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Лист1!$A$1:$D$114</definedName>
  </definedNames>
  <calcPr calcId="125725"/>
</workbook>
</file>

<file path=xl/calcChain.xml><?xml version="1.0" encoding="utf-8"?>
<calcChain xmlns="http://schemas.openxmlformats.org/spreadsheetml/2006/main">
  <c r="H47" i="1"/>
  <c r="G65"/>
  <c r="D85"/>
  <c r="D84" s="1"/>
  <c r="D79"/>
  <c r="D78" s="1"/>
  <c r="D12"/>
  <c r="D11" s="1"/>
  <c r="C12"/>
  <c r="C11" s="1"/>
  <c r="D102"/>
  <c r="D101" s="1"/>
  <c r="C79"/>
  <c r="C78" s="1"/>
  <c r="C24"/>
  <c r="C102"/>
  <c r="C85"/>
  <c r="C42"/>
  <c r="D24"/>
  <c r="C30"/>
  <c r="D10"/>
  <c r="D90"/>
  <c r="C90"/>
  <c r="D108"/>
  <c r="C108"/>
  <c r="D72"/>
  <c r="C72"/>
  <c r="D66"/>
  <c r="C66"/>
  <c r="D60"/>
  <c r="C60"/>
  <c r="D54"/>
  <c r="C54"/>
  <c r="D48"/>
  <c r="C48"/>
  <c r="D18"/>
  <c r="C18"/>
  <c r="D30"/>
  <c r="D42"/>
  <c r="C84"/>
  <c r="D36"/>
  <c r="C36"/>
  <c r="E11" l="1"/>
  <c r="D7"/>
  <c r="C83"/>
  <c r="D96"/>
  <c r="D95" s="1"/>
  <c r="C96"/>
  <c r="C95" s="1"/>
  <c r="C89"/>
  <c r="E89" s="1"/>
  <c r="C17"/>
  <c r="D83"/>
  <c r="D71"/>
  <c r="C9"/>
  <c r="D23"/>
  <c r="C23"/>
  <c r="C7"/>
  <c r="C8"/>
  <c r="C10"/>
  <c r="C29"/>
  <c r="E29" s="1"/>
  <c r="C77"/>
  <c r="D8"/>
  <c r="D89"/>
  <c r="D41"/>
  <c r="C41"/>
  <c r="E41" s="1"/>
  <c r="D53"/>
  <c r="C53"/>
  <c r="D107"/>
  <c r="D35"/>
  <c r="C35"/>
  <c r="D17"/>
  <c r="C101"/>
  <c r="E101" s="1"/>
  <c r="D77"/>
  <c r="E77" s="1"/>
  <c r="C71"/>
  <c r="E71" s="1"/>
  <c r="D65"/>
  <c r="C65"/>
  <c r="D59"/>
  <c r="C59"/>
  <c r="D29"/>
  <c r="E95" l="1"/>
  <c r="E83"/>
  <c r="E65"/>
  <c r="E59"/>
  <c r="E53"/>
  <c r="E35"/>
  <c r="E23"/>
  <c r="C6"/>
  <c r="C5" s="1"/>
  <c r="D9"/>
  <c r="D6" s="1"/>
  <c r="D5" s="1"/>
  <c r="C107"/>
  <c r="E107" s="1"/>
  <c r="E5" l="1"/>
  <c r="C47"/>
  <c r="D47"/>
  <c r="E47" l="1"/>
</calcChain>
</file>

<file path=xl/sharedStrings.xml><?xml version="1.0" encoding="utf-8"?>
<sst xmlns="http://schemas.openxmlformats.org/spreadsheetml/2006/main" count="133" uniqueCount="49">
  <si>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</si>
  <si>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</si>
  <si>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</si>
  <si>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</si>
  <si>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</si>
  <si>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</si>
  <si>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</si>
  <si>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</si>
  <si>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</si>
  <si>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</si>
  <si>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</si>
  <si>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</si>
  <si>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</si>
  <si>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</si>
  <si>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</si>
  <si>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</si>
  <si>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</si>
  <si>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</si>
  <si>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</si>
  <si>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</si>
  <si>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</si>
  <si>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</si>
  <si>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</si>
  <si>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</si>
  <si>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</si>
  <si>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</si>
  <si>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</si>
  <si>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</si>
  <si>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</si>
  <si>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</si>
  <si>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</si>
  <si>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</si>
  <si>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</si>
  <si>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</si>
  <si>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</si>
  <si>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</si>
  <si>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</si>
  <si>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</si>
  <si>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</si>
  <si>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</si>
  <si>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</si>
  <si>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</si>
  <si>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</si>
  <si>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</si>
  <si>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</si>
  <si>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</si>
  <si>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>Т.П. Симонова</t>
  </si>
  <si>
    <t>Муниципальная  программа  «Обеспечение населения  ЗАТО г. Радужный Владимирской области питьевой водой », в том числе за счет:</t>
  </si>
  <si>
    <t>Информация о ходе финансирования муниципальных  программ в ЗАТО г. Радужный                                                                                                                                                                  (по состоянию на 01.01.2020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</si>
</sst>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sz val="11"/>
      <color theme="0" tint="-0.34998626667073579"/>
      <name val="Times New Roman"/>
      <family val="1"/>
      <charset val="204"/>
      <scheme val="minor"/>
    </font>
    <font>
      <b/>
      <sz val="11"/>
      <color theme="0" tint="-0.34998626667073579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/>
    </xf>
    <xf numFmtId="0" fontId="9" fillId="0" borderId="0" xfId="0" applyFont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8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9" fillId="3" borderId="0" xfId="0" applyFont="1" applyFill="1"/>
    <xf numFmtId="4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10" fillId="3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17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topLeftCell="A77" zoomScale="50" zoomScaleNormal="100" zoomScaleSheetLayoutView="50" workbookViewId="0">
      <selection activeCell="B23" sqref="B23"/>
    </sheetView>
  </sheetViews>
  <sheetFormatPr defaultRowHeight="14.4"/>
  <cols>
    <col min="1" max="1" width="6.88671875" style="14" customWidth="1"/>
    <col min="2" max="2" width="104.5546875" style="4" customWidth="1"/>
    <col min="3" max="3" width="22.77734375" style="4" customWidth="1"/>
    <col min="4" max="4" width="22.5546875" style="4" customWidth="1"/>
    <col min="5" max="5" width="22.44140625" style="35" customWidth="1"/>
    <col min="6" max="6" width="8.88671875" style="35"/>
    <col min="7" max="7" width="49.77734375" style="35" customWidth="1"/>
    <col min="8" max="8" width="12.77734375" style="35" bestFit="1" customWidth="1"/>
    <col min="9" max="16384" width="8.88671875" style="4"/>
  </cols>
  <sheetData>
    <row r="1" spans="1:8" ht="38.950000000000003" customHeight="1">
      <c r="A1" s="33" t="s">
        <v>48</v>
      </c>
      <c r="B1" s="33"/>
      <c r="C1" s="33"/>
      <c r="D1" s="33"/>
    </row>
    <row r="2" spans="1:8" ht="22.95" customHeight="1">
      <c r="A2" s="33"/>
      <c r="B2" s="33"/>
      <c r="C2" s="33"/>
      <c r="D2" s="33"/>
    </row>
    <row r="3" spans="1:8" s="11" customFormat="1" ht="61.55" customHeight="1">
      <c r="A3" s="9" t="s">
        <v>0</v>
      </c>
      <c r="B3" s="10" t="s">
        <v>1</v>
      </c>
      <c r="C3" s="9" t="s">
        <v>27</v>
      </c>
      <c r="D3" s="9" t="s">
        <v>28</v>
      </c>
      <c r="E3" s="36"/>
      <c r="F3" s="36"/>
      <c r="G3" s="36"/>
      <c r="H3" s="36"/>
    </row>
    <row r="4" spans="1:8" ht="17.7">
      <c r="A4" s="5">
        <v>1</v>
      </c>
      <c r="B4" s="5">
        <v>2</v>
      </c>
      <c r="C4" s="1">
        <v>3</v>
      </c>
      <c r="D4" s="1">
        <v>4</v>
      </c>
    </row>
    <row r="5" spans="1:8" ht="17.7">
      <c r="A5" s="34" t="s">
        <v>2</v>
      </c>
      <c r="B5" s="7" t="s">
        <v>3</v>
      </c>
      <c r="C5" s="6">
        <f>C6+C10</f>
        <v>644627183.22000003</v>
      </c>
      <c r="D5" s="6">
        <f>D6+D10</f>
        <v>637848039.65999997</v>
      </c>
      <c r="E5" s="37">
        <f>D5-C5</f>
        <v>-6779143.560000062</v>
      </c>
    </row>
    <row r="6" spans="1:8" ht="19.5" customHeight="1">
      <c r="A6" s="34"/>
      <c r="B6" s="7" t="s">
        <v>4</v>
      </c>
      <c r="C6" s="6">
        <f>C9+C7+C8</f>
        <v>475656483.22000003</v>
      </c>
      <c r="D6" s="6">
        <f>D9+D7+D8</f>
        <v>470255113.01999998</v>
      </c>
    </row>
    <row r="7" spans="1:8" ht="19.5" customHeight="1">
      <c r="A7" s="34"/>
      <c r="B7" s="8" t="s">
        <v>5</v>
      </c>
      <c r="C7" s="6">
        <f t="shared" ref="C7:C10" si="0">C13+C19+C25+C31+C37+C43+C49+C55+C61+C67+C73+C79+C85+C91+C97+C103+C109</f>
        <v>34759671.789999999</v>
      </c>
      <c r="D7" s="6">
        <f>D109+D49+D13+D31+D37+D25+D43+D55+D61+D67+D73+D79+D85+D91+D97+D103+D19</f>
        <v>34290535.490000002</v>
      </c>
    </row>
    <row r="8" spans="1:8" ht="22.75" customHeight="1">
      <c r="A8" s="34"/>
      <c r="B8" s="8" t="s">
        <v>6</v>
      </c>
      <c r="C8" s="6">
        <f t="shared" si="0"/>
        <v>6576100</v>
      </c>
      <c r="D8" s="6">
        <f>D110+D50+D14+D32+D38+D26+D44+D56+D62+D68+D74+D80+D86+D92+D98+D104</f>
        <v>6576050.2599999998</v>
      </c>
    </row>
    <row r="9" spans="1:8" ht="20.95" customHeight="1">
      <c r="A9" s="34"/>
      <c r="B9" s="8" t="s">
        <v>7</v>
      </c>
      <c r="C9" s="6">
        <f>C111+C51+C15+C33+C39+C27+C45+C57+C63+C69+C75+C81+C87+C93+C99+C105+C21</f>
        <v>434320711.43000001</v>
      </c>
      <c r="D9" s="6">
        <f>D111+D51+D15+D33+D39+D27+D45+D57+D63+D69+D75+D81+D87+D93+D99+D105+D21</f>
        <v>429388527.26999998</v>
      </c>
    </row>
    <row r="10" spans="1:8" ht="19" customHeight="1">
      <c r="A10" s="34"/>
      <c r="B10" s="8" t="s">
        <v>8</v>
      </c>
      <c r="C10" s="6">
        <f t="shared" si="0"/>
        <v>168970700</v>
      </c>
      <c r="D10" s="6">
        <f>D100+D52+D16+D88</f>
        <v>167592926.63999999</v>
      </c>
    </row>
    <row r="11" spans="1:8" s="18" customFormat="1" ht="50.4" customHeight="1">
      <c r="A11" s="30" t="s">
        <v>9</v>
      </c>
      <c r="B11" s="16" t="s">
        <v>30</v>
      </c>
      <c r="C11" s="17">
        <f>C12+C16</f>
        <v>64890057.659999996</v>
      </c>
      <c r="D11" s="17">
        <f>D12+D16</f>
        <v>64229857.020000003</v>
      </c>
      <c r="E11" s="37">
        <f>D11-C11</f>
        <v>-660200.63999999315</v>
      </c>
      <c r="F11" s="35"/>
      <c r="G11" s="35"/>
      <c r="H11" s="35"/>
    </row>
    <row r="12" spans="1:8" s="18" customFormat="1" ht="19" customHeight="1">
      <c r="A12" s="30"/>
      <c r="B12" s="19" t="s">
        <v>10</v>
      </c>
      <c r="C12" s="20">
        <f>C13+C14+C15</f>
        <v>64890057.659999996</v>
      </c>
      <c r="D12" s="20">
        <f>D13+D14+D15</f>
        <v>64229857.020000003</v>
      </c>
      <c r="E12" s="35"/>
      <c r="F12" s="35"/>
      <c r="G12" s="35"/>
      <c r="H12" s="35"/>
    </row>
    <row r="13" spans="1:8" s="18" customFormat="1" ht="19" customHeight="1">
      <c r="A13" s="30"/>
      <c r="B13" s="21" t="s">
        <v>5</v>
      </c>
      <c r="C13" s="22">
        <v>1930600</v>
      </c>
      <c r="D13" s="22">
        <v>1930600</v>
      </c>
      <c r="E13" s="35"/>
      <c r="F13" s="35"/>
      <c r="G13" s="35"/>
      <c r="H13" s="35"/>
    </row>
    <row r="14" spans="1:8" s="18" customFormat="1" ht="19" customHeight="1">
      <c r="A14" s="30"/>
      <c r="B14" s="21" t="s">
        <v>6</v>
      </c>
      <c r="C14" s="22">
        <v>0</v>
      </c>
      <c r="D14" s="22">
        <v>0</v>
      </c>
      <c r="E14" s="35"/>
      <c r="F14" s="35"/>
      <c r="G14" s="35"/>
      <c r="H14" s="35"/>
    </row>
    <row r="15" spans="1:8" s="18" customFormat="1" ht="19" customHeight="1">
      <c r="A15" s="30"/>
      <c r="B15" s="21" t="s">
        <v>7</v>
      </c>
      <c r="C15" s="22">
        <v>62959457.659999996</v>
      </c>
      <c r="D15" s="22">
        <v>62299257.020000003</v>
      </c>
      <c r="E15" s="35"/>
      <c r="F15" s="35"/>
      <c r="G15" s="35"/>
      <c r="H15" s="35"/>
    </row>
    <row r="16" spans="1:8" s="18" customFormat="1" ht="19" customHeight="1">
      <c r="A16" s="30"/>
      <c r="B16" s="21" t="s">
        <v>8</v>
      </c>
      <c r="C16" s="22">
        <v>0</v>
      </c>
      <c r="D16" s="22">
        <v>0</v>
      </c>
      <c r="E16" s="35"/>
      <c r="F16" s="35"/>
      <c r="G16" s="35"/>
      <c r="H16" s="35"/>
    </row>
    <row r="17" spans="1:8" s="18" customFormat="1" ht="56.3" hidden="1" customHeight="1">
      <c r="A17" s="30" t="s">
        <v>11</v>
      </c>
      <c r="B17" s="16" t="s">
        <v>43</v>
      </c>
      <c r="C17" s="23">
        <f>C18</f>
        <v>0</v>
      </c>
      <c r="D17" s="24">
        <f>D18</f>
        <v>0</v>
      </c>
      <c r="E17" s="35"/>
      <c r="F17" s="35"/>
      <c r="G17" s="35"/>
      <c r="H17" s="35"/>
    </row>
    <row r="18" spans="1:8" s="18" customFormat="1" ht="19" hidden="1" customHeight="1">
      <c r="A18" s="30"/>
      <c r="B18" s="21" t="s">
        <v>10</v>
      </c>
      <c r="C18" s="25">
        <f>C19+C20+C21</f>
        <v>0</v>
      </c>
      <c r="D18" s="25">
        <f>D19+D20+D21</f>
        <v>0</v>
      </c>
      <c r="E18" s="35"/>
      <c r="F18" s="35"/>
      <c r="G18" s="35"/>
      <c r="H18" s="35"/>
    </row>
    <row r="19" spans="1:8" s="18" customFormat="1" ht="19" hidden="1" customHeight="1">
      <c r="A19" s="30"/>
      <c r="B19" s="21" t="s">
        <v>16</v>
      </c>
      <c r="C19" s="25">
        <v>0</v>
      </c>
      <c r="D19" s="20">
        <v>0</v>
      </c>
      <c r="E19" s="35"/>
      <c r="F19" s="35"/>
      <c r="G19" s="35"/>
      <c r="H19" s="35"/>
    </row>
    <row r="20" spans="1:8" s="18" customFormat="1" ht="19" hidden="1" customHeight="1">
      <c r="A20" s="30"/>
      <c r="B20" s="21" t="s">
        <v>6</v>
      </c>
      <c r="C20" s="25">
        <v>0</v>
      </c>
      <c r="D20" s="20">
        <v>0</v>
      </c>
      <c r="E20" s="35"/>
      <c r="F20" s="35"/>
      <c r="G20" s="35"/>
      <c r="H20" s="35"/>
    </row>
    <row r="21" spans="1:8" s="18" customFormat="1" ht="19" hidden="1" customHeight="1">
      <c r="A21" s="30"/>
      <c r="B21" s="21" t="s">
        <v>7</v>
      </c>
      <c r="C21" s="25"/>
      <c r="D21" s="20">
        <v>0</v>
      </c>
      <c r="E21" s="35"/>
      <c r="F21" s="35"/>
      <c r="G21" s="35"/>
      <c r="H21" s="35"/>
    </row>
    <row r="22" spans="1:8" s="18" customFormat="1" ht="19" hidden="1" customHeight="1">
      <c r="A22" s="30"/>
      <c r="B22" s="21" t="s">
        <v>8</v>
      </c>
      <c r="C22" s="25">
        <v>0</v>
      </c>
      <c r="D22" s="20">
        <v>0</v>
      </c>
      <c r="E22" s="35"/>
      <c r="F22" s="35"/>
      <c r="G22" s="35"/>
      <c r="H22" s="35"/>
    </row>
    <row r="23" spans="1:8" s="18" customFormat="1" ht="41.9" customHeight="1">
      <c r="A23" s="30" t="s">
        <v>11</v>
      </c>
      <c r="B23" s="16" t="s">
        <v>31</v>
      </c>
      <c r="C23" s="24">
        <f>C24</f>
        <v>1014572.77</v>
      </c>
      <c r="D23" s="24">
        <f>D24</f>
        <v>1014572.77</v>
      </c>
      <c r="E23" s="37">
        <f>D23-C23</f>
        <v>0</v>
      </c>
      <c r="F23" s="35"/>
      <c r="G23" s="35"/>
      <c r="H23" s="35"/>
    </row>
    <row r="24" spans="1:8" s="18" customFormat="1" ht="19" customHeight="1">
      <c r="A24" s="30"/>
      <c r="B24" s="21" t="s">
        <v>10</v>
      </c>
      <c r="C24" s="20">
        <f>C25+C26+C27</f>
        <v>1014572.77</v>
      </c>
      <c r="D24" s="20">
        <f>D25+D26+D27</f>
        <v>1014572.77</v>
      </c>
      <c r="E24" s="35"/>
      <c r="F24" s="35"/>
      <c r="G24" s="35"/>
      <c r="H24" s="35"/>
    </row>
    <row r="25" spans="1:8" s="18" customFormat="1" ht="19" customHeight="1">
      <c r="A25" s="30"/>
      <c r="B25" s="21" t="s">
        <v>16</v>
      </c>
      <c r="C25" s="20">
        <v>0</v>
      </c>
      <c r="D25" s="20">
        <v>0</v>
      </c>
      <c r="E25" s="35"/>
      <c r="F25" s="35"/>
      <c r="G25" s="35"/>
      <c r="H25" s="35"/>
    </row>
    <row r="26" spans="1:8" s="18" customFormat="1" ht="19" customHeight="1">
      <c r="A26" s="30"/>
      <c r="B26" s="21" t="s">
        <v>6</v>
      </c>
      <c r="C26" s="20">
        <v>0</v>
      </c>
      <c r="D26" s="20">
        <v>0</v>
      </c>
      <c r="E26" s="35"/>
      <c r="F26" s="35"/>
      <c r="G26" s="35"/>
      <c r="H26" s="35"/>
    </row>
    <row r="27" spans="1:8" s="18" customFormat="1" ht="19" customHeight="1">
      <c r="A27" s="30"/>
      <c r="B27" s="21" t="s">
        <v>7</v>
      </c>
      <c r="C27" s="20">
        <v>1014572.77</v>
      </c>
      <c r="D27" s="20">
        <v>1014572.77</v>
      </c>
      <c r="E27" s="35"/>
      <c r="F27" s="35"/>
      <c r="G27" s="35"/>
      <c r="H27" s="35"/>
    </row>
    <row r="28" spans="1:8" s="18" customFormat="1" ht="19" customHeight="1">
      <c r="A28" s="30"/>
      <c r="B28" s="21" t="s">
        <v>8</v>
      </c>
      <c r="C28" s="20"/>
      <c r="D28" s="20"/>
      <c r="E28" s="35"/>
      <c r="F28" s="35"/>
      <c r="G28" s="35"/>
      <c r="H28" s="35"/>
    </row>
    <row r="29" spans="1:8" s="18" customFormat="1" ht="73.349999999999994" customHeight="1">
      <c r="A29" s="30" t="s">
        <v>12</v>
      </c>
      <c r="B29" s="16" t="s">
        <v>32</v>
      </c>
      <c r="C29" s="24">
        <f>C30</f>
        <v>765340.46</v>
      </c>
      <c r="D29" s="24">
        <f>D30</f>
        <v>619340.46</v>
      </c>
      <c r="E29" s="37">
        <f>D29-C29</f>
        <v>-146000</v>
      </c>
      <c r="F29" s="35"/>
      <c r="G29" s="35"/>
      <c r="H29" s="35"/>
    </row>
    <row r="30" spans="1:8" s="18" customFormat="1" ht="19" customHeight="1">
      <c r="A30" s="30"/>
      <c r="B30" s="19" t="s">
        <v>10</v>
      </c>
      <c r="C30" s="20">
        <f>C31+C32+C33</f>
        <v>765340.46</v>
      </c>
      <c r="D30" s="20">
        <f>D31+D32+D33</f>
        <v>619340.46</v>
      </c>
      <c r="E30" s="35"/>
      <c r="F30" s="35"/>
      <c r="G30" s="35"/>
      <c r="H30" s="35"/>
    </row>
    <row r="31" spans="1:8" s="18" customFormat="1" ht="19" customHeight="1">
      <c r="A31" s="30"/>
      <c r="B31" s="21" t="s">
        <v>5</v>
      </c>
      <c r="C31" s="20">
        <v>0</v>
      </c>
      <c r="D31" s="20">
        <v>0</v>
      </c>
      <c r="E31" s="35"/>
      <c r="F31" s="35"/>
      <c r="G31" s="35"/>
      <c r="H31" s="35"/>
    </row>
    <row r="32" spans="1:8" s="18" customFormat="1" ht="19" customHeight="1">
      <c r="A32" s="30"/>
      <c r="B32" s="21" t="s">
        <v>6</v>
      </c>
      <c r="C32" s="20">
        <v>0</v>
      </c>
      <c r="D32" s="20">
        <v>0</v>
      </c>
      <c r="E32" s="35"/>
      <c r="F32" s="35"/>
      <c r="G32" s="35"/>
      <c r="H32" s="35"/>
    </row>
    <row r="33" spans="1:8" s="18" customFormat="1" ht="19" customHeight="1">
      <c r="A33" s="30"/>
      <c r="B33" s="21" t="s">
        <v>7</v>
      </c>
      <c r="C33" s="20">
        <v>765340.46</v>
      </c>
      <c r="D33" s="20">
        <v>619340.46</v>
      </c>
      <c r="E33" s="35"/>
      <c r="F33" s="35"/>
      <c r="G33" s="35"/>
      <c r="H33" s="35"/>
    </row>
    <row r="34" spans="1:8" s="18" customFormat="1" ht="19" customHeight="1">
      <c r="A34" s="30"/>
      <c r="B34" s="21" t="s">
        <v>8</v>
      </c>
      <c r="C34" s="20">
        <v>0</v>
      </c>
      <c r="D34" s="20">
        <v>0</v>
      </c>
      <c r="E34" s="35"/>
      <c r="F34" s="35"/>
      <c r="G34" s="35"/>
      <c r="H34" s="35"/>
    </row>
    <row r="35" spans="1:8" s="18" customFormat="1" ht="44.7" customHeight="1">
      <c r="A35" s="30" t="s">
        <v>13</v>
      </c>
      <c r="B35" s="16" t="s">
        <v>33</v>
      </c>
      <c r="C35" s="24">
        <f>C36</f>
        <v>2570526.6</v>
      </c>
      <c r="D35" s="24">
        <f>D36</f>
        <v>2558044.83</v>
      </c>
      <c r="E35" s="37">
        <f>D35-C35</f>
        <v>-12481.770000000019</v>
      </c>
      <c r="F35" s="35"/>
      <c r="G35" s="35"/>
      <c r="H35" s="35"/>
    </row>
    <row r="36" spans="1:8" s="18" customFormat="1" ht="19" customHeight="1">
      <c r="A36" s="30"/>
      <c r="B36" s="21" t="s">
        <v>10</v>
      </c>
      <c r="C36" s="20">
        <f>C37+C38+C39</f>
        <v>2570526.6</v>
      </c>
      <c r="D36" s="20">
        <f>D37+D38+D39</f>
        <v>2558044.83</v>
      </c>
      <c r="E36" s="35"/>
      <c r="F36" s="35"/>
      <c r="G36" s="35"/>
      <c r="H36" s="35"/>
    </row>
    <row r="37" spans="1:8" s="18" customFormat="1" ht="19" customHeight="1">
      <c r="A37" s="30"/>
      <c r="B37" s="21" t="s">
        <v>5</v>
      </c>
      <c r="C37" s="20">
        <v>0</v>
      </c>
      <c r="D37" s="20">
        <v>0</v>
      </c>
      <c r="E37" s="35"/>
      <c r="F37" s="35"/>
      <c r="G37" s="35"/>
      <c r="H37" s="35"/>
    </row>
    <row r="38" spans="1:8" s="18" customFormat="1" ht="19" customHeight="1">
      <c r="A38" s="30"/>
      <c r="B38" s="21" t="s">
        <v>6</v>
      </c>
      <c r="C38" s="20">
        <v>0</v>
      </c>
      <c r="D38" s="20">
        <v>0</v>
      </c>
      <c r="E38" s="35"/>
      <c r="F38" s="35"/>
      <c r="G38" s="35"/>
      <c r="H38" s="35"/>
    </row>
    <row r="39" spans="1:8" s="18" customFormat="1" ht="19" customHeight="1">
      <c r="A39" s="30"/>
      <c r="B39" s="21" t="s">
        <v>7</v>
      </c>
      <c r="C39" s="20">
        <v>2570526.6</v>
      </c>
      <c r="D39" s="20">
        <v>2558044.83</v>
      </c>
      <c r="E39" s="35"/>
      <c r="F39" s="35"/>
      <c r="G39" s="35"/>
      <c r="H39" s="35"/>
    </row>
    <row r="40" spans="1:8" s="18" customFormat="1" ht="19" customHeight="1">
      <c r="A40" s="30"/>
      <c r="B40" s="21" t="s">
        <v>8</v>
      </c>
      <c r="C40" s="20"/>
      <c r="D40" s="20"/>
      <c r="E40" s="35"/>
      <c r="F40" s="35"/>
      <c r="G40" s="35"/>
      <c r="H40" s="35"/>
    </row>
    <row r="41" spans="1:8" s="18" customFormat="1" ht="78.55" customHeight="1">
      <c r="A41" s="30" t="s">
        <v>14</v>
      </c>
      <c r="B41" s="16" t="s">
        <v>34</v>
      </c>
      <c r="C41" s="24">
        <f>C42</f>
        <v>12060983.699999999</v>
      </c>
      <c r="D41" s="26">
        <f>D42</f>
        <v>11216025.470000001</v>
      </c>
      <c r="E41" s="37">
        <f>D41-C41</f>
        <v>-844958.22999999858</v>
      </c>
      <c r="F41" s="35"/>
      <c r="G41" s="35"/>
      <c r="H41" s="35"/>
    </row>
    <row r="42" spans="1:8" s="18" customFormat="1" ht="19" customHeight="1">
      <c r="A42" s="30"/>
      <c r="B42" s="21" t="s">
        <v>10</v>
      </c>
      <c r="C42" s="20">
        <f>C43+C44+C45</f>
        <v>12060983.699999999</v>
      </c>
      <c r="D42" s="20">
        <f>D43+D44+D45</f>
        <v>11216025.470000001</v>
      </c>
      <c r="E42" s="35"/>
      <c r="F42" s="35"/>
      <c r="G42" s="35"/>
      <c r="H42" s="35"/>
    </row>
    <row r="43" spans="1:8" s="18" customFormat="1" ht="19" customHeight="1">
      <c r="A43" s="30"/>
      <c r="B43" s="21" t="s">
        <v>16</v>
      </c>
      <c r="C43" s="20">
        <v>0</v>
      </c>
      <c r="D43" s="20">
        <v>0</v>
      </c>
      <c r="E43" s="35"/>
      <c r="F43" s="35"/>
      <c r="G43" s="35"/>
      <c r="H43" s="35"/>
    </row>
    <row r="44" spans="1:8" s="18" customFormat="1" ht="19" customHeight="1">
      <c r="A44" s="30"/>
      <c r="B44" s="21" t="s">
        <v>6</v>
      </c>
      <c r="C44" s="20">
        <v>0</v>
      </c>
      <c r="D44" s="20">
        <v>0</v>
      </c>
      <c r="E44" s="35"/>
      <c r="F44" s="35"/>
      <c r="G44" s="35"/>
      <c r="H44" s="35"/>
    </row>
    <row r="45" spans="1:8" s="18" customFormat="1" ht="19" customHeight="1">
      <c r="A45" s="30"/>
      <c r="B45" s="21" t="s">
        <v>7</v>
      </c>
      <c r="C45" s="20">
        <v>12060983.699999999</v>
      </c>
      <c r="D45" s="22">
        <v>11216025.470000001</v>
      </c>
      <c r="E45" s="35"/>
      <c r="F45" s="35"/>
      <c r="G45" s="35"/>
      <c r="H45" s="35"/>
    </row>
    <row r="46" spans="1:8" s="18" customFormat="1" ht="19" customHeight="1">
      <c r="A46" s="30"/>
      <c r="B46" s="21" t="s">
        <v>8</v>
      </c>
      <c r="C46" s="20">
        <v>0</v>
      </c>
      <c r="D46" s="22">
        <v>0</v>
      </c>
      <c r="E46" s="35"/>
      <c r="F46" s="35"/>
      <c r="G46" s="35"/>
      <c r="H46" s="35"/>
    </row>
    <row r="47" spans="1:8" s="18" customFormat="1" ht="51.75" customHeight="1">
      <c r="A47" s="30" t="s">
        <v>15</v>
      </c>
      <c r="B47" s="16" t="s">
        <v>29</v>
      </c>
      <c r="C47" s="17">
        <f>C49+C51+C52</f>
        <v>9632576.75</v>
      </c>
      <c r="D47" s="17">
        <f>D49+D51+D52</f>
        <v>9211073.4100000001</v>
      </c>
      <c r="E47" s="37">
        <f>D47-C47</f>
        <v>-421503.33999999985</v>
      </c>
      <c r="F47" s="35"/>
      <c r="G47" s="35">
        <v>3020294</v>
      </c>
      <c r="H47" s="37">
        <f>G47+C47</f>
        <v>12652870.75</v>
      </c>
    </row>
    <row r="48" spans="1:8" s="18" customFormat="1" ht="19" customHeight="1">
      <c r="A48" s="30"/>
      <c r="B48" s="21" t="s">
        <v>10</v>
      </c>
      <c r="C48" s="20">
        <f>C49+C50+C51</f>
        <v>9632576.75</v>
      </c>
      <c r="D48" s="20">
        <f>D49+D50+D51</f>
        <v>9211073.4100000001</v>
      </c>
      <c r="E48" s="35"/>
      <c r="F48" s="35"/>
      <c r="G48" s="35"/>
      <c r="H48" s="35"/>
    </row>
    <row r="49" spans="1:8" s="18" customFormat="1" ht="19" customHeight="1">
      <c r="A49" s="30"/>
      <c r="B49" s="21" t="s">
        <v>5</v>
      </c>
      <c r="C49" s="22">
        <v>6918227</v>
      </c>
      <c r="D49" s="27">
        <v>6544370</v>
      </c>
      <c r="E49" s="35"/>
      <c r="F49" s="35"/>
      <c r="G49" s="35"/>
      <c r="H49" s="35"/>
    </row>
    <row r="50" spans="1:8" s="18" customFormat="1" ht="19" customHeight="1">
      <c r="A50" s="30"/>
      <c r="B50" s="21" t="s">
        <v>6</v>
      </c>
      <c r="C50" s="22">
        <v>0</v>
      </c>
      <c r="D50" s="22">
        <v>0</v>
      </c>
      <c r="E50" s="35"/>
      <c r="F50" s="35"/>
      <c r="G50" s="35"/>
      <c r="H50" s="35"/>
    </row>
    <row r="51" spans="1:8" s="18" customFormat="1" ht="19" customHeight="1">
      <c r="A51" s="30"/>
      <c r="B51" s="21" t="s">
        <v>7</v>
      </c>
      <c r="C51" s="25">
        <v>2714349.75</v>
      </c>
      <c r="D51" s="25">
        <v>2666703.41</v>
      </c>
      <c r="E51" s="35"/>
      <c r="F51" s="35"/>
      <c r="G51" s="35"/>
      <c r="H51" s="35"/>
    </row>
    <row r="52" spans="1:8" s="18" customFormat="1" ht="19" customHeight="1">
      <c r="A52" s="30"/>
      <c r="B52" s="21" t="s">
        <v>8</v>
      </c>
      <c r="C52" s="25">
        <v>0</v>
      </c>
      <c r="D52" s="25">
        <v>0</v>
      </c>
      <c r="E52" s="35"/>
      <c r="F52" s="35"/>
      <c r="G52" s="35"/>
      <c r="H52" s="35"/>
    </row>
    <row r="53" spans="1:8" s="18" customFormat="1" ht="56.95" customHeight="1">
      <c r="A53" s="39" t="s">
        <v>17</v>
      </c>
      <c r="B53" s="40" t="s">
        <v>35</v>
      </c>
      <c r="C53" s="41">
        <f>C54</f>
        <v>18926430.050000001</v>
      </c>
      <c r="D53" s="42">
        <f>D54</f>
        <v>18926430.050000001</v>
      </c>
      <c r="E53" s="37">
        <f>D53-C53</f>
        <v>0</v>
      </c>
      <c r="F53" s="35"/>
      <c r="G53" s="35"/>
      <c r="H53" s="35"/>
    </row>
    <row r="54" spans="1:8" s="18" customFormat="1" ht="19" customHeight="1">
      <c r="A54" s="39"/>
      <c r="B54" s="43" t="s">
        <v>10</v>
      </c>
      <c r="C54" s="29">
        <f>C55+C56+C57</f>
        <v>18926430.050000001</v>
      </c>
      <c r="D54" s="29">
        <f>D55+D56+D57</f>
        <v>18926430.050000001</v>
      </c>
      <c r="E54" s="35"/>
      <c r="F54" s="35"/>
      <c r="G54" s="35"/>
      <c r="H54" s="35"/>
    </row>
    <row r="55" spans="1:8" s="18" customFormat="1" ht="19" customHeight="1">
      <c r="A55" s="39"/>
      <c r="B55" s="43" t="s">
        <v>16</v>
      </c>
      <c r="C55" s="29">
        <v>0</v>
      </c>
      <c r="D55" s="44">
        <v>0</v>
      </c>
      <c r="E55" s="35"/>
      <c r="F55" s="35"/>
      <c r="G55" s="35"/>
      <c r="H55" s="35"/>
    </row>
    <row r="56" spans="1:8" s="18" customFormat="1" ht="19" customHeight="1">
      <c r="A56" s="39"/>
      <c r="B56" s="43" t="s">
        <v>6</v>
      </c>
      <c r="C56" s="29">
        <v>0</v>
      </c>
      <c r="D56" s="44">
        <v>0</v>
      </c>
      <c r="E56" s="35"/>
      <c r="F56" s="35"/>
      <c r="G56" s="35"/>
      <c r="H56" s="35"/>
    </row>
    <row r="57" spans="1:8" s="18" customFormat="1" ht="19" customHeight="1">
      <c r="A57" s="39"/>
      <c r="B57" s="43" t="s">
        <v>7</v>
      </c>
      <c r="C57" s="29">
        <v>18926430.050000001</v>
      </c>
      <c r="D57" s="29">
        <v>18926430.050000001</v>
      </c>
      <c r="E57" s="35"/>
      <c r="F57" s="35"/>
      <c r="G57" s="35"/>
      <c r="H57" s="35"/>
    </row>
    <row r="58" spans="1:8" s="18" customFormat="1" ht="19" customHeight="1">
      <c r="A58" s="39"/>
      <c r="B58" s="43" t="s">
        <v>8</v>
      </c>
      <c r="C58" s="29">
        <v>0</v>
      </c>
      <c r="D58" s="44">
        <v>0</v>
      </c>
      <c r="E58" s="35"/>
      <c r="F58" s="35"/>
      <c r="G58" s="35"/>
      <c r="H58" s="35"/>
    </row>
    <row r="59" spans="1:8" s="18" customFormat="1" ht="41.25" customHeight="1">
      <c r="A59" s="39" t="s">
        <v>18</v>
      </c>
      <c r="B59" s="40" t="s">
        <v>36</v>
      </c>
      <c r="C59" s="41">
        <f>C60</f>
        <v>46671756.009999998</v>
      </c>
      <c r="D59" s="41">
        <f>D60</f>
        <v>45946821.93</v>
      </c>
      <c r="E59" s="37">
        <f>D59-C59</f>
        <v>-724934.07999999821</v>
      </c>
      <c r="F59" s="35"/>
      <c r="G59" s="35"/>
      <c r="H59" s="35"/>
    </row>
    <row r="60" spans="1:8" s="18" customFormat="1" ht="20.3" customHeight="1">
      <c r="A60" s="39"/>
      <c r="B60" s="43" t="s">
        <v>10</v>
      </c>
      <c r="C60" s="29">
        <f>C61+C62+C63</f>
        <v>46671756.009999998</v>
      </c>
      <c r="D60" s="29">
        <f>D61+D62+D63</f>
        <v>45946821.93</v>
      </c>
      <c r="E60" s="35"/>
      <c r="F60" s="35"/>
      <c r="G60" s="35"/>
      <c r="H60" s="35"/>
    </row>
    <row r="61" spans="1:8" s="28" customFormat="1" ht="17.7">
      <c r="A61" s="39"/>
      <c r="B61" s="43" t="s">
        <v>16</v>
      </c>
      <c r="C61" s="29">
        <v>0</v>
      </c>
      <c r="D61" s="29">
        <v>0</v>
      </c>
      <c r="E61" s="38"/>
      <c r="F61" s="38"/>
      <c r="G61" s="38"/>
      <c r="H61" s="38"/>
    </row>
    <row r="62" spans="1:8" s="18" customFormat="1" ht="22.75" customHeight="1">
      <c r="A62" s="39"/>
      <c r="B62" s="43" t="s">
        <v>6</v>
      </c>
      <c r="C62" s="29">
        <v>0</v>
      </c>
      <c r="D62" s="29">
        <v>0</v>
      </c>
      <c r="E62" s="35"/>
      <c r="F62" s="35"/>
      <c r="G62" s="35"/>
      <c r="H62" s="35"/>
    </row>
    <row r="63" spans="1:8" s="18" customFormat="1" ht="20.3" customHeight="1">
      <c r="A63" s="39"/>
      <c r="B63" s="43" t="s">
        <v>7</v>
      </c>
      <c r="C63" s="29">
        <v>46671756.009999998</v>
      </c>
      <c r="D63" s="29">
        <v>45946821.93</v>
      </c>
      <c r="E63" s="35"/>
      <c r="F63" s="35"/>
      <c r="G63" s="35"/>
      <c r="H63" s="35"/>
    </row>
    <row r="64" spans="1:8" s="18" customFormat="1" ht="19.5" customHeight="1">
      <c r="A64" s="39"/>
      <c r="B64" s="43" t="s">
        <v>8</v>
      </c>
      <c r="C64" s="29">
        <v>0</v>
      </c>
      <c r="D64" s="29">
        <v>0</v>
      </c>
      <c r="E64" s="35"/>
      <c r="F64" s="35"/>
      <c r="G64" s="35"/>
      <c r="H64" s="35"/>
    </row>
    <row r="65" spans="1:8" s="18" customFormat="1" ht="48.45" customHeight="1">
      <c r="A65" s="45" t="s">
        <v>19</v>
      </c>
      <c r="B65" s="40" t="s">
        <v>37</v>
      </c>
      <c r="C65" s="41">
        <f>C66</f>
        <v>9385929.0999999996</v>
      </c>
      <c r="D65" s="46">
        <f>D66</f>
        <v>8778796.8499999996</v>
      </c>
      <c r="E65" s="37">
        <f>D65-C65</f>
        <v>-607132.25</v>
      </c>
      <c r="F65" s="35"/>
      <c r="G65" s="37">
        <f>C47+3040294</f>
        <v>12672870.75</v>
      </c>
      <c r="H65" s="35"/>
    </row>
    <row r="66" spans="1:8" s="18" customFormat="1" ht="19" customHeight="1">
      <c r="A66" s="45"/>
      <c r="B66" s="43" t="s">
        <v>10</v>
      </c>
      <c r="C66" s="29">
        <f>C67+C68+C69</f>
        <v>9385929.0999999996</v>
      </c>
      <c r="D66" s="29">
        <f>D67+D68+D69</f>
        <v>8778796.8499999996</v>
      </c>
      <c r="E66" s="35"/>
      <c r="F66" s="35"/>
      <c r="G66" s="35"/>
      <c r="H66" s="35"/>
    </row>
    <row r="67" spans="1:8" s="28" customFormat="1" ht="17.7">
      <c r="A67" s="45"/>
      <c r="B67" s="43" t="s">
        <v>16</v>
      </c>
      <c r="C67" s="29">
        <v>0</v>
      </c>
      <c r="D67" s="29">
        <v>0</v>
      </c>
      <c r="E67" s="38"/>
      <c r="F67" s="38"/>
      <c r="G67" s="38"/>
      <c r="H67" s="38"/>
    </row>
    <row r="68" spans="1:8" s="18" customFormat="1" ht="21.8" customHeight="1">
      <c r="A68" s="45"/>
      <c r="B68" s="43" t="s">
        <v>6</v>
      </c>
      <c r="C68" s="29">
        <v>0</v>
      </c>
      <c r="D68" s="29">
        <v>0</v>
      </c>
      <c r="E68" s="35"/>
      <c r="F68" s="35"/>
      <c r="G68" s="35"/>
      <c r="H68" s="35"/>
    </row>
    <row r="69" spans="1:8" s="18" customFormat="1" ht="18" customHeight="1">
      <c r="A69" s="45"/>
      <c r="B69" s="43" t="s">
        <v>7</v>
      </c>
      <c r="C69" s="29">
        <v>9385929.0999999996</v>
      </c>
      <c r="D69" s="29">
        <v>8778796.8499999996</v>
      </c>
      <c r="E69" s="35"/>
      <c r="F69" s="35"/>
      <c r="G69" s="35"/>
      <c r="H69" s="35"/>
    </row>
    <row r="70" spans="1:8" s="18" customFormat="1" ht="16.55" customHeight="1">
      <c r="A70" s="45"/>
      <c r="B70" s="47" t="s">
        <v>8</v>
      </c>
      <c r="C70" s="29">
        <v>0</v>
      </c>
      <c r="D70" s="29">
        <v>0</v>
      </c>
      <c r="E70" s="35"/>
      <c r="F70" s="35"/>
      <c r="G70" s="35"/>
      <c r="H70" s="35"/>
    </row>
    <row r="71" spans="1:8" s="18" customFormat="1" ht="47.8" customHeight="1">
      <c r="A71" s="45" t="s">
        <v>20</v>
      </c>
      <c r="B71" s="40" t="s">
        <v>47</v>
      </c>
      <c r="C71" s="41">
        <f>C72</f>
        <v>1154467.6200000001</v>
      </c>
      <c r="D71" s="41">
        <f>D72</f>
        <v>1048829.6200000001</v>
      </c>
      <c r="E71" s="37">
        <f>D71-C71</f>
        <v>-105638</v>
      </c>
      <c r="F71" s="35"/>
      <c r="G71" s="35"/>
      <c r="H71" s="35"/>
    </row>
    <row r="72" spans="1:8" s="18" customFormat="1" ht="18" customHeight="1">
      <c r="A72" s="45"/>
      <c r="B72" s="43" t="s">
        <v>10</v>
      </c>
      <c r="C72" s="29">
        <f>C73+C74+C75</f>
        <v>1154467.6200000001</v>
      </c>
      <c r="D72" s="29">
        <f>D73+D74+D75</f>
        <v>1048829.6200000001</v>
      </c>
      <c r="E72" s="35"/>
      <c r="F72" s="35"/>
      <c r="G72" s="35"/>
      <c r="H72" s="35"/>
    </row>
    <row r="73" spans="1:8" s="28" customFormat="1" ht="17.7">
      <c r="A73" s="45"/>
      <c r="B73" s="43" t="s">
        <v>16</v>
      </c>
      <c r="C73" s="29">
        <v>0</v>
      </c>
      <c r="D73" s="29">
        <v>0</v>
      </c>
      <c r="E73" s="38"/>
      <c r="F73" s="38"/>
      <c r="G73" s="38"/>
      <c r="H73" s="38"/>
    </row>
    <row r="74" spans="1:8" s="18" customFormat="1" ht="19" customHeight="1">
      <c r="A74" s="45"/>
      <c r="B74" s="43" t="s">
        <v>6</v>
      </c>
      <c r="C74" s="29">
        <v>0</v>
      </c>
      <c r="D74" s="29">
        <v>0</v>
      </c>
      <c r="E74" s="35"/>
      <c r="F74" s="35"/>
      <c r="G74" s="35"/>
      <c r="H74" s="35"/>
    </row>
    <row r="75" spans="1:8" s="18" customFormat="1" ht="19.5" customHeight="1">
      <c r="A75" s="45"/>
      <c r="B75" s="43" t="s">
        <v>7</v>
      </c>
      <c r="C75" s="29">
        <v>1154467.6200000001</v>
      </c>
      <c r="D75" s="29">
        <v>1048829.6200000001</v>
      </c>
      <c r="E75" s="35"/>
      <c r="F75" s="35"/>
      <c r="G75" s="35"/>
      <c r="H75" s="35"/>
    </row>
    <row r="76" spans="1:8" s="18" customFormat="1" ht="18" customHeight="1">
      <c r="A76" s="45"/>
      <c r="B76" s="43" t="s">
        <v>8</v>
      </c>
      <c r="C76" s="29">
        <v>0</v>
      </c>
      <c r="D76" s="48">
        <v>0</v>
      </c>
      <c r="E76" s="35"/>
      <c r="F76" s="35"/>
      <c r="G76" s="35"/>
      <c r="H76" s="35"/>
    </row>
    <row r="77" spans="1:8" s="18" customFormat="1" ht="37" customHeight="1">
      <c r="A77" s="45" t="s">
        <v>21</v>
      </c>
      <c r="B77" s="40" t="s">
        <v>44</v>
      </c>
      <c r="C77" s="41">
        <f>C78</f>
        <v>6051405</v>
      </c>
      <c r="D77" s="41">
        <f>D78</f>
        <v>6051404</v>
      </c>
      <c r="E77" s="37">
        <f>D77-C77</f>
        <v>-1</v>
      </c>
      <c r="F77" s="35"/>
      <c r="G77" s="35"/>
      <c r="H77" s="35"/>
    </row>
    <row r="78" spans="1:8" s="18" customFormat="1" ht="18" customHeight="1">
      <c r="A78" s="45"/>
      <c r="B78" s="43" t="s">
        <v>10</v>
      </c>
      <c r="C78" s="29">
        <f>C79+C80+C81</f>
        <v>6051405</v>
      </c>
      <c r="D78" s="29">
        <f>D79+D80+D81</f>
        <v>6051404</v>
      </c>
      <c r="E78" s="35"/>
      <c r="F78" s="35"/>
      <c r="G78" s="35"/>
      <c r="H78" s="35"/>
    </row>
    <row r="79" spans="1:8" s="28" customFormat="1" ht="17.7">
      <c r="A79" s="45"/>
      <c r="B79" s="43" t="s">
        <v>16</v>
      </c>
      <c r="C79" s="29">
        <f>90900</f>
        <v>90900</v>
      </c>
      <c r="D79" s="29">
        <f>90900</f>
        <v>90900</v>
      </c>
      <c r="E79" s="38"/>
      <c r="F79" s="38"/>
      <c r="G79" s="38"/>
      <c r="H79" s="38"/>
    </row>
    <row r="80" spans="1:8" s="18" customFormat="1" ht="18" customHeight="1">
      <c r="A80" s="45"/>
      <c r="B80" s="43" t="s">
        <v>6</v>
      </c>
      <c r="C80" s="29">
        <v>0</v>
      </c>
      <c r="D80" s="29">
        <v>0</v>
      </c>
      <c r="E80" s="35"/>
      <c r="F80" s="35"/>
      <c r="G80" s="35"/>
      <c r="H80" s="35"/>
    </row>
    <row r="81" spans="1:8" s="18" customFormat="1" ht="20.95" customHeight="1">
      <c r="A81" s="45"/>
      <c r="B81" s="43" t="s">
        <v>7</v>
      </c>
      <c r="C81" s="29">
        <v>5960505</v>
      </c>
      <c r="D81" s="29">
        <v>5960504</v>
      </c>
      <c r="E81" s="35"/>
      <c r="F81" s="35"/>
      <c r="G81" s="35"/>
      <c r="H81" s="35"/>
    </row>
    <row r="82" spans="1:8" s="18" customFormat="1" ht="17.7">
      <c r="A82" s="45"/>
      <c r="B82" s="43" t="s">
        <v>8</v>
      </c>
      <c r="C82" s="29"/>
      <c r="D82" s="29"/>
      <c r="E82" s="35"/>
      <c r="F82" s="35"/>
      <c r="G82" s="35"/>
      <c r="H82" s="35"/>
    </row>
    <row r="83" spans="1:8" s="18" customFormat="1" ht="56.95" customHeight="1">
      <c r="A83" s="31" t="s">
        <v>22</v>
      </c>
      <c r="B83" s="16" t="s">
        <v>38</v>
      </c>
      <c r="C83" s="17">
        <f>C84+C88</f>
        <v>77670072.699999988</v>
      </c>
      <c r="D83" s="17">
        <f>D84+D88</f>
        <v>77217859.420000002</v>
      </c>
      <c r="E83" s="37">
        <f>D83-C83</f>
        <v>-452213.27999998629</v>
      </c>
      <c r="F83" s="35"/>
      <c r="G83" s="35"/>
      <c r="H83" s="35"/>
    </row>
    <row r="84" spans="1:8" s="18" customFormat="1" ht="18" customHeight="1">
      <c r="A84" s="31"/>
      <c r="B84" s="21" t="s">
        <v>10</v>
      </c>
      <c r="C84" s="22">
        <f>C85+C86+C87</f>
        <v>77546772.699999988</v>
      </c>
      <c r="D84" s="22">
        <f>D85+D86+D87</f>
        <v>77217859.420000002</v>
      </c>
      <c r="E84" s="35"/>
      <c r="F84" s="35"/>
      <c r="G84" s="35"/>
      <c r="H84" s="35"/>
    </row>
    <row r="85" spans="1:8" s="28" customFormat="1" ht="17.7">
      <c r="A85" s="31"/>
      <c r="B85" s="21" t="s">
        <v>16</v>
      </c>
      <c r="C85" s="22">
        <f>3574593.89+72950.9</f>
        <v>3647544.79</v>
      </c>
      <c r="D85" s="22">
        <f>3556720.86+72586.14</f>
        <v>3629307</v>
      </c>
      <c r="E85" s="38"/>
      <c r="F85" s="38"/>
      <c r="G85" s="38"/>
      <c r="H85" s="38"/>
    </row>
    <row r="86" spans="1:8" s="18" customFormat="1" ht="16.55" customHeight="1">
      <c r="A86" s="31"/>
      <c r="B86" s="21" t="s">
        <v>6</v>
      </c>
      <c r="C86" s="22">
        <v>6000000</v>
      </c>
      <c r="D86" s="22">
        <v>6000000</v>
      </c>
      <c r="E86" s="35"/>
      <c r="F86" s="35"/>
      <c r="G86" s="35"/>
      <c r="H86" s="35"/>
    </row>
    <row r="87" spans="1:8" s="18" customFormat="1" ht="18" customHeight="1">
      <c r="A87" s="31"/>
      <c r="B87" s="21" t="s">
        <v>7</v>
      </c>
      <c r="C87" s="22">
        <v>67899227.909999996</v>
      </c>
      <c r="D87" s="22">
        <v>67588552.420000002</v>
      </c>
      <c r="E87" s="35"/>
      <c r="F87" s="35"/>
      <c r="G87" s="35"/>
      <c r="H87" s="35"/>
    </row>
    <row r="88" spans="1:8" s="18" customFormat="1" ht="18" customHeight="1">
      <c r="A88" s="31"/>
      <c r="B88" s="21" t="s">
        <v>8</v>
      </c>
      <c r="C88" s="22">
        <v>123300</v>
      </c>
      <c r="D88" s="22">
        <v>0</v>
      </c>
      <c r="E88" s="35"/>
      <c r="F88" s="35"/>
      <c r="G88" s="35"/>
      <c r="H88" s="35"/>
    </row>
    <row r="89" spans="1:8" s="18" customFormat="1" ht="38.950000000000003" customHeight="1">
      <c r="A89" s="31" t="s">
        <v>23</v>
      </c>
      <c r="B89" s="16" t="s">
        <v>39</v>
      </c>
      <c r="C89" s="17">
        <f>C91+C93</f>
        <v>165831.46</v>
      </c>
      <c r="D89" s="17">
        <f>D90</f>
        <v>165831.46</v>
      </c>
      <c r="E89" s="37">
        <f>D89-C89</f>
        <v>0</v>
      </c>
      <c r="F89" s="35"/>
      <c r="G89" s="35"/>
      <c r="H89" s="35"/>
    </row>
    <row r="90" spans="1:8" s="18" customFormat="1" ht="20.95" customHeight="1">
      <c r="A90" s="31"/>
      <c r="B90" s="21" t="s">
        <v>10</v>
      </c>
      <c r="C90" s="20">
        <f>C91+C92+C93</f>
        <v>165831.46</v>
      </c>
      <c r="D90" s="20">
        <f>D91+D92+D93</f>
        <v>165831.46</v>
      </c>
      <c r="E90" s="35"/>
      <c r="F90" s="35"/>
      <c r="G90" s="35"/>
      <c r="H90" s="35"/>
    </row>
    <row r="91" spans="1:8" s="28" customFormat="1" ht="17.7">
      <c r="A91" s="31"/>
      <c r="B91" s="21" t="s">
        <v>16</v>
      </c>
      <c r="C91" s="22">
        <v>0</v>
      </c>
      <c r="D91" s="22">
        <v>0</v>
      </c>
      <c r="E91" s="38"/>
      <c r="F91" s="38"/>
      <c r="G91" s="38"/>
      <c r="H91" s="38"/>
    </row>
    <row r="92" spans="1:8" s="18" customFormat="1" ht="23.25" customHeight="1">
      <c r="A92" s="31"/>
      <c r="B92" s="21" t="s">
        <v>6</v>
      </c>
      <c r="C92" s="22">
        <v>0</v>
      </c>
      <c r="D92" s="22">
        <v>0</v>
      </c>
      <c r="E92" s="35"/>
      <c r="F92" s="35"/>
      <c r="G92" s="35"/>
      <c r="H92" s="35"/>
    </row>
    <row r="93" spans="1:8" s="18" customFormat="1" ht="19" customHeight="1">
      <c r="A93" s="31"/>
      <c r="B93" s="21" t="s">
        <v>7</v>
      </c>
      <c r="C93" s="22">
        <v>165831.46</v>
      </c>
      <c r="D93" s="27">
        <v>165831.46</v>
      </c>
      <c r="E93" s="35"/>
      <c r="F93" s="35"/>
      <c r="G93" s="35"/>
      <c r="H93" s="35"/>
    </row>
    <row r="94" spans="1:8" s="18" customFormat="1" ht="17.2" customHeight="1">
      <c r="A94" s="31"/>
      <c r="B94" s="21" t="s">
        <v>8</v>
      </c>
      <c r="C94" s="22">
        <v>0</v>
      </c>
      <c r="D94" s="22">
        <v>0</v>
      </c>
      <c r="E94" s="35"/>
      <c r="F94" s="35"/>
      <c r="G94" s="35"/>
      <c r="H94" s="35"/>
    </row>
    <row r="95" spans="1:8" s="18" customFormat="1" ht="54.35" customHeight="1">
      <c r="A95" s="31" t="s">
        <v>24</v>
      </c>
      <c r="B95" s="16" t="s">
        <v>40</v>
      </c>
      <c r="C95" s="24">
        <f>C96+C100</f>
        <v>306789309.80000001</v>
      </c>
      <c r="D95" s="24">
        <f>D96+D100</f>
        <v>305534786.69999999</v>
      </c>
      <c r="E95" s="37">
        <f>D95-C95</f>
        <v>-1254523.1000000238</v>
      </c>
      <c r="F95" s="35"/>
      <c r="G95" s="35"/>
      <c r="H95" s="35"/>
    </row>
    <row r="96" spans="1:8" s="18" customFormat="1" ht="20.95" customHeight="1">
      <c r="A96" s="31"/>
      <c r="B96" s="21" t="s">
        <v>10</v>
      </c>
      <c r="C96" s="20">
        <f>C97+C98+C99</f>
        <v>137941909.80000001</v>
      </c>
      <c r="D96" s="20">
        <f>D97+D98+D99</f>
        <v>137941860.06</v>
      </c>
      <c r="E96" s="35"/>
      <c r="F96" s="35"/>
      <c r="G96" s="35"/>
      <c r="H96" s="35"/>
    </row>
    <row r="97" spans="1:8" s="28" customFormat="1" ht="17.7">
      <c r="A97" s="31"/>
      <c r="B97" s="21" t="s">
        <v>16</v>
      </c>
      <c r="C97" s="29">
        <v>6831336</v>
      </c>
      <c r="D97" s="29">
        <v>6831336</v>
      </c>
      <c r="E97" s="38"/>
      <c r="F97" s="38"/>
      <c r="G97" s="38"/>
      <c r="H97" s="38"/>
    </row>
    <row r="98" spans="1:8" s="18" customFormat="1" ht="18" customHeight="1">
      <c r="A98" s="31"/>
      <c r="B98" s="21" t="s">
        <v>6</v>
      </c>
      <c r="C98" s="29">
        <v>531100</v>
      </c>
      <c r="D98" s="29">
        <v>531050.26</v>
      </c>
      <c r="E98" s="35"/>
      <c r="F98" s="35"/>
      <c r="G98" s="35"/>
      <c r="H98" s="35"/>
    </row>
    <row r="99" spans="1:8" s="18" customFormat="1" ht="18" customHeight="1">
      <c r="A99" s="31"/>
      <c r="B99" s="21" t="s">
        <v>7</v>
      </c>
      <c r="C99" s="20">
        <v>130579473.8</v>
      </c>
      <c r="D99" s="20">
        <v>130579473.8</v>
      </c>
      <c r="E99" s="35"/>
      <c r="F99" s="35"/>
      <c r="G99" s="35"/>
      <c r="H99" s="35"/>
    </row>
    <row r="100" spans="1:8" s="18" customFormat="1" ht="19.5" customHeight="1">
      <c r="A100" s="31"/>
      <c r="B100" s="21" t="s">
        <v>8</v>
      </c>
      <c r="C100" s="20">
        <v>168847400</v>
      </c>
      <c r="D100" s="20">
        <v>167592926.63999999</v>
      </c>
      <c r="E100" s="35"/>
      <c r="F100" s="35"/>
      <c r="G100" s="35"/>
      <c r="H100" s="35"/>
    </row>
    <row r="101" spans="1:8" s="18" customFormat="1" ht="38.15" customHeight="1">
      <c r="A101" s="31" t="s">
        <v>25</v>
      </c>
      <c r="B101" s="16" t="s">
        <v>41</v>
      </c>
      <c r="C101" s="23">
        <f>C102</f>
        <v>84877638.109999999</v>
      </c>
      <c r="D101" s="23">
        <f>D102</f>
        <v>83328080.239999995</v>
      </c>
      <c r="E101" s="37">
        <f>D101-C101</f>
        <v>-1549557.8700000048</v>
      </c>
      <c r="F101" s="35"/>
      <c r="G101" s="35"/>
      <c r="H101" s="35"/>
    </row>
    <row r="102" spans="1:8" s="18" customFormat="1" ht="18" customHeight="1">
      <c r="A102" s="31"/>
      <c r="B102" s="21" t="s">
        <v>10</v>
      </c>
      <c r="C102" s="20">
        <f>C103+C104+C105</f>
        <v>84877638.109999999</v>
      </c>
      <c r="D102" s="20">
        <f>D103+D104+D105</f>
        <v>83328080.239999995</v>
      </c>
      <c r="E102" s="35"/>
      <c r="F102" s="35"/>
      <c r="G102" s="35"/>
      <c r="H102" s="35"/>
    </row>
    <row r="103" spans="1:8" s="28" customFormat="1" ht="17.7">
      <c r="A103" s="31"/>
      <c r="B103" s="21" t="s">
        <v>16</v>
      </c>
      <c r="C103" s="25">
        <v>15341064</v>
      </c>
      <c r="D103" s="25">
        <v>15264022.49</v>
      </c>
      <c r="E103" s="38"/>
      <c r="F103" s="38"/>
      <c r="G103" s="38"/>
      <c r="H103" s="38"/>
    </row>
    <row r="104" spans="1:8" s="18" customFormat="1" ht="17.2" customHeight="1">
      <c r="A104" s="31"/>
      <c r="B104" s="21" t="s">
        <v>6</v>
      </c>
      <c r="C104" s="25">
        <v>0</v>
      </c>
      <c r="D104" s="20">
        <v>0</v>
      </c>
      <c r="E104" s="35"/>
      <c r="F104" s="35"/>
      <c r="G104" s="35"/>
      <c r="H104" s="35"/>
    </row>
    <row r="105" spans="1:8" s="18" customFormat="1" ht="19.5" customHeight="1">
      <c r="A105" s="31"/>
      <c r="B105" s="21" t="s">
        <v>7</v>
      </c>
      <c r="C105" s="25">
        <v>69536574.109999999</v>
      </c>
      <c r="D105" s="20">
        <v>68064057.75</v>
      </c>
      <c r="E105" s="35"/>
      <c r="F105" s="35"/>
      <c r="G105" s="35"/>
      <c r="H105" s="35"/>
    </row>
    <row r="106" spans="1:8" s="18" customFormat="1" ht="17.2" customHeight="1">
      <c r="A106" s="31"/>
      <c r="B106" s="21" t="s">
        <v>8</v>
      </c>
      <c r="C106" s="25">
        <v>0</v>
      </c>
      <c r="D106" s="20">
        <v>0</v>
      </c>
      <c r="E106" s="35"/>
      <c r="F106" s="35"/>
      <c r="G106" s="35"/>
      <c r="H106" s="35"/>
    </row>
    <row r="107" spans="1:8" s="18" customFormat="1" ht="41.25" customHeight="1">
      <c r="A107" s="32" t="s">
        <v>26</v>
      </c>
      <c r="B107" s="16" t="s">
        <v>42</v>
      </c>
      <c r="C107" s="17">
        <f>C108</f>
        <v>2000285.43</v>
      </c>
      <c r="D107" s="17">
        <f>D108</f>
        <v>2000285.43</v>
      </c>
      <c r="E107" s="37">
        <f>D107-C107</f>
        <v>0</v>
      </c>
      <c r="F107" s="35"/>
      <c r="G107" s="35"/>
      <c r="H107" s="35"/>
    </row>
    <row r="108" spans="1:8" s="18" customFormat="1" ht="20.95" customHeight="1">
      <c r="A108" s="30"/>
      <c r="B108" s="21" t="s">
        <v>10</v>
      </c>
      <c r="C108" s="20">
        <f>C109+C110+C111</f>
        <v>2000285.43</v>
      </c>
      <c r="D108" s="20">
        <f>D109+D110+D111</f>
        <v>2000285.43</v>
      </c>
      <c r="E108" s="35"/>
      <c r="F108" s="35"/>
      <c r="G108" s="35"/>
      <c r="H108" s="35"/>
    </row>
    <row r="109" spans="1:8" s="28" customFormat="1" ht="21.8" customHeight="1">
      <c r="A109" s="30"/>
      <c r="B109" s="21" t="s">
        <v>5</v>
      </c>
      <c r="C109" s="22">
        <v>0</v>
      </c>
      <c r="D109" s="22">
        <v>0</v>
      </c>
      <c r="E109" s="38"/>
      <c r="F109" s="38"/>
      <c r="G109" s="38"/>
      <c r="H109" s="38"/>
    </row>
    <row r="110" spans="1:8" s="18" customFormat="1" ht="26.2" customHeight="1">
      <c r="A110" s="30"/>
      <c r="B110" s="21" t="s">
        <v>6</v>
      </c>
      <c r="C110" s="22">
        <v>45000</v>
      </c>
      <c r="D110" s="22">
        <v>45000</v>
      </c>
      <c r="E110" s="35"/>
      <c r="F110" s="35"/>
      <c r="G110" s="35"/>
      <c r="H110" s="35"/>
    </row>
    <row r="111" spans="1:8" s="18" customFormat="1" ht="20.95" customHeight="1">
      <c r="A111" s="30"/>
      <c r="B111" s="21" t="s">
        <v>7</v>
      </c>
      <c r="C111" s="22">
        <v>1955285.43</v>
      </c>
      <c r="D111" s="22">
        <v>1955285.43</v>
      </c>
      <c r="E111" s="35"/>
      <c r="F111" s="35"/>
      <c r="G111" s="35"/>
      <c r="H111" s="35"/>
    </row>
    <row r="112" spans="1:8" s="18" customFormat="1" ht="18" customHeight="1">
      <c r="A112" s="30"/>
      <c r="B112" s="21" t="s">
        <v>8</v>
      </c>
      <c r="C112" s="22">
        <v>0</v>
      </c>
      <c r="D112" s="22">
        <v>0</v>
      </c>
      <c r="E112" s="35"/>
      <c r="F112" s="35"/>
      <c r="G112" s="35"/>
      <c r="H112" s="35"/>
    </row>
    <row r="113" spans="1:4" ht="16.55" customHeight="1">
      <c r="A113" s="12"/>
      <c r="B113" s="2"/>
      <c r="C113" s="3"/>
      <c r="D113" s="13"/>
    </row>
    <row r="114" spans="1:4" ht="33.75" customHeight="1">
      <c r="A114" s="4"/>
      <c r="B114" s="12" t="s">
        <v>45</v>
      </c>
      <c r="C114" s="12" t="s">
        <v>46</v>
      </c>
      <c r="D114" s="12"/>
    </row>
    <row r="115" spans="1:4" ht="15.05" hidden="1" customHeight="1">
      <c r="B115" s="15"/>
      <c r="C115" s="15"/>
      <c r="D115" s="15"/>
    </row>
  </sheetData>
  <mergeCells count="19">
    <mergeCell ref="A1:D2"/>
    <mergeCell ref="A83:A88"/>
    <mergeCell ref="A77:A82"/>
    <mergeCell ref="A71:A76"/>
    <mergeCell ref="A53:A58"/>
    <mergeCell ref="A29:A34"/>
    <mergeCell ref="A5:A10"/>
    <mergeCell ref="A11:A16"/>
    <mergeCell ref="A17:A22"/>
    <mergeCell ref="A23:A28"/>
    <mergeCell ref="A35:A40"/>
    <mergeCell ref="A41:A46"/>
    <mergeCell ref="A47:A52"/>
    <mergeCell ref="A59:A64"/>
    <mergeCell ref="A65:A70"/>
    <mergeCell ref="A95:A100"/>
    <mergeCell ref="A107:A112"/>
    <mergeCell ref="A101:A106"/>
    <mergeCell ref="A89:A94"/>
  </mergeCells>
  <pageMargins left="0.7" right="0.11811023622047245" top="0.52" bottom="0.27559055118110237" header="0.35433070866141736" footer="0.27559055118110237"/>
  <pageSetup paperSize="9" scale="60" fitToWidth="2" fitToHeight="2" orientation="portrait" horizontalDpi="180" verticalDpi="180" r:id="rId1"/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2020-01-14T09:08:36Z</dcterms:modified>
</cp:coreProperties>
</file>