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РЕС.ОБЕСПЕЧЕНИЕ" sheetId="1" state="hidden" r:id="rId2"/>
    <sheet name="Правонарушения" sheetId="2" state="visible" r:id="rId3"/>
    <sheet name="БДД" sheetId="3" state="visible" r:id="rId4"/>
    <sheet name="Наркотики" sheetId="4" state="visible" r:id="rId5"/>
    <sheet name="Алкоголь" sheetId="5" state="visible" r:id="rId6"/>
    <sheet name="Экстремизм " sheetId="6" state="visible" r:id="rId7"/>
  </sheets>
  <definedNames>
    <definedName function="false" hidden="false" localSheetId="3" name="_xlnm.Print_Area" vbProcedure="false">Наркотики!$A$1:$L$107</definedName>
    <definedName function="false" hidden="false" localSheetId="1" name="_xlnm.Print_Area" vbProcedure="false">Правонарушения!$A$1:$L$83</definedName>
    <definedName function="false" hidden="false" localSheetId="5" name="_xlnm.Print_Area" vbProcedure="false">'Экстремизм '!$A$1:$L$236</definedName>
    <definedName function="false" hidden="false" localSheetId="0" name="__xlnm_Print_Area" vbProcedure="false">NA()</definedName>
    <definedName function="false" hidden="false" localSheetId="1" name="_xlnm_Print_Area" vbProcedure="false">Правонарушения!$A$1:$L$83</definedName>
    <definedName function="false" hidden="false" localSheetId="1" name="__xlnm_Print_Area" vbProcedure="false">Правонарушения!$A$1:$L$83</definedName>
    <definedName function="false" hidden="false" localSheetId="2" name="Excel_BuiltIn_Print_Area" vbProcedure="false">БДД!$A$2:$L$85</definedName>
    <definedName function="false" hidden="false" localSheetId="3" name="_xlnm_Print_Area" vbProcedure="false">Наркотики!$A$1:$L$107</definedName>
    <definedName function="false" hidden="false" localSheetId="3" name="__xlnm_Print_Area" vbProcedure="false">Наркотики!$A$1:$L$107</definedName>
    <definedName function="false" hidden="false" localSheetId="5" name="Excel_BuiltIn_Print_Area" vbProcedure="false">'Экстремизм '!$A$2:$L$236</definedName>
    <definedName function="false" hidden="false" localSheetId="5" name="_xlnm_Print_Area" vbProcedure="false">'Экстремизм '!$A$1:$L$236</definedName>
    <definedName function="false" hidden="false" localSheetId="5" name="__xlnm_Print_Area" vbProcedure="false">'Экстремизм '!$A$1:$L$236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<sst xmlns="http://schemas.openxmlformats.org/spreadsheetml/2006/main" count="2967" uniqueCount="308">
  <si>
    <t xml:space="preserve">3. Ресурсное обеспечение муниципальной программы</t>
  </si>
  <si>
    <t xml:space="preserve">Наименование программы</t>
  </si>
  <si>
    <t xml:space="preserve">Срок исполнения</t>
  </si>
  <si>
    <t xml:space="preserve">Объем финансирования,   (тыс. руб.)</t>
  </si>
  <si>
    <t xml:space="preserve">В том числе: </t>
  </si>
  <si>
    <t xml:space="preserve">Исполнители, соисполнители, ответственные за реализацию программы</t>
  </si>
  <si>
    <t xml:space="preserve">Субвенции</t>
  </si>
  <si>
    <t xml:space="preserve">Собственные доходы:</t>
  </si>
  <si>
    <t xml:space="preserve">Внебюджетные средства</t>
  </si>
  <si>
    <t xml:space="preserve">Субсидии, иные межбюджетные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</si>
  <si>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</si>
  <si>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</si>
  <si>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</si>
  <si>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</si>
  <si>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</si>
  <si>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Муниципальная программа «Обеспечение общественного порядка и профилактики правонарушений на территории ЗАТО г. Радужный Владимирской области                    </t>
  </si>
  <si>
    <t xml:space="preserve">-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</si>
  <si>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управление образования администрации ЗАТО г.Радужный Владимирской области, МКУ «Городской комитет муниципального хозяйства»,МКУ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</si>
  <si>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программе:</t>
  </si>
  <si>
    <t xml:space="preserve">2017-2025</t>
  </si>
  <si>
    <t xml:space="preserve">1.1. Подпрограмма «Комплексные меры профилактики правонарушений на территории  ЗАТО г.Радужный   Владимирской области»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</si>
  <si>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 управление образования администрации ЗАТО г.Радужный Владимирской области, 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</si>
  <si>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подпрограмме:</t>
  </si>
  <si>
    <t xml:space="preserve">1.2. Подпрограмма «Профилактика дорожно-транспортного травматизма  на территории ЗАТО г. Радужный   Владимирской области»</t>
  </si>
  <si>
    <t xml:space="preserve">Администрация ЗАТО г. Радужный Владиимрской области, МКУ «Комитет по культуре и спорту», Управление образования администрации ЗАТО г.Радужный Владимирской области, МКУ «ГКМХ»</t>
  </si>
  <si>
    <t xml:space="preserve">1.3.  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</si>
  <si>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 xml:space="preserve">Управление образования администрации ЗАТО г. Радужный Владимирской области, МКУ «Комитет по культуре и спорту», КДНиЗП , антинаркотическая комиссия ЗАТО  г. Радужный Владимирской области</t>
  </si>
  <si>
    <t xml:space="preserve">1.4.  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</si>
  <si>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 xml:space="preserve">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</t>
  </si>
  <si>
    <t xml:space="preserve">1.5. Подпрограмма "Противодействие терроризму и экстремизму                                на территории ЗАТО г. Радужный Владимирской области"</t>
  </si>
  <si>
    <t xml:space="preserve">Администрация ЗАТО г. Радужный Владимирской области, Комиссия по делам несовершеннолетних и защите их прав, МО МВД России по ЗАТО г. Радужный Владимирской области, Управление образования администрации ЗАТО г. Радужный Владимирской области, МКУ «ККиС», МКУ «Управление по делам гражданской обороны и чрезвычайным ситуациям», МКУ «ГКМХ», МКУ «УАЗ».</t>
  </si>
  <si>
    <r>
      <rPr>
        <sz val="13"/>
        <rFont val="Times New Roman"/>
        <family val="1"/>
        <charset val="204"/>
      </rPr>
      <t xml:space="preserve">                                                        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</si>
  <si>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«Комплексные меры профилактики правонарушений на территории ЗАТО г.Радужный Владимирской области»</t>
  </si>
  <si>
    <t xml:space="preserve">№ п/п</t>
  </si>
  <si>
    <t xml:space="preserve">Наименование мероприятия</t>
  </si>
  <si>
    <t xml:space="preserve">Объем финансирования, тыс.руб.</t>
  </si>
  <si>
    <t xml:space="preserve">В том числе:</t>
  </si>
  <si>
    <t xml:space="preserve">Исполнители, соисполнители ответственные за реализацию мероприятия</t>
  </si>
  <si>
    <t xml:space="preserve">Ожидаемые показатели оценки эффективности (количественные и качественные</t>
  </si>
  <si>
    <t xml:space="preserve">Основное мероприятие "Профилактика правонарушений"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</si>
  <si>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</si>
  <si>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</si>
  <si>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 xml:space="preserve"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</si>
  <si>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</si>
  <si>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 xml:space="preserve">Административная комиссия
</t>
  </si>
  <si>
    <t xml:space="preserve"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</si>
  <si>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 xml:space="preserve">2.</t>
  </si>
  <si>
    <t xml:space="preserve"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</si>
  <si>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 xml:space="preserve">Администрация ЗАТО г.Радужный Владимирской области
КДНиЗП
</t>
  </si>
  <si>
    <t xml:space="preserve"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</si>
  <si>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 xml:space="preserve">3.</t>
  </si>
  <si>
    <t xml:space="preserve"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</si>
  <si>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 xml:space="preserve">МКУ «Управление административными зданиями»</t>
  </si>
  <si>
    <t xml:space="preserve">Повышение эффективности системы социальной профилактики правонарушений</t>
  </si>
  <si>
    <t xml:space="preserve">МБУК "Парк культуры и отдыха"</t>
  </si>
  <si>
    <t xml:space="preserve">4.</t>
  </si>
  <si>
    <t xml:space="preserve">Ежегодное проведение межведомственной комплексной профилактической операции "Подросток"</t>
  </si>
  <si>
    <t xml:space="preserve">Члены комиссии по делам несовершеннолетних и защите их прав ЗАТО г. Радужный Владимирской области     </t>
  </si>
  <si>
    <t xml:space="preserve"> Профилактика правонарушений среди подростков и молодежи в каникулярное время</t>
  </si>
  <si>
    <t xml:space="preserve">5.</t>
  </si>
  <si>
    <t xml:space="preserve">Реализация комплекса  профилактических мероприятий в неблагополучных семьях, своевременному пресечению насилия в быту и преступлений на этой почве</t>
  </si>
  <si>
    <t xml:space="preserve">Члены комиссии по делам несовершеннолетних и защите их прав ЗАТО г. Радужный Владимирской области                                </t>
  </si>
  <si>
    <t xml:space="preserve">Сокращение случаев правонарушений, совершаемых на бытовой почве в неблагополучных семьях</t>
  </si>
  <si>
    <t xml:space="preserve">6.</t>
  </si>
  <si>
    <t xml:space="preserve"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</si>
  <si>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ФСПН,                                                            Члены комиссии по делам несовершеннолетних и защите их прав ЗАТО г. Радужный Владимирской области     </t>
  </si>
  <si>
    <t xml:space="preserve">Уменьшение социальной напряженности в семьях и обществе</t>
  </si>
  <si>
    <t xml:space="preserve">7.</t>
  </si>
  <si>
    <t xml:space="preserve">Проведение мониторинга состояния   правонарушений несовершеннолетних в образовательных организациях</t>
  </si>
  <si>
    <t xml:space="preserve">Управление образования     </t>
  </si>
  <si>
    <t xml:space="preserve">Снижение численности несовершеннолетних, совершающих правонарушения (анализ динамики правонарушений несовершеннолетних)</t>
  </si>
  <si>
    <t xml:space="preserve">8.</t>
  </si>
  <si>
    <t xml:space="preserve"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</si>
  <si>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 xml:space="preserve">МКУ «ГКМХ»</t>
  </si>
  <si>
    <t xml:space="preserve">Повышение безопасности граждан</t>
  </si>
  <si>
    <t xml:space="preserve">9.</t>
  </si>
  <si>
    <t xml:space="preserve">Текущий ремонт помещений здания №110, 17 квартала ЗАТО г.Радужный Владимирской области</t>
  </si>
  <si>
    <t xml:space="preserve">10.</t>
  </si>
  <si>
    <t xml:space="preserve">Участие образовательных организаций  в конкурсах социальных проектов  профилактической направленности</t>
  </si>
  <si>
    <t xml:space="preserve"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</si>
  <si>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</si>
  <si>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 xml:space="preserve">11.</t>
  </si>
  <si>
    <t xml:space="preserve"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</si>
  <si>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 xml:space="preserve">2017-2023</t>
  </si>
  <si>
    <t xml:space="preserve">12.</t>
  </si>
  <si>
    <t xml:space="preserve">Изготовление и распространение рекламно - информационных материалов по профилактике мошенничества на территории ЗАТО г. Радужный</t>
  </si>
  <si>
    <t xml:space="preserve">МКУ "Комитет по культуре и спорту"</t>
  </si>
  <si>
    <t xml:space="preserve">ИТОГО ПО ПОДПРОГРАММЕ:</t>
  </si>
  <si>
    <r>
      <rPr>
        <sz val="13"/>
        <rFont val="Times New Roman"/>
        <family val="1"/>
        <charset val="204"/>
      </rPr>
      <t xml:space="preserve">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</si>
  <si>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«Профилактика дорожно-транспортного травматизма на территории ЗАТО г. Радужный Владимирской области»</t>
  </si>
  <si>
    <t xml:space="preserve">Объем финанси-рования</t>
  </si>
  <si>
    <t xml:space="preserve">Ожидаемые показатели оценки эффективности (количественные и качественные </t>
  </si>
  <si>
    <t xml:space="preserve">Основное мероприятие "Профилактические мероприятия по сокращению аварийности и дорожно-транспортного травматизма"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</si>
  <si>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</si>
  <si>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участие в проведении 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</si>
  <si>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 xml:space="preserve">Участие в ежегодном муниципальном этапе                              областного конкурса «Безопасное колесо».</t>
  </si>
  <si>
    <t xml:space="preserve">  Управление образования </t>
  </si>
  <si>
    <t xml:space="preserve">Предупреждение опасного поведения участников  дорожного движения</t>
  </si>
  <si>
    <t xml:space="preserve">Проведение ежегодного городского  смотра – конкурса                              «Зеленый огонек»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</si>
  <si>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</si>
  <si>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 xml:space="preserve">Предупреждение опасного поведения участников дорожного движения. Сокращение детского дорожно-транспортного травматизма.</t>
  </si>
  <si>
    <t xml:space="preserve"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</si>
  <si>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 xml:space="preserve"> Управление образования</t>
  </si>
  <si>
    <t xml:space="preserve">Проведение воспитательной работы в дошкольных учреждениях и начальных классах общеобразовательных школ</t>
  </si>
  <si>
    <t xml:space="preserve">Участие в разработке и реализации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</si>
  <si>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 xml:space="preserve"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</si>
  <si>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 xml:space="preserve"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</si>
  <si>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 xml:space="preserve">Обеспечение образовательных организаций средствами обучения правилам дорожного движения.
Приобретение мобильных автогородков:</t>
  </si>
  <si>
    <t xml:space="preserve">            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</si>
  <si>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</si>
  <si>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 xml:space="preserve">               МБОУ СОШ № 1,  МБОУ СОШ № 2</t>
  </si>
  <si>
    <t xml:space="preserve">Изготовление и размещение наружной социальной  рекламы по безопасности дорожного движения на территории ЗАТО г. Радужный Владимирской области Владимирской области </t>
  </si>
  <si>
    <t xml:space="preserve">МКУ "ККиС"                          </t>
  </si>
  <si>
    <t xml:space="preserve"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</si>
  <si>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 xml:space="preserve">Ремонт участкового пункта полиции 9 квартал, дом 6/1, к.110</t>
  </si>
  <si>
    <t xml:space="preserve">Приложение к подпрограмме</t>
  </si>
  <si>
    <t xml:space="preserve">4. Перечень мероприятий муниципальной подпрограммы  «Комплексные меры противодействия злоупотреблению наркотиками и их незаконному обороту на территории  ЗАТО г. Радужный Владимирской области»</t>
  </si>
  <si>
    <t xml:space="preserve">Объем финанси-рования        (тыс. руб.)</t>
  </si>
  <si>
    <t xml:space="preserve">Основное мероприятие "Сокращение масштабов распространения наркомании и связанного с ней социального и экономического ущерба"</t>
  </si>
  <si>
    <r>
      <rPr>
        <b val="true"/>
        <sz val="13"/>
        <rFont val="Times New Roman"/>
        <family val="1"/>
        <charset val="204"/>
      </rPr>
      <t xml:space="preserve">Цель : </t>
    </r>
    <r>
      <rPr>
        <sz val="13"/>
        <rFont val="Times New Roman"/>
        <family val="1"/>
        <charset val="204"/>
      </rPr>
      <t xml:space="preserve">Сокращение масштабов распространения наркомании и связанного с ней социального и экономического ущерба.</t>
    </r>
  </si>
  <si>
    <r>
      <rPr>
        <b val="true"/>
        <sz val="13"/>
        <rFont val="Times New Roman"/>
        <family val="1"/>
        <charset val="204"/>
      </rPr>
      <t xml:space="preserve">Задачи :</t>
    </r>
    <r>
      <rPr>
        <sz val="13"/>
        <rFont val="Times New Roman"/>
        <family val="1"/>
        <charset val="204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</si>
  <si>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 xml:space="preserve"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</si>
  <si>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
Управление образования,
МКУ "Комитет по культуре и спорту"
</t>
  </si>
  <si>
    <t xml:space="preserve">Проведение организационных и правовых мер противодействия злоупотреблению наркотиками и их незаконному обороту</t>
  </si>
  <si>
    <t xml:space="preserve"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</si>
  <si>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 xml:space="preserve">Управление образования; МКУ "Комитет по культуре и спорту";                           КДНиЗП </t>
  </si>
  <si>
    <t xml:space="preserve">Подготовка для областных структур отчетов о ходе выполнения подпрограммы</t>
  </si>
  <si>
    <t xml:space="preserve">4. </t>
  </si>
  <si>
    <t xml:space="preserve"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</si>
  <si>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 xml:space="preserve">Проведение не менее 8 городских мероприятий в год и участие в областных мероприятиях.</t>
  </si>
  <si>
    <t xml:space="preserve">Проведение в образовательных организациях профилактических занятий (лекции, беседы) с   привлечением специалистов  городской больницы, МО МВД, УФСКН</t>
  </si>
  <si>
    <t xml:space="preserve">Повышение уровня сознания несовершеннолетних о  здоровом образе жизни</t>
  </si>
  <si>
    <t xml:space="preserve"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</si>
  <si>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 xml:space="preserve">Организация и проведение спортивных соревнований по мини-футболу, футболу на снегу, хоккею и стритболу среди дворовых команд</t>
  </si>
  <si>
    <t xml:space="preserve"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</si>
  <si>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</si>
  <si>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 xml:space="preserve"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</si>
  <si>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 xml:space="preserve">2014 г.</t>
  </si>
  <si>
    <t xml:space="preserve">Создание и оборудование кабинетов наркопрофилактики в образовательных учреждениях</t>
  </si>
  <si>
    <t xml:space="preserve">Предупреждение вовлечения несовершеннолетних в употребление, хранение и распространение наркотических средств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</si>
  <si>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</si>
  <si>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</si>
  <si>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</si>
  <si>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 xml:space="preserve">Социально-психологическое тестирование обучающихся </t>
  </si>
  <si>
    <t xml:space="preserve"> Раннее выявление немедицинского потребления наркотических средств и психотропных веществ среди обучающихся</t>
  </si>
  <si>
    <t xml:space="preserve">13.</t>
  </si>
  <si>
    <t xml:space="preserve">Размещение  памяток с информацией  по выявлению незаконного культивирования растений, содержащих наркотические средства или психотропные вещества либо их прекурсоры</t>
  </si>
  <si>
    <t xml:space="preserve">Управление образование</t>
  </si>
  <si>
    <t xml:space="preserve">Профилактика асоциальных явлений среди населения</t>
  </si>
  <si>
    <t xml:space="preserve">14.</t>
  </si>
  <si>
    <t xml:space="preserve">Распространение буклетов и визиток в целях информирования об организациях, оказывающих услуги в сфере комплексной реабилитации и ресоциализации лиц, употребляющих наркотические средства в немедицинских целях</t>
  </si>
  <si>
    <t xml:space="preserve">15.</t>
  </si>
  <si>
    <t xml:space="preserve">Вовлечение несовершеннолетних, условно осужденных и состоящих на учете в УИИ УФСИН России по Владимирской области к участию в различных социально- значимых мероприятиях, в том числе профилактических</t>
  </si>
  <si>
    <t xml:space="preserve">Антинаркотическая комиссия ЗАТО  г. Радужный Владимирской области</t>
  </si>
  <si>
    <t xml:space="preserve">16.</t>
  </si>
  <si>
    <t xml:space="preserve">Разработка комплекса мер, направленных на выявление и уничтожение очагов произрастания  наркосодержащих растений</t>
  </si>
  <si>
    <t xml:space="preserve">17.</t>
  </si>
  <si>
    <t xml:space="preserve">Мониторинг земельных угодий на предмет выявления и уничтожения очагов произрастания наркосодержащих растениий   (в том числе  межведомственная оперативно-профилактическая операция «Мак»)</t>
  </si>
  <si>
    <t xml:space="preserve">Антинаркотическая комиссия ЗАТО  г. Радужный Владимирской области                                            МКУ «Городской комитет муниципального хозяйства»
Добровольная народная дружина ЗАТО  г. Радужный  (по согласованию)
Радужное казачье хуторское общество (по согласованию)
</t>
  </si>
  <si>
    <t xml:space="preserve">18.</t>
  </si>
  <si>
    <t xml:space="preserve">Проведение агитационной кампании об ответсвтенности за не уничтожение наркосодержащих растений</t>
  </si>
  <si>
    <t xml:space="preserve">Антинаркотическая комиссия ЗАТО  г. Радужный Владимирской области </t>
  </si>
  <si>
    <t xml:space="preserve">19.</t>
  </si>
  <si>
    <t xml:space="preserve"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совершаемым в отношении детей, а также фактов немедицинского потребления психоактивных веществ</t>
  </si>
  <si>
    <t xml:space="preserve">Члены комиссии по делам несовершеннолетних и защите их прав ЗАТО г. Радужный Владимирской области           </t>
  </si>
  <si>
    <t xml:space="preserve">Снижение количества случаев насилия в отношении несовершеннолетних в неблагополучных семьях</t>
  </si>
  <si>
    <t xml:space="preserve">4. Перечень мероприятий муниципальной подпрограммы «Комплексные меры противодействия злоупотреблению алкогольной продукцией и профилактика алкоголизма населения                                                                                                            на территории ЗАТО г. Радужный Владимирской области»</t>
  </si>
  <si>
    <t xml:space="preserve">Объем финанси-рования (тыс. руб.)</t>
  </si>
  <si>
    <t xml:space="preserve">Ожидаемые показатели оценки эффективности (количественные и качественные)</t>
  </si>
  <si>
    <t xml:space="preserve">Основное мероприятие "Профилактика злоупотребления алкогольной продукцией"</t>
  </si>
  <si>
    <r>
      <rPr>
        <b val="true"/>
        <sz val="13"/>
        <rFont val="Times New Roman"/>
        <family val="1"/>
        <charset val="204"/>
      </rPr>
      <t xml:space="preserve">Цель:</t>
    </r>
    <r>
      <rPr>
        <sz val="13"/>
        <rFont val="Times New Roman"/>
        <family val="1"/>
        <charset val="204"/>
      </rPr>
      <t xml:space="preserve"> повышение эффективности профилактики злоупотребления алкогольной продукцией;</t>
    </r>
  </si>
  <si>
    <r>
      <rPr>
        <b val="true"/>
        <sz val="13"/>
        <rFont val="Times New Roman"/>
        <family val="1"/>
        <charset val="204"/>
      </rPr>
      <t xml:space="preserve">Задачи</t>
    </r>
    <r>
      <rPr>
        <sz val="13"/>
        <rFont val="Times New Roman"/>
        <family val="1"/>
        <charset val="204"/>
      </rPr>
      <t xml:space="preserve"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</si>
  <si>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 xml:space="preserve">Изготовление и распространение рекламно - информационных материалов и видеороликов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</si>
  <si>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 xml:space="preserve">МКУ «Комитет по культуре и спорту» </t>
  </si>
  <si>
    <t xml:space="preserve"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</si>
  <si>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 xml:space="preserve">Приобретение  специализированной литературы и периодических изданий, изготовление листовок и брошюр по пропаганде здорового образа жизни, профилактике алкоголизации населения</t>
  </si>
  <si>
    <t xml:space="preserve">МБУК «Общедоступная библиотека»</t>
  </si>
  <si>
    <t xml:space="preserve"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</si>
  <si>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 xml:space="preserve">МКУ «Комитет по культуре и спорту»</t>
  </si>
  <si>
    <t xml:space="preserve">Просвещение населения о вреде злоупотребления алкоголем, формирование установок на ведение здорового образа жизни</t>
  </si>
  <si>
    <t xml:space="preserve"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</si>
  <si>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 xml:space="preserve">Проведение не менее 4 мероприятий в год</t>
  </si>
  <si>
    <t xml:space="preserve"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</si>
  <si>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 xml:space="preserve">Организация мероприятий с участием агитбригады не менее 3 раз в год</t>
  </si>
  <si>
    <t xml:space="preserve">Организация  и проведение городской акции «День отказа от алкоголя»</t>
  </si>
  <si>
    <t xml:space="preserve">Администрация ЗАТО г. Радужный Владимирской области</t>
  </si>
  <si>
    <t xml:space="preserve">Проведение не менее 1 акции в  год</t>
  </si>
  <si>
    <t xml:space="preserve">Организация книжных выставок, направленных на профилактику асоциального поведения и формирование мотивации к здоровому образу жизни</t>
  </si>
  <si>
    <t xml:space="preserve">Проведение выставок не менее 6 раз в год</t>
  </si>
  <si>
    <t xml:space="preserve">Организация и проведение туров выходного дня по Владимирской области для семей с детьми, состоящими в базе ДЕСОП</t>
  </si>
  <si>
    <t xml:space="preserve">Администрация  ЗАТО                        г. Радужный Владимирской области,                            Управление образования</t>
  </si>
  <si>
    <t xml:space="preserve"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</si>
  <si>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 xml:space="preserve"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</si>
  <si>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 xml:space="preserve"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</si>
  <si>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 xml:space="preserve"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</t>
  </si>
  <si>
    <t xml:space="preserve">  Администрация                        ЗАТО г. Радужный Владимирской области,              Управление образования</t>
  </si>
  <si>
    <t xml:space="preserve">Снижение количества преступлений и административных правонарушений, совершаемых в состоянии алкогольного опьянения</t>
  </si>
  <si>
    <t xml:space="preserve">Мероприятия по разъяснению несовершеннолетним лицам «группы риска» о пагубном воздействии алкоголя на организм человека, ответственности за правонарушения, совершенные в состоянии опьянения</t>
  </si>
  <si>
    <t xml:space="preserve"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</si>
  <si>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 xml:space="preserve">Администрация ЗАТО                       г. Радужный Владимирской области</t>
  </si>
  <si>
    <t xml:space="preserve">Уменьшение социальной напряженности в семьях и обществе.</t>
  </si>
  <si>
    <t xml:space="preserve">Проведение встреч с руководителями крупных организаций с целью совместной выработки предложений по реализации антиалкогольной политики на предприятиях города</t>
  </si>
  <si>
    <t xml:space="preserve">Администрация ЗАТО                        г. Радужный Владимирской области</t>
  </si>
  <si>
    <t xml:space="preserve">Уменьшения социальной напряженности в семьях и обществе.  Оздоровление обстановки в  общественных местах.</t>
  </si>
  <si>
    <t xml:space="preserve">
Приложение к подпрограмме        </t>
  </si>
  <si>
    <t xml:space="preserve">4. Перечень мероприятий муниципальной подпрограммы "Противодействие терроризму и экстремизму на территории ЗАТО г. Радужный Владимирской области "</t>
  </si>
  <si>
    <t xml:space="preserve">1. Основное мероприятие "Профилактика экстремизма и терроризма на территории ЗАТО г. Радужный Владимирской области Владимирской области"</t>
  </si>
  <si>
    <t xml:space="preserve">Цель: предупреждение (профилактика) терроризма и экстремизма.</t>
  </si>
  <si>
    <t xml:space="preserve"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</si>
  <si>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 xml:space="preserve">Разработка планов мероприятий по предотвращению  террористических актов в организациях социальной направленности</t>
  </si>
  <si>
    <t xml:space="preserve">Администрация ЗАТО г. Радужный Владимирской области ,  МКУ "ККиС",  Управление образования </t>
  </si>
  <si>
    <t xml:space="preserve"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</si>
  <si>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</si>
  <si>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 xml:space="preserve">МКУ «Управление по делам гражданской обороны и чрезвычайным ситуациям»</t>
  </si>
  <si>
    <t xml:space="preserve">Повышение уровня подготовки персонала</t>
  </si>
  <si>
    <t xml:space="preserve"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</si>
  <si>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 xml:space="preserve">Проведение в консультационных пунктах  консультаций, занятий по обеспечению антитеррористической защищенности среди населения</t>
  </si>
  <si>
    <t xml:space="preserve">Повышение бдительности населения</t>
  </si>
  <si>
    <t xml:space="preserve"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</si>
  <si>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 xml:space="preserve">Администрация ЗАТО г. Радужный Владимирской области Владимирской области</t>
  </si>
  <si>
    <t xml:space="preserve"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</si>
  <si>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 xml:space="preserve"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</si>
  <si>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   Администрация ЗАТО г. Радужный Владимирской области </t>
  </si>
  <si>
    <t xml:space="preserve">Повышение уровня защищенности жилищного фонда от террористических актов и проявлений экстремизма, в том числе:</t>
  </si>
  <si>
    <t xml:space="preserve"> МКУ "ГКМХ",  Администрация ЗАТО г. Радужный Владимирской области </t>
  </si>
  <si>
    <t xml:space="preserve">Повышение защищенности жилого фонда</t>
  </si>
  <si>
    <t xml:space="preserve">-ограничение доступа посторонних лиц</t>
  </si>
  <si>
    <t xml:space="preserve">-ликвидация надписей и призывов экстремистского толка на фасадах многоквартирных домов </t>
  </si>
  <si>
    <t xml:space="preserve">МКУ "ГКМХ"</t>
  </si>
  <si>
    <t xml:space="preserve"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</si>
  <si>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 xml:space="preserve">МКУ "УГОЧС"</t>
  </si>
  <si>
    <t xml:space="preserve">Оценка состояния антитеррористичесой защищенности объектов с массовым пребыванием людей</t>
  </si>
  <si>
    <t xml:space="preserve"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</si>
  <si>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 xml:space="preserve">МКУ «Управление административными зданиями</t>
  </si>
  <si>
    <t xml:space="preserve">Повышение технической оснащенности административного здания </t>
  </si>
  <si>
    <t xml:space="preserve">- оснащение ГГС оповещением и управление  эвакуацией в экстремальных ситуациях</t>
  </si>
  <si>
    <t xml:space="preserve"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</si>
  <si>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</si>
  <si>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 xml:space="preserve">Администрация ЗАТО г. Радужный Владимирской области </t>
  </si>
  <si>
    <t xml:space="preserve"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</si>
  <si>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</si>
  <si>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 xml:space="preserve">Проведение воспитательной, пропагантистской  работы  с населением</t>
  </si>
  <si>
    <t xml:space="preserve"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</si>
  <si>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 xml:space="preserve">Управление образования, образовательные организации, МКУ "Комитет по культуре и спорту"</t>
  </si>
  <si>
    <t xml:space="preserve">Проведение воспитательной, пропагантистской работы среди подростков и молодежи</t>
  </si>
  <si>
    <t xml:space="preserve">Организация и проведение городских конкурсов, акций в сфере                        профилактики экстремизма в подростковой среде</t>
  </si>
  <si>
    <t xml:space="preserve">Проведение мероприятий, направленных на профилактику идей экстремизма среди подростков и молодежи</t>
  </si>
  <si>
    <t xml:space="preserve"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</si>
  <si>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МКУ "Комитет по культуре и спорту"              </t>
  </si>
  <si>
    <t xml:space="preserve">Проведение мероприятий, направленных на профилактику идей экстремизма и терроризма среди подростков и молодежи</t>
  </si>
  <si>
    <t xml:space="preserve"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</si>
  <si>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 xml:space="preserve">Изучение обстановки в среде радикально настроенной молодежи, предупреждение правонарушений на межнациональной основе</t>
  </si>
  <si>
    <t xml:space="preserve">Проведение "Месячника безопасности" в общеобразовательных организациях города</t>
  </si>
  <si>
    <t xml:space="preserve">Проведение воспитательной, пропагантистской работы  с населением</t>
  </si>
  <si>
    <t xml:space="preserve">Обепечение антитеррористической защищенности учреждений культуры и образования</t>
  </si>
  <si>
    <t xml:space="preserve">Всего по учреждениям  культуры</t>
  </si>
  <si>
    <t xml:space="preserve">Антитеррористическая защищенность учреждений культуры и образования   на 100 %</t>
  </si>
  <si>
    <t xml:space="preserve">МКУ "КкиС" (МБУ ДО «ДШИ»)</t>
  </si>
  <si>
    <t xml:space="preserve">МКУ "КкиС" (МБОУ ДОД «ДЮСШ»)</t>
  </si>
  <si>
    <t xml:space="preserve">МКУ "ККиС" (МБУК КЦ «Досуг»)</t>
  </si>
  <si>
    <t xml:space="preserve">МКУ "КкиС" (МБУК «ЦДМ»)</t>
  </si>
  <si>
    <t xml:space="preserve">МКУ "ККиС" (МБУК «ПкиО»)</t>
  </si>
  <si>
    <t xml:space="preserve">МКУ "КкиС" (МБУК «МСДЦ»)</t>
  </si>
  <si>
    <t xml:space="preserve">Всего по ОУ управления образования</t>
  </si>
  <si>
    <t xml:space="preserve"> (МБДОУ ЦРР д/с №3)</t>
  </si>
  <si>
    <t xml:space="preserve"> (МБДОУ ЦРР д/с №5)</t>
  </si>
  <si>
    <t xml:space="preserve"> (МБДОУ ЦРР д/с №6)</t>
  </si>
  <si>
    <t xml:space="preserve"> (МБОУ СОШ №1)</t>
  </si>
  <si>
    <t xml:space="preserve"> (МБОУ СОШ №2)</t>
  </si>
  <si>
    <t xml:space="preserve"> (МБОУ ДОД ЦВР «Лад»)</t>
  </si>
  <si>
    <t xml:space="preserve">Управление образования (ДООЛ)</t>
  </si>
  <si>
    <t xml:space="preserve">МКУ "ККиС" (МБУК «МСДЦ»)</t>
  </si>
  <si>
    <t xml:space="preserve">МКУ "ККиС" (МБУК «ЦДМ»)</t>
  </si>
  <si>
    <t xml:space="preserve">МКУ "ККиС" (МБУ ДО «ДШИ»)</t>
  </si>
  <si>
    <t xml:space="preserve">МКУ "ККиС" (МБОУ ДОД «ДЮСШ»)</t>
  </si>
  <si>
    <t xml:space="preserve">учреждения образования</t>
  </si>
  <si>
    <t xml:space="preserve">Оснащение системой контроля и управления доступом(СКУД)</t>
  </si>
  <si>
    <t xml:space="preserve">Оснащение системой контроля и управления доступом(СКУД) всех образовательных учреждений на 100%</t>
  </si>
  <si>
    <t xml:space="preserve">МБДОУ ЦРР д/с №3</t>
  </si>
  <si>
    <t xml:space="preserve">МБДОУ ЦРР д/с №5</t>
  </si>
  <si>
    <t xml:space="preserve">МБДОУ ЦРР д/с №6</t>
  </si>
  <si>
    <t xml:space="preserve">МБОУ СОШ №1</t>
  </si>
  <si>
    <t xml:space="preserve">МБОУ СОШ №2</t>
  </si>
  <si>
    <t xml:space="preserve">МБОУ ДОД ЦВР «Лад»</t>
  </si>
  <si>
    <t xml:space="preserve">МКУ "КкиС", учреждения образования</t>
  </si>
  <si>
    <t xml:space="preserve">Оснащение образовательных учреждений ручными металлодетекторами</t>
  </si>
  <si>
    <t xml:space="preserve"> учреждения образования</t>
  </si>
  <si>
    <t xml:space="preserve">Оснащение ручными металлодетекторами всех образовательных учреждений на 100%</t>
  </si>
  <si>
    <t xml:space="preserve">20.</t>
  </si>
  <si>
    <t xml:space="preserve">Дооборудование газовой миникотельной системой двухрубежной  охранной сигнализацией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</si>
  <si>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</si>
  <si>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 xml:space="preserve">21.</t>
  </si>
  <si>
    <t xml:space="preserve">Обеспечение модернизированной системой   видеонаблюдения  </t>
  </si>
  <si>
    <t xml:space="preserve">Обеспечение системой видеонаблюдения по   учреждениям образования и культуры                                 на 100 %</t>
  </si>
  <si>
    <t xml:space="preserve">Управление образования (ДОЛ)</t>
  </si>
  <si>
    <t xml:space="preserve"> Управление образования (МБОУ СОШ №2)</t>
  </si>
  <si>
    <t xml:space="preserve">учреждения образования и культуры</t>
  </si>
  <si>
    <t xml:space="preserve">22.</t>
  </si>
  <si>
    <t xml:space="preserve">Установка уличного оповещения</t>
  </si>
  <si>
    <t xml:space="preserve">Установка уличного оповещения на 100 %</t>
  </si>
  <si>
    <t xml:space="preserve">Управление образования (дол)</t>
  </si>
  <si>
    <t xml:space="preserve">Разрешение на водопользование скважиной</t>
  </si>
  <si>
    <t xml:space="preserve">ЦВР (доол)</t>
  </si>
  <si>
    <t xml:space="preserve">23.</t>
  </si>
  <si>
    <t xml:space="preserve">Замена шлейфа для АПС</t>
  </si>
  <si>
    <t xml:space="preserve">24.</t>
  </si>
  <si>
    <t xml:space="preserve">Обеспечение охранной сигнализацией</t>
  </si>
  <si>
    <t xml:space="preserve">ЦВР (сск)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</si>
</sst>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0.00000"/>
    <numFmt numFmtId="166" formatCode="0.000000"/>
    <numFmt numFmtId="167" formatCode="_-* #,##0.00\ _₽_-;\-* #,##0.00\ _₽_-;_-* \-??\ _₽_-;_-@_-"/>
    <numFmt numFmtId="168" formatCode="#,##0.00"/>
    <numFmt numFmtId="169" formatCode="0.000"/>
    <numFmt numFmtId="170" formatCode="@"/>
    <numFmt numFmtId="171" formatCode="0.00"/>
    <numFmt numFmtId="172" formatCode="#,##0.000"/>
    <numFmt numFmtId="173" formatCode="#,##0.00000"/>
    <numFmt numFmtId="174" formatCode="0"/>
    <numFmt numFmtId="175" formatCode="0.0000"/>
    <numFmt numFmtId="176" formatCode="#,##0.0"/>
    <numFmt numFmtId="177" formatCode="mm/dd/yyyy"/>
    <numFmt numFmtId="178" formatCode="_-* #,##0.0\ _₽_-;\-* #,##0.0\ _₽_-;_-* \-??\ _₽_-;_-@_-"/>
    <numFmt numFmtId="179" formatCode="#,##0.0000"/>
    <numFmt numFmtId="180" formatCode="0%"/>
    <numFmt numFmtId="181" formatCode="General"/>
  </numFmts>
  <fonts count="1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Arial"/>
      <family val="2"/>
      <charset val="204"/>
    </font>
    <font>
      <b val="true"/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5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7" fillId="2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4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2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0" fontId="14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B1:M73"/>
  <sheetViews>
    <sheetView showFormulas="false" showGridLines="true" showRowColHeaders="true" showZeros="true" rightToLeft="false" tabSelected="false" showOutlineSymbols="true" defaultGridColor="true" view="pageBreakPreview" topLeftCell="B1" colorId="64" zoomScale="65" zoomScaleNormal="100" zoomScalePageLayoutView="65" workbookViewId="0">
      <selection pane="topLeft" activeCell="D18" activeCellId="0" sqref="D18"/>
    </sheetView>
  </sheetViews>
  <sheetFormatPr defaultColWidth="9.01171875" defaultRowHeight="16.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85.58"/>
    <col collapsed="false" customWidth="true" hidden="false" outlineLevel="0" max="3" min="3" style="1" width="17.86"/>
    <col collapsed="false" customWidth="true" hidden="false" outlineLevel="0" max="4" min="4" style="1" width="19.42"/>
    <col collapsed="false" customWidth="true" hidden="false" outlineLevel="0" max="5" min="5" style="1" width="10.29"/>
    <col collapsed="false" customWidth="true" hidden="false" outlineLevel="0" max="6" min="6" style="1" width="13.43"/>
    <col collapsed="false" customWidth="true" hidden="false" outlineLevel="0" max="7" min="7" style="1" width="16.29"/>
    <col collapsed="false" customWidth="true" hidden="false" outlineLevel="0" max="8" min="8" style="1" width="14.86"/>
    <col collapsed="false" customWidth="true" hidden="false" outlineLevel="0" max="9" min="9" style="1" width="18.58"/>
    <col collapsed="false" customWidth="true" hidden="false" outlineLevel="0" max="10" min="10" style="1" width="19"/>
    <col collapsed="false" customWidth="true" hidden="false" outlineLevel="0" max="11" min="11" style="1" width="84.14"/>
    <col collapsed="false" customWidth="true" hidden="false" outlineLevel="0" max="12" min="12" style="1" width="4.71"/>
    <col collapsed="false" customWidth="true" hidden="false" outlineLevel="0" max="13" min="13" style="1" width="19"/>
    <col collapsed="false" customWidth="false" hidden="false" outlineLevel="0" max="257" min="14" style="1" width="9"/>
  </cols>
  <sheetData>
    <row r="1" customFormat="false" ht="71.25" hidden="false" customHeight="tru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4.75" hidden="false" customHeight="true" outlineLevel="0" collapsed="false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customFormat="false" ht="15.75" hidden="false" customHeight="true" outlineLevel="0" collapsed="false">
      <c r="B3" s="4" t="s">
        <v>1</v>
      </c>
      <c r="C3" s="5" t="s">
        <v>2</v>
      </c>
      <c r="D3" s="5" t="s">
        <v>3</v>
      </c>
      <c r="E3" s="5" t="s">
        <v>4</v>
      </c>
      <c r="F3" s="5"/>
      <c r="G3" s="5"/>
      <c r="H3" s="5"/>
      <c r="I3" s="5"/>
      <c r="J3" s="5"/>
      <c r="K3" s="6" t="s">
        <v>5</v>
      </c>
    </row>
    <row r="4" customFormat="false" ht="15" hidden="false" customHeight="true" outlineLevel="0" collapsed="false">
      <c r="B4" s="4"/>
      <c r="C4" s="5"/>
      <c r="D4" s="5"/>
      <c r="E4" s="7" t="s">
        <v>6</v>
      </c>
      <c r="F4" s="7" t="s">
        <v>7</v>
      </c>
      <c r="G4" s="7"/>
      <c r="H4" s="7"/>
      <c r="I4" s="7"/>
      <c r="J4" s="7" t="s">
        <v>8</v>
      </c>
      <c r="K4" s="6"/>
    </row>
    <row r="5" customFormat="false" ht="33.75" hidden="false" customHeight="true" outlineLevel="0" collapsed="false">
      <c r="B5" s="4"/>
      <c r="C5" s="5"/>
      <c r="D5" s="5"/>
      <c r="E5" s="5"/>
      <c r="F5" s="8" t="s">
        <v>9</v>
      </c>
      <c r="G5" s="8"/>
      <c r="H5" s="8"/>
      <c r="I5" s="7" t="s">
        <v>10</v>
      </c>
      <c r="J5" s="7"/>
      <c r="K5" s="6"/>
    </row>
    <row r="6" customFormat="false" ht="23.25" hidden="false" customHeight="true" outlineLevel="0" collapsed="false">
      <c r="B6" s="4"/>
      <c r="C6" s="5"/>
      <c r="D6" s="5"/>
      <c r="E6" s="5"/>
      <c r="F6" s="9" t="s">
        <v>11</v>
      </c>
      <c r="G6" s="10" t="s">
        <v>12</v>
      </c>
      <c r="H6" s="10"/>
      <c r="I6" s="7"/>
      <c r="J6" s="7"/>
      <c r="K6" s="6"/>
    </row>
    <row r="7" customFormat="false" ht="48" hidden="false" customHeight="true" outlineLevel="0" collapsed="false">
      <c r="B7" s="4"/>
      <c r="C7" s="5"/>
      <c r="D7" s="5"/>
      <c r="E7" s="5"/>
      <c r="F7" s="9"/>
      <c r="G7" s="7" t="s">
        <v>13</v>
      </c>
      <c r="H7" s="11" t="s">
        <v>14</v>
      </c>
      <c r="I7" s="7"/>
      <c r="J7" s="7"/>
      <c r="K7" s="6"/>
    </row>
    <row r="8" customFormat="false" ht="19.9" hidden="false" customHeight="true" outlineLevel="0" collapsed="false">
      <c r="B8" s="12" t="n">
        <v>1</v>
      </c>
      <c r="C8" s="13" t="n">
        <v>2</v>
      </c>
      <c r="D8" s="13" t="n">
        <v>3</v>
      </c>
      <c r="E8" s="13" t="n">
        <v>4</v>
      </c>
      <c r="F8" s="13" t="n">
        <v>5</v>
      </c>
      <c r="G8" s="13" t="n">
        <v>6</v>
      </c>
      <c r="H8" s="14" t="n">
        <v>7</v>
      </c>
      <c r="I8" s="14" t="n">
        <v>8</v>
      </c>
      <c r="J8" s="13" t="n">
        <v>9</v>
      </c>
      <c r="K8" s="15" t="n">
        <v>10</v>
      </c>
    </row>
    <row r="9" customFormat="false" ht="20.25" hidden="false" customHeight="true" outlineLevel="0" collapsed="false">
      <c r="B9" s="16" t="s">
        <v>15</v>
      </c>
      <c r="C9" s="17" t="n">
        <v>2017</v>
      </c>
      <c r="D9" s="18" t="n">
        <f aca="false">I9+J9+H9</f>
        <v>417.75586</v>
      </c>
      <c r="E9" s="19" t="s">
        <v>16</v>
      </c>
      <c r="F9" s="19" t="n">
        <f aca="false">H9</f>
        <v>142</v>
      </c>
      <c r="G9" s="19" t="s">
        <v>16</v>
      </c>
      <c r="H9" s="19" t="n">
        <f aca="false">БДД!H55</f>
        <v>142</v>
      </c>
      <c r="I9" s="20" t="n">
        <v>205.75586</v>
      </c>
      <c r="J9" s="19" t="n">
        <v>70</v>
      </c>
      <c r="K9" s="21" t="s">
        <v>17</v>
      </c>
      <c r="M9" s="22"/>
    </row>
    <row r="10" customFormat="false" ht="21" hidden="false" customHeight="true" outlineLevel="0" collapsed="false">
      <c r="B10" s="16"/>
      <c r="C10" s="17" t="n">
        <v>2018</v>
      </c>
      <c r="D10" s="23" t="n">
        <f aca="false">D20+D30+D40+D50+D60</f>
        <v>8221.11078</v>
      </c>
      <c r="E10" s="24" t="s">
        <v>16</v>
      </c>
      <c r="F10" s="24" t="s">
        <v>16</v>
      </c>
      <c r="G10" s="24" t="s">
        <v>16</v>
      </c>
      <c r="H10" s="25" t="str">
        <f aca="false">H20</f>
        <v>-</v>
      </c>
      <c r="I10" s="25" t="n">
        <f aca="false">I20+I30+I40+I50+I60</f>
        <v>8221.11078</v>
      </c>
      <c r="J10" s="24" t="str">
        <f aca="false">J20</f>
        <v>-</v>
      </c>
      <c r="K10" s="21"/>
      <c r="M10" s="22"/>
    </row>
    <row r="11" customFormat="false" ht="21.75" hidden="false" customHeight="true" outlineLevel="0" collapsed="false">
      <c r="B11" s="16"/>
      <c r="C11" s="17" t="n">
        <v>2019</v>
      </c>
      <c r="D11" s="23" t="n">
        <f aca="false">D21+D31+D41+D51+D61</f>
        <v>1024.57277</v>
      </c>
      <c r="E11" s="24" t="s">
        <v>16</v>
      </c>
      <c r="F11" s="24" t="s">
        <v>16</v>
      </c>
      <c r="G11" s="24" t="s">
        <v>16</v>
      </c>
      <c r="H11" s="24" t="s">
        <v>16</v>
      </c>
      <c r="I11" s="25" t="n">
        <f aca="false">I21+I31+I41+I51+I61</f>
        <v>1014.57277</v>
      </c>
      <c r="J11" s="24" t="n">
        <f aca="false">J21</f>
        <v>10</v>
      </c>
      <c r="K11" s="21"/>
      <c r="M11" s="22"/>
    </row>
    <row r="12" customFormat="false" ht="22.5" hidden="false" customHeight="true" outlineLevel="0" collapsed="false">
      <c r="B12" s="16"/>
      <c r="C12" s="17" t="n">
        <v>2020</v>
      </c>
      <c r="D12" s="23" t="n">
        <f aca="false">H12+I12+J12</f>
        <v>457.412</v>
      </c>
      <c r="E12" s="24" t="s">
        <v>16</v>
      </c>
      <c r="F12" s="24" t="n">
        <f aca="false">H12</f>
        <v>143</v>
      </c>
      <c r="G12" s="24" t="s">
        <v>16</v>
      </c>
      <c r="H12" s="24" t="n">
        <v>143</v>
      </c>
      <c r="I12" s="25" t="n">
        <f aca="false">I32+I22+I42+I52+I62</f>
        <v>310.412</v>
      </c>
      <c r="J12" s="24" t="n">
        <f aca="false">J22</f>
        <v>4</v>
      </c>
      <c r="K12" s="21"/>
      <c r="M12" s="22"/>
    </row>
    <row r="13" customFormat="false" ht="22.5" hidden="false" customHeight="true" outlineLevel="0" collapsed="false">
      <c r="B13" s="16"/>
      <c r="C13" s="26" t="n">
        <v>2021</v>
      </c>
      <c r="D13" s="27" t="n">
        <v>1510.195</v>
      </c>
      <c r="E13" s="28" t="s">
        <v>16</v>
      </c>
      <c r="F13" s="28" t="n">
        <f aca="false">H13</f>
        <v>100</v>
      </c>
      <c r="G13" s="28" t="s">
        <v>16</v>
      </c>
      <c r="H13" s="28" t="n">
        <v>100</v>
      </c>
      <c r="I13" s="29" t="n">
        <f aca="false">I23+I33+I43+I53+I63</f>
        <v>1401</v>
      </c>
      <c r="J13" s="28" t="n">
        <f aca="false">J23</f>
        <v>9.195</v>
      </c>
      <c r="K13" s="21"/>
      <c r="M13" s="22"/>
    </row>
    <row r="14" customFormat="false" ht="21" hidden="false" customHeight="true" outlineLevel="0" collapsed="false">
      <c r="B14" s="16"/>
      <c r="C14" s="30" t="n">
        <v>2022</v>
      </c>
      <c r="D14" s="31" t="n">
        <f aca="false">I14</f>
        <v>126</v>
      </c>
      <c r="E14" s="24" t="s">
        <v>16</v>
      </c>
      <c r="F14" s="24" t="s">
        <v>16</v>
      </c>
      <c r="G14" s="24" t="s">
        <v>16</v>
      </c>
      <c r="H14" s="24" t="s">
        <v>16</v>
      </c>
      <c r="I14" s="25" t="n">
        <f aca="false">I24+I34+I44+I54+I64</f>
        <v>126</v>
      </c>
      <c r="J14" s="24" t="str">
        <f aca="false">J24</f>
        <v>-</v>
      </c>
      <c r="K14" s="21"/>
      <c r="M14" s="22"/>
    </row>
    <row r="15" customFormat="false" ht="21" hidden="false" customHeight="true" outlineLevel="0" collapsed="false">
      <c r="B15" s="16"/>
      <c r="C15" s="32" t="n">
        <v>2023</v>
      </c>
      <c r="D15" s="31" t="n">
        <f aca="false">I15+H15</f>
        <v>164.368</v>
      </c>
      <c r="E15" s="24" t="s">
        <v>16</v>
      </c>
      <c r="F15" s="24" t="n">
        <f aca="false">H15</f>
        <v>143</v>
      </c>
      <c r="G15" s="24" t="s">
        <v>16</v>
      </c>
      <c r="H15" s="24" t="n">
        <f aca="false">H35</f>
        <v>143</v>
      </c>
      <c r="I15" s="25" t="n">
        <f aca="false">I25+I35+I45+I55+I65</f>
        <v>21.368</v>
      </c>
      <c r="J15" s="24" t="str">
        <f aca="false">J25</f>
        <v>-</v>
      </c>
      <c r="K15" s="21"/>
      <c r="M15" s="22"/>
    </row>
    <row r="16" customFormat="false" ht="21" hidden="false" customHeight="true" outlineLevel="0" collapsed="false">
      <c r="B16" s="16"/>
      <c r="C16" s="32" t="n">
        <v>2024</v>
      </c>
      <c r="D16" s="31" t="n">
        <f aca="false">I16</f>
        <v>126</v>
      </c>
      <c r="E16" s="24" t="s">
        <v>16</v>
      </c>
      <c r="F16" s="24" t="s">
        <v>16</v>
      </c>
      <c r="G16" s="24" t="s">
        <v>16</v>
      </c>
      <c r="H16" s="24" t="s">
        <v>16</v>
      </c>
      <c r="I16" s="25" t="n">
        <f aca="false">I26+I36+I46+I56+I66</f>
        <v>126</v>
      </c>
      <c r="J16" s="24" t="s">
        <v>16</v>
      </c>
      <c r="K16" s="21"/>
      <c r="M16" s="22"/>
    </row>
    <row r="17" customFormat="false" ht="21" hidden="false" customHeight="true" outlineLevel="0" collapsed="false">
      <c r="B17" s="16"/>
      <c r="C17" s="33" t="n">
        <v>2025</v>
      </c>
      <c r="D17" s="31" t="n">
        <f aca="false">I17</f>
        <v>126</v>
      </c>
      <c r="E17" s="24" t="s">
        <v>16</v>
      </c>
      <c r="F17" s="24" t="s">
        <v>16</v>
      </c>
      <c r="G17" s="24" t="s">
        <v>16</v>
      </c>
      <c r="H17" s="24" t="s">
        <v>16</v>
      </c>
      <c r="I17" s="25" t="n">
        <f aca="false">I27+I37+I47+I57+I67</f>
        <v>126</v>
      </c>
      <c r="J17" s="24" t="s">
        <v>16</v>
      </c>
      <c r="K17" s="21"/>
      <c r="M17" s="22"/>
    </row>
    <row r="18" customFormat="false" ht="24.95" hidden="false" customHeight="true" outlineLevel="0" collapsed="false">
      <c r="B18" s="17" t="s">
        <v>18</v>
      </c>
      <c r="C18" s="34" t="s">
        <v>19</v>
      </c>
      <c r="D18" s="35" t="n">
        <f aca="false">D9+D10+D11+D12+D13+D14+D15+D16+D17</f>
        <v>12173.41441</v>
      </c>
      <c r="E18" s="36" t="s">
        <v>16</v>
      </c>
      <c r="F18" s="35" t="n">
        <f aca="false">F9+F12+F13+F15</f>
        <v>528</v>
      </c>
      <c r="G18" s="36" t="s">
        <v>16</v>
      </c>
      <c r="H18" s="37" t="n">
        <f aca="false">H9+H12+H13+H15</f>
        <v>528</v>
      </c>
      <c r="I18" s="37" t="n">
        <f aca="false">I9+I10+I11+I12+I13+I14+I15+I16+I17</f>
        <v>11552.21941</v>
      </c>
      <c r="J18" s="35" t="n">
        <f aca="false">J9+J11+J12+J13</f>
        <v>93.195</v>
      </c>
      <c r="K18" s="21"/>
    </row>
    <row r="19" customFormat="false" ht="25.5" hidden="false" customHeight="true" outlineLevel="0" collapsed="false">
      <c r="B19" s="38" t="s">
        <v>20</v>
      </c>
      <c r="C19" s="17" t="n">
        <v>2017</v>
      </c>
      <c r="D19" s="39" t="n">
        <v>10</v>
      </c>
      <c r="E19" s="19" t="s">
        <v>16</v>
      </c>
      <c r="F19" s="19" t="s">
        <v>16</v>
      </c>
      <c r="G19" s="19" t="s">
        <v>16</v>
      </c>
      <c r="H19" s="19" t="str">
        <f aca="false">Правонарушения!H74</f>
        <v>-</v>
      </c>
      <c r="I19" s="19" t="n">
        <v>0</v>
      </c>
      <c r="J19" s="19" t="n">
        <f aca="false">Правонарушения!J74</f>
        <v>10</v>
      </c>
      <c r="K19" s="21" t="s">
        <v>21</v>
      </c>
    </row>
    <row r="20" customFormat="false" ht="20.25" hidden="false" customHeight="true" outlineLevel="0" collapsed="false">
      <c r="B20" s="38"/>
      <c r="C20" s="17" t="n">
        <v>2018</v>
      </c>
      <c r="D20" s="40" t="n">
        <f aca="false">Правонарушения!D75</f>
        <v>1068.164</v>
      </c>
      <c r="E20" s="24" t="s">
        <v>16</v>
      </c>
      <c r="F20" s="24" t="s">
        <v>16</v>
      </c>
      <c r="G20" s="24" t="s">
        <v>16</v>
      </c>
      <c r="H20" s="24" t="str">
        <f aca="false">Правонарушения!H75</f>
        <v>-</v>
      </c>
      <c r="I20" s="24" t="n">
        <f aca="false">Правонарушения!I75</f>
        <v>1068.164</v>
      </c>
      <c r="J20" s="24" t="str">
        <f aca="false">Правонарушения!J75</f>
        <v>-</v>
      </c>
      <c r="K20" s="21"/>
    </row>
    <row r="21" customFormat="false" ht="20.25" hidden="false" customHeight="true" outlineLevel="0" collapsed="false">
      <c r="B21" s="38"/>
      <c r="C21" s="41" t="n">
        <v>2019</v>
      </c>
      <c r="D21" s="40" t="n">
        <f aca="false">I21+J21</f>
        <v>484.97452</v>
      </c>
      <c r="E21" s="24" t="s">
        <v>16</v>
      </c>
      <c r="F21" s="24" t="s">
        <v>16</v>
      </c>
      <c r="G21" s="24" t="s">
        <v>16</v>
      </c>
      <c r="H21" s="24" t="str">
        <f aca="false">Правонарушения!H76</f>
        <v>-</v>
      </c>
      <c r="I21" s="24" t="n">
        <f aca="false">Правонарушения!I76</f>
        <v>474.97452</v>
      </c>
      <c r="J21" s="24" t="n">
        <f aca="false">Правонарушения!J76</f>
        <v>10</v>
      </c>
      <c r="K21" s="21"/>
    </row>
    <row r="22" customFormat="false" ht="20.85" hidden="false" customHeight="true" outlineLevel="0" collapsed="false">
      <c r="B22" s="38"/>
      <c r="C22" s="41" t="n">
        <v>2020</v>
      </c>
      <c r="D22" s="40" t="n">
        <f aca="false">Правонарушения!D77</f>
        <v>64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n">
        <f aca="false">Правонарушения!I77</f>
        <v>60</v>
      </c>
      <c r="J22" s="24" t="n">
        <f aca="false">Правонарушения!J77</f>
        <v>4</v>
      </c>
      <c r="K22" s="21"/>
    </row>
    <row r="23" customFormat="false" ht="20.85" hidden="false" customHeight="true" outlineLevel="0" collapsed="false">
      <c r="B23" s="38"/>
      <c r="C23" s="41" t="n">
        <v>2021</v>
      </c>
      <c r="D23" s="40" t="n">
        <f aca="false">J23+I23</f>
        <v>75.195</v>
      </c>
      <c r="E23" s="24" t="s">
        <v>16</v>
      </c>
      <c r="F23" s="24" t="s">
        <v>16</v>
      </c>
      <c r="G23" s="24" t="s">
        <v>16</v>
      </c>
      <c r="H23" s="24" t="s">
        <v>16</v>
      </c>
      <c r="I23" s="24" t="n">
        <f aca="false">Правонарушения!I78</f>
        <v>66</v>
      </c>
      <c r="J23" s="24" t="n">
        <f aca="false">Правонарушения!J78</f>
        <v>9.195</v>
      </c>
      <c r="K23" s="21"/>
    </row>
    <row r="24" customFormat="false" ht="20.85" hidden="false" customHeight="true" outlineLevel="0" collapsed="false">
      <c r="B24" s="38"/>
      <c r="C24" s="42" t="n">
        <v>2022</v>
      </c>
      <c r="D24" s="43" t="n">
        <f aca="false">I24</f>
        <v>66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n">
        <f aca="false">Правонарушения!I79</f>
        <v>66</v>
      </c>
      <c r="J24" s="28" t="str">
        <f aca="false">Правонарушения!J79</f>
        <v>-</v>
      </c>
      <c r="K24" s="21"/>
    </row>
    <row r="25" customFormat="false" ht="20.85" hidden="false" customHeight="true" outlineLevel="0" collapsed="false">
      <c r="B25" s="38"/>
      <c r="C25" s="44" t="n">
        <v>2023</v>
      </c>
      <c r="D25" s="45" t="n">
        <f aca="false">I25</f>
        <v>0</v>
      </c>
      <c r="E25" s="24" t="s">
        <v>16</v>
      </c>
      <c r="F25" s="24" t="s">
        <v>16</v>
      </c>
      <c r="G25" s="24" t="s">
        <v>16</v>
      </c>
      <c r="H25" s="24" t="s">
        <v>16</v>
      </c>
      <c r="I25" s="24" t="n">
        <f aca="false">Правонарушения!I80</f>
        <v>0</v>
      </c>
      <c r="J25" s="24" t="str">
        <f aca="false">Правонарушения!J80</f>
        <v>-</v>
      </c>
      <c r="K25" s="21"/>
    </row>
    <row r="26" customFormat="false" ht="20.85" hidden="false" customHeight="true" outlineLevel="0" collapsed="false">
      <c r="B26" s="38"/>
      <c r="C26" s="46" t="n">
        <v>2024</v>
      </c>
      <c r="D26" s="45" t="n">
        <f aca="false">I26</f>
        <v>66</v>
      </c>
      <c r="E26" s="24" t="s">
        <v>16</v>
      </c>
      <c r="F26" s="24" t="s">
        <v>16</v>
      </c>
      <c r="G26" s="24" t="s">
        <v>16</v>
      </c>
      <c r="H26" s="24" t="s">
        <v>16</v>
      </c>
      <c r="I26" s="24" t="n">
        <f aca="false">Правонарушения!I81</f>
        <v>66</v>
      </c>
      <c r="J26" s="24" t="s">
        <v>16</v>
      </c>
      <c r="K26" s="21"/>
    </row>
    <row r="27" customFormat="false" ht="20.85" hidden="false" customHeight="true" outlineLevel="0" collapsed="false">
      <c r="B27" s="38"/>
      <c r="C27" s="47" t="n">
        <v>2025</v>
      </c>
      <c r="D27" s="45" t="n">
        <f aca="false">I27</f>
        <v>66</v>
      </c>
      <c r="E27" s="24" t="s">
        <v>16</v>
      </c>
      <c r="F27" s="24" t="s">
        <v>16</v>
      </c>
      <c r="G27" s="24" t="s">
        <v>16</v>
      </c>
      <c r="H27" s="24" t="s">
        <v>16</v>
      </c>
      <c r="I27" s="24" t="n">
        <f aca="false">Правонарушения!I82</f>
        <v>66</v>
      </c>
      <c r="J27" s="24" t="s">
        <v>16</v>
      </c>
      <c r="K27" s="21"/>
    </row>
    <row r="28" customFormat="false" ht="25.7" hidden="false" customHeight="true" outlineLevel="0" collapsed="false">
      <c r="B28" s="17" t="s">
        <v>22</v>
      </c>
      <c r="C28" s="48" t="s">
        <v>19</v>
      </c>
      <c r="D28" s="35" t="n">
        <f aca="false">D19+D20+D21+D22+D23+D24+D25+D26+D27</f>
        <v>1900.33352</v>
      </c>
      <c r="E28" s="36" t="s">
        <v>16</v>
      </c>
      <c r="F28" s="36" t="s">
        <v>16</v>
      </c>
      <c r="G28" s="36" t="s">
        <v>16</v>
      </c>
      <c r="H28" s="35" t="s">
        <v>16</v>
      </c>
      <c r="I28" s="35" t="n">
        <f aca="false">I20+I21+I22+I23+I24+I25+I26+I27</f>
        <v>1867.13852</v>
      </c>
      <c r="J28" s="35" t="n">
        <f aca="false">J19+J21+J22+J23</f>
        <v>33.195</v>
      </c>
      <c r="K28" s="21"/>
    </row>
    <row r="29" customFormat="false" ht="21.75" hidden="false" customHeight="true" outlineLevel="0" collapsed="false">
      <c r="B29" s="38" t="s">
        <v>23</v>
      </c>
      <c r="C29" s="17" t="n">
        <v>2017</v>
      </c>
      <c r="D29" s="39" t="n">
        <f aca="false">I29+H29</f>
        <v>276.81386</v>
      </c>
      <c r="E29" s="19" t="s">
        <v>16</v>
      </c>
      <c r="F29" s="19" t="n">
        <f aca="false">H29</f>
        <v>142</v>
      </c>
      <c r="G29" s="19" t="s">
        <v>16</v>
      </c>
      <c r="H29" s="19" t="n">
        <f aca="false">БДД!H76</f>
        <v>142</v>
      </c>
      <c r="I29" s="19" t="n">
        <f aca="false">БДД!I76</f>
        <v>134.81386</v>
      </c>
      <c r="J29" s="19" t="s">
        <v>16</v>
      </c>
      <c r="K29" s="21" t="s">
        <v>24</v>
      </c>
    </row>
    <row r="30" customFormat="false" ht="24" hidden="false" customHeight="true" outlineLevel="0" collapsed="false">
      <c r="B30" s="38"/>
      <c r="C30" s="17" t="n">
        <v>2018</v>
      </c>
      <c r="D30" s="40" t="n">
        <f aca="false">БДД!D77</f>
        <v>38.371</v>
      </c>
      <c r="E30" s="24" t="s">
        <v>16</v>
      </c>
      <c r="F30" s="24" t="s">
        <v>16</v>
      </c>
      <c r="G30" s="24" t="s">
        <v>16</v>
      </c>
      <c r="H30" s="24" t="s">
        <v>16</v>
      </c>
      <c r="I30" s="24" t="n">
        <f aca="false">БДД!D77</f>
        <v>38.371</v>
      </c>
      <c r="J30" s="24" t="s">
        <v>16</v>
      </c>
      <c r="K30" s="21"/>
    </row>
    <row r="31" customFormat="false" ht="22.5" hidden="false" customHeight="true" outlineLevel="0" collapsed="false">
      <c r="B31" s="38"/>
      <c r="C31" s="17" t="n">
        <v>2019</v>
      </c>
      <c r="D31" s="40" t="n">
        <f aca="false">БДД!D78</f>
        <v>0</v>
      </c>
      <c r="E31" s="24" t="s">
        <v>16</v>
      </c>
      <c r="F31" s="24" t="s">
        <v>16</v>
      </c>
      <c r="G31" s="24" t="s">
        <v>16</v>
      </c>
      <c r="H31" s="24" t="s">
        <v>16</v>
      </c>
      <c r="I31" s="24" t="n">
        <f aca="false">БДД!I78</f>
        <v>0</v>
      </c>
      <c r="J31" s="24" t="s">
        <v>16</v>
      </c>
      <c r="K31" s="21"/>
    </row>
    <row r="32" customFormat="false" ht="21" hidden="false" customHeight="true" outlineLevel="0" collapsed="false">
      <c r="B32" s="38"/>
      <c r="C32" s="17" t="n">
        <v>2020</v>
      </c>
      <c r="D32" s="40" t="n">
        <f aca="false">H32+I32</f>
        <v>164.37</v>
      </c>
      <c r="E32" s="24" t="s">
        <v>16</v>
      </c>
      <c r="F32" s="24" t="n">
        <f aca="false">H32</f>
        <v>143</v>
      </c>
      <c r="G32" s="24" t="s">
        <v>16</v>
      </c>
      <c r="H32" s="24" t="n">
        <f aca="false">БДД!H79</f>
        <v>143</v>
      </c>
      <c r="I32" s="24" t="n">
        <f aca="false">БДД!I79</f>
        <v>21.37</v>
      </c>
      <c r="J32" s="24" t="s">
        <v>16</v>
      </c>
      <c r="K32" s="21"/>
    </row>
    <row r="33" customFormat="false" ht="22.5" hidden="false" customHeight="true" outlineLevel="0" collapsed="false">
      <c r="B33" s="38"/>
      <c r="C33" s="17" t="n">
        <v>2021</v>
      </c>
      <c r="D33" s="40" t="n">
        <f aca="false">БДД!D80</f>
        <v>0</v>
      </c>
      <c r="E33" s="24" t="s">
        <v>16</v>
      </c>
      <c r="F33" s="24" t="s">
        <v>16</v>
      </c>
      <c r="G33" s="24" t="s">
        <v>16</v>
      </c>
      <c r="H33" s="24" t="s">
        <v>16</v>
      </c>
      <c r="I33" s="24" t="n">
        <f aca="false">БДД!I80</f>
        <v>0</v>
      </c>
      <c r="J33" s="24" t="s">
        <v>16</v>
      </c>
      <c r="K33" s="21"/>
    </row>
    <row r="34" customFormat="false" ht="20.25" hidden="false" customHeight="true" outlineLevel="0" collapsed="false">
      <c r="B34" s="38"/>
      <c r="C34" s="17" t="n">
        <v>2022</v>
      </c>
      <c r="D34" s="40" t="n">
        <v>0</v>
      </c>
      <c r="E34" s="24" t="s">
        <v>16</v>
      </c>
      <c r="F34" s="24" t="s">
        <v>16</v>
      </c>
      <c r="G34" s="24" t="s">
        <v>16</v>
      </c>
      <c r="H34" s="24" t="s">
        <v>16</v>
      </c>
      <c r="I34" s="24" t="n">
        <v>0</v>
      </c>
      <c r="J34" s="24" t="s">
        <v>16</v>
      </c>
      <c r="K34" s="21"/>
    </row>
    <row r="35" customFormat="false" ht="20.25" hidden="false" customHeight="true" outlineLevel="0" collapsed="false">
      <c r="B35" s="38"/>
      <c r="C35" s="17" t="n">
        <v>2023</v>
      </c>
      <c r="D35" s="40" t="n">
        <f aca="false">I35+H35</f>
        <v>164.368</v>
      </c>
      <c r="E35" s="24" t="s">
        <v>16</v>
      </c>
      <c r="F35" s="24" t="n">
        <f aca="false">H35</f>
        <v>143</v>
      </c>
      <c r="G35" s="24" t="s">
        <v>16</v>
      </c>
      <c r="H35" s="24" t="n">
        <f aca="false">БДД!H82</f>
        <v>143</v>
      </c>
      <c r="I35" s="24" t="n">
        <f aca="false">БДД!I82</f>
        <v>21.368</v>
      </c>
      <c r="J35" s="24" t="s">
        <v>16</v>
      </c>
      <c r="K35" s="21"/>
    </row>
    <row r="36" customFormat="false" ht="20.25" hidden="false" customHeight="true" outlineLevel="0" collapsed="false">
      <c r="B36" s="38"/>
      <c r="C36" s="17" t="n">
        <v>2024</v>
      </c>
      <c r="D36" s="40" t="n">
        <f aca="false">I36+H36</f>
        <v>0</v>
      </c>
      <c r="E36" s="24" t="s">
        <v>16</v>
      </c>
      <c r="F36" s="24" t="s">
        <v>16</v>
      </c>
      <c r="G36" s="24" t="s">
        <v>16</v>
      </c>
      <c r="H36" s="24" t="n">
        <v>0</v>
      </c>
      <c r="I36" s="24" t="n">
        <f aca="false">БДД!I83</f>
        <v>0</v>
      </c>
      <c r="J36" s="24" t="s">
        <v>16</v>
      </c>
      <c r="K36" s="21"/>
    </row>
    <row r="37" customFormat="false" ht="20.25" hidden="false" customHeight="true" outlineLevel="0" collapsed="false">
      <c r="B37" s="38"/>
      <c r="C37" s="17" t="n">
        <v>2025</v>
      </c>
      <c r="D37" s="40" t="n">
        <f aca="false">I37+H37</f>
        <v>0</v>
      </c>
      <c r="E37" s="24" t="s">
        <v>16</v>
      </c>
      <c r="F37" s="24" t="s">
        <v>16</v>
      </c>
      <c r="G37" s="24" t="s">
        <v>16</v>
      </c>
      <c r="H37" s="24" t="n">
        <f aca="false">БДД!H84</f>
        <v>0</v>
      </c>
      <c r="I37" s="24" t="n">
        <f aca="false">БДД!I84</f>
        <v>0</v>
      </c>
      <c r="J37" s="24" t="s">
        <v>16</v>
      </c>
      <c r="K37" s="21"/>
    </row>
    <row r="38" customFormat="false" ht="27" hidden="false" customHeight="true" outlineLevel="0" collapsed="false">
      <c r="B38" s="17" t="s">
        <v>22</v>
      </c>
      <c r="C38" s="41" t="s">
        <v>19</v>
      </c>
      <c r="D38" s="49" t="n">
        <f aca="false">D29+D30+D31+D32+D33+D34+D35+D37</f>
        <v>643.92286</v>
      </c>
      <c r="E38" s="50" t="s">
        <v>16</v>
      </c>
      <c r="F38" s="50" t="n">
        <f aca="false">F29+F32+F35</f>
        <v>428</v>
      </c>
      <c r="G38" s="50" t="s">
        <v>16</v>
      </c>
      <c r="H38" s="50" t="n">
        <f aca="false">H29+H32+H35</f>
        <v>428</v>
      </c>
      <c r="I38" s="49" t="n">
        <f aca="false">I29+I30+I31+I32+I33+I34+I35+I37</f>
        <v>215.92286</v>
      </c>
      <c r="J38" s="50" t="s">
        <v>16</v>
      </c>
      <c r="K38" s="21"/>
    </row>
    <row r="39" customFormat="false" ht="19.5" hidden="false" customHeight="true" outlineLevel="0" collapsed="false">
      <c r="B39" s="38" t="s">
        <v>25</v>
      </c>
      <c r="C39" s="17" t="n">
        <v>2017</v>
      </c>
      <c r="D39" s="51" t="n">
        <f aca="false">Наркотики!D98</f>
        <v>90.942</v>
      </c>
      <c r="E39" s="19" t="s">
        <v>16</v>
      </c>
      <c r="F39" s="19" t="s">
        <v>16</v>
      </c>
      <c r="G39" s="19" t="s">
        <v>16</v>
      </c>
      <c r="H39" s="19"/>
      <c r="I39" s="19" t="n">
        <f aca="false">Наркотики!I98</f>
        <v>30.942</v>
      </c>
      <c r="J39" s="19" t="n">
        <v>60</v>
      </c>
      <c r="K39" s="52" t="s">
        <v>26</v>
      </c>
    </row>
    <row r="40" customFormat="false" ht="18.75" hidden="false" customHeight="true" outlineLevel="0" collapsed="false">
      <c r="B40" s="38"/>
      <c r="C40" s="26" t="n">
        <v>2018</v>
      </c>
      <c r="D40" s="53" t="n">
        <f aca="false">I40</f>
        <v>29.7</v>
      </c>
      <c r="E40" s="28" t="s">
        <v>16</v>
      </c>
      <c r="F40" s="28" t="s">
        <v>16</v>
      </c>
      <c r="G40" s="28" t="s">
        <v>16</v>
      </c>
      <c r="H40" s="28" t="s">
        <v>16</v>
      </c>
      <c r="I40" s="28" t="n">
        <f aca="false">Наркотики!I99</f>
        <v>29.7</v>
      </c>
      <c r="J40" s="28" t="s">
        <v>16</v>
      </c>
      <c r="K40" s="52"/>
    </row>
    <row r="41" customFormat="false" ht="21.75" hidden="false" customHeight="true" outlineLevel="0" collapsed="false">
      <c r="B41" s="38"/>
      <c r="C41" s="30" t="n">
        <v>2019</v>
      </c>
      <c r="D41" s="45" t="n">
        <f aca="false">Наркотики!D100</f>
        <v>43</v>
      </c>
      <c r="E41" s="24" t="s">
        <v>16</v>
      </c>
      <c r="F41" s="24" t="s">
        <v>16</v>
      </c>
      <c r="G41" s="24" t="s">
        <v>16</v>
      </c>
      <c r="H41" s="24" t="s">
        <v>16</v>
      </c>
      <c r="I41" s="24" t="n">
        <f aca="false">Наркотики!I100</f>
        <v>43</v>
      </c>
      <c r="J41" s="24" t="s">
        <v>16</v>
      </c>
      <c r="K41" s="52"/>
    </row>
    <row r="42" customFormat="false" ht="19.5" hidden="false" customHeight="true" outlineLevel="0" collapsed="false">
      <c r="B42" s="38"/>
      <c r="C42" s="32" t="n">
        <v>2020</v>
      </c>
      <c r="D42" s="45" t="n">
        <f aca="false">Наркотики!D101</f>
        <v>38</v>
      </c>
      <c r="E42" s="24" t="s">
        <v>16</v>
      </c>
      <c r="F42" s="24" t="s">
        <v>16</v>
      </c>
      <c r="G42" s="24" t="s">
        <v>16</v>
      </c>
      <c r="H42" s="24" t="s">
        <v>16</v>
      </c>
      <c r="I42" s="24" t="n">
        <f aca="false">Наркотики!I101</f>
        <v>38</v>
      </c>
      <c r="J42" s="24" t="s">
        <v>16</v>
      </c>
      <c r="K42" s="52"/>
    </row>
    <row r="43" customFormat="false" ht="19.5" hidden="false" customHeight="true" outlineLevel="0" collapsed="false">
      <c r="B43" s="38"/>
      <c r="C43" s="32" t="n">
        <v>2021</v>
      </c>
      <c r="D43" s="45" t="n">
        <f aca="false">H43+I43</f>
        <v>153</v>
      </c>
      <c r="E43" s="24" t="s">
        <v>16</v>
      </c>
      <c r="F43" s="24" t="n">
        <f aca="false">H43</f>
        <v>100</v>
      </c>
      <c r="G43" s="24" t="s">
        <v>16</v>
      </c>
      <c r="H43" s="24" t="n">
        <v>100</v>
      </c>
      <c r="I43" s="24" t="n">
        <f aca="false">Наркотики!I102</f>
        <v>53</v>
      </c>
      <c r="J43" s="24" t="s">
        <v>16</v>
      </c>
      <c r="K43" s="52"/>
    </row>
    <row r="44" customFormat="false" ht="15.75" hidden="false" customHeight="true" outlineLevel="0" collapsed="false">
      <c r="B44" s="38"/>
      <c r="C44" s="32" t="n">
        <v>2022</v>
      </c>
      <c r="D44" s="45" t="n">
        <f aca="false">Наркотики!D103</f>
        <v>32</v>
      </c>
      <c r="E44" s="24" t="s">
        <v>16</v>
      </c>
      <c r="F44" s="24" t="s">
        <v>16</v>
      </c>
      <c r="G44" s="24" t="s">
        <v>16</v>
      </c>
      <c r="H44" s="24" t="s">
        <v>16</v>
      </c>
      <c r="I44" s="24" t="n">
        <f aca="false">Наркотики!I103</f>
        <v>32</v>
      </c>
      <c r="J44" s="24" t="s">
        <v>16</v>
      </c>
      <c r="K44" s="52"/>
    </row>
    <row r="45" customFormat="false" ht="15.75" hidden="false" customHeight="true" outlineLevel="0" collapsed="false">
      <c r="B45" s="38"/>
      <c r="C45" s="32" t="n">
        <v>2023</v>
      </c>
      <c r="D45" s="45" t="n">
        <f aca="false">I45</f>
        <v>0</v>
      </c>
      <c r="E45" s="24" t="s">
        <v>16</v>
      </c>
      <c r="F45" s="24" t="s">
        <v>16</v>
      </c>
      <c r="G45" s="24" t="s">
        <v>16</v>
      </c>
      <c r="H45" s="24" t="s">
        <v>16</v>
      </c>
      <c r="I45" s="24" t="n">
        <f aca="false">Наркотики!I104</f>
        <v>0</v>
      </c>
      <c r="J45" s="24" t="s">
        <v>16</v>
      </c>
      <c r="K45" s="52"/>
    </row>
    <row r="46" customFormat="false" ht="15.75" hidden="false" customHeight="true" outlineLevel="0" collapsed="false">
      <c r="B46" s="38"/>
      <c r="C46" s="32" t="n">
        <v>2024</v>
      </c>
      <c r="D46" s="45" t="n">
        <f aca="false">I46</f>
        <v>32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n">
        <f aca="false">Наркотики!I105</f>
        <v>32</v>
      </c>
      <c r="J46" s="24" t="s">
        <v>16</v>
      </c>
      <c r="K46" s="52"/>
    </row>
    <row r="47" customFormat="false" ht="28.9" hidden="false" customHeight="true" outlineLevel="0" collapsed="false">
      <c r="B47" s="38"/>
      <c r="C47" s="33" t="n">
        <v>2025</v>
      </c>
      <c r="D47" s="45" t="n">
        <f aca="false">I47</f>
        <v>32</v>
      </c>
      <c r="E47" s="24" t="s">
        <v>16</v>
      </c>
      <c r="F47" s="24" t="s">
        <v>16</v>
      </c>
      <c r="G47" s="24" t="s">
        <v>16</v>
      </c>
      <c r="H47" s="24" t="s">
        <v>16</v>
      </c>
      <c r="I47" s="24" t="n">
        <f aca="false">Наркотики!I106</f>
        <v>32</v>
      </c>
      <c r="J47" s="24" t="s">
        <v>16</v>
      </c>
      <c r="K47" s="52"/>
    </row>
    <row r="48" customFormat="false" ht="21" hidden="false" customHeight="true" outlineLevel="0" collapsed="false">
      <c r="B48" s="17" t="s">
        <v>22</v>
      </c>
      <c r="C48" s="34" t="s">
        <v>19</v>
      </c>
      <c r="D48" s="35" t="n">
        <f aca="false">D43+D42+D41+D40+D39+D44+D45+D46+D47</f>
        <v>450.642</v>
      </c>
      <c r="E48" s="36" t="s">
        <v>16</v>
      </c>
      <c r="F48" s="36" t="n">
        <f aca="false">F43</f>
        <v>100</v>
      </c>
      <c r="G48" s="36" t="s">
        <v>16</v>
      </c>
      <c r="H48" s="36" t="n">
        <v>100</v>
      </c>
      <c r="I48" s="35" t="n">
        <f aca="false">I43+I42+I41+I40+I39+I44+I45+I46+I47</f>
        <v>290.642</v>
      </c>
      <c r="J48" s="36" t="n">
        <v>60</v>
      </c>
      <c r="K48" s="52"/>
    </row>
    <row r="49" customFormat="false" ht="22.5" hidden="false" customHeight="true" outlineLevel="0" collapsed="false">
      <c r="B49" s="38" t="s">
        <v>27</v>
      </c>
      <c r="C49" s="17" t="n">
        <v>2017</v>
      </c>
      <c r="D49" s="51" t="n">
        <f aca="false">I49</f>
        <v>35</v>
      </c>
      <c r="E49" s="19" t="s">
        <v>16</v>
      </c>
      <c r="F49" s="19" t="s">
        <v>16</v>
      </c>
      <c r="G49" s="19" t="s">
        <v>16</v>
      </c>
      <c r="H49" s="19" t="s">
        <v>16</v>
      </c>
      <c r="I49" s="19" t="n">
        <f aca="false">Алкоголь!I42</f>
        <v>35</v>
      </c>
      <c r="J49" s="19" t="s">
        <v>16</v>
      </c>
      <c r="K49" s="54" t="s">
        <v>28</v>
      </c>
    </row>
    <row r="50" customFormat="false" ht="17.25" hidden="false" customHeight="true" outlineLevel="0" collapsed="false">
      <c r="B50" s="38"/>
      <c r="C50" s="17" t="n">
        <v>2018</v>
      </c>
      <c r="D50" s="45" t="n">
        <f aca="false">I50</f>
        <v>22.1</v>
      </c>
      <c r="E50" s="24" t="s">
        <v>16</v>
      </c>
      <c r="F50" s="24" t="s">
        <v>16</v>
      </c>
      <c r="G50" s="24" t="s">
        <v>16</v>
      </c>
      <c r="H50" s="24" t="s">
        <v>16</v>
      </c>
      <c r="I50" s="24" t="n">
        <f aca="false">Алкоголь!I43</f>
        <v>22.1</v>
      </c>
      <c r="J50" s="24" t="s">
        <v>16</v>
      </c>
      <c r="K50" s="54"/>
    </row>
    <row r="51" customFormat="false" ht="19.5" hidden="false" customHeight="true" outlineLevel="0" collapsed="false">
      <c r="B51" s="38"/>
      <c r="C51" s="17" t="n">
        <v>2019</v>
      </c>
      <c r="D51" s="45" t="n">
        <f aca="false">Алкоголь!D44</f>
        <v>25</v>
      </c>
      <c r="E51" s="24" t="s">
        <v>16</v>
      </c>
      <c r="F51" s="24" t="s">
        <v>16</v>
      </c>
      <c r="G51" s="24" t="s">
        <v>16</v>
      </c>
      <c r="H51" s="24" t="s">
        <v>16</v>
      </c>
      <c r="I51" s="24" t="n">
        <f aca="false">Алкоголь!I44</f>
        <v>25</v>
      </c>
      <c r="J51" s="24" t="s">
        <v>16</v>
      </c>
      <c r="K51" s="54"/>
    </row>
    <row r="52" customFormat="false" ht="16.5" hidden="false" customHeight="false" outlineLevel="0" collapsed="false">
      <c r="B52" s="38"/>
      <c r="C52" s="17" t="n">
        <v>2020</v>
      </c>
      <c r="D52" s="45" t="n">
        <f aca="false">I52</f>
        <v>61.5</v>
      </c>
      <c r="E52" s="24" t="s">
        <v>16</v>
      </c>
      <c r="F52" s="24" t="s">
        <v>16</v>
      </c>
      <c r="G52" s="24" t="s">
        <v>16</v>
      </c>
      <c r="H52" s="24" t="s">
        <v>16</v>
      </c>
      <c r="I52" s="24" t="n">
        <f aca="false">Алкоголь!I45</f>
        <v>61.5</v>
      </c>
      <c r="J52" s="24" t="s">
        <v>16</v>
      </c>
      <c r="K52" s="54"/>
    </row>
    <row r="53" customFormat="false" ht="16.5" hidden="false" customHeight="false" outlineLevel="0" collapsed="false">
      <c r="B53" s="38"/>
      <c r="C53" s="17" t="n">
        <v>2021</v>
      </c>
      <c r="D53" s="53" t="n">
        <f aca="false">Алкоголь!D46</f>
        <v>19</v>
      </c>
      <c r="E53" s="28" t="s">
        <v>16</v>
      </c>
      <c r="F53" s="28" t="s">
        <v>16</v>
      </c>
      <c r="G53" s="28" t="s">
        <v>16</v>
      </c>
      <c r="H53" s="24" t="s">
        <v>16</v>
      </c>
      <c r="I53" s="28" t="n">
        <f aca="false">Алкоголь!I46</f>
        <v>19</v>
      </c>
      <c r="J53" s="24" t="s">
        <v>16</v>
      </c>
      <c r="K53" s="54"/>
    </row>
    <row r="54" customFormat="false" ht="16.5" hidden="false" customHeight="false" outlineLevel="0" collapsed="false">
      <c r="B54" s="38"/>
      <c r="C54" s="17" t="n">
        <v>2022</v>
      </c>
      <c r="D54" s="53" t="n">
        <f aca="false">Алкоголь!D47</f>
        <v>25</v>
      </c>
      <c r="E54" s="28" t="s">
        <v>16</v>
      </c>
      <c r="F54" s="28" t="s">
        <v>16</v>
      </c>
      <c r="G54" s="28" t="s">
        <v>16</v>
      </c>
      <c r="H54" s="28" t="s">
        <v>16</v>
      </c>
      <c r="I54" s="28" t="n">
        <f aca="false">Алкоголь!I47</f>
        <v>25</v>
      </c>
      <c r="J54" s="28" t="s">
        <v>16</v>
      </c>
      <c r="K54" s="54"/>
    </row>
    <row r="55" customFormat="false" ht="16.5" hidden="false" customHeight="false" outlineLevel="0" collapsed="false">
      <c r="B55" s="38"/>
      <c r="C55" s="55" t="n">
        <v>2023</v>
      </c>
      <c r="D55" s="24" t="n">
        <f aca="false">I55</f>
        <v>0</v>
      </c>
      <c r="E55" s="24" t="s">
        <v>16</v>
      </c>
      <c r="F55" s="24" t="s">
        <v>16</v>
      </c>
      <c r="G55" s="24" t="s">
        <v>16</v>
      </c>
      <c r="H55" s="24" t="s">
        <v>16</v>
      </c>
      <c r="I55" s="24" t="n">
        <f aca="false">Алкоголь!I48</f>
        <v>0</v>
      </c>
      <c r="J55" s="24" t="s">
        <v>16</v>
      </c>
      <c r="K55" s="54"/>
    </row>
    <row r="56" customFormat="false" ht="16.5" hidden="false" customHeight="false" outlineLevel="0" collapsed="false">
      <c r="B56" s="38"/>
      <c r="C56" s="55" t="n">
        <v>2024</v>
      </c>
      <c r="D56" s="24" t="n">
        <f aca="false">I56</f>
        <v>25</v>
      </c>
      <c r="E56" s="24" t="s">
        <v>16</v>
      </c>
      <c r="F56" s="24" t="s">
        <v>16</v>
      </c>
      <c r="G56" s="24" t="s">
        <v>16</v>
      </c>
      <c r="H56" s="24" t="s">
        <v>16</v>
      </c>
      <c r="I56" s="24" t="n">
        <f aca="false">Алкоголь!I49</f>
        <v>25</v>
      </c>
      <c r="J56" s="24" t="s">
        <v>16</v>
      </c>
      <c r="K56" s="54"/>
    </row>
    <row r="57" customFormat="false" ht="26.45" hidden="false" customHeight="true" outlineLevel="0" collapsed="false">
      <c r="B57" s="38"/>
      <c r="C57" s="55" t="n">
        <v>2025</v>
      </c>
      <c r="D57" s="24" t="n">
        <f aca="false">I57</f>
        <v>25</v>
      </c>
      <c r="E57" s="24" t="s">
        <v>16</v>
      </c>
      <c r="F57" s="24" t="s">
        <v>16</v>
      </c>
      <c r="G57" s="24" t="s">
        <v>16</v>
      </c>
      <c r="H57" s="24" t="s">
        <v>16</v>
      </c>
      <c r="I57" s="24" t="n">
        <f aca="false">Алкоголь!I50</f>
        <v>25</v>
      </c>
      <c r="J57" s="24" t="s">
        <v>16</v>
      </c>
      <c r="K57" s="54"/>
    </row>
    <row r="58" customFormat="false" ht="19.5" hidden="false" customHeight="true" outlineLevel="0" collapsed="false">
      <c r="B58" s="26" t="s">
        <v>22</v>
      </c>
      <c r="C58" s="42" t="s">
        <v>19</v>
      </c>
      <c r="D58" s="56" t="n">
        <f aca="false">I58</f>
        <v>237.6</v>
      </c>
      <c r="E58" s="36" t="s">
        <v>16</v>
      </c>
      <c r="F58" s="36" t="s">
        <v>16</v>
      </c>
      <c r="G58" s="36" t="s">
        <v>16</v>
      </c>
      <c r="H58" s="36" t="s">
        <v>16</v>
      </c>
      <c r="I58" s="35" t="n">
        <f aca="false">I53+I52+I51+I50+I49+I54+I55+I56+I57</f>
        <v>237.6</v>
      </c>
      <c r="J58" s="36" t="s">
        <v>16</v>
      </c>
      <c r="K58" s="54"/>
    </row>
    <row r="59" customFormat="false" ht="24" hidden="false" customHeight="true" outlineLevel="0" collapsed="false">
      <c r="B59" s="57" t="s">
        <v>29</v>
      </c>
      <c r="C59" s="30" t="n">
        <v>2017</v>
      </c>
      <c r="D59" s="45" t="n">
        <f aca="false">'Экстремизм '!D227</f>
        <v>5</v>
      </c>
      <c r="E59" s="58" t="s">
        <v>16</v>
      </c>
      <c r="F59" s="59" t="s">
        <v>16</v>
      </c>
      <c r="G59" s="59" t="s">
        <v>16</v>
      </c>
      <c r="H59" s="59" t="s">
        <v>16</v>
      </c>
      <c r="I59" s="59" t="n">
        <f aca="false">'Экстремизм '!I227</f>
        <v>5</v>
      </c>
      <c r="J59" s="59" t="s">
        <v>16</v>
      </c>
      <c r="K59" s="60" t="s">
        <v>30</v>
      </c>
    </row>
    <row r="60" customFormat="false" ht="23.25" hidden="false" customHeight="true" outlineLevel="0" collapsed="false">
      <c r="B60" s="57"/>
      <c r="C60" s="32" t="n">
        <v>2018</v>
      </c>
      <c r="D60" s="45" t="n">
        <f aca="false">'Экстремизм '!D228</f>
        <v>7062.77578</v>
      </c>
      <c r="E60" s="45" t="s">
        <v>16</v>
      </c>
      <c r="F60" s="24" t="s">
        <v>16</v>
      </c>
      <c r="G60" s="24" t="s">
        <v>16</v>
      </c>
      <c r="H60" s="24" t="s">
        <v>16</v>
      </c>
      <c r="I60" s="24" t="n">
        <f aca="false">'Экстремизм '!I228</f>
        <v>7062.77578</v>
      </c>
      <c r="J60" s="24" t="s">
        <v>16</v>
      </c>
      <c r="K60" s="60"/>
    </row>
    <row r="61" customFormat="false" ht="24" hidden="false" customHeight="true" outlineLevel="0" collapsed="false">
      <c r="B61" s="57"/>
      <c r="C61" s="32" t="n">
        <v>2019</v>
      </c>
      <c r="D61" s="45" t="n">
        <f aca="false">'Экстремизм '!D229</f>
        <v>471.59825</v>
      </c>
      <c r="E61" s="45" t="s">
        <v>16</v>
      </c>
      <c r="F61" s="24" t="s">
        <v>16</v>
      </c>
      <c r="G61" s="24" t="s">
        <v>16</v>
      </c>
      <c r="H61" s="24" t="s">
        <v>16</v>
      </c>
      <c r="I61" s="24" t="n">
        <f aca="false">'Экстремизм '!I229</f>
        <v>471.59825</v>
      </c>
      <c r="J61" s="24" t="s">
        <v>16</v>
      </c>
      <c r="K61" s="60"/>
    </row>
    <row r="62" customFormat="false" ht="23.85" hidden="false" customHeight="true" outlineLevel="0" collapsed="false">
      <c r="B62" s="57"/>
      <c r="C62" s="32" t="n">
        <v>2020</v>
      </c>
      <c r="D62" s="45" t="n">
        <f aca="false">I62</f>
        <v>129.542</v>
      </c>
      <c r="E62" s="45" t="s">
        <v>16</v>
      </c>
      <c r="F62" s="24" t="s">
        <v>16</v>
      </c>
      <c r="G62" s="24" t="s">
        <v>16</v>
      </c>
      <c r="H62" s="24" t="s">
        <v>16</v>
      </c>
      <c r="I62" s="24" t="n">
        <f aca="false">'Экстремизм '!I230</f>
        <v>129.542</v>
      </c>
      <c r="J62" s="24" t="s">
        <v>16</v>
      </c>
      <c r="K62" s="60"/>
    </row>
    <row r="63" customFormat="false" ht="23.85" hidden="false" customHeight="true" outlineLevel="0" collapsed="false">
      <c r="B63" s="57"/>
      <c r="C63" s="32" t="n">
        <v>2021</v>
      </c>
      <c r="D63" s="45" t="n">
        <f aca="false">'Экстремизм '!D231</f>
        <v>1263</v>
      </c>
      <c r="E63" s="45" t="s">
        <v>16</v>
      </c>
      <c r="F63" s="24" t="s">
        <v>16</v>
      </c>
      <c r="G63" s="24" t="s">
        <v>16</v>
      </c>
      <c r="H63" s="24" t="s">
        <v>16</v>
      </c>
      <c r="I63" s="24" t="n">
        <f aca="false">'Экстремизм '!I231</f>
        <v>1263</v>
      </c>
      <c r="J63" s="24" t="s">
        <v>16</v>
      </c>
      <c r="K63" s="60"/>
    </row>
    <row r="64" customFormat="false" ht="23.85" hidden="false" customHeight="true" outlineLevel="0" collapsed="false">
      <c r="B64" s="57"/>
      <c r="C64" s="32" t="n">
        <v>2022</v>
      </c>
      <c r="D64" s="45" t="n">
        <f aca="false">'Экстремизм '!D232</f>
        <v>3</v>
      </c>
      <c r="E64" s="53" t="s">
        <v>16</v>
      </c>
      <c r="F64" s="28" t="s">
        <v>16</v>
      </c>
      <c r="G64" s="28" t="s">
        <v>16</v>
      </c>
      <c r="H64" s="28" t="s">
        <v>16</v>
      </c>
      <c r="I64" s="61" t="n">
        <f aca="false">'Экстремизм '!I232</f>
        <v>3</v>
      </c>
      <c r="J64" s="28" t="s">
        <v>16</v>
      </c>
      <c r="K64" s="60"/>
    </row>
    <row r="65" customFormat="false" ht="23.85" hidden="false" customHeight="true" outlineLevel="0" collapsed="false">
      <c r="B65" s="57"/>
      <c r="C65" s="32" t="n">
        <v>2023</v>
      </c>
      <c r="D65" s="45" t="n">
        <f aca="false">I65</f>
        <v>0</v>
      </c>
      <c r="E65" s="45" t="s">
        <v>16</v>
      </c>
      <c r="F65" s="24" t="s">
        <v>16</v>
      </c>
      <c r="G65" s="24" t="s">
        <v>16</v>
      </c>
      <c r="H65" s="24" t="s">
        <v>16</v>
      </c>
      <c r="I65" s="24" t="n">
        <f aca="false">'Экстремизм '!I233</f>
        <v>0</v>
      </c>
      <c r="J65" s="28" t="s">
        <v>16</v>
      </c>
      <c r="K65" s="60"/>
    </row>
    <row r="66" customFormat="false" ht="23.85" hidden="false" customHeight="true" outlineLevel="0" collapsed="false">
      <c r="B66" s="57"/>
      <c r="C66" s="32" t="n">
        <v>2024</v>
      </c>
      <c r="D66" s="45" t="n">
        <f aca="false">I66</f>
        <v>3</v>
      </c>
      <c r="E66" s="45" t="s">
        <v>16</v>
      </c>
      <c r="F66" s="24" t="s">
        <v>16</v>
      </c>
      <c r="G66" s="24" t="s">
        <v>16</v>
      </c>
      <c r="H66" s="24" t="s">
        <v>16</v>
      </c>
      <c r="I66" s="24" t="n">
        <f aca="false">'Экстремизм '!I234</f>
        <v>3</v>
      </c>
      <c r="J66" s="28" t="s">
        <v>16</v>
      </c>
      <c r="K66" s="60"/>
    </row>
    <row r="67" customFormat="false" ht="23.85" hidden="false" customHeight="true" outlineLevel="0" collapsed="false">
      <c r="B67" s="57"/>
      <c r="C67" s="33" t="n">
        <v>2025</v>
      </c>
      <c r="D67" s="45" t="n">
        <f aca="false">I67</f>
        <v>3</v>
      </c>
      <c r="E67" s="45" t="s">
        <v>16</v>
      </c>
      <c r="F67" s="24" t="s">
        <v>16</v>
      </c>
      <c r="G67" s="24" t="s">
        <v>16</v>
      </c>
      <c r="H67" s="24" t="s">
        <v>16</v>
      </c>
      <c r="I67" s="24" t="n">
        <f aca="false">'Экстремизм '!I235</f>
        <v>3</v>
      </c>
      <c r="J67" s="28" t="s">
        <v>16</v>
      </c>
      <c r="K67" s="60"/>
    </row>
    <row r="68" customFormat="false" ht="27.75" hidden="false" customHeight="true" outlineLevel="0" collapsed="false">
      <c r="B68" s="17" t="s">
        <v>22</v>
      </c>
      <c r="C68" s="34" t="s">
        <v>19</v>
      </c>
      <c r="D68" s="62" t="n">
        <f aca="false">D63+D62+D61+D60+D59+D64+D67+D65+D66</f>
        <v>8940.91603</v>
      </c>
      <c r="E68" s="63" t="s">
        <v>16</v>
      </c>
      <c r="F68" s="63" t="s">
        <v>16</v>
      </c>
      <c r="G68" s="63" t="s">
        <v>16</v>
      </c>
      <c r="H68" s="63" t="s">
        <v>16</v>
      </c>
      <c r="I68" s="63" t="n">
        <f aca="false">I63+I62+I61+I60+I59+I64+I67+I65+I66</f>
        <v>8940.91603</v>
      </c>
      <c r="J68" s="64" t="s">
        <v>16</v>
      </c>
      <c r="K68" s="60"/>
    </row>
    <row r="69" customFormat="false" ht="15.75" hidden="false" customHeight="true" outlineLevel="0" collapsed="false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customFormat="false" ht="19.5" hidden="false" customHeight="true" outlineLevel="0" collapsed="false"/>
    <row r="71" customFormat="false" ht="22.7" hidden="false" customHeight="true" outlineLevel="0" collapsed="false"/>
    <row r="73" customFormat="false" ht="16.5" hidden="false" customHeight="false" outlineLevel="0" collapsed="false">
      <c r="I73" s="66"/>
    </row>
  </sheetData>
  <mergeCells count="26">
    <mergeCell ref="B1:K1"/>
    <mergeCell ref="B2:K2"/>
    <mergeCell ref="B3:B7"/>
    <mergeCell ref="C3:C7"/>
    <mergeCell ref="D3:D7"/>
    <mergeCell ref="E3:J3"/>
    <mergeCell ref="K3:K7"/>
    <mergeCell ref="E4:E7"/>
    <mergeCell ref="F4:I4"/>
    <mergeCell ref="J4:J7"/>
    <mergeCell ref="F5:H5"/>
    <mergeCell ref="I5:I7"/>
    <mergeCell ref="F6:F7"/>
    <mergeCell ref="G6:H6"/>
    <mergeCell ref="B9:B17"/>
    <mergeCell ref="K9:K18"/>
    <mergeCell ref="B19:B27"/>
    <mergeCell ref="K19:K28"/>
    <mergeCell ref="B29:B37"/>
    <mergeCell ref="K29:K38"/>
    <mergeCell ref="B39:B47"/>
    <mergeCell ref="K39:K48"/>
    <mergeCell ref="B49:B57"/>
    <mergeCell ref="K49:K58"/>
    <mergeCell ref="B59:B67"/>
    <mergeCell ref="K59:K68"/>
  </mergeCells>
  <printOptions headings="false" gridLines="false" gridLinesSet="true" horizontalCentered="false" verticalCentered="false"/>
  <pageMargins left="0.196527777777778" right="0.196527777777778" top="0.2" bottom="0.118055555555556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83"/>
  <sheetViews>
    <sheetView showFormulas="false" showGridLines="true" showRowColHeaders="true" showZeros="true" rightToLeft="false" tabSelected="true" showOutlineSymbols="true" defaultGridColor="true" view="pageBreakPreview" topLeftCell="A67" colorId="64" zoomScale="65" zoomScaleNormal="100" zoomScalePageLayoutView="65" workbookViewId="0">
      <selection pane="topLeft" activeCell="D80" activeCellId="0" sqref="D80"/>
    </sheetView>
  </sheetViews>
  <sheetFormatPr defaultColWidth="12.43359375" defaultRowHeight="16.5" zeroHeight="false" outlineLevelRow="0" outlineLevelCol="0"/>
  <cols>
    <col collapsed="false" customWidth="true" hidden="false" outlineLevel="0" max="1" min="1" style="67" width="8.86"/>
    <col collapsed="false" customWidth="true" hidden="false" outlineLevel="0" max="2" min="2" style="67" width="58.86"/>
    <col collapsed="false" customWidth="true" hidden="false" outlineLevel="0" max="3" min="3" style="67" width="12.71"/>
    <col collapsed="false" customWidth="true" hidden="false" outlineLevel="0" max="4" min="4" style="67" width="14.7"/>
    <col collapsed="false" customWidth="true" hidden="false" outlineLevel="0" max="6" min="5" style="67" width="9"/>
    <col collapsed="false" customWidth="true" hidden="false" outlineLevel="0" max="7" min="7" style="67" width="15.57"/>
    <col collapsed="false" customWidth="true" hidden="false" outlineLevel="0" max="8" min="8" style="67" width="14.28"/>
    <col collapsed="false" customWidth="true" hidden="false" outlineLevel="0" max="9" min="9" style="67" width="15.29"/>
    <col collapsed="false" customWidth="true" hidden="false" outlineLevel="0" max="10" min="10" style="67" width="11.14"/>
    <col collapsed="false" customWidth="true" hidden="false" outlineLevel="0" max="11" min="11" style="67" width="33.29"/>
    <col collapsed="false" customWidth="true" hidden="false" outlineLevel="0" max="12" min="12" style="67" width="56.57"/>
    <col collapsed="false" customWidth="true" hidden="false" outlineLevel="0" max="14" min="13" style="68" width="3.14"/>
    <col collapsed="false" customWidth="true" hidden="false" outlineLevel="0" max="15" min="15" style="68" width="3.57"/>
    <col collapsed="false" customWidth="false" hidden="false" outlineLevel="0" max="257" min="16" style="67" width="12.42"/>
  </cols>
  <sheetData>
    <row r="1" customFormat="false" ht="18.75" hidden="false" customHeight="true" outlineLevel="0" collapsed="false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customFormat="false" ht="24.75" hidden="false" customHeight="true" outlineLevel="0" collapsed="false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customFormat="false" ht="27" hidden="false" customHeight="true" outlineLevel="0" collapsed="false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="74" customFormat="true" ht="20.25" hidden="false" customHeight="true" outlineLevel="0" collapsed="false">
      <c r="A4" s="72" t="s">
        <v>33</v>
      </c>
      <c r="B4" s="72" t="s">
        <v>34</v>
      </c>
      <c r="C4" s="72" t="s">
        <v>2</v>
      </c>
      <c r="D4" s="72" t="s">
        <v>35</v>
      </c>
      <c r="E4" s="72" t="s">
        <v>36</v>
      </c>
      <c r="F4" s="72"/>
      <c r="G4" s="72"/>
      <c r="H4" s="72"/>
      <c r="I4" s="72"/>
      <c r="J4" s="72" t="s">
        <v>8</v>
      </c>
      <c r="K4" s="72" t="s">
        <v>37</v>
      </c>
      <c r="L4" s="72" t="s">
        <v>38</v>
      </c>
      <c r="M4" s="73"/>
      <c r="N4" s="73"/>
      <c r="O4" s="73"/>
    </row>
    <row r="5" customFormat="false" ht="22.9" hidden="false" customHeight="true" outlineLevel="0" collapsed="false">
      <c r="A5" s="72"/>
      <c r="B5" s="72"/>
      <c r="C5" s="72"/>
      <c r="D5" s="72"/>
      <c r="E5" s="72" t="s">
        <v>6</v>
      </c>
      <c r="F5" s="72" t="s">
        <v>7</v>
      </c>
      <c r="G5" s="72"/>
      <c r="H5" s="72"/>
      <c r="I5" s="72"/>
      <c r="J5" s="72"/>
      <c r="K5" s="72"/>
      <c r="L5" s="72"/>
      <c r="M5" s="73"/>
      <c r="N5" s="73"/>
      <c r="O5" s="73"/>
    </row>
    <row r="6" customFormat="false" ht="58.15" hidden="false" customHeight="true" outlineLevel="0" collapsed="false">
      <c r="A6" s="72"/>
      <c r="B6" s="72"/>
      <c r="C6" s="72"/>
      <c r="D6" s="72"/>
      <c r="E6" s="72"/>
      <c r="F6" s="72" t="s">
        <v>9</v>
      </c>
      <c r="G6" s="72"/>
      <c r="H6" s="72"/>
      <c r="I6" s="72" t="s">
        <v>10</v>
      </c>
      <c r="J6" s="72"/>
      <c r="K6" s="72"/>
      <c r="L6" s="72"/>
      <c r="M6" s="73"/>
      <c r="N6" s="73"/>
      <c r="O6" s="73"/>
    </row>
    <row r="7" customFormat="false" ht="26.45" hidden="false" customHeight="true" outlineLevel="0" collapsed="false">
      <c r="A7" s="72"/>
      <c r="B7" s="72"/>
      <c r="C7" s="72"/>
      <c r="D7" s="72"/>
      <c r="E7" s="72"/>
      <c r="F7" s="72" t="s">
        <v>11</v>
      </c>
      <c r="G7" s="72" t="s">
        <v>12</v>
      </c>
      <c r="H7" s="72"/>
      <c r="I7" s="72"/>
      <c r="J7" s="72"/>
      <c r="K7" s="72"/>
      <c r="L7" s="72"/>
      <c r="M7" s="73"/>
      <c r="N7" s="73"/>
      <c r="O7" s="73"/>
    </row>
    <row r="8" customFormat="false" ht="68.45" hidden="false" customHeight="true" outlineLevel="0" collapsed="false">
      <c r="A8" s="72"/>
      <c r="B8" s="72"/>
      <c r="C8" s="72"/>
      <c r="D8" s="72"/>
      <c r="E8" s="72"/>
      <c r="F8" s="72"/>
      <c r="G8" s="72" t="s">
        <v>13</v>
      </c>
      <c r="H8" s="72" t="s">
        <v>14</v>
      </c>
      <c r="I8" s="72"/>
      <c r="J8" s="72"/>
      <c r="K8" s="72"/>
      <c r="L8" s="72"/>
      <c r="M8" s="73"/>
      <c r="N8" s="73"/>
      <c r="O8" s="73"/>
    </row>
    <row r="9" customFormat="false" ht="12.95" hidden="false" customHeight="true" outlineLevel="0" collapsed="false">
      <c r="A9" s="72" t="n">
        <v>1</v>
      </c>
      <c r="B9" s="72" t="n">
        <v>2</v>
      </c>
      <c r="C9" s="72" t="n">
        <v>3</v>
      </c>
      <c r="D9" s="72" t="n">
        <v>4</v>
      </c>
      <c r="E9" s="72" t="n">
        <v>5</v>
      </c>
      <c r="F9" s="72" t="n">
        <v>6</v>
      </c>
      <c r="G9" s="72" t="n">
        <v>7</v>
      </c>
      <c r="H9" s="72" t="n">
        <v>8</v>
      </c>
      <c r="I9" s="72" t="n">
        <v>9</v>
      </c>
      <c r="J9" s="72" t="n">
        <v>10</v>
      </c>
      <c r="K9" s="72" t="n">
        <v>11</v>
      </c>
      <c r="L9" s="72" t="n">
        <v>12</v>
      </c>
      <c r="M9" s="73"/>
      <c r="N9" s="73"/>
      <c r="O9" s="73"/>
    </row>
    <row r="10" customFormat="false" ht="12.95" hidden="false" customHeight="true" outlineLevel="0" collapsed="false">
      <c r="A10" s="75" t="s">
        <v>39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customFormat="false" ht="18.6" hidden="false" customHeight="true" outlineLevel="0" collapsed="false">
      <c r="A11" s="76" t="s">
        <v>40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customFormat="false" ht="24.6" hidden="false" customHeight="true" outlineLevel="0" collapsed="false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customFormat="false" ht="28.15" hidden="false" customHeight="true" outlineLevel="0" collapsed="false">
      <c r="A13" s="77" t="s">
        <v>42</v>
      </c>
      <c r="B13" s="77" t="s">
        <v>43</v>
      </c>
      <c r="C13" s="77" t="s">
        <v>19</v>
      </c>
      <c r="D13" s="78" t="s">
        <v>16</v>
      </c>
      <c r="E13" s="78" t="s">
        <v>16</v>
      </c>
      <c r="F13" s="78" t="s">
        <v>16</v>
      </c>
      <c r="G13" s="78" t="s">
        <v>16</v>
      </c>
      <c r="H13" s="78" t="s">
        <v>16</v>
      </c>
      <c r="I13" s="78" t="s">
        <v>16</v>
      </c>
      <c r="J13" s="79" t="s">
        <v>16</v>
      </c>
      <c r="K13" s="80" t="s">
        <v>44</v>
      </c>
      <c r="L13" s="77" t="s">
        <v>45</v>
      </c>
    </row>
    <row r="14" customFormat="false" ht="30" hidden="false" customHeight="true" outlineLevel="0" collapsed="false">
      <c r="A14" s="77"/>
      <c r="B14" s="77"/>
      <c r="C14" s="77"/>
      <c r="D14" s="78"/>
      <c r="E14" s="78"/>
      <c r="F14" s="78"/>
      <c r="G14" s="78"/>
      <c r="H14" s="78"/>
      <c r="I14" s="78"/>
      <c r="J14" s="79"/>
      <c r="K14" s="80"/>
      <c r="L14" s="77"/>
    </row>
    <row r="15" customFormat="false" ht="30" hidden="false" customHeight="true" outlineLevel="0" collapsed="false">
      <c r="A15" s="77"/>
      <c r="B15" s="77"/>
      <c r="C15" s="77"/>
      <c r="D15" s="78"/>
      <c r="E15" s="78"/>
      <c r="F15" s="78"/>
      <c r="G15" s="78"/>
      <c r="H15" s="78"/>
      <c r="I15" s="78"/>
      <c r="J15" s="79"/>
      <c r="K15" s="80"/>
      <c r="L15" s="77"/>
    </row>
    <row r="16" customFormat="false" ht="33.6" hidden="false" customHeight="true" outlineLevel="0" collapsed="false">
      <c r="A16" s="77" t="s">
        <v>46</v>
      </c>
      <c r="B16" s="77" t="s">
        <v>47</v>
      </c>
      <c r="C16" s="77" t="s">
        <v>19</v>
      </c>
      <c r="D16" s="78" t="s">
        <v>16</v>
      </c>
      <c r="E16" s="78" t="s">
        <v>16</v>
      </c>
      <c r="F16" s="78" t="s">
        <v>16</v>
      </c>
      <c r="G16" s="78" t="s">
        <v>16</v>
      </c>
      <c r="H16" s="78" t="s">
        <v>16</v>
      </c>
      <c r="I16" s="78" t="s">
        <v>16</v>
      </c>
      <c r="J16" s="80" t="s">
        <v>16</v>
      </c>
      <c r="K16" s="80" t="s">
        <v>48</v>
      </c>
      <c r="L16" s="77" t="s">
        <v>49</v>
      </c>
    </row>
    <row r="17" customFormat="false" ht="34.15" hidden="false" customHeight="true" outlineLevel="0" collapsed="false">
      <c r="A17" s="77"/>
      <c r="B17" s="77"/>
      <c r="C17" s="77"/>
      <c r="D17" s="78"/>
      <c r="E17" s="78"/>
      <c r="F17" s="78"/>
      <c r="G17" s="78"/>
      <c r="H17" s="78"/>
      <c r="I17" s="78"/>
      <c r="J17" s="80"/>
      <c r="K17" s="80"/>
      <c r="L17" s="77"/>
    </row>
    <row r="18" customFormat="false" ht="31.9" hidden="false" customHeight="true" outlineLevel="0" collapsed="false">
      <c r="A18" s="77"/>
      <c r="B18" s="77"/>
      <c r="C18" s="77"/>
      <c r="D18" s="78"/>
      <c r="E18" s="78"/>
      <c r="F18" s="78"/>
      <c r="G18" s="78"/>
      <c r="H18" s="78"/>
      <c r="I18" s="78"/>
      <c r="J18" s="80"/>
      <c r="K18" s="80"/>
      <c r="L18" s="77"/>
    </row>
    <row r="19" customFormat="false" ht="12.95" hidden="false" customHeight="true" outlineLevel="0" collapsed="false">
      <c r="A19" s="77" t="s">
        <v>50</v>
      </c>
      <c r="B19" s="77" t="s">
        <v>51</v>
      </c>
      <c r="C19" s="77" t="n">
        <v>2017</v>
      </c>
      <c r="D19" s="81" t="n">
        <v>0</v>
      </c>
      <c r="E19" s="81" t="s">
        <v>16</v>
      </c>
      <c r="F19" s="81" t="s">
        <v>16</v>
      </c>
      <c r="G19" s="81" t="s">
        <v>16</v>
      </c>
      <c r="H19" s="81" t="s">
        <v>16</v>
      </c>
      <c r="I19" s="81" t="n">
        <v>0</v>
      </c>
      <c r="J19" s="77" t="s">
        <v>16</v>
      </c>
      <c r="K19" s="82" t="s">
        <v>52</v>
      </c>
      <c r="L19" s="77" t="s">
        <v>53</v>
      </c>
    </row>
    <row r="20" customFormat="false" ht="12.95" hidden="false" customHeight="true" outlineLevel="0" collapsed="false">
      <c r="A20" s="77"/>
      <c r="B20" s="77"/>
      <c r="C20" s="77" t="n">
        <v>2018</v>
      </c>
      <c r="D20" s="81" t="n">
        <v>0</v>
      </c>
      <c r="E20" s="81" t="s">
        <v>16</v>
      </c>
      <c r="F20" s="81" t="s">
        <v>16</v>
      </c>
      <c r="G20" s="81" t="s">
        <v>16</v>
      </c>
      <c r="H20" s="81" t="s">
        <v>16</v>
      </c>
      <c r="I20" s="81" t="n">
        <v>0</v>
      </c>
      <c r="J20" s="77" t="s">
        <v>16</v>
      </c>
      <c r="K20" s="82"/>
      <c r="L20" s="82"/>
    </row>
    <row r="21" customFormat="false" ht="12.95" hidden="false" customHeight="true" outlineLevel="0" collapsed="false">
      <c r="A21" s="77"/>
      <c r="B21" s="77"/>
      <c r="C21" s="77" t="n">
        <v>2019</v>
      </c>
      <c r="D21" s="81" t="n">
        <f aca="false">I21</f>
        <v>45</v>
      </c>
      <c r="E21" s="81" t="s">
        <v>16</v>
      </c>
      <c r="F21" s="81" t="s">
        <v>16</v>
      </c>
      <c r="G21" s="81" t="s">
        <v>16</v>
      </c>
      <c r="H21" s="81" t="s">
        <v>16</v>
      </c>
      <c r="I21" s="81" t="n">
        <v>45</v>
      </c>
      <c r="J21" s="77" t="s">
        <v>16</v>
      </c>
      <c r="K21" s="82"/>
      <c r="L21" s="82"/>
    </row>
    <row r="22" customFormat="false" ht="12.95" hidden="false" customHeight="true" outlineLevel="0" collapsed="false">
      <c r="A22" s="77"/>
      <c r="B22" s="77"/>
      <c r="C22" s="77" t="n">
        <v>2020</v>
      </c>
      <c r="D22" s="81" t="n">
        <f aca="false">I22</f>
        <v>60</v>
      </c>
      <c r="E22" s="81" t="s">
        <v>16</v>
      </c>
      <c r="F22" s="81" t="s">
        <v>16</v>
      </c>
      <c r="G22" s="81" t="s">
        <v>16</v>
      </c>
      <c r="H22" s="81" t="s">
        <v>16</v>
      </c>
      <c r="I22" s="81" t="n">
        <v>60</v>
      </c>
      <c r="J22" s="77" t="s">
        <v>16</v>
      </c>
      <c r="K22" s="77" t="s">
        <v>54</v>
      </c>
      <c r="L22" s="77"/>
    </row>
    <row r="23" customFormat="false" ht="12.95" hidden="false" customHeight="true" outlineLevel="0" collapsed="false">
      <c r="A23" s="77"/>
      <c r="B23" s="77"/>
      <c r="C23" s="77" t="n">
        <v>2021</v>
      </c>
      <c r="D23" s="81" t="n">
        <f aca="false">I23</f>
        <v>60</v>
      </c>
      <c r="E23" s="81" t="s">
        <v>16</v>
      </c>
      <c r="F23" s="81" t="s">
        <v>16</v>
      </c>
      <c r="G23" s="81" t="s">
        <v>16</v>
      </c>
      <c r="H23" s="81" t="s">
        <v>16</v>
      </c>
      <c r="I23" s="81" t="n">
        <v>60</v>
      </c>
      <c r="J23" s="77" t="s">
        <v>16</v>
      </c>
      <c r="K23" s="77"/>
      <c r="L23" s="77"/>
    </row>
    <row r="24" customFormat="false" ht="19.5" hidden="false" customHeight="true" outlineLevel="0" collapsed="false">
      <c r="A24" s="77"/>
      <c r="B24" s="77"/>
      <c r="C24" s="77" t="n">
        <v>2022</v>
      </c>
      <c r="D24" s="81" t="n">
        <f aca="false">I24</f>
        <v>60</v>
      </c>
      <c r="E24" s="81" t="s">
        <v>16</v>
      </c>
      <c r="F24" s="81" t="s">
        <v>16</v>
      </c>
      <c r="G24" s="81" t="s">
        <v>16</v>
      </c>
      <c r="H24" s="81" t="s">
        <v>16</v>
      </c>
      <c r="I24" s="81" t="n">
        <v>60</v>
      </c>
      <c r="J24" s="77" t="s">
        <v>16</v>
      </c>
      <c r="K24" s="77"/>
      <c r="L24" s="77"/>
    </row>
    <row r="25" customFormat="false" ht="19.5" hidden="false" customHeight="true" outlineLevel="0" collapsed="false">
      <c r="A25" s="77"/>
      <c r="B25" s="77"/>
      <c r="C25" s="77" t="n">
        <v>2023</v>
      </c>
      <c r="D25" s="81" t="n">
        <v>0</v>
      </c>
      <c r="E25" s="81"/>
      <c r="F25" s="81"/>
      <c r="G25" s="81"/>
      <c r="H25" s="81"/>
      <c r="I25" s="81" t="n">
        <v>0</v>
      </c>
      <c r="J25" s="77"/>
      <c r="K25" s="77"/>
      <c r="L25" s="77"/>
    </row>
    <row r="26" customFormat="false" ht="19.5" hidden="false" customHeight="true" outlineLevel="0" collapsed="false">
      <c r="A26" s="77"/>
      <c r="B26" s="77"/>
      <c r="C26" s="77" t="n">
        <v>2024</v>
      </c>
      <c r="D26" s="81" t="n">
        <v>60</v>
      </c>
      <c r="E26" s="81" t="s">
        <v>16</v>
      </c>
      <c r="F26" s="81" t="s">
        <v>16</v>
      </c>
      <c r="G26" s="81" t="s">
        <v>16</v>
      </c>
      <c r="H26" s="81" t="s">
        <v>16</v>
      </c>
      <c r="I26" s="81" t="n">
        <v>60</v>
      </c>
      <c r="J26" s="77" t="s">
        <v>16</v>
      </c>
      <c r="K26" s="77"/>
      <c r="L26" s="77"/>
    </row>
    <row r="27" customFormat="false" ht="19.5" hidden="false" customHeight="true" outlineLevel="0" collapsed="false">
      <c r="A27" s="77"/>
      <c r="B27" s="77"/>
      <c r="C27" s="77" t="n">
        <v>2025</v>
      </c>
      <c r="D27" s="81" t="n">
        <v>60</v>
      </c>
      <c r="E27" s="81" t="s">
        <v>16</v>
      </c>
      <c r="F27" s="81" t="s">
        <v>16</v>
      </c>
      <c r="G27" s="81" t="s">
        <v>16</v>
      </c>
      <c r="H27" s="81" t="s">
        <v>16</v>
      </c>
      <c r="I27" s="81" t="n">
        <v>60</v>
      </c>
      <c r="J27" s="77" t="s">
        <v>16</v>
      </c>
      <c r="K27" s="77"/>
      <c r="L27" s="77"/>
    </row>
    <row r="28" customFormat="false" ht="66.75" hidden="false" customHeight="true" outlineLevel="0" collapsed="false">
      <c r="A28" s="77" t="s">
        <v>55</v>
      </c>
      <c r="B28" s="80" t="s">
        <v>56</v>
      </c>
      <c r="C28" s="77" t="s">
        <v>19</v>
      </c>
      <c r="D28" s="78" t="s">
        <v>16</v>
      </c>
      <c r="E28" s="78" t="s">
        <v>16</v>
      </c>
      <c r="F28" s="78" t="s">
        <v>16</v>
      </c>
      <c r="G28" s="78" t="s">
        <v>16</v>
      </c>
      <c r="H28" s="78" t="s">
        <v>16</v>
      </c>
      <c r="I28" s="78" t="s">
        <v>16</v>
      </c>
      <c r="J28" s="77" t="s">
        <v>16</v>
      </c>
      <c r="K28" s="77" t="s">
        <v>57</v>
      </c>
      <c r="L28" s="77" t="s">
        <v>58</v>
      </c>
    </row>
    <row r="29" customFormat="false" ht="42.75" hidden="false" customHeight="true" outlineLevel="0" collapsed="false">
      <c r="A29" s="77" t="s">
        <v>59</v>
      </c>
      <c r="B29" s="77" t="s">
        <v>60</v>
      </c>
      <c r="C29" s="77" t="s">
        <v>19</v>
      </c>
      <c r="D29" s="78" t="s">
        <v>16</v>
      </c>
      <c r="E29" s="78" t="s">
        <v>16</v>
      </c>
      <c r="F29" s="78" t="s">
        <v>16</v>
      </c>
      <c r="G29" s="78" t="s">
        <v>16</v>
      </c>
      <c r="H29" s="78" t="s">
        <v>16</v>
      </c>
      <c r="I29" s="78" t="s">
        <v>16</v>
      </c>
      <c r="J29" s="77" t="s">
        <v>16</v>
      </c>
      <c r="K29" s="77" t="s">
        <v>61</v>
      </c>
      <c r="L29" s="77" t="s">
        <v>62</v>
      </c>
    </row>
    <row r="30" customFormat="false" ht="31.5" hidden="false" customHeight="true" outlineLevel="0" collapsed="false">
      <c r="A30" s="77"/>
      <c r="B30" s="77"/>
      <c r="C30" s="77"/>
      <c r="D30" s="78"/>
      <c r="E30" s="78"/>
      <c r="F30" s="78"/>
      <c r="G30" s="78"/>
      <c r="H30" s="78"/>
      <c r="I30" s="78"/>
      <c r="J30" s="77"/>
      <c r="K30" s="77"/>
      <c r="L30" s="77"/>
    </row>
    <row r="31" customFormat="false" ht="20.1" hidden="false" customHeight="true" outlineLevel="0" collapsed="false">
      <c r="A31" s="77" t="s">
        <v>63</v>
      </c>
      <c r="B31" s="77" t="s">
        <v>64</v>
      </c>
      <c r="C31" s="77" t="n">
        <v>2017</v>
      </c>
      <c r="D31" s="81" t="n">
        <f aca="false">J31</f>
        <v>10</v>
      </c>
      <c r="E31" s="81" t="s">
        <v>16</v>
      </c>
      <c r="F31" s="81" t="s">
        <v>16</v>
      </c>
      <c r="G31" s="81" t="s">
        <v>16</v>
      </c>
      <c r="H31" s="81" t="s">
        <v>16</v>
      </c>
      <c r="I31" s="81" t="s">
        <v>16</v>
      </c>
      <c r="J31" s="81" t="n">
        <v>10</v>
      </c>
      <c r="K31" s="77" t="s">
        <v>65</v>
      </c>
      <c r="L31" s="77" t="s">
        <v>66</v>
      </c>
    </row>
    <row r="32" customFormat="false" ht="22.5" hidden="false" customHeight="true" outlineLevel="0" collapsed="false">
      <c r="A32" s="77"/>
      <c r="B32" s="77"/>
      <c r="C32" s="77" t="n">
        <v>2018</v>
      </c>
      <c r="D32" s="81" t="s">
        <v>16</v>
      </c>
      <c r="E32" s="81" t="s">
        <v>16</v>
      </c>
      <c r="F32" s="81" t="s">
        <v>16</v>
      </c>
      <c r="G32" s="81" t="s">
        <v>16</v>
      </c>
      <c r="H32" s="81" t="s">
        <v>16</v>
      </c>
      <c r="I32" s="81" t="s">
        <v>16</v>
      </c>
      <c r="J32" s="81" t="s">
        <v>16</v>
      </c>
      <c r="K32" s="77"/>
      <c r="L32" s="77"/>
    </row>
    <row r="33" customFormat="false" ht="24" hidden="false" customHeight="true" outlineLevel="0" collapsed="false">
      <c r="A33" s="77"/>
      <c r="B33" s="77"/>
      <c r="C33" s="77" t="n">
        <v>2019</v>
      </c>
      <c r="D33" s="81" t="n">
        <v>10</v>
      </c>
      <c r="E33" s="81" t="s">
        <v>16</v>
      </c>
      <c r="F33" s="81" t="s">
        <v>16</v>
      </c>
      <c r="G33" s="81" t="s">
        <v>16</v>
      </c>
      <c r="H33" s="81" t="s">
        <v>16</v>
      </c>
      <c r="I33" s="81" t="s">
        <v>16</v>
      </c>
      <c r="J33" s="81" t="n">
        <v>10</v>
      </c>
      <c r="K33" s="77"/>
      <c r="L33" s="77"/>
    </row>
    <row r="34" customFormat="false" ht="19.5" hidden="false" customHeight="true" outlineLevel="0" collapsed="false">
      <c r="A34" s="77"/>
      <c r="B34" s="77"/>
      <c r="C34" s="77" t="n">
        <v>2020</v>
      </c>
      <c r="D34" s="81" t="n">
        <f aca="false">J34</f>
        <v>4</v>
      </c>
      <c r="E34" s="81" t="s">
        <v>16</v>
      </c>
      <c r="F34" s="81" t="s">
        <v>16</v>
      </c>
      <c r="G34" s="81" t="s">
        <v>16</v>
      </c>
      <c r="H34" s="81" t="s">
        <v>16</v>
      </c>
      <c r="I34" s="81" t="s">
        <v>16</v>
      </c>
      <c r="J34" s="81" t="n">
        <v>4</v>
      </c>
      <c r="K34" s="77"/>
      <c r="L34" s="77"/>
    </row>
    <row r="35" customFormat="false" ht="26.25" hidden="false" customHeight="true" outlineLevel="0" collapsed="false">
      <c r="A35" s="77"/>
      <c r="B35" s="77"/>
      <c r="C35" s="7" t="n">
        <v>2021</v>
      </c>
      <c r="D35" s="83" t="n">
        <f aca="false">J35</f>
        <v>9.195</v>
      </c>
      <c r="E35" s="83" t="s">
        <v>16</v>
      </c>
      <c r="F35" s="83" t="s">
        <v>16</v>
      </c>
      <c r="G35" s="83" t="s">
        <v>16</v>
      </c>
      <c r="H35" s="83" t="s">
        <v>16</v>
      </c>
      <c r="I35" s="83" t="s">
        <v>16</v>
      </c>
      <c r="J35" s="83" t="n">
        <v>9.195</v>
      </c>
      <c r="K35" s="77"/>
      <c r="L35" s="77"/>
    </row>
    <row r="36" customFormat="false" ht="23.25" hidden="false" customHeight="true" outlineLevel="0" collapsed="false">
      <c r="A36" s="77"/>
      <c r="B36" s="77"/>
      <c r="C36" s="7" t="n">
        <v>2022</v>
      </c>
      <c r="D36" s="84" t="s">
        <v>16</v>
      </c>
      <c r="E36" s="84" t="s">
        <v>16</v>
      </c>
      <c r="F36" s="84" t="s">
        <v>16</v>
      </c>
      <c r="G36" s="84" t="s">
        <v>16</v>
      </c>
      <c r="H36" s="84" t="s">
        <v>16</v>
      </c>
      <c r="I36" s="84" t="s">
        <v>16</v>
      </c>
      <c r="J36" s="84" t="s">
        <v>16</v>
      </c>
      <c r="K36" s="77"/>
      <c r="L36" s="77"/>
    </row>
    <row r="37" customFormat="false" ht="24" hidden="false" customHeight="true" outlineLevel="0" collapsed="false">
      <c r="A37" s="77"/>
      <c r="B37" s="77"/>
      <c r="C37" s="7" t="n">
        <v>2023</v>
      </c>
      <c r="D37" s="84" t="str">
        <f aca="false">J37</f>
        <v>-</v>
      </c>
      <c r="E37" s="84" t="s">
        <v>16</v>
      </c>
      <c r="F37" s="84" t="s">
        <v>16</v>
      </c>
      <c r="G37" s="84" t="s">
        <v>16</v>
      </c>
      <c r="H37" s="84" t="s">
        <v>16</v>
      </c>
      <c r="I37" s="84" t="s">
        <v>16</v>
      </c>
      <c r="J37" s="84" t="s">
        <v>16</v>
      </c>
      <c r="K37" s="77"/>
      <c r="L37" s="77"/>
    </row>
    <row r="38" customFormat="false" ht="24" hidden="false" customHeight="true" outlineLevel="0" collapsed="false">
      <c r="A38" s="77"/>
      <c r="B38" s="77"/>
      <c r="C38" s="7" t="n">
        <v>2024</v>
      </c>
      <c r="D38" s="84"/>
      <c r="E38" s="84"/>
      <c r="F38" s="84"/>
      <c r="G38" s="84"/>
      <c r="H38" s="84"/>
      <c r="I38" s="84"/>
      <c r="J38" s="84"/>
      <c r="K38" s="77"/>
      <c r="L38" s="77"/>
    </row>
    <row r="39" customFormat="false" ht="24" hidden="false" customHeight="true" outlineLevel="0" collapsed="false">
      <c r="A39" s="77"/>
      <c r="B39" s="77"/>
      <c r="C39" s="7" t="n">
        <v>2025</v>
      </c>
      <c r="D39" s="84" t="str">
        <f aca="false">J39</f>
        <v>-</v>
      </c>
      <c r="E39" s="84" t="s">
        <v>16</v>
      </c>
      <c r="F39" s="84" t="s">
        <v>16</v>
      </c>
      <c r="G39" s="84" t="s">
        <v>16</v>
      </c>
      <c r="H39" s="84" t="s">
        <v>16</v>
      </c>
      <c r="I39" s="84" t="s">
        <v>16</v>
      </c>
      <c r="J39" s="84" t="s">
        <v>16</v>
      </c>
      <c r="K39" s="77"/>
      <c r="L39" s="77"/>
    </row>
    <row r="40" customFormat="false" ht="20.1" hidden="false" customHeight="true" outlineLevel="0" collapsed="false">
      <c r="A40" s="77" t="s">
        <v>67</v>
      </c>
      <c r="B40" s="77" t="s">
        <v>68</v>
      </c>
      <c r="C40" s="77" t="n">
        <v>2017</v>
      </c>
      <c r="D40" s="78" t="s">
        <v>16</v>
      </c>
      <c r="E40" s="78" t="s">
        <v>16</v>
      </c>
      <c r="F40" s="78" t="s">
        <v>16</v>
      </c>
      <c r="G40" s="78" t="s">
        <v>16</v>
      </c>
      <c r="H40" s="78" t="s">
        <v>16</v>
      </c>
      <c r="I40" s="78" t="s">
        <v>16</v>
      </c>
      <c r="J40" s="77" t="s">
        <v>16</v>
      </c>
      <c r="K40" s="77" t="s">
        <v>69</v>
      </c>
      <c r="L40" s="85" t="s">
        <v>70</v>
      </c>
    </row>
    <row r="41" customFormat="false" ht="20.1" hidden="false" customHeight="true" outlineLevel="0" collapsed="false">
      <c r="A41" s="77"/>
      <c r="B41" s="77"/>
      <c r="C41" s="77" t="n">
        <v>2018</v>
      </c>
      <c r="D41" s="78" t="s">
        <v>16</v>
      </c>
      <c r="E41" s="78" t="s">
        <v>16</v>
      </c>
      <c r="F41" s="78" t="s">
        <v>16</v>
      </c>
      <c r="G41" s="78" t="s">
        <v>16</v>
      </c>
      <c r="H41" s="78" t="s">
        <v>16</v>
      </c>
      <c r="I41" s="78" t="s">
        <v>16</v>
      </c>
      <c r="J41" s="77" t="s">
        <v>16</v>
      </c>
      <c r="K41" s="77"/>
      <c r="L41" s="85"/>
    </row>
    <row r="42" customFormat="false" ht="20.1" hidden="false" customHeight="true" outlineLevel="0" collapsed="false">
      <c r="A42" s="77"/>
      <c r="B42" s="77"/>
      <c r="C42" s="86" t="n">
        <v>2019</v>
      </c>
      <c r="D42" s="67" t="s">
        <v>16</v>
      </c>
      <c r="E42" s="87" t="s">
        <v>16</v>
      </c>
      <c r="F42" s="87" t="s">
        <v>16</v>
      </c>
      <c r="G42" s="78" t="s">
        <v>16</v>
      </c>
      <c r="H42" s="78" t="s">
        <v>16</v>
      </c>
      <c r="I42" s="78" t="s">
        <v>16</v>
      </c>
      <c r="J42" s="78" t="s">
        <v>16</v>
      </c>
      <c r="K42" s="77"/>
      <c r="L42" s="85"/>
    </row>
    <row r="43" customFormat="false" ht="20.1" hidden="false" customHeight="true" outlineLevel="0" collapsed="false">
      <c r="A43" s="77"/>
      <c r="B43" s="77"/>
      <c r="C43" s="77" t="n">
        <v>2020</v>
      </c>
      <c r="D43" s="78" t="n">
        <v>0</v>
      </c>
      <c r="E43" s="78" t="s">
        <v>16</v>
      </c>
      <c r="F43" s="78" t="s">
        <v>16</v>
      </c>
      <c r="G43" s="78" t="s">
        <v>16</v>
      </c>
      <c r="H43" s="78" t="s">
        <v>16</v>
      </c>
      <c r="I43" s="78" t="n">
        <v>0</v>
      </c>
      <c r="J43" s="77" t="s">
        <v>16</v>
      </c>
      <c r="K43" s="77"/>
      <c r="L43" s="85"/>
    </row>
    <row r="44" customFormat="false" ht="20.1" hidden="false" customHeight="true" outlineLevel="0" collapsed="false">
      <c r="A44" s="77"/>
      <c r="B44" s="77"/>
      <c r="C44" s="77" t="n">
        <v>2021</v>
      </c>
      <c r="D44" s="78" t="n">
        <v>0</v>
      </c>
      <c r="E44" s="78" t="s">
        <v>16</v>
      </c>
      <c r="F44" s="78" t="s">
        <v>16</v>
      </c>
      <c r="G44" s="78" t="s">
        <v>16</v>
      </c>
      <c r="H44" s="78" t="s">
        <v>16</v>
      </c>
      <c r="I44" s="78" t="n">
        <v>0</v>
      </c>
      <c r="J44" s="77" t="s">
        <v>16</v>
      </c>
      <c r="K44" s="77"/>
      <c r="L44" s="85"/>
    </row>
    <row r="45" customFormat="false" ht="20.1" hidden="false" customHeight="true" outlineLevel="0" collapsed="false">
      <c r="A45" s="77"/>
      <c r="B45" s="77"/>
      <c r="C45" s="77" t="n">
        <v>2022</v>
      </c>
      <c r="D45" s="78" t="n">
        <v>0</v>
      </c>
      <c r="E45" s="78" t="s">
        <v>16</v>
      </c>
      <c r="F45" s="78" t="s">
        <v>16</v>
      </c>
      <c r="G45" s="78" t="s">
        <v>16</v>
      </c>
      <c r="H45" s="78" t="s">
        <v>16</v>
      </c>
      <c r="I45" s="78" t="n">
        <v>0</v>
      </c>
      <c r="J45" s="78" t="s">
        <v>16</v>
      </c>
      <c r="K45" s="77"/>
      <c r="L45" s="85"/>
    </row>
    <row r="46" customFormat="false" ht="20.1" hidden="false" customHeight="true" outlineLevel="0" collapsed="false">
      <c r="A46" s="77"/>
      <c r="B46" s="77"/>
      <c r="C46" s="77" t="n">
        <v>2023</v>
      </c>
      <c r="D46" s="78" t="n">
        <f aca="false">I46</f>
        <v>0</v>
      </c>
      <c r="E46" s="78" t="s">
        <v>16</v>
      </c>
      <c r="F46" s="78" t="s">
        <v>16</v>
      </c>
      <c r="G46" s="78" t="s">
        <v>16</v>
      </c>
      <c r="H46" s="78" t="s">
        <v>16</v>
      </c>
      <c r="I46" s="78" t="n">
        <v>0</v>
      </c>
      <c r="J46" s="78" t="s">
        <v>16</v>
      </c>
      <c r="K46" s="77"/>
      <c r="L46" s="85"/>
    </row>
    <row r="47" customFormat="false" ht="20.1" hidden="false" customHeight="true" outlineLevel="0" collapsed="false">
      <c r="A47" s="77"/>
      <c r="B47" s="77"/>
      <c r="C47" s="77" t="n">
        <v>2024</v>
      </c>
      <c r="D47" s="78" t="n">
        <v>0</v>
      </c>
      <c r="E47" s="78"/>
      <c r="F47" s="78"/>
      <c r="G47" s="78"/>
      <c r="H47" s="78"/>
      <c r="I47" s="78" t="n">
        <v>0</v>
      </c>
      <c r="J47" s="78"/>
      <c r="K47" s="77"/>
      <c r="L47" s="85"/>
    </row>
    <row r="48" customFormat="false" ht="20.1" hidden="false" customHeight="true" outlineLevel="0" collapsed="false">
      <c r="A48" s="77"/>
      <c r="B48" s="77"/>
      <c r="C48" s="77" t="n">
        <v>2025</v>
      </c>
      <c r="D48" s="78" t="n">
        <v>0</v>
      </c>
      <c r="E48" s="78" t="s">
        <v>16</v>
      </c>
      <c r="F48" s="78" t="s">
        <v>16</v>
      </c>
      <c r="G48" s="78" t="s">
        <v>16</v>
      </c>
      <c r="H48" s="78" t="s">
        <v>16</v>
      </c>
      <c r="I48" s="78" t="n">
        <v>0</v>
      </c>
      <c r="J48" s="78" t="s">
        <v>16</v>
      </c>
      <c r="K48" s="77"/>
      <c r="L48" s="85"/>
    </row>
    <row r="49" customFormat="false" ht="20.1" hidden="false" customHeight="true" outlineLevel="0" collapsed="false">
      <c r="A49" s="77" t="s">
        <v>71</v>
      </c>
      <c r="B49" s="85" t="s">
        <v>72</v>
      </c>
      <c r="C49" s="77" t="n">
        <v>2017</v>
      </c>
      <c r="D49" s="78" t="s">
        <v>16</v>
      </c>
      <c r="E49" s="78" t="s">
        <v>16</v>
      </c>
      <c r="F49" s="78" t="s">
        <v>16</v>
      </c>
      <c r="G49" s="78" t="s">
        <v>16</v>
      </c>
      <c r="H49" s="78" t="s">
        <v>16</v>
      </c>
      <c r="I49" s="78" t="s">
        <v>16</v>
      </c>
      <c r="J49" s="77" t="s">
        <v>16</v>
      </c>
      <c r="K49" s="77" t="s">
        <v>73</v>
      </c>
      <c r="L49" s="77" t="s">
        <v>74</v>
      </c>
    </row>
    <row r="50" customFormat="false" ht="20.1" hidden="false" customHeight="true" outlineLevel="0" collapsed="false">
      <c r="A50" s="77"/>
      <c r="B50" s="85"/>
      <c r="C50" s="77" t="n">
        <v>2018</v>
      </c>
      <c r="D50" s="88" t="n">
        <v>1068.164</v>
      </c>
      <c r="E50" s="88" t="s">
        <v>16</v>
      </c>
      <c r="F50" s="88" t="s">
        <v>16</v>
      </c>
      <c r="G50" s="88" t="s">
        <v>16</v>
      </c>
      <c r="H50" s="88" t="s">
        <v>16</v>
      </c>
      <c r="I50" s="88" t="n">
        <v>1068.164</v>
      </c>
      <c r="J50" s="77" t="s">
        <v>16</v>
      </c>
      <c r="K50" s="77"/>
      <c r="L50" s="77"/>
    </row>
    <row r="51" customFormat="false" ht="20.1" hidden="false" customHeight="true" outlineLevel="0" collapsed="false">
      <c r="A51" s="77"/>
      <c r="B51" s="85"/>
      <c r="C51" s="77" t="n">
        <v>2019</v>
      </c>
      <c r="D51" s="78" t="n">
        <v>0</v>
      </c>
      <c r="E51" s="78" t="s">
        <v>16</v>
      </c>
      <c r="F51" s="78" t="s">
        <v>16</v>
      </c>
      <c r="G51" s="78" t="s">
        <v>16</v>
      </c>
      <c r="H51" s="78" t="s">
        <v>16</v>
      </c>
      <c r="I51" s="78" t="n">
        <v>0</v>
      </c>
      <c r="J51" s="77" t="s">
        <v>16</v>
      </c>
      <c r="K51" s="77"/>
      <c r="L51" s="77"/>
    </row>
    <row r="52" customFormat="false" ht="20.1" hidden="false" customHeight="true" outlineLevel="0" collapsed="false">
      <c r="A52" s="77"/>
      <c r="B52" s="85"/>
      <c r="C52" s="77" t="n">
        <v>2020</v>
      </c>
      <c r="D52" s="78" t="n">
        <v>0</v>
      </c>
      <c r="E52" s="78" t="s">
        <v>16</v>
      </c>
      <c r="F52" s="78" t="s">
        <v>16</v>
      </c>
      <c r="G52" s="78" t="s">
        <v>16</v>
      </c>
      <c r="H52" s="78" t="s">
        <v>16</v>
      </c>
      <c r="I52" s="78" t="n">
        <v>0</v>
      </c>
      <c r="J52" s="77" t="s">
        <v>16</v>
      </c>
      <c r="K52" s="77"/>
      <c r="L52" s="77"/>
    </row>
    <row r="53" customFormat="false" ht="20.1" hidden="false" customHeight="true" outlineLevel="0" collapsed="false">
      <c r="A53" s="77"/>
      <c r="B53" s="85"/>
      <c r="C53" s="77" t="n">
        <v>2021</v>
      </c>
      <c r="D53" s="78" t="n">
        <v>0</v>
      </c>
      <c r="E53" s="78" t="s">
        <v>16</v>
      </c>
      <c r="F53" s="78" t="s">
        <v>16</v>
      </c>
      <c r="G53" s="78" t="s">
        <v>16</v>
      </c>
      <c r="H53" s="78" t="s">
        <v>16</v>
      </c>
      <c r="I53" s="78" t="n">
        <v>0</v>
      </c>
      <c r="J53" s="77" t="s">
        <v>16</v>
      </c>
      <c r="K53" s="77"/>
      <c r="L53" s="77"/>
    </row>
    <row r="54" customFormat="false" ht="20.1" hidden="false" customHeight="true" outlineLevel="0" collapsed="false">
      <c r="A54" s="77"/>
      <c r="B54" s="85"/>
      <c r="C54" s="77" t="n">
        <v>2022</v>
      </c>
      <c r="D54" s="78" t="n">
        <v>0</v>
      </c>
      <c r="E54" s="78" t="s">
        <v>16</v>
      </c>
      <c r="F54" s="78" t="s">
        <v>16</v>
      </c>
      <c r="G54" s="78" t="s">
        <v>16</v>
      </c>
      <c r="H54" s="78" t="s">
        <v>16</v>
      </c>
      <c r="I54" s="78" t="n">
        <v>0</v>
      </c>
      <c r="J54" s="77" t="s">
        <v>16</v>
      </c>
      <c r="K54" s="77"/>
      <c r="L54" s="77"/>
    </row>
    <row r="55" customFormat="false" ht="20.1" hidden="false" customHeight="true" outlineLevel="0" collapsed="false">
      <c r="A55" s="77"/>
      <c r="B55" s="85"/>
      <c r="C55" s="77" t="n">
        <v>2023</v>
      </c>
      <c r="D55" s="78" t="n">
        <f aca="false">I55</f>
        <v>0</v>
      </c>
      <c r="E55" s="78" t="s">
        <v>16</v>
      </c>
      <c r="F55" s="78" t="s">
        <v>16</v>
      </c>
      <c r="G55" s="78" t="s">
        <v>16</v>
      </c>
      <c r="H55" s="78" t="s">
        <v>16</v>
      </c>
      <c r="I55" s="78" t="n">
        <v>0</v>
      </c>
      <c r="J55" s="77" t="s">
        <v>16</v>
      </c>
      <c r="K55" s="77"/>
      <c r="L55" s="77"/>
    </row>
    <row r="56" customFormat="false" ht="20.1" hidden="false" customHeight="true" outlineLevel="0" collapsed="false">
      <c r="A56" s="77"/>
      <c r="B56" s="85"/>
      <c r="C56" s="77" t="n">
        <v>2024</v>
      </c>
      <c r="D56" s="78" t="n">
        <v>0</v>
      </c>
      <c r="E56" s="78"/>
      <c r="F56" s="78"/>
      <c r="G56" s="78"/>
      <c r="H56" s="78"/>
      <c r="I56" s="78" t="n">
        <v>0</v>
      </c>
      <c r="J56" s="77"/>
      <c r="K56" s="77"/>
      <c r="L56" s="77"/>
    </row>
    <row r="57" customFormat="false" ht="20.1" hidden="false" customHeight="true" outlineLevel="0" collapsed="false">
      <c r="A57" s="77"/>
      <c r="B57" s="85"/>
      <c r="C57" s="77" t="n">
        <v>2025</v>
      </c>
      <c r="D57" s="78" t="n">
        <v>0</v>
      </c>
      <c r="E57" s="78"/>
      <c r="F57" s="78"/>
      <c r="G57" s="78"/>
      <c r="H57" s="78"/>
      <c r="I57" s="78" t="n">
        <v>0</v>
      </c>
      <c r="J57" s="77"/>
      <c r="K57" s="77"/>
      <c r="L57" s="77"/>
    </row>
    <row r="58" customFormat="false" ht="20.1" hidden="false" customHeight="true" outlineLevel="0" collapsed="false">
      <c r="A58" s="77" t="s">
        <v>75</v>
      </c>
      <c r="B58" s="85" t="s">
        <v>76</v>
      </c>
      <c r="C58" s="77" t="n">
        <v>2017</v>
      </c>
      <c r="D58" s="78" t="n">
        <v>0</v>
      </c>
      <c r="E58" s="78" t="s">
        <v>16</v>
      </c>
      <c r="F58" s="78" t="s">
        <v>16</v>
      </c>
      <c r="G58" s="78" t="s">
        <v>16</v>
      </c>
      <c r="H58" s="78" t="s">
        <v>16</v>
      </c>
      <c r="I58" s="78" t="n">
        <v>0</v>
      </c>
      <c r="J58" s="77" t="s">
        <v>16</v>
      </c>
      <c r="K58" s="77" t="s">
        <v>73</v>
      </c>
      <c r="L58" s="77" t="s">
        <v>74</v>
      </c>
    </row>
    <row r="59" customFormat="false" ht="20.1" hidden="false" customHeight="true" outlineLevel="0" collapsed="false">
      <c r="A59" s="77"/>
      <c r="B59" s="85"/>
      <c r="C59" s="77" t="n">
        <v>2018</v>
      </c>
      <c r="D59" s="78" t="n">
        <v>0</v>
      </c>
      <c r="E59" s="78" t="s">
        <v>16</v>
      </c>
      <c r="F59" s="78" t="s">
        <v>16</v>
      </c>
      <c r="G59" s="78" t="s">
        <v>16</v>
      </c>
      <c r="H59" s="78" t="s">
        <v>16</v>
      </c>
      <c r="I59" s="78" t="n">
        <v>0</v>
      </c>
      <c r="J59" s="77" t="s">
        <v>16</v>
      </c>
      <c r="K59" s="77"/>
      <c r="L59" s="77"/>
    </row>
    <row r="60" customFormat="false" ht="20.1" hidden="false" customHeight="true" outlineLevel="0" collapsed="false">
      <c r="A60" s="77"/>
      <c r="B60" s="85"/>
      <c r="C60" s="77" t="n">
        <v>2019</v>
      </c>
      <c r="D60" s="89" t="n">
        <v>429.97452</v>
      </c>
      <c r="E60" s="78" t="s">
        <v>16</v>
      </c>
      <c r="F60" s="78" t="s">
        <v>16</v>
      </c>
      <c r="G60" s="78" t="s">
        <v>16</v>
      </c>
      <c r="H60" s="78" t="s">
        <v>16</v>
      </c>
      <c r="I60" s="89" t="n">
        <v>429.97452</v>
      </c>
      <c r="J60" s="77" t="s">
        <v>16</v>
      </c>
      <c r="K60" s="77"/>
      <c r="L60" s="77"/>
    </row>
    <row r="61" customFormat="false" ht="20.1" hidden="false" customHeight="true" outlineLevel="0" collapsed="false">
      <c r="A61" s="77"/>
      <c r="B61" s="85"/>
      <c r="C61" s="77" t="n">
        <v>2020</v>
      </c>
      <c r="D61" s="78" t="n">
        <v>0</v>
      </c>
      <c r="E61" s="78" t="s">
        <v>16</v>
      </c>
      <c r="F61" s="78" t="s">
        <v>16</v>
      </c>
      <c r="G61" s="78" t="s">
        <v>16</v>
      </c>
      <c r="H61" s="78" t="s">
        <v>16</v>
      </c>
      <c r="I61" s="78" t="n">
        <v>0</v>
      </c>
      <c r="J61" s="77" t="s">
        <v>16</v>
      </c>
      <c r="K61" s="77"/>
      <c r="L61" s="77"/>
    </row>
    <row r="62" customFormat="false" ht="20.1" hidden="false" customHeight="true" outlineLevel="0" collapsed="false">
      <c r="A62" s="77"/>
      <c r="B62" s="85"/>
      <c r="C62" s="77" t="n">
        <v>2021</v>
      </c>
      <c r="D62" s="78" t="n">
        <v>0</v>
      </c>
      <c r="E62" s="78" t="s">
        <v>16</v>
      </c>
      <c r="F62" s="78" t="s">
        <v>16</v>
      </c>
      <c r="G62" s="78" t="s">
        <v>16</v>
      </c>
      <c r="H62" s="78" t="s">
        <v>16</v>
      </c>
      <c r="I62" s="78" t="n">
        <v>0</v>
      </c>
      <c r="J62" s="77" t="s">
        <v>16</v>
      </c>
      <c r="K62" s="77"/>
      <c r="L62" s="77"/>
    </row>
    <row r="63" customFormat="false" ht="20.1" hidden="false" customHeight="true" outlineLevel="0" collapsed="false">
      <c r="A63" s="77"/>
      <c r="B63" s="85"/>
      <c r="C63" s="77" t="n">
        <v>2022</v>
      </c>
      <c r="D63" s="78" t="n">
        <v>0</v>
      </c>
      <c r="E63" s="78" t="s">
        <v>16</v>
      </c>
      <c r="F63" s="78" t="s">
        <v>16</v>
      </c>
      <c r="G63" s="78" t="s">
        <v>16</v>
      </c>
      <c r="H63" s="78" t="s">
        <v>16</v>
      </c>
      <c r="I63" s="78" t="n">
        <v>0</v>
      </c>
      <c r="J63" s="77" t="s">
        <v>16</v>
      </c>
      <c r="K63" s="77"/>
      <c r="L63" s="77"/>
    </row>
    <row r="64" customFormat="false" ht="20.1" hidden="false" customHeight="true" outlineLevel="0" collapsed="false">
      <c r="A64" s="77"/>
      <c r="B64" s="85"/>
      <c r="C64" s="82" t="n">
        <v>2023</v>
      </c>
      <c r="D64" s="90" t="n">
        <f aca="false">I64</f>
        <v>0</v>
      </c>
      <c r="E64" s="90" t="s">
        <v>16</v>
      </c>
      <c r="F64" s="90" t="s">
        <v>16</v>
      </c>
      <c r="G64" s="90" t="s">
        <v>16</v>
      </c>
      <c r="H64" s="90" t="s">
        <v>16</v>
      </c>
      <c r="I64" s="90" t="n">
        <v>0</v>
      </c>
      <c r="J64" s="77" t="s">
        <v>16</v>
      </c>
      <c r="K64" s="77"/>
      <c r="L64" s="77"/>
    </row>
    <row r="65" customFormat="false" ht="20.1" hidden="false" customHeight="true" outlineLevel="0" collapsed="false">
      <c r="A65" s="77"/>
      <c r="B65" s="85"/>
      <c r="C65" s="82" t="n">
        <v>2024</v>
      </c>
      <c r="D65" s="90" t="n">
        <v>0</v>
      </c>
      <c r="E65" s="90"/>
      <c r="F65" s="90"/>
      <c r="G65" s="90"/>
      <c r="H65" s="90"/>
      <c r="I65" s="90" t="n">
        <v>0</v>
      </c>
      <c r="J65" s="82"/>
      <c r="K65" s="77"/>
      <c r="L65" s="77"/>
    </row>
    <row r="66" customFormat="false" ht="20.25" hidden="false" customHeight="true" outlineLevel="0" collapsed="false">
      <c r="A66" s="77"/>
      <c r="B66" s="85"/>
      <c r="C66" s="82" t="n">
        <v>2025</v>
      </c>
      <c r="D66" s="90" t="n">
        <f aca="false">I66</f>
        <v>0</v>
      </c>
      <c r="E66" s="90" t="s">
        <v>16</v>
      </c>
      <c r="F66" s="90" t="s">
        <v>16</v>
      </c>
      <c r="G66" s="90" t="s">
        <v>16</v>
      </c>
      <c r="H66" s="90" t="s">
        <v>16</v>
      </c>
      <c r="I66" s="90" t="n">
        <v>0</v>
      </c>
      <c r="J66" s="82" t="s">
        <v>16</v>
      </c>
      <c r="K66" s="77"/>
      <c r="L66" s="77"/>
    </row>
    <row r="67" customFormat="false" ht="72" hidden="false" customHeight="true" outlineLevel="0" collapsed="false">
      <c r="A67" s="82" t="s">
        <v>77</v>
      </c>
      <c r="B67" s="82" t="s">
        <v>78</v>
      </c>
      <c r="C67" s="82" t="s">
        <v>19</v>
      </c>
      <c r="D67" s="90" t="s">
        <v>16</v>
      </c>
      <c r="E67" s="90" t="s">
        <v>16</v>
      </c>
      <c r="F67" s="90" t="s">
        <v>16</v>
      </c>
      <c r="G67" s="90" t="s">
        <v>16</v>
      </c>
      <c r="H67" s="90" t="s">
        <v>16</v>
      </c>
      <c r="I67" s="90" t="s">
        <v>16</v>
      </c>
      <c r="J67" s="82" t="s">
        <v>16</v>
      </c>
      <c r="K67" s="82" t="s">
        <v>79</v>
      </c>
      <c r="L67" s="91" t="s">
        <v>80</v>
      </c>
    </row>
    <row r="68" customFormat="false" ht="81" hidden="false" customHeight="true" outlineLevel="0" collapsed="false">
      <c r="A68" s="77" t="s">
        <v>81</v>
      </c>
      <c r="B68" s="77" t="s">
        <v>82</v>
      </c>
      <c r="C68" s="77" t="s">
        <v>83</v>
      </c>
      <c r="D68" s="81" t="n">
        <f aca="false">I68</f>
        <v>0</v>
      </c>
      <c r="E68" s="81" t="s">
        <v>16</v>
      </c>
      <c r="F68" s="81" t="s">
        <v>16</v>
      </c>
      <c r="G68" s="81" t="s">
        <v>16</v>
      </c>
      <c r="H68" s="81" t="s">
        <v>16</v>
      </c>
      <c r="I68" s="81" t="n">
        <v>0</v>
      </c>
      <c r="J68" s="77" t="s">
        <v>16</v>
      </c>
      <c r="K68" s="77" t="s">
        <v>73</v>
      </c>
      <c r="L68" s="85" t="s">
        <v>74</v>
      </c>
    </row>
    <row r="69" customFormat="false" ht="81" hidden="false" customHeight="true" outlineLevel="0" collapsed="false">
      <c r="A69" s="92" t="s">
        <v>84</v>
      </c>
      <c r="B69" s="92" t="s">
        <v>85</v>
      </c>
      <c r="C69" s="92" t="n">
        <v>2021</v>
      </c>
      <c r="D69" s="93" t="n">
        <f aca="false">I69</f>
        <v>6</v>
      </c>
      <c r="E69" s="93" t="s">
        <v>16</v>
      </c>
      <c r="F69" s="93" t="s">
        <v>16</v>
      </c>
      <c r="G69" s="93" t="s">
        <v>16</v>
      </c>
      <c r="H69" s="93" t="s">
        <v>16</v>
      </c>
      <c r="I69" s="93" t="n">
        <v>6</v>
      </c>
      <c r="J69" s="92" t="s">
        <v>16</v>
      </c>
      <c r="K69" s="92" t="s">
        <v>86</v>
      </c>
      <c r="L69" s="92"/>
    </row>
    <row r="70" customFormat="false" ht="81" hidden="false" customHeight="true" outlineLevel="0" collapsed="false">
      <c r="A70" s="92"/>
      <c r="B70" s="92"/>
      <c r="C70" s="94" t="n">
        <v>2022</v>
      </c>
      <c r="D70" s="95" t="n">
        <v>6</v>
      </c>
      <c r="E70" s="95"/>
      <c r="F70" s="95"/>
      <c r="G70" s="95"/>
      <c r="H70" s="95"/>
      <c r="I70" s="95" t="n">
        <v>6</v>
      </c>
      <c r="J70" s="94"/>
      <c r="K70" s="92"/>
      <c r="L70" s="92"/>
    </row>
    <row r="71" customFormat="false" ht="81" hidden="false" customHeight="true" outlineLevel="0" collapsed="false">
      <c r="A71" s="92"/>
      <c r="B71" s="92"/>
      <c r="C71" s="94" t="n">
        <v>2023</v>
      </c>
      <c r="D71" s="95" t="n">
        <v>0</v>
      </c>
      <c r="E71" s="95"/>
      <c r="F71" s="95"/>
      <c r="G71" s="95"/>
      <c r="H71" s="95"/>
      <c r="I71" s="95" t="n">
        <v>0</v>
      </c>
      <c r="J71" s="94"/>
      <c r="K71" s="92"/>
      <c r="L71" s="92"/>
    </row>
    <row r="72" customFormat="false" ht="81" hidden="false" customHeight="true" outlineLevel="0" collapsed="false">
      <c r="A72" s="92"/>
      <c r="B72" s="92"/>
      <c r="C72" s="94" t="n">
        <v>2024</v>
      </c>
      <c r="D72" s="95" t="n">
        <v>6</v>
      </c>
      <c r="E72" s="95"/>
      <c r="F72" s="95"/>
      <c r="G72" s="95"/>
      <c r="H72" s="95"/>
      <c r="I72" s="95" t="n">
        <v>6</v>
      </c>
      <c r="J72" s="94"/>
      <c r="K72" s="92"/>
      <c r="L72" s="92"/>
    </row>
    <row r="73" customFormat="false" ht="84" hidden="false" customHeight="true" outlineLevel="0" collapsed="false">
      <c r="A73" s="92"/>
      <c r="B73" s="92"/>
      <c r="C73" s="94" t="n">
        <v>2025</v>
      </c>
      <c r="D73" s="95" t="n">
        <v>6</v>
      </c>
      <c r="E73" s="95" t="s">
        <v>16</v>
      </c>
      <c r="F73" s="95" t="s">
        <v>16</v>
      </c>
      <c r="G73" s="95" t="s">
        <v>16</v>
      </c>
      <c r="H73" s="95" t="s">
        <v>16</v>
      </c>
      <c r="I73" s="95" t="n">
        <v>6</v>
      </c>
      <c r="J73" s="94" t="s">
        <v>16</v>
      </c>
      <c r="K73" s="92"/>
      <c r="L73" s="92"/>
    </row>
    <row r="74" customFormat="false" ht="24" hidden="false" customHeight="true" outlineLevel="0" collapsed="false">
      <c r="A74" s="96" t="s">
        <v>87</v>
      </c>
      <c r="B74" s="96"/>
      <c r="C74" s="97" t="n">
        <v>2017</v>
      </c>
      <c r="D74" s="98" t="n">
        <v>10</v>
      </c>
      <c r="E74" s="98" t="s">
        <v>16</v>
      </c>
      <c r="F74" s="98" t="s">
        <v>16</v>
      </c>
      <c r="G74" s="98" t="s">
        <v>16</v>
      </c>
      <c r="H74" s="98" t="s">
        <v>16</v>
      </c>
      <c r="I74" s="98" t="s">
        <v>16</v>
      </c>
      <c r="J74" s="98" t="n">
        <f aca="false">J31</f>
        <v>10</v>
      </c>
      <c r="K74" s="99"/>
      <c r="L74" s="99"/>
    </row>
    <row r="75" customFormat="false" ht="26.25" hidden="false" customHeight="true" outlineLevel="0" collapsed="false">
      <c r="A75" s="96"/>
      <c r="B75" s="96"/>
      <c r="C75" s="100" t="n">
        <v>2018</v>
      </c>
      <c r="D75" s="101" t="n">
        <f aca="false">D50+D20</f>
        <v>1068.164</v>
      </c>
      <c r="E75" s="102" t="s">
        <v>16</v>
      </c>
      <c r="F75" s="102" t="s">
        <v>16</v>
      </c>
      <c r="G75" s="102" t="s">
        <v>16</v>
      </c>
      <c r="H75" s="102" t="s">
        <v>16</v>
      </c>
      <c r="I75" s="101" t="n">
        <f aca="false">I50+I20</f>
        <v>1068.164</v>
      </c>
      <c r="J75" s="102" t="str">
        <f aca="false">J32</f>
        <v>-</v>
      </c>
      <c r="K75" s="99"/>
      <c r="L75" s="99"/>
    </row>
    <row r="76" customFormat="false" ht="24.75" hidden="false" customHeight="true" outlineLevel="0" collapsed="false">
      <c r="A76" s="96"/>
      <c r="B76" s="96"/>
      <c r="C76" s="100" t="n">
        <v>2019</v>
      </c>
      <c r="D76" s="103" t="n">
        <f aca="false">D51+D33+D21+D60</f>
        <v>484.97452</v>
      </c>
      <c r="E76" s="102" t="s">
        <v>16</v>
      </c>
      <c r="F76" s="102" t="s">
        <v>16</v>
      </c>
      <c r="G76" s="102" t="s">
        <v>16</v>
      </c>
      <c r="H76" s="102" t="s">
        <v>16</v>
      </c>
      <c r="I76" s="103" t="n">
        <f aca="false">I51+I21+I60</f>
        <v>474.97452</v>
      </c>
      <c r="J76" s="102" t="n">
        <f aca="false">J33</f>
        <v>10</v>
      </c>
      <c r="K76" s="99"/>
      <c r="L76" s="99"/>
    </row>
    <row r="77" customFormat="false" ht="20.25" hidden="false" customHeight="true" outlineLevel="0" collapsed="false">
      <c r="A77" s="96"/>
      <c r="B77" s="96"/>
      <c r="C77" s="100" t="n">
        <v>2020</v>
      </c>
      <c r="D77" s="104" t="n">
        <f aca="false">I77+J77</f>
        <v>64</v>
      </c>
      <c r="E77" s="102" t="s">
        <v>16</v>
      </c>
      <c r="F77" s="102" t="s">
        <v>16</v>
      </c>
      <c r="G77" s="102" t="s">
        <v>16</v>
      </c>
      <c r="H77" s="102" t="s">
        <v>16</v>
      </c>
      <c r="I77" s="104" t="n">
        <f aca="false">I52+I22+I43</f>
        <v>60</v>
      </c>
      <c r="J77" s="102" t="n">
        <f aca="false">J34</f>
        <v>4</v>
      </c>
      <c r="K77" s="99"/>
      <c r="L77" s="99"/>
    </row>
    <row r="78" customFormat="false" ht="26.25" hidden="false" customHeight="true" outlineLevel="0" collapsed="false">
      <c r="A78" s="96"/>
      <c r="B78" s="96"/>
      <c r="C78" s="100" t="n">
        <v>2021</v>
      </c>
      <c r="D78" s="104" t="n">
        <f aca="false">I78+J78</f>
        <v>75.195</v>
      </c>
      <c r="E78" s="104" t="s">
        <v>16</v>
      </c>
      <c r="F78" s="104" t="s">
        <v>16</v>
      </c>
      <c r="G78" s="104" t="s">
        <v>16</v>
      </c>
      <c r="H78" s="104" t="s">
        <v>16</v>
      </c>
      <c r="I78" s="104" t="n">
        <f aca="false">I53+I23+I44+I68+I73</f>
        <v>66</v>
      </c>
      <c r="J78" s="104" t="n">
        <f aca="false">J35</f>
        <v>9.195</v>
      </c>
      <c r="K78" s="99"/>
      <c r="L78" s="99"/>
    </row>
    <row r="79" customFormat="false" ht="21.75" hidden="false" customHeight="true" outlineLevel="0" collapsed="false">
      <c r="A79" s="96"/>
      <c r="B79" s="96"/>
      <c r="C79" s="105" t="n">
        <v>2022</v>
      </c>
      <c r="D79" s="106" t="n">
        <f aca="false">I79</f>
        <v>66</v>
      </c>
      <c r="E79" s="102" t="s">
        <v>16</v>
      </c>
      <c r="F79" s="102" t="s">
        <v>16</v>
      </c>
      <c r="G79" s="102" t="s">
        <v>16</v>
      </c>
      <c r="H79" s="102" t="s">
        <v>16</v>
      </c>
      <c r="I79" s="106" t="n">
        <f aca="false">I24+I73</f>
        <v>66</v>
      </c>
      <c r="J79" s="107" t="str">
        <f aca="false">J36</f>
        <v>-</v>
      </c>
      <c r="K79" s="99"/>
      <c r="L79" s="99"/>
    </row>
    <row r="80" customFormat="false" ht="21.75" hidden="false" customHeight="true" outlineLevel="0" collapsed="false">
      <c r="A80" s="96"/>
      <c r="B80" s="96"/>
      <c r="C80" s="105" t="n">
        <v>2023</v>
      </c>
      <c r="D80" s="106" t="n">
        <f aca="false">I80</f>
        <v>0</v>
      </c>
      <c r="E80" s="102" t="s">
        <v>16</v>
      </c>
      <c r="F80" s="102" t="s">
        <v>16</v>
      </c>
      <c r="G80" s="102" t="s">
        <v>16</v>
      </c>
      <c r="H80" s="102" t="s">
        <v>16</v>
      </c>
      <c r="I80" s="106" t="n">
        <f aca="false">I25+I71</f>
        <v>0</v>
      </c>
      <c r="J80" s="107" t="str">
        <f aca="false">J37</f>
        <v>-</v>
      </c>
      <c r="K80" s="99"/>
      <c r="L80" s="99"/>
    </row>
    <row r="81" customFormat="false" ht="23.25" hidden="false" customHeight="true" outlineLevel="0" collapsed="false">
      <c r="A81" s="96"/>
      <c r="B81" s="96"/>
      <c r="C81" s="105" t="n">
        <v>2024</v>
      </c>
      <c r="D81" s="106" t="n">
        <f aca="false">I81</f>
        <v>66</v>
      </c>
      <c r="E81" s="102" t="s">
        <v>16</v>
      </c>
      <c r="F81" s="102" t="s">
        <v>16</v>
      </c>
      <c r="G81" s="102" t="s">
        <v>16</v>
      </c>
      <c r="H81" s="102" t="s">
        <v>16</v>
      </c>
      <c r="I81" s="106" t="n">
        <f aca="false">I26+I72</f>
        <v>66</v>
      </c>
      <c r="J81" s="107" t="s">
        <v>16</v>
      </c>
      <c r="K81" s="99"/>
      <c r="L81" s="99"/>
    </row>
    <row r="82" customFormat="false" ht="23.25" hidden="false" customHeight="true" outlineLevel="0" collapsed="false">
      <c r="A82" s="96"/>
      <c r="B82" s="96"/>
      <c r="C82" s="105" t="n">
        <v>2025</v>
      </c>
      <c r="D82" s="106" t="n">
        <f aca="false">I82</f>
        <v>66</v>
      </c>
      <c r="E82" s="107"/>
      <c r="F82" s="107"/>
      <c r="G82" s="107"/>
      <c r="H82" s="107"/>
      <c r="I82" s="106" t="n">
        <f aca="false">I27+I73</f>
        <v>66</v>
      </c>
      <c r="J82" s="107"/>
      <c r="K82" s="99"/>
      <c r="L82" s="99"/>
    </row>
    <row r="83" customFormat="false" ht="28.5" hidden="false" customHeight="true" outlineLevel="0" collapsed="false">
      <c r="A83" s="96"/>
      <c r="B83" s="96"/>
      <c r="C83" s="108" t="s">
        <v>19</v>
      </c>
      <c r="D83" s="109" t="n">
        <f aca="false">D79+D78+D77+D76+D75+D74+D80+D81+D82</f>
        <v>1900.33352</v>
      </c>
      <c r="E83" s="110" t="s">
        <v>16</v>
      </c>
      <c r="F83" s="110" t="s">
        <v>16</v>
      </c>
      <c r="G83" s="110" t="s">
        <v>16</v>
      </c>
      <c r="H83" s="110" t="s">
        <v>16</v>
      </c>
      <c r="I83" s="111" t="n">
        <f aca="false">I79+I78+I77+I76+I75+I80+I81+I82</f>
        <v>1867.13852</v>
      </c>
      <c r="J83" s="112" t="n">
        <f aca="false">J74+J76+J77+J78</f>
        <v>33.195</v>
      </c>
      <c r="K83" s="99"/>
      <c r="L83" s="99"/>
    </row>
  </sheetData>
  <mergeCells count="82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7"/>
    <mergeCell ref="B19:B27"/>
    <mergeCell ref="K19:K21"/>
    <mergeCell ref="L19:L27"/>
    <mergeCell ref="K22:K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31:A39"/>
    <mergeCell ref="B31:B39"/>
    <mergeCell ref="K31:K39"/>
    <mergeCell ref="L31:L39"/>
    <mergeCell ref="A40:A48"/>
    <mergeCell ref="B40:B48"/>
    <mergeCell ref="K40:K48"/>
    <mergeCell ref="L40:L48"/>
    <mergeCell ref="A49:A57"/>
    <mergeCell ref="B49:B57"/>
    <mergeCell ref="K49:K57"/>
    <mergeCell ref="L49:L57"/>
    <mergeCell ref="A58:A66"/>
    <mergeCell ref="B58:B66"/>
    <mergeCell ref="K58:K66"/>
    <mergeCell ref="L58:L66"/>
    <mergeCell ref="A69:A73"/>
    <mergeCell ref="B69:B73"/>
    <mergeCell ref="K69:L73"/>
    <mergeCell ref="A74:B83"/>
    <mergeCell ref="K74:L83"/>
  </mergeCells>
  <printOptions headings="false" gridLines="false" gridLinesSet="true" horizontalCentered="false" verticalCentered="false"/>
  <pageMargins left="0.354166666666667" right="0.196527777777778" top="0.354166666666667" bottom="0.118055555555556" header="0.511805555555555" footer="0.511805555555555"/>
  <pageSetup paperSize="9" scale="4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00"/>
    <pageSetUpPr fitToPage="false"/>
  </sheetPr>
  <dimension ref="A1:L88"/>
  <sheetViews>
    <sheetView showFormulas="false" showGridLines="true" showRowColHeaders="true" showZeros="true" rightToLeft="false" tabSelected="false" showOutlineSymbols="true" defaultGridColor="true" view="pageBreakPreview" topLeftCell="A52" colorId="64" zoomScale="65" zoomScaleNormal="100" zoomScalePageLayoutView="65" workbookViewId="0">
      <selection pane="topLeft" activeCell="D82" activeCellId="0" sqref="D82"/>
    </sheetView>
  </sheetViews>
  <sheetFormatPr defaultColWidth="9.01171875" defaultRowHeight="16.5" zeroHeight="false" outlineLevelRow="0" outlineLevelCol="0"/>
  <cols>
    <col collapsed="false" customWidth="true" hidden="false" outlineLevel="0" max="1" min="1" style="113" width="6.28"/>
    <col collapsed="false" customWidth="true" hidden="false" outlineLevel="0" max="2" min="2" style="114" width="67.57"/>
    <col collapsed="false" customWidth="true" hidden="false" outlineLevel="0" max="3" min="3" style="113" width="19.71"/>
    <col collapsed="false" customWidth="true" hidden="false" outlineLevel="0" max="4" min="4" style="114" width="13.43"/>
    <col collapsed="false" customWidth="false" hidden="false" outlineLevel="0" max="5" min="5" style="114" width="9"/>
    <col collapsed="false" customWidth="true" hidden="false" outlineLevel="0" max="6" min="6" style="114" width="10.42"/>
    <col collapsed="false" customWidth="true" hidden="false" outlineLevel="0" max="7" min="7" style="114" width="12.29"/>
    <col collapsed="false" customWidth="true" hidden="false" outlineLevel="0" max="8" min="8" style="114" width="13.01"/>
    <col collapsed="false" customWidth="true" hidden="false" outlineLevel="0" max="9" min="9" style="114" width="13.86"/>
    <col collapsed="false" customWidth="true" hidden="false" outlineLevel="0" max="10" min="10" style="114" width="11.14"/>
    <col collapsed="false" customWidth="true" hidden="false" outlineLevel="0" max="11" min="11" style="113" width="32.57"/>
    <col collapsed="false" customWidth="true" hidden="false" outlineLevel="0" max="12" min="12" style="113" width="57.57"/>
    <col collapsed="false" customWidth="true" hidden="false" outlineLevel="0" max="13" min="13" style="114" width="0.57"/>
    <col collapsed="false" customWidth="false" hidden="false" outlineLevel="0" max="257" min="14" style="114" width="9"/>
  </cols>
  <sheetData>
    <row r="1" customFormat="false" ht="33" hidden="false" customHeight="true" outlineLevel="0" collapsed="false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customFormat="false" ht="28.5" hidden="false" customHeight="true" outlineLevel="0" collapsed="false">
      <c r="A2" s="116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customFormat="false" ht="42.75" hidden="false" customHeight="true" outlineLevel="0" collapsed="false">
      <c r="A3" s="117"/>
      <c r="B3" s="118" t="s">
        <v>89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customFormat="false" ht="16.5" hidden="false" customHeight="true" outlineLevel="0" collapsed="false">
      <c r="A4" s="119" t="s">
        <v>33</v>
      </c>
      <c r="B4" s="119" t="s">
        <v>34</v>
      </c>
      <c r="C4" s="119" t="s">
        <v>2</v>
      </c>
      <c r="D4" s="119" t="s">
        <v>90</v>
      </c>
      <c r="E4" s="119" t="s">
        <v>36</v>
      </c>
      <c r="F4" s="119"/>
      <c r="G4" s="119"/>
      <c r="H4" s="119"/>
      <c r="I4" s="119"/>
      <c r="J4" s="119"/>
      <c r="K4" s="119" t="s">
        <v>37</v>
      </c>
      <c r="L4" s="119" t="s">
        <v>91</v>
      </c>
    </row>
    <row r="5" customFormat="false" ht="22.5" hidden="false" customHeight="true" outlineLevel="0" collapsed="false">
      <c r="A5" s="119"/>
      <c r="B5" s="119"/>
      <c r="C5" s="119"/>
      <c r="D5" s="119"/>
      <c r="E5" s="119" t="s">
        <v>6</v>
      </c>
      <c r="F5" s="119" t="s">
        <v>7</v>
      </c>
      <c r="G5" s="119"/>
      <c r="H5" s="119"/>
      <c r="I5" s="119"/>
      <c r="J5" s="119" t="s">
        <v>8</v>
      </c>
      <c r="K5" s="119"/>
      <c r="L5" s="119"/>
    </row>
    <row r="6" customFormat="false" ht="35.25" hidden="false" customHeight="true" outlineLevel="0" collapsed="false">
      <c r="A6" s="119"/>
      <c r="B6" s="119"/>
      <c r="C6" s="119"/>
      <c r="D6" s="119"/>
      <c r="E6" s="119"/>
      <c r="F6" s="120" t="s">
        <v>9</v>
      </c>
      <c r="G6" s="120"/>
      <c r="H6" s="120"/>
      <c r="I6" s="121" t="s">
        <v>10</v>
      </c>
      <c r="J6" s="119"/>
      <c r="K6" s="119"/>
      <c r="L6" s="119"/>
    </row>
    <row r="7" customFormat="false" ht="17.25" hidden="false" customHeight="true" outlineLevel="0" collapsed="false">
      <c r="A7" s="119"/>
      <c r="B7" s="119"/>
      <c r="C7" s="119"/>
      <c r="D7" s="119"/>
      <c r="E7" s="119"/>
      <c r="F7" s="122" t="s">
        <v>11</v>
      </c>
      <c r="G7" s="119" t="s">
        <v>12</v>
      </c>
      <c r="H7" s="119"/>
      <c r="I7" s="121"/>
      <c r="J7" s="119"/>
      <c r="K7" s="119"/>
      <c r="L7" s="119"/>
    </row>
    <row r="8" customFormat="false" ht="69" hidden="false" customHeight="true" outlineLevel="0" collapsed="false">
      <c r="A8" s="119"/>
      <c r="B8" s="119"/>
      <c r="C8" s="119"/>
      <c r="D8" s="119"/>
      <c r="E8" s="119"/>
      <c r="F8" s="122"/>
      <c r="G8" s="123" t="s">
        <v>13</v>
      </c>
      <c r="H8" s="124" t="s">
        <v>14</v>
      </c>
      <c r="I8" s="121"/>
      <c r="J8" s="119"/>
      <c r="K8" s="119"/>
      <c r="L8" s="119"/>
    </row>
    <row r="9" customFormat="false" ht="16.5" hidden="false" customHeight="false" outlineLevel="0" collapsed="false">
      <c r="A9" s="123" t="n">
        <v>1</v>
      </c>
      <c r="B9" s="125" t="n">
        <v>2</v>
      </c>
      <c r="C9" s="126" t="n">
        <v>3</v>
      </c>
      <c r="D9" s="125" t="n">
        <v>4</v>
      </c>
      <c r="E9" s="125" t="n">
        <v>5</v>
      </c>
      <c r="F9" s="125" t="n">
        <v>6</v>
      </c>
      <c r="G9" s="125" t="n">
        <v>7</v>
      </c>
      <c r="H9" s="125" t="n">
        <v>8</v>
      </c>
      <c r="I9" s="125" t="n">
        <v>9</v>
      </c>
      <c r="J9" s="125" t="n">
        <v>10</v>
      </c>
      <c r="K9" s="126" t="n">
        <v>11</v>
      </c>
      <c r="L9" s="126" t="n">
        <v>12</v>
      </c>
    </row>
    <row r="10" customFormat="false" ht="23.25" hidden="false" customHeight="true" outlineLevel="0" collapsed="false">
      <c r="A10" s="127" t="s">
        <v>92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customFormat="false" ht="20.25" hidden="false" customHeight="true" outlineLevel="0" collapsed="false">
      <c r="A11" s="128" t="s">
        <v>93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customFormat="false" ht="51.75" hidden="false" customHeight="true" outlineLevel="0" collapsed="false">
      <c r="A12" s="129" t="s">
        <v>94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customFormat="false" ht="20.1" hidden="false" customHeight="true" outlineLevel="0" collapsed="false">
      <c r="A13" s="130" t="s">
        <v>42</v>
      </c>
      <c r="B13" s="131" t="s">
        <v>95</v>
      </c>
      <c r="C13" s="132" t="n">
        <v>2017</v>
      </c>
      <c r="D13" s="133" t="n">
        <f aca="false">I13</f>
        <v>9.96</v>
      </c>
      <c r="E13" s="134" t="s">
        <v>16</v>
      </c>
      <c r="F13" s="134" t="s">
        <v>16</v>
      </c>
      <c r="G13" s="134" t="s">
        <v>16</v>
      </c>
      <c r="H13" s="134" t="s">
        <v>16</v>
      </c>
      <c r="I13" s="133" t="n">
        <v>9.96</v>
      </c>
      <c r="J13" s="135" t="s">
        <v>16</v>
      </c>
      <c r="K13" s="136" t="s">
        <v>96</v>
      </c>
      <c r="L13" s="137" t="s">
        <v>97</v>
      </c>
    </row>
    <row r="14" customFormat="false" ht="20.1" hidden="false" customHeight="true" outlineLevel="0" collapsed="false">
      <c r="A14" s="130"/>
      <c r="B14" s="131"/>
      <c r="C14" s="132" t="n">
        <v>2018</v>
      </c>
      <c r="D14" s="138" t="n">
        <v>8.331</v>
      </c>
      <c r="E14" s="134" t="s">
        <v>16</v>
      </c>
      <c r="F14" s="134" t="s">
        <v>16</v>
      </c>
      <c r="G14" s="134" t="s">
        <v>16</v>
      </c>
      <c r="H14" s="134" t="s">
        <v>16</v>
      </c>
      <c r="I14" s="138" t="n">
        <v>8.331</v>
      </c>
      <c r="J14" s="135" t="s">
        <v>16</v>
      </c>
      <c r="K14" s="136"/>
      <c r="L14" s="137"/>
    </row>
    <row r="15" customFormat="false" ht="20.1" hidden="false" customHeight="true" outlineLevel="0" collapsed="false">
      <c r="A15" s="130"/>
      <c r="B15" s="131"/>
      <c r="C15" s="139" t="n">
        <v>2019</v>
      </c>
      <c r="D15" s="140" t="n">
        <v>0</v>
      </c>
      <c r="E15" s="141" t="s">
        <v>16</v>
      </c>
      <c r="F15" s="141" t="s">
        <v>16</v>
      </c>
      <c r="G15" s="141" t="s">
        <v>16</v>
      </c>
      <c r="H15" s="141" t="s">
        <v>16</v>
      </c>
      <c r="I15" s="140" t="n">
        <v>0</v>
      </c>
      <c r="J15" s="135" t="s">
        <v>16</v>
      </c>
      <c r="K15" s="136"/>
      <c r="L15" s="137"/>
    </row>
    <row r="16" customFormat="false" ht="20.1" hidden="false" customHeight="true" outlineLevel="0" collapsed="false">
      <c r="A16" s="130"/>
      <c r="B16" s="131"/>
      <c r="C16" s="132" t="n">
        <v>2020</v>
      </c>
      <c r="D16" s="133" t="n">
        <v>0</v>
      </c>
      <c r="E16" s="134" t="s">
        <v>16</v>
      </c>
      <c r="F16" s="134" t="s">
        <v>16</v>
      </c>
      <c r="G16" s="134" t="s">
        <v>16</v>
      </c>
      <c r="H16" s="134" t="s">
        <v>16</v>
      </c>
      <c r="I16" s="133" t="n">
        <v>0</v>
      </c>
      <c r="J16" s="135" t="s">
        <v>16</v>
      </c>
      <c r="K16" s="136"/>
      <c r="L16" s="137"/>
    </row>
    <row r="17" customFormat="false" ht="20.1" hidden="false" customHeight="true" outlineLevel="0" collapsed="false">
      <c r="A17" s="130"/>
      <c r="B17" s="131"/>
      <c r="C17" s="132" t="n">
        <v>2021</v>
      </c>
      <c r="D17" s="133" t="n">
        <v>0</v>
      </c>
      <c r="E17" s="134" t="s">
        <v>16</v>
      </c>
      <c r="F17" s="134" t="s">
        <v>16</v>
      </c>
      <c r="G17" s="134" t="s">
        <v>16</v>
      </c>
      <c r="H17" s="134" t="s">
        <v>16</v>
      </c>
      <c r="I17" s="133" t="n">
        <v>0</v>
      </c>
      <c r="J17" s="135" t="s">
        <v>16</v>
      </c>
      <c r="K17" s="136"/>
      <c r="L17" s="137"/>
    </row>
    <row r="18" customFormat="false" ht="20.1" hidden="false" customHeight="true" outlineLevel="0" collapsed="false">
      <c r="A18" s="130"/>
      <c r="B18" s="131"/>
      <c r="C18" s="132" t="n">
        <v>2022</v>
      </c>
      <c r="D18" s="133" t="n">
        <v>0</v>
      </c>
      <c r="E18" s="134" t="s">
        <v>16</v>
      </c>
      <c r="F18" s="134" t="s">
        <v>16</v>
      </c>
      <c r="G18" s="134" t="s">
        <v>16</v>
      </c>
      <c r="H18" s="134" t="s">
        <v>16</v>
      </c>
      <c r="I18" s="133" t="n">
        <v>0</v>
      </c>
      <c r="J18" s="135" t="s">
        <v>16</v>
      </c>
      <c r="K18" s="136"/>
      <c r="L18" s="137"/>
    </row>
    <row r="19" customFormat="false" ht="20.1" hidden="false" customHeight="true" outlineLevel="0" collapsed="false">
      <c r="A19" s="130"/>
      <c r="B19" s="131"/>
      <c r="C19" s="132" t="n">
        <v>2023</v>
      </c>
      <c r="D19" s="133" t="n">
        <f aca="false">I19</f>
        <v>0</v>
      </c>
      <c r="E19" s="134" t="s">
        <v>16</v>
      </c>
      <c r="F19" s="134" t="s">
        <v>16</v>
      </c>
      <c r="G19" s="134" t="s">
        <v>16</v>
      </c>
      <c r="H19" s="134" t="s">
        <v>16</v>
      </c>
      <c r="I19" s="133" t="n">
        <v>0</v>
      </c>
      <c r="J19" s="135" t="s">
        <v>16</v>
      </c>
      <c r="K19" s="136"/>
      <c r="L19" s="137"/>
    </row>
    <row r="20" customFormat="false" ht="20.1" hidden="false" customHeight="true" outlineLevel="0" collapsed="false">
      <c r="A20" s="130"/>
      <c r="B20" s="131"/>
      <c r="C20" s="132" t="n">
        <v>2024</v>
      </c>
      <c r="D20" s="133" t="n">
        <v>0</v>
      </c>
      <c r="E20" s="134"/>
      <c r="F20" s="134"/>
      <c r="G20" s="134"/>
      <c r="H20" s="134"/>
      <c r="I20" s="133" t="n">
        <v>0</v>
      </c>
      <c r="J20" s="135"/>
      <c r="K20" s="136"/>
      <c r="L20" s="137"/>
    </row>
    <row r="21" customFormat="false" ht="20.1" hidden="false" customHeight="true" outlineLevel="0" collapsed="false">
      <c r="A21" s="130"/>
      <c r="B21" s="131"/>
      <c r="C21" s="132" t="n">
        <v>2025</v>
      </c>
      <c r="D21" s="133" t="n">
        <f aca="false">I21</f>
        <v>0</v>
      </c>
      <c r="E21" s="134" t="s">
        <v>16</v>
      </c>
      <c r="F21" s="134" t="s">
        <v>16</v>
      </c>
      <c r="G21" s="134" t="s">
        <v>16</v>
      </c>
      <c r="H21" s="134" t="s">
        <v>16</v>
      </c>
      <c r="I21" s="133" t="n">
        <v>0</v>
      </c>
      <c r="J21" s="135" t="s">
        <v>16</v>
      </c>
      <c r="K21" s="136"/>
      <c r="L21" s="137"/>
    </row>
    <row r="22" customFormat="false" ht="20.1" hidden="false" customHeight="true" outlineLevel="0" collapsed="false">
      <c r="A22" s="142" t="s">
        <v>46</v>
      </c>
      <c r="B22" s="85" t="s">
        <v>98</v>
      </c>
      <c r="C22" s="132" t="n">
        <v>2017</v>
      </c>
      <c r="D22" s="133" t="n">
        <f aca="false">I22</f>
        <v>10</v>
      </c>
      <c r="E22" s="134" t="s">
        <v>16</v>
      </c>
      <c r="F22" s="134" t="s">
        <v>16</v>
      </c>
      <c r="G22" s="134" t="s">
        <v>16</v>
      </c>
      <c r="H22" s="134" t="s">
        <v>16</v>
      </c>
      <c r="I22" s="133" t="n">
        <v>10</v>
      </c>
      <c r="J22" s="135" t="s">
        <v>16</v>
      </c>
      <c r="K22" s="136"/>
      <c r="L22" s="137"/>
    </row>
    <row r="23" customFormat="false" ht="20.1" hidden="false" customHeight="true" outlineLevel="0" collapsed="false">
      <c r="A23" s="142"/>
      <c r="B23" s="85"/>
      <c r="C23" s="132" t="n">
        <v>2018</v>
      </c>
      <c r="D23" s="133" t="n">
        <v>10</v>
      </c>
      <c r="E23" s="134" t="s">
        <v>16</v>
      </c>
      <c r="F23" s="134" t="s">
        <v>16</v>
      </c>
      <c r="G23" s="134" t="s">
        <v>16</v>
      </c>
      <c r="H23" s="134" t="s">
        <v>16</v>
      </c>
      <c r="I23" s="133" t="n">
        <v>10</v>
      </c>
      <c r="J23" s="135" t="s">
        <v>16</v>
      </c>
      <c r="K23" s="136"/>
      <c r="L23" s="137"/>
    </row>
    <row r="24" customFormat="false" ht="20.1" hidden="false" customHeight="true" outlineLevel="0" collapsed="false">
      <c r="A24" s="142"/>
      <c r="B24" s="85"/>
      <c r="C24" s="139" t="n">
        <v>2019</v>
      </c>
      <c r="D24" s="140" t="n">
        <v>0</v>
      </c>
      <c r="E24" s="134" t="s">
        <v>16</v>
      </c>
      <c r="F24" s="134" t="s">
        <v>16</v>
      </c>
      <c r="G24" s="134" t="s">
        <v>16</v>
      </c>
      <c r="H24" s="134" t="s">
        <v>16</v>
      </c>
      <c r="I24" s="140" t="n">
        <v>0</v>
      </c>
      <c r="J24" s="135" t="s">
        <v>16</v>
      </c>
      <c r="K24" s="136"/>
      <c r="L24" s="137"/>
    </row>
    <row r="25" customFormat="false" ht="20.1" hidden="false" customHeight="true" outlineLevel="0" collapsed="false">
      <c r="A25" s="142"/>
      <c r="B25" s="85"/>
      <c r="C25" s="132" t="n">
        <v>2020</v>
      </c>
      <c r="D25" s="133" t="n">
        <v>0</v>
      </c>
      <c r="E25" s="134" t="s">
        <v>16</v>
      </c>
      <c r="F25" s="134" t="s">
        <v>16</v>
      </c>
      <c r="G25" s="134" t="s">
        <v>16</v>
      </c>
      <c r="H25" s="134" t="s">
        <v>16</v>
      </c>
      <c r="I25" s="133" t="n">
        <v>0</v>
      </c>
      <c r="J25" s="135"/>
      <c r="K25" s="136"/>
      <c r="L25" s="137"/>
    </row>
    <row r="26" customFormat="false" ht="20.1" hidden="false" customHeight="true" outlineLevel="0" collapsed="false">
      <c r="A26" s="142"/>
      <c r="B26" s="85"/>
      <c r="C26" s="132" t="n">
        <v>2021</v>
      </c>
      <c r="D26" s="133" t="n">
        <v>0</v>
      </c>
      <c r="E26" s="134" t="s">
        <v>16</v>
      </c>
      <c r="F26" s="134" t="s">
        <v>16</v>
      </c>
      <c r="G26" s="134" t="s">
        <v>16</v>
      </c>
      <c r="H26" s="134" t="s">
        <v>16</v>
      </c>
      <c r="I26" s="133" t="n">
        <v>0</v>
      </c>
      <c r="J26" s="135" t="s">
        <v>16</v>
      </c>
      <c r="K26" s="136"/>
      <c r="L26" s="137"/>
    </row>
    <row r="27" customFormat="false" ht="20.1" hidden="false" customHeight="true" outlineLevel="0" collapsed="false">
      <c r="A27" s="142"/>
      <c r="B27" s="85"/>
      <c r="C27" s="132" t="n">
        <v>2022</v>
      </c>
      <c r="D27" s="133" t="n">
        <v>0</v>
      </c>
      <c r="E27" s="134" t="s">
        <v>16</v>
      </c>
      <c r="F27" s="134" t="s">
        <v>16</v>
      </c>
      <c r="G27" s="134" t="s">
        <v>16</v>
      </c>
      <c r="H27" s="134" t="s">
        <v>16</v>
      </c>
      <c r="I27" s="133" t="n">
        <v>0</v>
      </c>
      <c r="J27" s="135" t="s">
        <v>16</v>
      </c>
      <c r="K27" s="136"/>
      <c r="L27" s="137"/>
    </row>
    <row r="28" customFormat="false" ht="20.1" hidden="false" customHeight="true" outlineLevel="0" collapsed="false">
      <c r="A28" s="142"/>
      <c r="B28" s="85"/>
      <c r="C28" s="139" t="n">
        <v>2023</v>
      </c>
      <c r="D28" s="140" t="n">
        <f aca="false">I28</f>
        <v>0</v>
      </c>
      <c r="E28" s="141" t="s">
        <v>16</v>
      </c>
      <c r="F28" s="141" t="s">
        <v>16</v>
      </c>
      <c r="G28" s="141" t="s">
        <v>16</v>
      </c>
      <c r="H28" s="141" t="s">
        <v>16</v>
      </c>
      <c r="I28" s="140" t="n">
        <v>0</v>
      </c>
      <c r="J28" s="135" t="s">
        <v>16</v>
      </c>
      <c r="K28" s="136"/>
      <c r="L28" s="137"/>
    </row>
    <row r="29" customFormat="false" ht="20.1" hidden="false" customHeight="true" outlineLevel="0" collapsed="false">
      <c r="A29" s="142"/>
      <c r="B29" s="85"/>
      <c r="C29" s="139" t="n">
        <v>2024</v>
      </c>
      <c r="D29" s="140" t="n">
        <v>0</v>
      </c>
      <c r="E29" s="141"/>
      <c r="F29" s="141"/>
      <c r="G29" s="141"/>
      <c r="H29" s="141"/>
      <c r="I29" s="140" t="n">
        <v>0</v>
      </c>
      <c r="J29" s="135"/>
      <c r="K29" s="136"/>
      <c r="L29" s="137"/>
    </row>
    <row r="30" customFormat="false" ht="20.1" hidden="false" customHeight="true" outlineLevel="0" collapsed="false">
      <c r="A30" s="142"/>
      <c r="B30" s="85"/>
      <c r="C30" s="139" t="n">
        <v>2025</v>
      </c>
      <c r="D30" s="140" t="n">
        <v>0</v>
      </c>
      <c r="E30" s="141" t="s">
        <v>16</v>
      </c>
      <c r="F30" s="141" t="s">
        <v>16</v>
      </c>
      <c r="G30" s="141" t="s">
        <v>16</v>
      </c>
      <c r="H30" s="141" t="s">
        <v>16</v>
      </c>
      <c r="I30" s="140" t="n">
        <v>0</v>
      </c>
      <c r="J30" s="135" t="s">
        <v>16</v>
      </c>
      <c r="K30" s="136"/>
      <c r="L30" s="137"/>
    </row>
    <row r="31" customFormat="false" ht="20.1" hidden="false" customHeight="true" outlineLevel="0" collapsed="false">
      <c r="A31" s="142" t="s">
        <v>50</v>
      </c>
      <c r="B31" s="85" t="s">
        <v>99</v>
      </c>
      <c r="C31" s="139" t="n">
        <v>2017</v>
      </c>
      <c r="D31" s="140" t="n">
        <f aca="false">I31</f>
        <v>20.04</v>
      </c>
      <c r="E31" s="141" t="s">
        <v>16</v>
      </c>
      <c r="F31" s="141" t="s">
        <v>16</v>
      </c>
      <c r="G31" s="141" t="s">
        <v>16</v>
      </c>
      <c r="H31" s="141" t="s">
        <v>16</v>
      </c>
      <c r="I31" s="140" t="n">
        <v>20.04</v>
      </c>
      <c r="J31" s="135" t="s">
        <v>16</v>
      </c>
      <c r="K31" s="85" t="s">
        <v>79</v>
      </c>
      <c r="L31" s="143" t="s">
        <v>100</v>
      </c>
    </row>
    <row r="32" customFormat="false" ht="20.1" hidden="false" customHeight="true" outlineLevel="0" collapsed="false">
      <c r="A32" s="142"/>
      <c r="B32" s="85"/>
      <c r="C32" s="132" t="n">
        <v>2018</v>
      </c>
      <c r="D32" s="133" t="n">
        <v>20.04</v>
      </c>
      <c r="E32" s="134" t="s">
        <v>16</v>
      </c>
      <c r="F32" s="134" t="s">
        <v>16</v>
      </c>
      <c r="G32" s="134" t="s">
        <v>16</v>
      </c>
      <c r="H32" s="134" t="s">
        <v>16</v>
      </c>
      <c r="I32" s="133" t="n">
        <v>20.04</v>
      </c>
      <c r="J32" s="135" t="s">
        <v>16</v>
      </c>
      <c r="K32" s="85"/>
      <c r="L32" s="143"/>
    </row>
    <row r="33" customFormat="false" ht="20.1" hidden="false" customHeight="true" outlineLevel="0" collapsed="false">
      <c r="A33" s="142"/>
      <c r="B33" s="85"/>
      <c r="C33" s="139" t="n">
        <v>2019</v>
      </c>
      <c r="D33" s="140" t="n">
        <v>0</v>
      </c>
      <c r="E33" s="141" t="s">
        <v>16</v>
      </c>
      <c r="F33" s="141" t="s">
        <v>16</v>
      </c>
      <c r="G33" s="141" t="s">
        <v>16</v>
      </c>
      <c r="H33" s="141" t="s">
        <v>16</v>
      </c>
      <c r="I33" s="140" t="n">
        <v>0</v>
      </c>
      <c r="J33" s="135" t="s">
        <v>16</v>
      </c>
      <c r="K33" s="85"/>
      <c r="L33" s="143"/>
    </row>
    <row r="34" customFormat="false" ht="20.1" hidden="false" customHeight="true" outlineLevel="0" collapsed="false">
      <c r="A34" s="142"/>
      <c r="B34" s="85"/>
      <c r="C34" s="132" t="n">
        <v>2020</v>
      </c>
      <c r="D34" s="133" t="n">
        <v>0</v>
      </c>
      <c r="E34" s="134" t="s">
        <v>16</v>
      </c>
      <c r="F34" s="134" t="s">
        <v>16</v>
      </c>
      <c r="G34" s="134" t="s">
        <v>16</v>
      </c>
      <c r="H34" s="134" t="s">
        <v>16</v>
      </c>
      <c r="I34" s="133" t="n">
        <v>0</v>
      </c>
      <c r="J34" s="135" t="s">
        <v>16</v>
      </c>
      <c r="K34" s="85"/>
      <c r="L34" s="143"/>
    </row>
    <row r="35" customFormat="false" ht="20.1" hidden="false" customHeight="true" outlineLevel="0" collapsed="false">
      <c r="A35" s="142"/>
      <c r="B35" s="85"/>
      <c r="C35" s="132" t="n">
        <v>2021</v>
      </c>
      <c r="D35" s="133" t="n">
        <v>0</v>
      </c>
      <c r="E35" s="134" t="s">
        <v>16</v>
      </c>
      <c r="F35" s="134" t="s">
        <v>16</v>
      </c>
      <c r="G35" s="134" t="s">
        <v>16</v>
      </c>
      <c r="H35" s="134" t="s">
        <v>16</v>
      </c>
      <c r="I35" s="133" t="n">
        <v>0</v>
      </c>
      <c r="J35" s="135" t="s">
        <v>16</v>
      </c>
      <c r="K35" s="85"/>
      <c r="L35" s="143"/>
    </row>
    <row r="36" customFormat="false" ht="20.1" hidden="false" customHeight="true" outlineLevel="0" collapsed="false">
      <c r="A36" s="142"/>
      <c r="B36" s="85"/>
      <c r="C36" s="132" t="n">
        <v>2022</v>
      </c>
      <c r="D36" s="133" t="n">
        <v>0</v>
      </c>
      <c r="E36" s="134" t="s">
        <v>16</v>
      </c>
      <c r="F36" s="134" t="s">
        <v>16</v>
      </c>
      <c r="G36" s="134" t="s">
        <v>16</v>
      </c>
      <c r="H36" s="134" t="s">
        <v>16</v>
      </c>
      <c r="I36" s="133" t="n">
        <v>0</v>
      </c>
      <c r="J36" s="135" t="s">
        <v>16</v>
      </c>
      <c r="K36" s="85"/>
      <c r="L36" s="143"/>
    </row>
    <row r="37" customFormat="false" ht="20.1" hidden="false" customHeight="true" outlineLevel="0" collapsed="false">
      <c r="A37" s="142"/>
      <c r="B37" s="85"/>
      <c r="C37" s="132" t="n">
        <v>2023</v>
      </c>
      <c r="D37" s="133" t="n">
        <f aca="false">I37</f>
        <v>0</v>
      </c>
      <c r="E37" s="134" t="s">
        <v>16</v>
      </c>
      <c r="F37" s="134" t="s">
        <v>16</v>
      </c>
      <c r="G37" s="134" t="s">
        <v>16</v>
      </c>
      <c r="H37" s="134" t="s">
        <v>16</v>
      </c>
      <c r="I37" s="133" t="n">
        <v>0</v>
      </c>
      <c r="J37" s="135" t="s">
        <v>16</v>
      </c>
      <c r="K37" s="85"/>
      <c r="L37" s="143"/>
    </row>
    <row r="38" customFormat="false" ht="20.1" hidden="false" customHeight="true" outlineLevel="0" collapsed="false">
      <c r="A38" s="142"/>
      <c r="B38" s="85"/>
      <c r="C38" s="132" t="n">
        <v>2024</v>
      </c>
      <c r="D38" s="133" t="n">
        <v>0</v>
      </c>
      <c r="E38" s="134"/>
      <c r="F38" s="134"/>
      <c r="G38" s="134"/>
      <c r="H38" s="134"/>
      <c r="I38" s="133" t="n">
        <v>0</v>
      </c>
      <c r="J38" s="135"/>
      <c r="K38" s="85"/>
      <c r="L38" s="143"/>
    </row>
    <row r="39" customFormat="false" ht="20.1" hidden="false" customHeight="true" outlineLevel="0" collapsed="false">
      <c r="A39" s="142"/>
      <c r="B39" s="85"/>
      <c r="C39" s="132" t="n">
        <v>2025</v>
      </c>
      <c r="D39" s="133" t="n">
        <v>0</v>
      </c>
      <c r="E39" s="134" t="s">
        <v>16</v>
      </c>
      <c r="F39" s="134" t="s">
        <v>16</v>
      </c>
      <c r="G39" s="134" t="s">
        <v>16</v>
      </c>
      <c r="H39" s="134" t="s">
        <v>16</v>
      </c>
      <c r="I39" s="133" t="n">
        <v>0</v>
      </c>
      <c r="J39" s="135" t="s">
        <v>16</v>
      </c>
      <c r="K39" s="85"/>
      <c r="L39" s="143"/>
    </row>
    <row r="40" customFormat="false" ht="30" hidden="false" customHeight="true" outlineLevel="0" collapsed="false">
      <c r="A40" s="142" t="s">
        <v>55</v>
      </c>
      <c r="B40" s="77" t="s">
        <v>101</v>
      </c>
      <c r="C40" s="78" t="s">
        <v>19</v>
      </c>
      <c r="D40" s="135" t="s">
        <v>16</v>
      </c>
      <c r="E40" s="135" t="s">
        <v>16</v>
      </c>
      <c r="F40" s="135" t="s">
        <v>16</v>
      </c>
      <c r="G40" s="135" t="s">
        <v>16</v>
      </c>
      <c r="H40" s="135" t="s">
        <v>16</v>
      </c>
      <c r="I40" s="135" t="s">
        <v>16</v>
      </c>
      <c r="J40" s="135" t="s">
        <v>16</v>
      </c>
      <c r="K40" s="85" t="s">
        <v>102</v>
      </c>
      <c r="L40" s="143"/>
    </row>
    <row r="41" customFormat="false" ht="9" hidden="false" customHeight="true" outlineLevel="0" collapsed="false">
      <c r="A41" s="142"/>
      <c r="B41" s="77"/>
      <c r="C41" s="78"/>
      <c r="D41" s="135"/>
      <c r="E41" s="135"/>
      <c r="F41" s="135"/>
      <c r="G41" s="135"/>
      <c r="H41" s="135"/>
      <c r="I41" s="135"/>
      <c r="J41" s="135"/>
      <c r="K41" s="85"/>
      <c r="L41" s="143"/>
    </row>
    <row r="42" customFormat="false" ht="18" hidden="false" customHeight="true" outlineLevel="0" collapsed="false">
      <c r="A42" s="142"/>
      <c r="B42" s="77"/>
      <c r="C42" s="78"/>
      <c r="D42" s="135"/>
      <c r="E42" s="135"/>
      <c r="F42" s="135"/>
      <c r="G42" s="135"/>
      <c r="H42" s="135"/>
      <c r="I42" s="135"/>
      <c r="J42" s="135"/>
      <c r="K42" s="85"/>
      <c r="L42" s="143"/>
    </row>
    <row r="43" customFormat="false" ht="18" hidden="false" customHeight="true" outlineLevel="0" collapsed="false">
      <c r="A43" s="142"/>
      <c r="B43" s="77"/>
      <c r="C43" s="78"/>
      <c r="D43" s="135"/>
      <c r="E43" s="135"/>
      <c r="F43" s="135"/>
      <c r="G43" s="135"/>
      <c r="H43" s="135"/>
      <c r="I43" s="135"/>
      <c r="J43" s="135"/>
      <c r="K43" s="85"/>
      <c r="L43" s="143"/>
    </row>
    <row r="44" customFormat="false" ht="30" hidden="false" customHeight="true" outlineLevel="0" collapsed="false">
      <c r="A44" s="142" t="s">
        <v>59</v>
      </c>
      <c r="B44" s="77" t="s">
        <v>103</v>
      </c>
      <c r="C44" s="138" t="s">
        <v>19</v>
      </c>
      <c r="D44" s="135" t="s">
        <v>16</v>
      </c>
      <c r="E44" s="135" t="s">
        <v>16</v>
      </c>
      <c r="F44" s="135" t="s">
        <v>16</v>
      </c>
      <c r="G44" s="135" t="s">
        <v>16</v>
      </c>
      <c r="H44" s="135" t="s">
        <v>16</v>
      </c>
      <c r="I44" s="135" t="s">
        <v>16</v>
      </c>
      <c r="J44" s="135" t="s">
        <v>16</v>
      </c>
      <c r="K44" s="85" t="s">
        <v>79</v>
      </c>
      <c r="L44" s="143"/>
    </row>
    <row r="45" customFormat="false" ht="30" hidden="false" customHeight="true" outlineLevel="0" collapsed="false">
      <c r="A45" s="142"/>
      <c r="B45" s="77"/>
      <c r="C45" s="138"/>
      <c r="D45" s="135"/>
      <c r="E45" s="135"/>
      <c r="F45" s="135"/>
      <c r="G45" s="135"/>
      <c r="H45" s="135"/>
      <c r="I45" s="135"/>
      <c r="J45" s="135"/>
      <c r="K45" s="85"/>
      <c r="L45" s="143"/>
    </row>
    <row r="46" customFormat="false" ht="31.5" hidden="false" customHeight="true" outlineLevel="0" collapsed="false">
      <c r="A46" s="142"/>
      <c r="B46" s="77"/>
      <c r="C46" s="138"/>
      <c r="D46" s="135"/>
      <c r="E46" s="135"/>
      <c r="F46" s="135"/>
      <c r="G46" s="135"/>
      <c r="H46" s="135"/>
      <c r="I46" s="135"/>
      <c r="J46" s="135"/>
      <c r="K46" s="85"/>
      <c r="L46" s="143"/>
    </row>
    <row r="47" customFormat="false" ht="15" hidden="false" customHeight="true" outlineLevel="0" collapsed="false">
      <c r="A47" s="142" t="s">
        <v>63</v>
      </c>
      <c r="B47" s="77" t="s">
        <v>104</v>
      </c>
      <c r="C47" s="138" t="s">
        <v>19</v>
      </c>
      <c r="D47" s="135" t="s">
        <v>16</v>
      </c>
      <c r="E47" s="135" t="s">
        <v>16</v>
      </c>
      <c r="F47" s="135" t="s">
        <v>16</v>
      </c>
      <c r="G47" s="135" t="s">
        <v>16</v>
      </c>
      <c r="H47" s="135" t="s">
        <v>16</v>
      </c>
      <c r="I47" s="135" t="s">
        <v>16</v>
      </c>
      <c r="J47" s="135" t="s">
        <v>16</v>
      </c>
      <c r="K47" s="85" t="s">
        <v>79</v>
      </c>
      <c r="L47" s="143"/>
    </row>
    <row r="48" customFormat="false" ht="16.5" hidden="false" customHeight="true" outlineLevel="0" collapsed="false">
      <c r="A48" s="142"/>
      <c r="B48" s="77"/>
      <c r="C48" s="138"/>
      <c r="D48" s="135"/>
      <c r="E48" s="135"/>
      <c r="F48" s="135"/>
      <c r="G48" s="135"/>
      <c r="H48" s="135"/>
      <c r="I48" s="135"/>
      <c r="J48" s="135"/>
      <c r="K48" s="85"/>
      <c r="L48" s="143"/>
    </row>
    <row r="49" customFormat="false" ht="39" hidden="false" customHeight="true" outlineLevel="0" collapsed="false">
      <c r="A49" s="142"/>
      <c r="B49" s="77"/>
      <c r="C49" s="138"/>
      <c r="D49" s="135"/>
      <c r="E49" s="135"/>
      <c r="F49" s="135"/>
      <c r="G49" s="135"/>
      <c r="H49" s="135"/>
      <c r="I49" s="135"/>
      <c r="J49" s="135"/>
      <c r="K49" s="85"/>
      <c r="L49" s="143"/>
    </row>
    <row r="50" customFormat="false" ht="24.95" hidden="false" customHeight="true" outlineLevel="0" collapsed="false">
      <c r="A50" s="142" t="s">
        <v>67</v>
      </c>
      <c r="B50" s="77" t="s">
        <v>105</v>
      </c>
      <c r="C50" s="85" t="s">
        <v>19</v>
      </c>
      <c r="D50" s="144" t="s">
        <v>16</v>
      </c>
      <c r="E50" s="144" t="s">
        <v>16</v>
      </c>
      <c r="F50" s="144" t="s">
        <v>16</v>
      </c>
      <c r="G50" s="144" t="s">
        <v>16</v>
      </c>
      <c r="H50" s="144" t="s">
        <v>16</v>
      </c>
      <c r="I50" s="144" t="s">
        <v>16</v>
      </c>
      <c r="J50" s="144" t="s">
        <v>16</v>
      </c>
      <c r="K50" s="85" t="s">
        <v>73</v>
      </c>
      <c r="L50" s="143" t="s">
        <v>106</v>
      </c>
    </row>
    <row r="51" customFormat="false" ht="24.95" hidden="false" customHeight="true" outlineLevel="0" collapsed="false">
      <c r="A51" s="142"/>
      <c r="B51" s="77"/>
      <c r="C51" s="85"/>
      <c r="D51" s="135" t="s">
        <v>16</v>
      </c>
      <c r="E51" s="135" t="s">
        <v>16</v>
      </c>
      <c r="F51" s="135" t="s">
        <v>16</v>
      </c>
      <c r="G51" s="135" t="s">
        <v>16</v>
      </c>
      <c r="H51" s="135" t="s">
        <v>16</v>
      </c>
      <c r="I51" s="135" t="s">
        <v>16</v>
      </c>
      <c r="J51" s="135" t="s">
        <v>16</v>
      </c>
      <c r="K51" s="85"/>
      <c r="L51" s="143"/>
    </row>
    <row r="52" customFormat="false" ht="24.95" hidden="false" customHeight="true" outlineLevel="0" collapsed="false">
      <c r="A52" s="142"/>
      <c r="B52" s="77"/>
      <c r="C52" s="85"/>
      <c r="D52" s="135" t="s">
        <v>16</v>
      </c>
      <c r="E52" s="135" t="s">
        <v>16</v>
      </c>
      <c r="F52" s="135" t="s">
        <v>16</v>
      </c>
      <c r="G52" s="135" t="s">
        <v>16</v>
      </c>
      <c r="H52" s="135" t="s">
        <v>16</v>
      </c>
      <c r="I52" s="135" t="s">
        <v>16</v>
      </c>
      <c r="J52" s="135" t="s">
        <v>16</v>
      </c>
      <c r="K52" s="85"/>
      <c r="L52" s="143"/>
    </row>
    <row r="53" customFormat="false" ht="24.95" hidden="false" customHeight="true" outlineLevel="0" collapsed="false">
      <c r="A53" s="142"/>
      <c r="B53" s="77"/>
      <c r="C53" s="85"/>
      <c r="D53" s="135" t="s">
        <v>16</v>
      </c>
      <c r="E53" s="135" t="s">
        <v>16</v>
      </c>
      <c r="F53" s="135" t="s">
        <v>16</v>
      </c>
      <c r="G53" s="135" t="s">
        <v>16</v>
      </c>
      <c r="H53" s="135" t="s">
        <v>16</v>
      </c>
      <c r="I53" s="135" t="s">
        <v>16</v>
      </c>
      <c r="J53" s="135" t="s">
        <v>16</v>
      </c>
      <c r="K53" s="85"/>
      <c r="L53" s="143"/>
    </row>
    <row r="54" customFormat="false" ht="51.75" hidden="false" customHeight="true" outlineLevel="0" collapsed="false">
      <c r="A54" s="142" t="s">
        <v>71</v>
      </c>
      <c r="B54" s="85" t="s">
        <v>107</v>
      </c>
      <c r="C54" s="132" t="s">
        <v>19</v>
      </c>
      <c r="D54" s="134" t="s">
        <v>16</v>
      </c>
      <c r="E54" s="134" t="s">
        <v>16</v>
      </c>
      <c r="F54" s="134" t="s">
        <v>16</v>
      </c>
      <c r="G54" s="134" t="s">
        <v>16</v>
      </c>
      <c r="H54" s="134" t="s">
        <v>16</v>
      </c>
      <c r="I54" s="134" t="s">
        <v>16</v>
      </c>
      <c r="J54" s="135" t="s">
        <v>16</v>
      </c>
      <c r="K54" s="85" t="s">
        <v>108</v>
      </c>
      <c r="L54" s="145" t="s">
        <v>109</v>
      </c>
    </row>
    <row r="55" customFormat="false" ht="20.1" hidden="false" customHeight="true" outlineLevel="0" collapsed="false">
      <c r="A55" s="142"/>
      <c r="B55" s="85" t="s">
        <v>110</v>
      </c>
      <c r="C55" s="132" t="n">
        <v>2017</v>
      </c>
      <c r="D55" s="138" t="n">
        <f aca="false">H55+I55</f>
        <v>149.474</v>
      </c>
      <c r="E55" s="133" t="s">
        <v>16</v>
      </c>
      <c r="F55" s="133" t="n">
        <v>142</v>
      </c>
      <c r="G55" s="133" t="s">
        <v>16</v>
      </c>
      <c r="H55" s="133" t="n">
        <v>142</v>
      </c>
      <c r="I55" s="138" t="n">
        <v>7.474</v>
      </c>
      <c r="J55" s="138" t="s">
        <v>16</v>
      </c>
      <c r="K55" s="85"/>
      <c r="L55" s="145"/>
    </row>
    <row r="56" customFormat="false" ht="20.1" hidden="false" customHeight="true" outlineLevel="0" collapsed="false">
      <c r="A56" s="142"/>
      <c r="B56" s="85"/>
      <c r="C56" s="132" t="n">
        <v>2018</v>
      </c>
      <c r="D56" s="133" t="s">
        <v>16</v>
      </c>
      <c r="E56" s="133" t="s">
        <v>16</v>
      </c>
      <c r="F56" s="133" t="s">
        <v>16</v>
      </c>
      <c r="G56" s="133" t="s">
        <v>16</v>
      </c>
      <c r="H56" s="133" t="s">
        <v>16</v>
      </c>
      <c r="I56" s="133" t="s">
        <v>16</v>
      </c>
      <c r="J56" s="138" t="s">
        <v>16</v>
      </c>
      <c r="K56" s="85"/>
      <c r="L56" s="145"/>
    </row>
    <row r="57" customFormat="false" ht="20.1" hidden="false" customHeight="true" outlineLevel="0" collapsed="false">
      <c r="A57" s="142"/>
      <c r="B57" s="85"/>
      <c r="C57" s="132" t="n">
        <v>2019</v>
      </c>
      <c r="D57" s="133" t="s">
        <v>16</v>
      </c>
      <c r="E57" s="133" t="s">
        <v>16</v>
      </c>
      <c r="F57" s="133" t="s">
        <v>16</v>
      </c>
      <c r="G57" s="133" t="s">
        <v>16</v>
      </c>
      <c r="H57" s="133" t="s">
        <v>16</v>
      </c>
      <c r="I57" s="133" t="s">
        <v>16</v>
      </c>
      <c r="J57" s="138" t="s">
        <v>16</v>
      </c>
      <c r="K57" s="85"/>
      <c r="L57" s="145"/>
    </row>
    <row r="58" customFormat="false" ht="20.1" hidden="false" customHeight="true" outlineLevel="0" collapsed="false">
      <c r="A58" s="142"/>
      <c r="B58" s="85"/>
      <c r="C58" s="132" t="n">
        <v>2020</v>
      </c>
      <c r="D58" s="138" t="n">
        <f aca="false">H58+I58</f>
        <v>164.37</v>
      </c>
      <c r="E58" s="133"/>
      <c r="F58" s="133" t="n">
        <v>143</v>
      </c>
      <c r="G58" s="133" t="s">
        <v>16</v>
      </c>
      <c r="H58" s="133" t="n">
        <v>143</v>
      </c>
      <c r="I58" s="138" t="n">
        <v>21.37</v>
      </c>
      <c r="J58" s="138" t="s">
        <v>16</v>
      </c>
      <c r="K58" s="85"/>
      <c r="L58" s="145"/>
    </row>
    <row r="59" customFormat="false" ht="20.1" hidden="false" customHeight="true" outlineLevel="0" collapsed="false">
      <c r="A59" s="142"/>
      <c r="B59" s="85"/>
      <c r="C59" s="132" t="n">
        <v>2021</v>
      </c>
      <c r="D59" s="138" t="s">
        <v>16</v>
      </c>
      <c r="E59" s="133" t="s">
        <v>16</v>
      </c>
      <c r="F59" s="133" t="s">
        <v>16</v>
      </c>
      <c r="G59" s="133" t="s">
        <v>16</v>
      </c>
      <c r="H59" s="133" t="s">
        <v>16</v>
      </c>
      <c r="I59" s="138" t="s">
        <v>16</v>
      </c>
      <c r="J59" s="138" t="s">
        <v>16</v>
      </c>
      <c r="K59" s="85"/>
      <c r="L59" s="145"/>
    </row>
    <row r="60" customFormat="false" ht="20.1" hidden="false" customHeight="true" outlineLevel="0" collapsed="false">
      <c r="A60" s="142"/>
      <c r="B60" s="85"/>
      <c r="C60" s="146" t="n">
        <v>2022</v>
      </c>
      <c r="D60" s="147" t="s">
        <v>16</v>
      </c>
      <c r="E60" s="147" t="s">
        <v>16</v>
      </c>
      <c r="F60" s="147" t="s">
        <v>16</v>
      </c>
      <c r="G60" s="147" t="s">
        <v>16</v>
      </c>
      <c r="H60" s="147" t="s">
        <v>16</v>
      </c>
      <c r="I60" s="147" t="s">
        <v>16</v>
      </c>
      <c r="J60" s="147" t="s">
        <v>16</v>
      </c>
      <c r="K60" s="85"/>
      <c r="L60" s="145"/>
    </row>
    <row r="61" customFormat="false" ht="20.1" hidden="false" customHeight="true" outlineLevel="0" collapsed="false">
      <c r="A61" s="142"/>
      <c r="B61" s="85"/>
      <c r="C61" s="146" t="n">
        <v>2023</v>
      </c>
      <c r="D61" s="147" t="n">
        <f aca="false">F61</f>
        <v>164.368</v>
      </c>
      <c r="E61" s="147" t="s">
        <v>16</v>
      </c>
      <c r="F61" s="147" t="n">
        <f aca="false">H61+I61</f>
        <v>164.368</v>
      </c>
      <c r="G61" s="147" t="s">
        <v>16</v>
      </c>
      <c r="H61" s="147" t="n">
        <v>143</v>
      </c>
      <c r="I61" s="147" t="n">
        <v>21.368</v>
      </c>
      <c r="J61" s="147" t="s">
        <v>16</v>
      </c>
      <c r="K61" s="85"/>
      <c r="L61" s="145"/>
    </row>
    <row r="62" customFormat="false" ht="20.1" hidden="false" customHeight="true" outlineLevel="0" collapsed="false">
      <c r="A62" s="142"/>
      <c r="B62" s="85"/>
      <c r="C62" s="146" t="n">
        <v>2024</v>
      </c>
      <c r="D62" s="147" t="n">
        <v>0</v>
      </c>
      <c r="E62" s="147"/>
      <c r="F62" s="147" t="n">
        <v>0</v>
      </c>
      <c r="G62" s="147"/>
      <c r="H62" s="147" t="n">
        <v>0</v>
      </c>
      <c r="I62" s="147" t="n">
        <v>0</v>
      </c>
      <c r="J62" s="147"/>
      <c r="K62" s="85"/>
      <c r="L62" s="145"/>
    </row>
    <row r="63" customFormat="false" ht="20.1" hidden="false" customHeight="true" outlineLevel="0" collapsed="false">
      <c r="A63" s="142"/>
      <c r="B63" s="85"/>
      <c r="C63" s="146" t="n">
        <v>2025</v>
      </c>
      <c r="D63" s="147" t="n">
        <v>0</v>
      </c>
      <c r="E63" s="148" t="s">
        <v>16</v>
      </c>
      <c r="F63" s="147" t="n">
        <v>0</v>
      </c>
      <c r="G63" s="148" t="s">
        <v>16</v>
      </c>
      <c r="H63" s="147" t="n">
        <v>0</v>
      </c>
      <c r="I63" s="147" t="n">
        <v>0</v>
      </c>
      <c r="J63" s="148" t="s">
        <v>16</v>
      </c>
      <c r="K63" s="85"/>
      <c r="L63" s="145"/>
    </row>
    <row r="64" customFormat="false" ht="32.25" hidden="false" customHeight="true" outlineLevel="0" collapsed="false">
      <c r="A64" s="142" t="s">
        <v>75</v>
      </c>
      <c r="B64" s="77" t="s">
        <v>111</v>
      </c>
      <c r="C64" s="149" t="s">
        <v>19</v>
      </c>
      <c r="D64" s="148" t="s">
        <v>16</v>
      </c>
      <c r="E64" s="148" t="s">
        <v>16</v>
      </c>
      <c r="F64" s="148" t="s">
        <v>16</v>
      </c>
      <c r="G64" s="148" t="s">
        <v>16</v>
      </c>
      <c r="H64" s="148" t="s">
        <v>16</v>
      </c>
      <c r="I64" s="148" t="s">
        <v>16</v>
      </c>
      <c r="J64" s="148" t="s">
        <v>16</v>
      </c>
      <c r="K64" s="85" t="s">
        <v>112</v>
      </c>
      <c r="L64" s="143" t="s">
        <v>113</v>
      </c>
    </row>
    <row r="65" customFormat="false" ht="33.75" hidden="false" customHeight="true" outlineLevel="0" collapsed="false">
      <c r="A65" s="142"/>
      <c r="B65" s="77"/>
      <c r="C65" s="149"/>
      <c r="D65" s="148" t="s">
        <v>16</v>
      </c>
      <c r="E65" s="148" t="s">
        <v>16</v>
      </c>
      <c r="F65" s="148" t="s">
        <v>16</v>
      </c>
      <c r="G65" s="148" t="s">
        <v>16</v>
      </c>
      <c r="H65" s="148" t="s">
        <v>16</v>
      </c>
      <c r="I65" s="148" t="s">
        <v>16</v>
      </c>
      <c r="J65" s="148" t="s">
        <v>16</v>
      </c>
      <c r="K65" s="85"/>
      <c r="L65" s="143"/>
    </row>
    <row r="66" customFormat="false" ht="27" hidden="false" customHeight="true" outlineLevel="0" collapsed="false">
      <c r="A66" s="142"/>
      <c r="B66" s="77"/>
      <c r="C66" s="149"/>
      <c r="D66" s="148" t="s">
        <v>16</v>
      </c>
      <c r="E66" s="148" t="s">
        <v>16</v>
      </c>
      <c r="F66" s="148" t="s">
        <v>16</v>
      </c>
      <c r="G66" s="148" t="s">
        <v>16</v>
      </c>
      <c r="H66" s="148" t="s">
        <v>16</v>
      </c>
      <c r="I66" s="148" t="s">
        <v>16</v>
      </c>
      <c r="J66" s="148" t="s">
        <v>16</v>
      </c>
      <c r="K66" s="85"/>
      <c r="L66" s="143"/>
    </row>
    <row r="67" customFormat="false" ht="20.1" hidden="false" customHeight="true" outlineLevel="0" collapsed="false">
      <c r="A67" s="92" t="s">
        <v>77</v>
      </c>
      <c r="B67" s="92" t="s">
        <v>114</v>
      </c>
      <c r="C67" s="7" t="n">
        <v>2017</v>
      </c>
      <c r="D67" s="25" t="n">
        <v>87.33986</v>
      </c>
      <c r="E67" s="83" t="s">
        <v>16</v>
      </c>
      <c r="F67" s="83" t="s">
        <v>16</v>
      </c>
      <c r="G67" s="83" t="s">
        <v>16</v>
      </c>
      <c r="H67" s="147" t="s">
        <v>16</v>
      </c>
      <c r="I67" s="25" t="n">
        <v>87.33986</v>
      </c>
      <c r="J67" s="147" t="s">
        <v>16</v>
      </c>
      <c r="K67" s="92" t="s">
        <v>73</v>
      </c>
      <c r="L67" s="150"/>
    </row>
    <row r="68" customFormat="false" ht="20.1" hidden="false" customHeight="true" outlineLevel="0" collapsed="false">
      <c r="A68" s="92"/>
      <c r="B68" s="92"/>
      <c r="C68" s="7" t="n">
        <v>2018</v>
      </c>
      <c r="D68" s="104" t="s">
        <v>16</v>
      </c>
      <c r="E68" s="104" t="s">
        <v>16</v>
      </c>
      <c r="F68" s="104" t="s">
        <v>16</v>
      </c>
      <c r="G68" s="104" t="s">
        <v>16</v>
      </c>
      <c r="H68" s="148" t="s">
        <v>16</v>
      </c>
      <c r="I68" s="104" t="s">
        <v>16</v>
      </c>
      <c r="J68" s="100" t="s">
        <v>16</v>
      </c>
      <c r="K68" s="92"/>
      <c r="L68" s="150"/>
    </row>
    <row r="69" customFormat="false" ht="20.1" hidden="false" customHeight="true" outlineLevel="0" collapsed="false">
      <c r="A69" s="92"/>
      <c r="B69" s="92"/>
      <c r="C69" s="7" t="n">
        <v>2019</v>
      </c>
      <c r="D69" s="104" t="s">
        <v>16</v>
      </c>
      <c r="E69" s="104" t="s">
        <v>16</v>
      </c>
      <c r="F69" s="104" t="s">
        <v>16</v>
      </c>
      <c r="G69" s="104" t="s">
        <v>16</v>
      </c>
      <c r="H69" s="148" t="s">
        <v>16</v>
      </c>
      <c r="I69" s="104" t="s">
        <v>16</v>
      </c>
      <c r="J69" s="100" t="s">
        <v>16</v>
      </c>
      <c r="K69" s="92"/>
      <c r="L69" s="150"/>
    </row>
    <row r="70" customFormat="false" ht="20.1" hidden="false" customHeight="true" outlineLevel="0" collapsed="false">
      <c r="A70" s="92"/>
      <c r="B70" s="92"/>
      <c r="C70" s="7" t="n">
        <v>2020</v>
      </c>
      <c r="D70" s="104" t="s">
        <v>16</v>
      </c>
      <c r="E70" s="104" t="s">
        <v>16</v>
      </c>
      <c r="F70" s="104" t="s">
        <v>16</v>
      </c>
      <c r="G70" s="104" t="s">
        <v>16</v>
      </c>
      <c r="H70" s="148" t="s">
        <v>16</v>
      </c>
      <c r="I70" s="104" t="s">
        <v>16</v>
      </c>
      <c r="J70" s="104" t="s">
        <v>16</v>
      </c>
      <c r="K70" s="92"/>
      <c r="L70" s="150"/>
    </row>
    <row r="71" customFormat="false" ht="20.1" hidden="false" customHeight="true" outlineLevel="0" collapsed="false">
      <c r="A71" s="92"/>
      <c r="B71" s="92"/>
      <c r="C71" s="7" t="n">
        <v>2021</v>
      </c>
      <c r="D71" s="104" t="s">
        <v>16</v>
      </c>
      <c r="E71" s="104" t="s">
        <v>16</v>
      </c>
      <c r="F71" s="104" t="s">
        <v>16</v>
      </c>
      <c r="G71" s="104" t="s">
        <v>16</v>
      </c>
      <c r="H71" s="104" t="s">
        <v>16</v>
      </c>
      <c r="I71" s="104" t="s">
        <v>16</v>
      </c>
      <c r="J71" s="100" t="s">
        <v>16</v>
      </c>
      <c r="K71" s="92"/>
      <c r="L71" s="150"/>
    </row>
    <row r="72" customFormat="false" ht="20.1" hidden="false" customHeight="true" outlineLevel="0" collapsed="false">
      <c r="A72" s="92"/>
      <c r="B72" s="92"/>
      <c r="C72" s="7" t="n">
        <v>2022</v>
      </c>
      <c r="D72" s="104" t="s">
        <v>16</v>
      </c>
      <c r="E72" s="104" t="s">
        <v>16</v>
      </c>
      <c r="F72" s="104" t="s">
        <v>16</v>
      </c>
      <c r="G72" s="104" t="s">
        <v>16</v>
      </c>
      <c r="H72" s="104" t="s">
        <v>16</v>
      </c>
      <c r="I72" s="104" t="s">
        <v>16</v>
      </c>
      <c r="J72" s="104" t="s">
        <v>16</v>
      </c>
      <c r="K72" s="92"/>
      <c r="L72" s="150"/>
    </row>
    <row r="73" customFormat="false" ht="20.1" hidden="false" customHeight="true" outlineLevel="0" collapsed="false">
      <c r="A73" s="92"/>
      <c r="B73" s="92"/>
      <c r="C73" s="7" t="n">
        <v>2023</v>
      </c>
      <c r="D73" s="104" t="s">
        <v>16</v>
      </c>
      <c r="E73" s="104" t="s">
        <v>16</v>
      </c>
      <c r="F73" s="104" t="s">
        <v>16</v>
      </c>
      <c r="G73" s="104" t="s">
        <v>16</v>
      </c>
      <c r="H73" s="104" t="s">
        <v>16</v>
      </c>
      <c r="I73" s="104" t="s">
        <v>16</v>
      </c>
      <c r="J73" s="104" t="s">
        <v>16</v>
      </c>
      <c r="K73" s="92"/>
      <c r="L73" s="150"/>
    </row>
    <row r="74" customFormat="false" ht="20.1" hidden="false" customHeight="true" outlineLevel="0" collapsed="false">
      <c r="A74" s="92"/>
      <c r="B74" s="92"/>
      <c r="C74" s="151" t="n">
        <v>2024</v>
      </c>
      <c r="D74" s="106"/>
      <c r="E74" s="106"/>
      <c r="F74" s="106"/>
      <c r="G74" s="106"/>
      <c r="H74" s="106"/>
      <c r="I74" s="106"/>
      <c r="J74" s="106"/>
      <c r="K74" s="92"/>
      <c r="L74" s="150"/>
    </row>
    <row r="75" customFormat="false" ht="20.1" hidden="false" customHeight="true" outlineLevel="0" collapsed="false">
      <c r="A75" s="92"/>
      <c r="B75" s="92"/>
      <c r="C75" s="94" t="n">
        <v>2025</v>
      </c>
      <c r="D75" s="152" t="s">
        <v>16</v>
      </c>
      <c r="E75" s="152" t="s">
        <v>16</v>
      </c>
      <c r="F75" s="152" t="s">
        <v>16</v>
      </c>
      <c r="G75" s="152" t="s">
        <v>16</v>
      </c>
      <c r="H75" s="152" t="s">
        <v>16</v>
      </c>
      <c r="I75" s="152" t="s">
        <v>16</v>
      </c>
      <c r="J75" s="152" t="s">
        <v>16</v>
      </c>
      <c r="K75" s="92"/>
      <c r="L75" s="150"/>
    </row>
    <row r="76" customFormat="false" ht="20.1" hidden="false" customHeight="true" outlineLevel="0" collapsed="false">
      <c r="A76" s="153" t="s">
        <v>87</v>
      </c>
      <c r="B76" s="153"/>
      <c r="C76" s="154" t="n">
        <v>2017</v>
      </c>
      <c r="D76" s="155" t="n">
        <f aca="false">D67+D55+D31+D22+D13</f>
        <v>276.81386</v>
      </c>
      <c r="E76" s="156" t="s">
        <v>16</v>
      </c>
      <c r="F76" s="156" t="n">
        <v>142</v>
      </c>
      <c r="G76" s="156" t="s">
        <v>16</v>
      </c>
      <c r="H76" s="156" t="n">
        <f aca="false">H55</f>
        <v>142</v>
      </c>
      <c r="I76" s="155" t="n">
        <f aca="false">I67+I55+I31+I22+I13</f>
        <v>134.81386</v>
      </c>
      <c r="J76" s="157" t="s">
        <v>16</v>
      </c>
      <c r="K76" s="119"/>
      <c r="L76" s="119"/>
    </row>
    <row r="77" customFormat="false" ht="20.1" hidden="false" customHeight="true" outlineLevel="0" collapsed="false">
      <c r="A77" s="153"/>
      <c r="B77" s="153"/>
      <c r="C77" s="154" t="n">
        <v>2018</v>
      </c>
      <c r="D77" s="157" t="n">
        <f aca="false">D32+D23+D14</f>
        <v>38.371</v>
      </c>
      <c r="E77" s="156" t="s">
        <v>16</v>
      </c>
      <c r="F77" s="156" t="s">
        <v>16</v>
      </c>
      <c r="G77" s="156" t="s">
        <v>16</v>
      </c>
      <c r="H77" s="156" t="s">
        <v>16</v>
      </c>
      <c r="I77" s="157" t="n">
        <v>38.371</v>
      </c>
      <c r="J77" s="157" t="s">
        <v>16</v>
      </c>
      <c r="K77" s="119"/>
      <c r="L77" s="119"/>
    </row>
    <row r="78" customFormat="false" ht="20.1" hidden="false" customHeight="true" outlineLevel="0" collapsed="false">
      <c r="A78" s="153"/>
      <c r="B78" s="153"/>
      <c r="C78" s="158" t="n">
        <v>2019</v>
      </c>
      <c r="D78" s="156" t="n">
        <f aca="false">D33+D24+D15</f>
        <v>0</v>
      </c>
      <c r="E78" s="156" t="s">
        <v>16</v>
      </c>
      <c r="F78" s="156" t="s">
        <v>16</v>
      </c>
      <c r="G78" s="156" t="s">
        <v>16</v>
      </c>
      <c r="H78" s="156" t="s">
        <v>16</v>
      </c>
      <c r="I78" s="156" t="n">
        <f aca="false">D78</f>
        <v>0</v>
      </c>
      <c r="J78" s="157" t="s">
        <v>16</v>
      </c>
      <c r="K78" s="119"/>
      <c r="L78" s="119"/>
    </row>
    <row r="79" customFormat="false" ht="20.1" hidden="false" customHeight="true" outlineLevel="0" collapsed="false">
      <c r="A79" s="153"/>
      <c r="B79" s="153"/>
      <c r="C79" s="154" t="n">
        <v>2020</v>
      </c>
      <c r="D79" s="159" t="n">
        <f aca="false">H79+I79</f>
        <v>164.37</v>
      </c>
      <c r="E79" s="159" t="s">
        <v>16</v>
      </c>
      <c r="F79" s="159" t="n">
        <f aca="false">F58</f>
        <v>143</v>
      </c>
      <c r="G79" s="159" t="s">
        <v>16</v>
      </c>
      <c r="H79" s="159" t="n">
        <f aca="false">H58</f>
        <v>143</v>
      </c>
      <c r="I79" s="159" t="n">
        <f aca="false">I16+I25+I34+I58</f>
        <v>21.37</v>
      </c>
      <c r="J79" s="157" t="s">
        <v>16</v>
      </c>
      <c r="K79" s="119"/>
      <c r="L79" s="119"/>
    </row>
    <row r="80" customFormat="false" ht="20.1" hidden="false" customHeight="true" outlineLevel="0" collapsed="false">
      <c r="A80" s="153"/>
      <c r="B80" s="153"/>
      <c r="C80" s="154" t="n">
        <v>2021</v>
      </c>
      <c r="D80" s="159" t="n">
        <f aca="false">D35+D26+D17</f>
        <v>0</v>
      </c>
      <c r="E80" s="159" t="s">
        <v>16</v>
      </c>
      <c r="F80" s="159" t="s">
        <v>16</v>
      </c>
      <c r="G80" s="159" t="s">
        <v>16</v>
      </c>
      <c r="H80" s="159" t="s">
        <v>16</v>
      </c>
      <c r="I80" s="159" t="n">
        <f aca="false">I35+I26+I17</f>
        <v>0</v>
      </c>
      <c r="J80" s="157" t="s">
        <v>16</v>
      </c>
      <c r="K80" s="119"/>
      <c r="L80" s="119"/>
    </row>
    <row r="81" customFormat="false" ht="20.1" hidden="false" customHeight="true" outlineLevel="0" collapsed="false">
      <c r="A81" s="153"/>
      <c r="B81" s="153"/>
      <c r="C81" s="154" t="n">
        <v>2022</v>
      </c>
      <c r="D81" s="159" t="n">
        <v>0</v>
      </c>
      <c r="E81" s="159" t="s">
        <v>16</v>
      </c>
      <c r="F81" s="159" t="s">
        <v>16</v>
      </c>
      <c r="G81" s="159" t="s">
        <v>16</v>
      </c>
      <c r="H81" s="159" t="s">
        <v>16</v>
      </c>
      <c r="I81" s="159" t="n">
        <v>0</v>
      </c>
      <c r="J81" s="157" t="s">
        <v>16</v>
      </c>
      <c r="K81" s="119"/>
      <c r="L81" s="119"/>
    </row>
    <row r="82" customFormat="false" ht="20.1" hidden="false" customHeight="true" outlineLevel="0" collapsed="false">
      <c r="A82" s="153"/>
      <c r="B82" s="153"/>
      <c r="C82" s="154" t="n">
        <v>2023</v>
      </c>
      <c r="D82" s="159" t="n">
        <f aca="false">I82+H82</f>
        <v>164.368</v>
      </c>
      <c r="E82" s="159" t="s">
        <v>16</v>
      </c>
      <c r="F82" s="159" t="n">
        <f aca="false">F61</f>
        <v>164.368</v>
      </c>
      <c r="G82" s="159" t="s">
        <v>16</v>
      </c>
      <c r="H82" s="159" t="n">
        <f aca="false">H61</f>
        <v>143</v>
      </c>
      <c r="I82" s="159" t="n">
        <f aca="false">I19+I28+I37+I61</f>
        <v>21.368</v>
      </c>
      <c r="J82" s="157" t="s">
        <v>16</v>
      </c>
      <c r="K82" s="119"/>
      <c r="L82" s="119"/>
    </row>
    <row r="83" customFormat="false" ht="20.1" hidden="false" customHeight="true" outlineLevel="0" collapsed="false">
      <c r="A83" s="153"/>
      <c r="B83" s="153"/>
      <c r="C83" s="154" t="n">
        <v>2024</v>
      </c>
      <c r="D83" s="159" t="n">
        <v>0</v>
      </c>
      <c r="E83" s="156" t="s">
        <v>16</v>
      </c>
      <c r="F83" s="156" t="s">
        <v>16</v>
      </c>
      <c r="G83" s="156" t="s">
        <v>16</v>
      </c>
      <c r="H83" s="156" t="s">
        <v>16</v>
      </c>
      <c r="I83" s="159" t="n">
        <f aca="false">I62</f>
        <v>0</v>
      </c>
      <c r="J83" s="157" t="s">
        <v>16</v>
      </c>
      <c r="K83" s="119"/>
      <c r="L83" s="119"/>
    </row>
    <row r="84" customFormat="false" ht="20.1" hidden="false" customHeight="true" outlineLevel="0" collapsed="false">
      <c r="A84" s="153"/>
      <c r="B84" s="153"/>
      <c r="C84" s="154" t="n">
        <v>2025</v>
      </c>
      <c r="D84" s="159" t="n">
        <f aca="false">I84+H84</f>
        <v>0</v>
      </c>
      <c r="E84" s="156" t="s">
        <v>16</v>
      </c>
      <c r="F84" s="159" t="n">
        <f aca="false">F63</f>
        <v>0</v>
      </c>
      <c r="G84" s="156" t="s">
        <v>16</v>
      </c>
      <c r="H84" s="159" t="n">
        <f aca="false">H63</f>
        <v>0</v>
      </c>
      <c r="I84" s="159" t="n">
        <f aca="false">I63</f>
        <v>0</v>
      </c>
      <c r="J84" s="157" t="s">
        <v>16</v>
      </c>
      <c r="K84" s="119"/>
      <c r="L84" s="119"/>
    </row>
    <row r="85" customFormat="false" ht="20.1" hidden="false" customHeight="true" outlineLevel="0" collapsed="false">
      <c r="A85" s="153"/>
      <c r="B85" s="153"/>
      <c r="C85" s="157" t="s">
        <v>19</v>
      </c>
      <c r="D85" s="155" t="n">
        <f aca="false">D76+D77+D78+D79+D80+D81+D82+D83+D84</f>
        <v>643.92286</v>
      </c>
      <c r="E85" s="156" t="s">
        <v>16</v>
      </c>
      <c r="F85" s="156" t="n">
        <f aca="false">F76+F79+F82</f>
        <v>449.368</v>
      </c>
      <c r="G85" s="156" t="s">
        <v>16</v>
      </c>
      <c r="H85" s="156" t="n">
        <f aca="false">H76+H79+H82</f>
        <v>428</v>
      </c>
      <c r="I85" s="155" t="n">
        <f aca="false">I76+I77+I78+I79+I80+I81+I82+I83</f>
        <v>215.92286</v>
      </c>
      <c r="J85" s="157" t="s">
        <v>16</v>
      </c>
      <c r="K85" s="119"/>
      <c r="L85" s="119"/>
    </row>
    <row r="86" customFormat="false" ht="15" hidden="false" customHeight="true" outlineLevel="0" collapsed="false"/>
    <row r="88" customFormat="false" ht="30" hidden="false" customHeight="true" outlineLevel="0" collapsed="false"/>
  </sheetData>
  <mergeCells count="83">
    <mergeCell ref="A1:L1"/>
    <mergeCell ref="A2:L2"/>
    <mergeCell ref="B3:L3"/>
    <mergeCell ref="A4:A8"/>
    <mergeCell ref="B4:B8"/>
    <mergeCell ref="C4:C8"/>
    <mergeCell ref="D4:D8"/>
    <mergeCell ref="E4:J4"/>
    <mergeCell ref="K4:K8"/>
    <mergeCell ref="L4:L8"/>
    <mergeCell ref="E5:E8"/>
    <mergeCell ref="F5:I5"/>
    <mergeCell ref="J5:J8"/>
    <mergeCell ref="F6:H6"/>
    <mergeCell ref="I6:I8"/>
    <mergeCell ref="F7:F8"/>
    <mergeCell ref="G7:H7"/>
    <mergeCell ref="A10:L10"/>
    <mergeCell ref="A11:L11"/>
    <mergeCell ref="A12:L12"/>
    <mergeCell ref="A13:A21"/>
    <mergeCell ref="B13:B21"/>
    <mergeCell ref="K13:K30"/>
    <mergeCell ref="L13:L30"/>
    <mergeCell ref="A22:A30"/>
    <mergeCell ref="B22:B30"/>
    <mergeCell ref="A31:A39"/>
    <mergeCell ref="B31:B39"/>
    <mergeCell ref="K31:K39"/>
    <mergeCell ref="L31:L4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J40:J43"/>
    <mergeCell ref="K40:K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A50:A53"/>
    <mergeCell ref="B50:B53"/>
    <mergeCell ref="C50:C53"/>
    <mergeCell ref="K50:K53"/>
    <mergeCell ref="L50:L53"/>
    <mergeCell ref="A54:A63"/>
    <mergeCell ref="K54:K63"/>
    <mergeCell ref="L54:L63"/>
    <mergeCell ref="B55:B63"/>
    <mergeCell ref="A64:A66"/>
    <mergeCell ref="B64:B66"/>
    <mergeCell ref="C64:C66"/>
    <mergeCell ref="K64:K66"/>
    <mergeCell ref="L64:L66"/>
    <mergeCell ref="A67:A75"/>
    <mergeCell ref="B67:B75"/>
    <mergeCell ref="K67:K75"/>
    <mergeCell ref="L67:L75"/>
    <mergeCell ref="A76:B85"/>
    <mergeCell ref="K76:L85"/>
  </mergeCells>
  <printOptions headings="false" gridLines="tru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C99"/>
    <pageSetUpPr fitToPage="false"/>
  </sheetPr>
  <dimension ref="A1:R160"/>
  <sheetViews>
    <sheetView showFormulas="false" showGridLines="true" showRowColHeaders="true" showZeros="true" rightToLeft="false" tabSelected="false" showOutlineSymbols="true" defaultGridColor="true" view="pageBreakPreview" topLeftCell="A92" colorId="64" zoomScale="65" zoomScaleNormal="100" zoomScalePageLayoutView="65" workbookViewId="0">
      <selection pane="topLeft" activeCell="I98" activeCellId="0" sqref="I98"/>
    </sheetView>
  </sheetViews>
  <sheetFormatPr defaultColWidth="9.01171875" defaultRowHeight="16.5" zeroHeight="false" outlineLevelRow="0" outlineLevelCol="0"/>
  <cols>
    <col collapsed="false" customWidth="true" hidden="false" outlineLevel="0" max="1" min="1" style="113" width="5.14"/>
    <col collapsed="false" customWidth="true" hidden="false" outlineLevel="0" max="2" min="2" style="114" width="103.58"/>
    <col collapsed="false" customWidth="true" hidden="false" outlineLevel="0" max="3" min="3" style="113" width="15.15"/>
    <col collapsed="false" customWidth="true" hidden="false" outlineLevel="0" max="4" min="4" style="113" width="14.86"/>
    <col collapsed="false" customWidth="true" hidden="false" outlineLevel="0" max="5" min="5" style="113" width="7.15"/>
    <col collapsed="false" customWidth="true" hidden="false" outlineLevel="0" max="6" min="6" style="113" width="10.58"/>
    <col collapsed="false" customWidth="true" hidden="false" outlineLevel="0" max="7" min="7" style="113" width="10.29"/>
    <col collapsed="false" customWidth="true" hidden="false" outlineLevel="0" max="8" min="8" style="113" width="9.71"/>
    <col collapsed="false" customWidth="true" hidden="false" outlineLevel="0" max="9" min="9" style="113" width="12.71"/>
    <col collapsed="false" customWidth="false" hidden="false" outlineLevel="0" max="10" min="10" style="113" width="9"/>
    <col collapsed="false" customWidth="true" hidden="false" outlineLevel="0" max="11" min="11" style="114" width="34.42"/>
    <col collapsed="false" customWidth="true" hidden="false" outlineLevel="0" max="12" min="12" style="160" width="94.14"/>
    <col collapsed="false" customWidth="false" hidden="false" outlineLevel="0" max="257" min="13" style="114" width="9"/>
  </cols>
  <sheetData>
    <row r="1" customFormat="false" ht="22.5" hidden="false" customHeight="true" outlineLevel="0" collapsed="false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customFormat="false" ht="35.25" hidden="false" customHeight="true" outlineLevel="0" collapsed="false">
      <c r="A2" s="71" t="s">
        <v>116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customFormat="false" ht="18" hidden="false" customHeight="true" outlineLevel="0" collapsed="false">
      <c r="A3" s="119" t="s">
        <v>33</v>
      </c>
      <c r="B3" s="119" t="s">
        <v>34</v>
      </c>
      <c r="C3" s="119" t="s">
        <v>2</v>
      </c>
      <c r="D3" s="119" t="s">
        <v>117</v>
      </c>
      <c r="E3" s="119" t="s">
        <v>36</v>
      </c>
      <c r="F3" s="119"/>
      <c r="G3" s="119"/>
      <c r="H3" s="119"/>
      <c r="I3" s="119"/>
      <c r="J3" s="119" t="s">
        <v>8</v>
      </c>
      <c r="K3" s="119" t="s">
        <v>37</v>
      </c>
      <c r="L3" s="119" t="s">
        <v>38</v>
      </c>
    </row>
    <row r="4" customFormat="false" ht="21.75" hidden="false" customHeight="true" outlineLevel="0" collapsed="false">
      <c r="A4" s="119"/>
      <c r="B4" s="119"/>
      <c r="C4" s="119"/>
      <c r="D4" s="119"/>
      <c r="E4" s="119" t="s">
        <v>6</v>
      </c>
      <c r="F4" s="120" t="s">
        <v>7</v>
      </c>
      <c r="G4" s="120"/>
      <c r="H4" s="120"/>
      <c r="I4" s="120"/>
      <c r="J4" s="119"/>
      <c r="K4" s="119"/>
      <c r="L4" s="119"/>
    </row>
    <row r="5" customFormat="false" ht="35.65" hidden="false" customHeight="true" outlineLevel="0" collapsed="false">
      <c r="A5" s="119"/>
      <c r="B5" s="119"/>
      <c r="C5" s="119"/>
      <c r="D5" s="119"/>
      <c r="E5" s="119"/>
      <c r="F5" s="119" t="s">
        <v>9</v>
      </c>
      <c r="G5" s="119"/>
      <c r="H5" s="119"/>
      <c r="I5" s="162" t="s">
        <v>10</v>
      </c>
      <c r="J5" s="119"/>
      <c r="K5" s="119"/>
      <c r="L5" s="119"/>
    </row>
    <row r="6" customFormat="false" ht="49.7" hidden="false" customHeight="true" outlineLevel="0" collapsed="false">
      <c r="A6" s="119"/>
      <c r="B6" s="119"/>
      <c r="C6" s="119"/>
      <c r="D6" s="119"/>
      <c r="E6" s="119"/>
      <c r="F6" s="119" t="s">
        <v>11</v>
      </c>
      <c r="G6" s="119" t="s">
        <v>12</v>
      </c>
      <c r="H6" s="119"/>
      <c r="I6" s="162"/>
      <c r="J6" s="119"/>
      <c r="K6" s="119"/>
      <c r="L6" s="119"/>
    </row>
    <row r="7" customFormat="false" ht="69.75" hidden="false" customHeight="true" outlineLevel="0" collapsed="false">
      <c r="A7" s="119"/>
      <c r="B7" s="119"/>
      <c r="C7" s="119"/>
      <c r="D7" s="119"/>
      <c r="E7" s="119"/>
      <c r="F7" s="119"/>
      <c r="G7" s="121" t="s">
        <v>13</v>
      </c>
      <c r="H7" s="121" t="s">
        <v>14</v>
      </c>
      <c r="I7" s="162"/>
      <c r="J7" s="119"/>
      <c r="K7" s="119"/>
      <c r="L7" s="119"/>
    </row>
    <row r="8" customFormat="false" ht="17.25" hidden="false" customHeight="true" outlineLevel="0" collapsed="false">
      <c r="A8" s="123" t="n">
        <v>1</v>
      </c>
      <c r="B8" s="125" t="n">
        <v>2</v>
      </c>
      <c r="C8" s="126" t="n">
        <v>3</v>
      </c>
      <c r="D8" s="126" t="n">
        <v>4</v>
      </c>
      <c r="E8" s="126" t="n">
        <v>5</v>
      </c>
      <c r="F8" s="126" t="n">
        <v>6</v>
      </c>
      <c r="G8" s="126" t="n">
        <v>7</v>
      </c>
      <c r="H8" s="126" t="n">
        <v>8</v>
      </c>
      <c r="I8" s="126" t="n">
        <v>9</v>
      </c>
      <c r="J8" s="162"/>
      <c r="K8" s="125" t="n">
        <v>11</v>
      </c>
      <c r="L8" s="125" t="n">
        <v>12</v>
      </c>
    </row>
    <row r="9" customFormat="false" ht="24.75" hidden="false" customHeight="true" outlineLevel="0" collapsed="false">
      <c r="A9" s="153" t="s">
        <v>118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customFormat="false" ht="24.75" hidden="false" customHeight="true" outlineLevel="0" collapsed="false">
      <c r="A10" s="163" t="s">
        <v>119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customFormat="false" ht="60" hidden="false" customHeight="true" outlineLevel="0" collapsed="false">
      <c r="A11" s="164" t="s">
        <v>120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customFormat="false" ht="27" hidden="false" customHeight="true" outlineLevel="0" collapsed="false">
      <c r="A12" s="142" t="s">
        <v>42</v>
      </c>
      <c r="B12" s="85" t="s">
        <v>121</v>
      </c>
      <c r="C12" s="85" t="s">
        <v>19</v>
      </c>
      <c r="D12" s="138" t="s">
        <v>16</v>
      </c>
      <c r="E12" s="138" t="s">
        <v>16</v>
      </c>
      <c r="F12" s="138" t="s">
        <v>16</v>
      </c>
      <c r="G12" s="138" t="s">
        <v>16</v>
      </c>
      <c r="H12" s="138" t="s">
        <v>16</v>
      </c>
      <c r="I12" s="165" t="s">
        <v>16</v>
      </c>
      <c r="J12" s="85" t="s">
        <v>16</v>
      </c>
      <c r="K12" s="85" t="s">
        <v>122</v>
      </c>
      <c r="L12" s="145" t="s">
        <v>123</v>
      </c>
    </row>
    <row r="13" customFormat="false" ht="24.75" hidden="false" customHeight="true" outlineLevel="0" collapsed="false">
      <c r="A13" s="142"/>
      <c r="B13" s="85"/>
      <c r="C13" s="85"/>
      <c r="D13" s="138" t="s">
        <v>16</v>
      </c>
      <c r="E13" s="138" t="s">
        <v>16</v>
      </c>
      <c r="F13" s="138" t="s">
        <v>16</v>
      </c>
      <c r="G13" s="138" t="s">
        <v>16</v>
      </c>
      <c r="H13" s="138" t="s">
        <v>16</v>
      </c>
      <c r="I13" s="165" t="s">
        <v>16</v>
      </c>
      <c r="J13" s="85" t="s">
        <v>16</v>
      </c>
      <c r="K13" s="85"/>
      <c r="L13" s="145"/>
    </row>
    <row r="14" customFormat="false" ht="24.75" hidden="false" customHeight="true" outlineLevel="0" collapsed="false">
      <c r="A14" s="142"/>
      <c r="B14" s="85"/>
      <c r="C14" s="85"/>
      <c r="D14" s="138" t="s">
        <v>16</v>
      </c>
      <c r="E14" s="138" t="s">
        <v>16</v>
      </c>
      <c r="F14" s="138" t="s">
        <v>16</v>
      </c>
      <c r="G14" s="138" t="s">
        <v>16</v>
      </c>
      <c r="H14" s="138" t="s">
        <v>16</v>
      </c>
      <c r="I14" s="165" t="s">
        <v>16</v>
      </c>
      <c r="J14" s="85" t="s">
        <v>16</v>
      </c>
      <c r="K14" s="85"/>
      <c r="L14" s="145"/>
    </row>
    <row r="15" customFormat="false" ht="27" hidden="false" customHeight="true" outlineLevel="0" collapsed="false">
      <c r="A15" s="142"/>
      <c r="B15" s="85"/>
      <c r="C15" s="85"/>
      <c r="D15" s="138" t="s">
        <v>16</v>
      </c>
      <c r="E15" s="138" t="s">
        <v>16</v>
      </c>
      <c r="F15" s="138" t="s">
        <v>16</v>
      </c>
      <c r="G15" s="138" t="s">
        <v>16</v>
      </c>
      <c r="H15" s="138" t="s">
        <v>16</v>
      </c>
      <c r="I15" s="138" t="s">
        <v>16</v>
      </c>
      <c r="J15" s="85" t="s">
        <v>16</v>
      </c>
      <c r="K15" s="85"/>
      <c r="L15" s="145"/>
    </row>
    <row r="16" customFormat="false" ht="13.7" hidden="false" customHeight="true" outlineLevel="0" collapsed="false">
      <c r="A16" s="142" t="s">
        <v>46</v>
      </c>
      <c r="B16" s="85" t="s">
        <v>124</v>
      </c>
      <c r="C16" s="85" t="s">
        <v>19</v>
      </c>
      <c r="D16" s="138" t="s">
        <v>16</v>
      </c>
      <c r="E16" s="138" t="s">
        <v>16</v>
      </c>
      <c r="F16" s="138" t="s">
        <v>16</v>
      </c>
      <c r="G16" s="138" t="s">
        <v>16</v>
      </c>
      <c r="H16" s="138" t="s">
        <v>16</v>
      </c>
      <c r="I16" s="138" t="s">
        <v>16</v>
      </c>
      <c r="J16" s="85" t="s">
        <v>16</v>
      </c>
      <c r="K16" s="85" t="s">
        <v>125</v>
      </c>
      <c r="L16" s="145"/>
    </row>
    <row r="17" customFormat="false" ht="12.75" hidden="false" customHeight="true" outlineLevel="0" collapsed="false">
      <c r="A17" s="142"/>
      <c r="B17" s="85"/>
      <c r="C17" s="85"/>
      <c r="D17" s="138"/>
      <c r="E17" s="138"/>
      <c r="F17" s="138"/>
      <c r="G17" s="138"/>
      <c r="H17" s="138"/>
      <c r="I17" s="138"/>
      <c r="J17" s="85"/>
      <c r="K17" s="85"/>
      <c r="L17" s="145"/>
    </row>
    <row r="18" customFormat="false" ht="28.5" hidden="false" customHeight="true" outlineLevel="0" collapsed="false">
      <c r="A18" s="142"/>
      <c r="B18" s="85"/>
      <c r="C18" s="85"/>
      <c r="D18" s="138" t="s">
        <v>16</v>
      </c>
      <c r="E18" s="138" t="s">
        <v>16</v>
      </c>
      <c r="F18" s="138" t="s">
        <v>16</v>
      </c>
      <c r="G18" s="138" t="s">
        <v>16</v>
      </c>
      <c r="H18" s="138" t="s">
        <v>16</v>
      </c>
      <c r="I18" s="165" t="s">
        <v>16</v>
      </c>
      <c r="J18" s="85"/>
      <c r="K18" s="85"/>
      <c r="L18" s="145"/>
    </row>
    <row r="19" customFormat="false" ht="25.5" hidden="false" customHeight="true" outlineLevel="0" collapsed="false">
      <c r="A19" s="142"/>
      <c r="B19" s="85"/>
      <c r="C19" s="85"/>
      <c r="D19" s="138" t="s">
        <v>16</v>
      </c>
      <c r="E19" s="138" t="s">
        <v>16</v>
      </c>
      <c r="F19" s="138" t="s">
        <v>16</v>
      </c>
      <c r="G19" s="138" t="s">
        <v>16</v>
      </c>
      <c r="H19" s="138" t="s">
        <v>16</v>
      </c>
      <c r="I19" s="165" t="s">
        <v>16</v>
      </c>
      <c r="J19" s="85" t="s">
        <v>16</v>
      </c>
      <c r="K19" s="85"/>
      <c r="L19" s="145"/>
    </row>
    <row r="20" customFormat="false" ht="20.25" hidden="false" customHeight="true" outlineLevel="0" collapsed="false">
      <c r="A20" s="142"/>
      <c r="B20" s="85"/>
      <c r="C20" s="85"/>
      <c r="D20" s="138" t="s">
        <v>16</v>
      </c>
      <c r="E20" s="138" t="s">
        <v>16</v>
      </c>
      <c r="F20" s="138" t="s">
        <v>16</v>
      </c>
      <c r="G20" s="138" t="s">
        <v>16</v>
      </c>
      <c r="H20" s="138" t="s">
        <v>16</v>
      </c>
      <c r="I20" s="138" t="s">
        <v>16</v>
      </c>
      <c r="J20" s="85" t="s">
        <v>16</v>
      </c>
      <c r="K20" s="85"/>
      <c r="L20" s="145"/>
    </row>
    <row r="21" customFormat="false" ht="28.5" hidden="false" customHeight="true" outlineLevel="0" collapsed="false">
      <c r="A21" s="142" t="s">
        <v>50</v>
      </c>
      <c r="B21" s="85" t="s">
        <v>126</v>
      </c>
      <c r="C21" s="85" t="s">
        <v>19</v>
      </c>
      <c r="D21" s="138" t="s">
        <v>16</v>
      </c>
      <c r="E21" s="138" t="s">
        <v>16</v>
      </c>
      <c r="F21" s="138" t="s">
        <v>16</v>
      </c>
      <c r="G21" s="138" t="s">
        <v>16</v>
      </c>
      <c r="H21" s="138" t="s">
        <v>16</v>
      </c>
      <c r="I21" s="165" t="s">
        <v>16</v>
      </c>
      <c r="J21" s="85" t="s">
        <v>16</v>
      </c>
      <c r="K21" s="85" t="s">
        <v>79</v>
      </c>
      <c r="L21" s="145"/>
    </row>
    <row r="22" customFormat="false" ht="27" hidden="false" customHeight="true" outlineLevel="0" collapsed="false">
      <c r="A22" s="142"/>
      <c r="B22" s="85"/>
      <c r="C22" s="85"/>
      <c r="D22" s="138" t="s">
        <v>16</v>
      </c>
      <c r="E22" s="138" t="s">
        <v>16</v>
      </c>
      <c r="F22" s="138" t="s">
        <v>16</v>
      </c>
      <c r="G22" s="138" t="s">
        <v>16</v>
      </c>
      <c r="H22" s="138" t="s">
        <v>16</v>
      </c>
      <c r="I22" s="165" t="s">
        <v>16</v>
      </c>
      <c r="J22" s="85" t="s">
        <v>16</v>
      </c>
      <c r="K22" s="85"/>
      <c r="L22" s="145"/>
    </row>
    <row r="23" customFormat="false" ht="21.75" hidden="false" customHeight="true" outlineLevel="0" collapsed="false">
      <c r="A23" s="142"/>
      <c r="B23" s="85"/>
      <c r="C23" s="85"/>
      <c r="D23" s="138" t="s">
        <v>16</v>
      </c>
      <c r="E23" s="138" t="s">
        <v>16</v>
      </c>
      <c r="F23" s="138" t="s">
        <v>16</v>
      </c>
      <c r="G23" s="138" t="s">
        <v>16</v>
      </c>
      <c r="H23" s="138" t="s">
        <v>16</v>
      </c>
      <c r="I23" s="165" t="s">
        <v>16</v>
      </c>
      <c r="J23" s="85" t="s">
        <v>16</v>
      </c>
      <c r="K23" s="85"/>
      <c r="L23" s="145"/>
    </row>
    <row r="24" customFormat="false" ht="21" hidden="false" customHeight="true" outlineLevel="0" collapsed="false">
      <c r="A24" s="142"/>
      <c r="B24" s="85"/>
      <c r="C24" s="85"/>
      <c r="D24" s="138" t="s">
        <v>16</v>
      </c>
      <c r="E24" s="138" t="s">
        <v>16</v>
      </c>
      <c r="F24" s="138" t="s">
        <v>16</v>
      </c>
      <c r="G24" s="138" t="s">
        <v>16</v>
      </c>
      <c r="H24" s="138" t="s">
        <v>16</v>
      </c>
      <c r="I24" s="138" t="s">
        <v>16</v>
      </c>
      <c r="J24" s="85" t="s">
        <v>16</v>
      </c>
      <c r="K24" s="85"/>
      <c r="L24" s="145"/>
    </row>
    <row r="25" customFormat="false" ht="12.75" hidden="false" customHeight="true" outlineLevel="0" collapsed="false">
      <c r="A25" s="142" t="s">
        <v>127</v>
      </c>
      <c r="B25" s="85" t="s">
        <v>128</v>
      </c>
      <c r="C25" s="149" t="n">
        <v>2017</v>
      </c>
      <c r="D25" s="166" t="n">
        <f aca="false">I25</f>
        <v>20</v>
      </c>
      <c r="E25" s="166" t="s">
        <v>16</v>
      </c>
      <c r="F25" s="166" t="s">
        <v>16</v>
      </c>
      <c r="G25" s="166" t="s">
        <v>16</v>
      </c>
      <c r="H25" s="166" t="s">
        <v>16</v>
      </c>
      <c r="I25" s="166" t="n">
        <v>20</v>
      </c>
      <c r="J25" s="149" t="s">
        <v>16</v>
      </c>
      <c r="K25" s="85" t="s">
        <v>86</v>
      </c>
      <c r="L25" s="145" t="s">
        <v>129</v>
      </c>
    </row>
    <row r="26" customFormat="false" ht="12" hidden="false" customHeight="true" outlineLevel="0" collapsed="false">
      <c r="A26" s="142"/>
      <c r="B26" s="85"/>
      <c r="C26" s="149"/>
      <c r="D26" s="166"/>
      <c r="E26" s="166"/>
      <c r="F26" s="166"/>
      <c r="G26" s="166"/>
      <c r="H26" s="166"/>
      <c r="I26" s="166"/>
      <c r="J26" s="149"/>
      <c r="K26" s="85"/>
      <c r="L26" s="145"/>
    </row>
    <row r="27" customFormat="false" ht="25.5" hidden="false" customHeight="true" outlineLevel="0" collapsed="false">
      <c r="A27" s="142"/>
      <c r="B27" s="85"/>
      <c r="C27" s="149" t="n">
        <v>2018</v>
      </c>
      <c r="D27" s="166" t="n">
        <f aca="false">I27</f>
        <v>20</v>
      </c>
      <c r="E27" s="166" t="s">
        <v>16</v>
      </c>
      <c r="F27" s="166" t="s">
        <v>16</v>
      </c>
      <c r="G27" s="166" t="s">
        <v>16</v>
      </c>
      <c r="H27" s="166" t="s">
        <v>16</v>
      </c>
      <c r="I27" s="167" t="n">
        <v>20</v>
      </c>
      <c r="J27" s="149" t="s">
        <v>16</v>
      </c>
      <c r="K27" s="85"/>
      <c r="L27" s="145"/>
    </row>
    <row r="28" customFormat="false" ht="24.75" hidden="false" customHeight="true" outlineLevel="0" collapsed="false">
      <c r="A28" s="142"/>
      <c r="B28" s="85"/>
      <c r="C28" s="149" t="n">
        <v>2019</v>
      </c>
      <c r="D28" s="166" t="n">
        <v>30</v>
      </c>
      <c r="E28" s="166" t="s">
        <v>16</v>
      </c>
      <c r="F28" s="166" t="s">
        <v>16</v>
      </c>
      <c r="G28" s="166" t="s">
        <v>16</v>
      </c>
      <c r="H28" s="166" t="s">
        <v>16</v>
      </c>
      <c r="I28" s="167" t="n">
        <v>30</v>
      </c>
      <c r="J28" s="149" t="s">
        <v>16</v>
      </c>
      <c r="K28" s="85"/>
      <c r="L28" s="145"/>
    </row>
    <row r="29" customFormat="false" ht="24" hidden="false" customHeight="true" outlineLevel="0" collapsed="false">
      <c r="A29" s="142"/>
      <c r="B29" s="85"/>
      <c r="C29" s="149" t="n">
        <v>2020</v>
      </c>
      <c r="D29" s="166" t="n">
        <v>30</v>
      </c>
      <c r="E29" s="166" t="s">
        <v>16</v>
      </c>
      <c r="F29" s="166" t="s">
        <v>16</v>
      </c>
      <c r="G29" s="166" t="s">
        <v>16</v>
      </c>
      <c r="H29" s="166" t="s">
        <v>16</v>
      </c>
      <c r="I29" s="166" t="n">
        <v>30</v>
      </c>
      <c r="J29" s="149" t="s">
        <v>16</v>
      </c>
      <c r="K29" s="85"/>
      <c r="L29" s="145"/>
    </row>
    <row r="30" customFormat="false" ht="24.75" hidden="false" customHeight="true" outlineLevel="0" collapsed="false">
      <c r="A30" s="142"/>
      <c r="B30" s="85"/>
      <c r="C30" s="149" t="n">
        <v>2021</v>
      </c>
      <c r="D30" s="166" t="n">
        <f aca="false">I30</f>
        <v>30</v>
      </c>
      <c r="E30" s="166" t="s">
        <v>16</v>
      </c>
      <c r="F30" s="166" t="s">
        <v>16</v>
      </c>
      <c r="G30" s="166" t="s">
        <v>16</v>
      </c>
      <c r="H30" s="166" t="s">
        <v>16</v>
      </c>
      <c r="I30" s="166" t="n">
        <v>30</v>
      </c>
      <c r="J30" s="149" t="s">
        <v>16</v>
      </c>
      <c r="K30" s="85"/>
      <c r="L30" s="145"/>
    </row>
    <row r="31" customFormat="false" ht="22.5" hidden="false" customHeight="true" outlineLevel="0" collapsed="false">
      <c r="A31" s="142"/>
      <c r="B31" s="85"/>
      <c r="C31" s="149" t="n">
        <v>2022</v>
      </c>
      <c r="D31" s="166" t="n">
        <f aca="false">I31</f>
        <v>24</v>
      </c>
      <c r="E31" s="166" t="s">
        <v>16</v>
      </c>
      <c r="F31" s="166" t="s">
        <v>16</v>
      </c>
      <c r="G31" s="166" t="s">
        <v>16</v>
      </c>
      <c r="H31" s="166" t="s">
        <v>16</v>
      </c>
      <c r="I31" s="166" t="n">
        <v>24</v>
      </c>
      <c r="J31" s="149" t="s">
        <v>16</v>
      </c>
      <c r="K31" s="85"/>
      <c r="L31" s="145"/>
    </row>
    <row r="32" customFormat="false" ht="22.5" hidden="false" customHeight="true" outlineLevel="0" collapsed="false">
      <c r="A32" s="142"/>
      <c r="B32" s="85"/>
      <c r="C32" s="149" t="n">
        <v>2023</v>
      </c>
      <c r="D32" s="166" t="n">
        <v>0</v>
      </c>
      <c r="E32" s="166" t="s">
        <v>16</v>
      </c>
      <c r="F32" s="166" t="s">
        <v>16</v>
      </c>
      <c r="G32" s="166" t="s">
        <v>16</v>
      </c>
      <c r="H32" s="166" t="s">
        <v>16</v>
      </c>
      <c r="I32" s="167" t="n">
        <v>0</v>
      </c>
      <c r="J32" s="149" t="s">
        <v>16</v>
      </c>
      <c r="K32" s="85"/>
      <c r="L32" s="145"/>
    </row>
    <row r="33" customFormat="false" ht="22.5" hidden="false" customHeight="true" outlineLevel="0" collapsed="false">
      <c r="A33" s="142"/>
      <c r="B33" s="85"/>
      <c r="C33" s="149" t="n">
        <v>2024</v>
      </c>
      <c r="D33" s="166" t="n">
        <f aca="false">I33</f>
        <v>24</v>
      </c>
      <c r="E33" s="166"/>
      <c r="F33" s="166"/>
      <c r="G33" s="166"/>
      <c r="H33" s="166"/>
      <c r="I33" s="167" t="n">
        <v>24</v>
      </c>
      <c r="J33" s="149"/>
      <c r="K33" s="85"/>
      <c r="L33" s="145"/>
    </row>
    <row r="34" customFormat="false" ht="22.5" hidden="false" customHeight="true" outlineLevel="0" collapsed="false">
      <c r="A34" s="142"/>
      <c r="B34" s="85"/>
      <c r="C34" s="149" t="n">
        <v>2025</v>
      </c>
      <c r="D34" s="166" t="n">
        <v>24</v>
      </c>
      <c r="E34" s="166" t="s">
        <v>16</v>
      </c>
      <c r="F34" s="166" t="s">
        <v>16</v>
      </c>
      <c r="G34" s="166" t="s">
        <v>16</v>
      </c>
      <c r="H34" s="166" t="s">
        <v>16</v>
      </c>
      <c r="I34" s="167" t="n">
        <v>24</v>
      </c>
      <c r="J34" s="149" t="s">
        <v>16</v>
      </c>
      <c r="K34" s="85"/>
      <c r="L34" s="145"/>
    </row>
    <row r="35" customFormat="false" ht="20.25" hidden="false" customHeight="true" outlineLevel="0" collapsed="false">
      <c r="A35" s="142" t="s">
        <v>59</v>
      </c>
      <c r="B35" s="85" t="s">
        <v>130</v>
      </c>
      <c r="C35" s="149" t="s">
        <v>19</v>
      </c>
      <c r="D35" s="147" t="s">
        <v>16</v>
      </c>
      <c r="E35" s="147" t="s">
        <v>16</v>
      </c>
      <c r="F35" s="147" t="s">
        <v>16</v>
      </c>
      <c r="G35" s="166" t="s">
        <v>16</v>
      </c>
      <c r="H35" s="166" t="s">
        <v>16</v>
      </c>
      <c r="I35" s="168" t="s">
        <v>16</v>
      </c>
      <c r="J35" s="149" t="s">
        <v>16</v>
      </c>
      <c r="K35" s="85" t="s">
        <v>79</v>
      </c>
      <c r="L35" s="145" t="s">
        <v>131</v>
      </c>
    </row>
    <row r="36" customFormat="false" ht="17.25" hidden="false" customHeight="true" outlineLevel="0" collapsed="false">
      <c r="A36" s="142"/>
      <c r="B36" s="85"/>
      <c r="C36" s="149"/>
      <c r="D36" s="147" t="s">
        <v>16</v>
      </c>
      <c r="E36" s="147" t="s">
        <v>16</v>
      </c>
      <c r="F36" s="147" t="s">
        <v>16</v>
      </c>
      <c r="G36" s="147" t="s">
        <v>16</v>
      </c>
      <c r="H36" s="147" t="s">
        <v>16</v>
      </c>
      <c r="I36" s="168" t="s">
        <v>16</v>
      </c>
      <c r="J36" s="149" t="s">
        <v>16</v>
      </c>
      <c r="K36" s="85"/>
      <c r="L36" s="145"/>
    </row>
    <row r="37" customFormat="false" ht="22.5" hidden="false" customHeight="true" outlineLevel="0" collapsed="false">
      <c r="A37" s="142"/>
      <c r="B37" s="85"/>
      <c r="C37" s="149"/>
      <c r="D37" s="147" t="s">
        <v>16</v>
      </c>
      <c r="E37" s="147" t="s">
        <v>16</v>
      </c>
      <c r="F37" s="147" t="s">
        <v>16</v>
      </c>
      <c r="G37" s="147" t="s">
        <v>16</v>
      </c>
      <c r="H37" s="147" t="s">
        <v>16</v>
      </c>
      <c r="I37" s="168" t="s">
        <v>16</v>
      </c>
      <c r="J37" s="149" t="s">
        <v>16</v>
      </c>
      <c r="K37" s="85"/>
      <c r="L37" s="145"/>
    </row>
    <row r="38" customFormat="false" ht="18.75" hidden="false" customHeight="true" outlineLevel="0" collapsed="false">
      <c r="A38" s="142"/>
      <c r="B38" s="85"/>
      <c r="C38" s="149"/>
      <c r="D38" s="147" t="s">
        <v>16</v>
      </c>
      <c r="E38" s="147" t="s">
        <v>16</v>
      </c>
      <c r="F38" s="147" t="s">
        <v>16</v>
      </c>
      <c r="G38" s="147" t="s">
        <v>16</v>
      </c>
      <c r="H38" s="147" t="s">
        <v>16</v>
      </c>
      <c r="I38" s="147" t="s">
        <v>16</v>
      </c>
      <c r="J38" s="149" t="s">
        <v>16</v>
      </c>
      <c r="K38" s="85"/>
      <c r="L38" s="145"/>
    </row>
    <row r="39" customFormat="false" ht="18.75" hidden="false" customHeight="true" outlineLevel="0" collapsed="false">
      <c r="A39" s="142" t="s">
        <v>63</v>
      </c>
      <c r="B39" s="85" t="s">
        <v>132</v>
      </c>
      <c r="C39" s="85" t="s">
        <v>19</v>
      </c>
      <c r="D39" s="138" t="s">
        <v>16</v>
      </c>
      <c r="E39" s="138"/>
      <c r="F39" s="138" t="s">
        <v>16</v>
      </c>
      <c r="G39" s="138" t="s">
        <v>16</v>
      </c>
      <c r="H39" s="138" t="s">
        <v>16</v>
      </c>
      <c r="I39" s="165" t="s">
        <v>16</v>
      </c>
      <c r="J39" s="149" t="s">
        <v>16</v>
      </c>
      <c r="K39" s="85" t="s">
        <v>79</v>
      </c>
      <c r="L39" s="145"/>
    </row>
    <row r="40" customFormat="false" ht="24" hidden="false" customHeight="true" outlineLevel="0" collapsed="false">
      <c r="A40" s="142"/>
      <c r="B40" s="85"/>
      <c r="C40" s="85"/>
      <c r="D40" s="138" t="s">
        <v>16</v>
      </c>
      <c r="E40" s="138" t="s">
        <v>16</v>
      </c>
      <c r="F40" s="138" t="s">
        <v>16</v>
      </c>
      <c r="G40" s="138" t="s">
        <v>16</v>
      </c>
      <c r="H40" s="138" t="s">
        <v>16</v>
      </c>
      <c r="I40" s="165" t="s">
        <v>16</v>
      </c>
      <c r="J40" s="149" t="s">
        <v>16</v>
      </c>
      <c r="K40" s="85"/>
      <c r="L40" s="145"/>
    </row>
    <row r="41" customFormat="false" ht="23.1" hidden="false" customHeight="true" outlineLevel="0" collapsed="false">
      <c r="A41" s="142"/>
      <c r="B41" s="85"/>
      <c r="C41" s="85"/>
      <c r="D41" s="138" t="s">
        <v>16</v>
      </c>
      <c r="E41" s="138" t="s">
        <v>16</v>
      </c>
      <c r="F41" s="138" t="s">
        <v>16</v>
      </c>
      <c r="G41" s="138" t="s">
        <v>16</v>
      </c>
      <c r="H41" s="138" t="s">
        <v>16</v>
      </c>
      <c r="I41" s="165" t="s">
        <v>16</v>
      </c>
      <c r="J41" s="149" t="s">
        <v>16</v>
      </c>
      <c r="K41" s="85"/>
      <c r="L41" s="145"/>
    </row>
    <row r="42" customFormat="false" ht="23.1" hidden="false" customHeight="true" outlineLevel="0" collapsed="false">
      <c r="A42" s="142"/>
      <c r="B42" s="85"/>
      <c r="C42" s="85"/>
      <c r="D42" s="138" t="s">
        <v>16</v>
      </c>
      <c r="E42" s="138" t="s">
        <v>16</v>
      </c>
      <c r="F42" s="138" t="s">
        <v>16</v>
      </c>
      <c r="G42" s="138" t="s">
        <v>16</v>
      </c>
      <c r="H42" s="138" t="s">
        <v>16</v>
      </c>
      <c r="I42" s="138" t="s">
        <v>16</v>
      </c>
      <c r="J42" s="149" t="s">
        <v>16</v>
      </c>
      <c r="K42" s="85"/>
      <c r="L42" s="145"/>
    </row>
    <row r="43" customFormat="false" ht="25.5" hidden="false" customHeight="true" outlineLevel="0" collapsed="false">
      <c r="A43" s="142" t="s">
        <v>67</v>
      </c>
      <c r="B43" s="85" t="s">
        <v>133</v>
      </c>
      <c r="C43" s="85" t="n">
        <v>2017</v>
      </c>
      <c r="D43" s="133" t="n">
        <v>5</v>
      </c>
      <c r="E43" s="133" t="s">
        <v>16</v>
      </c>
      <c r="F43" s="133" t="s">
        <v>16</v>
      </c>
      <c r="G43" s="133" t="s">
        <v>16</v>
      </c>
      <c r="H43" s="133" t="s">
        <v>16</v>
      </c>
      <c r="I43" s="169" t="n">
        <v>5</v>
      </c>
      <c r="J43" s="149" t="s">
        <v>16</v>
      </c>
      <c r="K43" s="85" t="s">
        <v>86</v>
      </c>
      <c r="L43" s="145" t="s">
        <v>134</v>
      </c>
    </row>
    <row r="44" customFormat="false" ht="21.75" hidden="false" customHeight="true" outlineLevel="0" collapsed="false">
      <c r="A44" s="142"/>
      <c r="B44" s="85"/>
      <c r="C44" s="85" t="n">
        <v>2018</v>
      </c>
      <c r="D44" s="133" t="n">
        <f aca="false">I44</f>
        <v>5</v>
      </c>
      <c r="E44" s="133" t="s">
        <v>16</v>
      </c>
      <c r="F44" s="133" t="s">
        <v>16</v>
      </c>
      <c r="G44" s="133" t="s">
        <v>16</v>
      </c>
      <c r="H44" s="133" t="s">
        <v>16</v>
      </c>
      <c r="I44" s="169" t="n">
        <v>5</v>
      </c>
      <c r="J44" s="149" t="s">
        <v>16</v>
      </c>
      <c r="K44" s="85"/>
      <c r="L44" s="145"/>
    </row>
    <row r="45" customFormat="false" ht="22.7" hidden="false" customHeight="true" outlineLevel="0" collapsed="false">
      <c r="A45" s="142"/>
      <c r="B45" s="85"/>
      <c r="C45" s="85" t="n">
        <v>2019</v>
      </c>
      <c r="D45" s="133" t="n">
        <f aca="false">I45</f>
        <v>5</v>
      </c>
      <c r="E45" s="133" t="s">
        <v>16</v>
      </c>
      <c r="F45" s="133" t="s">
        <v>16</v>
      </c>
      <c r="G45" s="133" t="s">
        <v>16</v>
      </c>
      <c r="H45" s="133" t="s">
        <v>16</v>
      </c>
      <c r="I45" s="169" t="n">
        <v>5</v>
      </c>
      <c r="J45" s="149" t="s">
        <v>16</v>
      </c>
      <c r="K45" s="85"/>
      <c r="L45" s="145"/>
    </row>
    <row r="46" customFormat="false" ht="22.7" hidden="false" customHeight="true" outlineLevel="0" collapsed="false">
      <c r="A46" s="142"/>
      <c r="B46" s="85"/>
      <c r="C46" s="85" t="n">
        <v>2020</v>
      </c>
      <c r="D46" s="133" t="n">
        <v>5</v>
      </c>
      <c r="E46" s="133" t="s">
        <v>16</v>
      </c>
      <c r="F46" s="133" t="s">
        <v>16</v>
      </c>
      <c r="G46" s="133" t="s">
        <v>16</v>
      </c>
      <c r="H46" s="133" t="s">
        <v>16</v>
      </c>
      <c r="I46" s="133" t="n">
        <v>5</v>
      </c>
      <c r="J46" s="149"/>
      <c r="K46" s="85"/>
      <c r="L46" s="145"/>
    </row>
    <row r="47" customFormat="false" ht="22.7" hidden="false" customHeight="true" outlineLevel="0" collapsed="false">
      <c r="A47" s="142"/>
      <c r="B47" s="85"/>
      <c r="C47" s="149" t="n">
        <v>2021</v>
      </c>
      <c r="D47" s="166" t="n">
        <f aca="false">I47</f>
        <v>5</v>
      </c>
      <c r="E47" s="166" t="s">
        <v>16</v>
      </c>
      <c r="F47" s="166" t="s">
        <v>16</v>
      </c>
      <c r="G47" s="166" t="s">
        <v>16</v>
      </c>
      <c r="H47" s="166" t="s">
        <v>16</v>
      </c>
      <c r="I47" s="166" t="n">
        <v>5</v>
      </c>
      <c r="J47" s="149" t="s">
        <v>16</v>
      </c>
      <c r="K47" s="85"/>
      <c r="L47" s="145"/>
    </row>
    <row r="48" customFormat="false" ht="22.7" hidden="false" customHeight="true" outlineLevel="0" collapsed="false">
      <c r="A48" s="142"/>
      <c r="B48" s="85"/>
      <c r="C48" s="149" t="n">
        <v>2022</v>
      </c>
      <c r="D48" s="166" t="n">
        <f aca="false">I48</f>
        <v>5</v>
      </c>
      <c r="E48" s="166" t="s">
        <v>16</v>
      </c>
      <c r="F48" s="166" t="s">
        <v>16</v>
      </c>
      <c r="G48" s="166" t="s">
        <v>16</v>
      </c>
      <c r="H48" s="166" t="s">
        <v>16</v>
      </c>
      <c r="I48" s="166" t="n">
        <v>5</v>
      </c>
      <c r="J48" s="149" t="s">
        <v>16</v>
      </c>
      <c r="K48" s="85"/>
      <c r="L48" s="145"/>
    </row>
    <row r="49" customFormat="false" ht="22.7" hidden="false" customHeight="true" outlineLevel="0" collapsed="false">
      <c r="A49" s="142"/>
      <c r="B49" s="85"/>
      <c r="C49" s="149" t="n">
        <v>2023</v>
      </c>
      <c r="D49" s="166" t="n">
        <v>0</v>
      </c>
      <c r="E49" s="166" t="s">
        <v>16</v>
      </c>
      <c r="F49" s="166" t="s">
        <v>16</v>
      </c>
      <c r="G49" s="166" t="s">
        <v>16</v>
      </c>
      <c r="H49" s="166" t="s">
        <v>16</v>
      </c>
      <c r="I49" s="166" t="n">
        <v>0</v>
      </c>
      <c r="J49" s="149"/>
      <c r="K49" s="85"/>
      <c r="L49" s="145"/>
    </row>
    <row r="50" customFormat="false" ht="22.7" hidden="false" customHeight="true" outlineLevel="0" collapsed="false">
      <c r="A50" s="142"/>
      <c r="B50" s="85"/>
      <c r="C50" s="149" t="n">
        <v>2024</v>
      </c>
      <c r="D50" s="166" t="n">
        <v>5</v>
      </c>
      <c r="E50" s="166"/>
      <c r="F50" s="166"/>
      <c r="G50" s="166"/>
      <c r="H50" s="166"/>
      <c r="I50" s="166" t="n">
        <v>5</v>
      </c>
      <c r="J50" s="149"/>
      <c r="K50" s="85"/>
      <c r="L50" s="145"/>
    </row>
    <row r="51" customFormat="false" ht="22.7" hidden="false" customHeight="true" outlineLevel="0" collapsed="false">
      <c r="A51" s="142"/>
      <c r="B51" s="85"/>
      <c r="C51" s="149" t="n">
        <v>2025</v>
      </c>
      <c r="D51" s="166" t="n">
        <v>5</v>
      </c>
      <c r="E51" s="166" t="s">
        <v>16</v>
      </c>
      <c r="F51" s="166" t="s">
        <v>16</v>
      </c>
      <c r="G51" s="166" t="s">
        <v>16</v>
      </c>
      <c r="H51" s="166" t="s">
        <v>16</v>
      </c>
      <c r="I51" s="166" t="n">
        <v>5</v>
      </c>
      <c r="J51" s="149"/>
      <c r="K51" s="85"/>
      <c r="L51" s="145"/>
    </row>
    <row r="52" customFormat="false" ht="21" hidden="false" customHeight="true" outlineLevel="0" collapsed="false">
      <c r="A52" s="142" t="s">
        <v>71</v>
      </c>
      <c r="B52" s="85" t="s">
        <v>135</v>
      </c>
      <c r="C52" s="149" t="n">
        <v>2017</v>
      </c>
      <c r="D52" s="147" t="n">
        <v>2.942</v>
      </c>
      <c r="E52" s="166" t="s">
        <v>16</v>
      </c>
      <c r="F52" s="166" t="s">
        <v>16</v>
      </c>
      <c r="G52" s="166" t="s">
        <v>16</v>
      </c>
      <c r="H52" s="166" t="s">
        <v>16</v>
      </c>
      <c r="I52" s="147" t="n">
        <v>2.942</v>
      </c>
      <c r="J52" s="149" t="s">
        <v>16</v>
      </c>
      <c r="K52" s="85" t="s">
        <v>79</v>
      </c>
      <c r="L52" s="145" t="s">
        <v>136</v>
      </c>
    </row>
    <row r="53" customFormat="false" ht="20.25" hidden="false" customHeight="true" outlineLevel="0" collapsed="false">
      <c r="A53" s="142"/>
      <c r="B53" s="85"/>
      <c r="C53" s="149" t="n">
        <v>2018</v>
      </c>
      <c r="D53" s="147" t="n">
        <v>1.7</v>
      </c>
      <c r="E53" s="166" t="s">
        <v>16</v>
      </c>
      <c r="F53" s="166" t="s">
        <v>16</v>
      </c>
      <c r="G53" s="166" t="s">
        <v>16</v>
      </c>
      <c r="H53" s="166" t="s">
        <v>16</v>
      </c>
      <c r="I53" s="147" t="n">
        <v>1.7</v>
      </c>
      <c r="J53" s="149" t="s">
        <v>16</v>
      </c>
      <c r="K53" s="85"/>
      <c r="L53" s="145"/>
    </row>
    <row r="54" customFormat="false" ht="17.25" hidden="false" customHeight="true" outlineLevel="0" collapsed="false">
      <c r="A54" s="142"/>
      <c r="B54" s="85"/>
      <c r="C54" s="149" t="n">
        <v>2019</v>
      </c>
      <c r="D54" s="166" t="n">
        <f aca="false">I54</f>
        <v>5</v>
      </c>
      <c r="E54" s="166" t="s">
        <v>16</v>
      </c>
      <c r="F54" s="166" t="s">
        <v>16</v>
      </c>
      <c r="G54" s="166" t="s">
        <v>16</v>
      </c>
      <c r="H54" s="166" t="s">
        <v>16</v>
      </c>
      <c r="I54" s="167" t="n">
        <v>5</v>
      </c>
      <c r="J54" s="149" t="s">
        <v>16</v>
      </c>
      <c r="K54" s="85"/>
      <c r="L54" s="145"/>
    </row>
    <row r="55" customFormat="false" ht="25.5" hidden="true" customHeight="true" outlineLevel="0" collapsed="false">
      <c r="A55" s="142"/>
      <c r="B55" s="85"/>
      <c r="C55" s="149" t="s">
        <v>137</v>
      </c>
      <c r="D55" s="166" t="s">
        <v>16</v>
      </c>
      <c r="E55" s="166" t="s">
        <v>16</v>
      </c>
      <c r="F55" s="166"/>
      <c r="G55" s="166"/>
      <c r="H55" s="166" t="s">
        <v>16</v>
      </c>
      <c r="I55" s="166" t="s">
        <v>16</v>
      </c>
      <c r="J55" s="149" t="s">
        <v>16</v>
      </c>
      <c r="K55" s="85"/>
      <c r="L55" s="145"/>
    </row>
    <row r="56" customFormat="false" ht="17.25" hidden="true" customHeight="true" outlineLevel="0" collapsed="false">
      <c r="A56" s="142"/>
      <c r="B56" s="85"/>
      <c r="C56" s="149"/>
      <c r="D56" s="149"/>
      <c r="E56" s="149"/>
      <c r="F56" s="166"/>
      <c r="G56" s="166"/>
      <c r="H56" s="166"/>
      <c r="I56" s="166"/>
      <c r="J56" s="149"/>
      <c r="K56" s="85"/>
      <c r="L56" s="145"/>
    </row>
    <row r="57" customFormat="false" ht="17.25" hidden="true" customHeight="true" outlineLevel="0" collapsed="false">
      <c r="A57" s="142"/>
      <c r="B57" s="85"/>
      <c r="C57" s="149"/>
      <c r="D57" s="149"/>
      <c r="E57" s="149"/>
      <c r="F57" s="166"/>
      <c r="G57" s="166"/>
      <c r="H57" s="166"/>
      <c r="I57" s="166"/>
      <c r="J57" s="149"/>
      <c r="K57" s="85"/>
      <c r="L57" s="145"/>
    </row>
    <row r="58" customFormat="false" ht="17.25" hidden="true" customHeight="true" outlineLevel="0" collapsed="false">
      <c r="A58" s="142"/>
      <c r="B58" s="85"/>
      <c r="C58" s="149"/>
      <c r="D58" s="149"/>
      <c r="E58" s="149"/>
      <c r="F58" s="166"/>
      <c r="G58" s="166"/>
      <c r="H58" s="166"/>
      <c r="I58" s="166"/>
      <c r="J58" s="149"/>
      <c r="K58" s="85"/>
      <c r="L58" s="145"/>
    </row>
    <row r="59" customFormat="false" ht="17.25" hidden="true" customHeight="true" outlineLevel="0" collapsed="false">
      <c r="A59" s="142"/>
      <c r="B59" s="85"/>
      <c r="C59" s="149"/>
      <c r="D59" s="149"/>
      <c r="E59" s="149"/>
      <c r="F59" s="166"/>
      <c r="G59" s="166"/>
      <c r="H59" s="166"/>
      <c r="I59" s="166"/>
      <c r="J59" s="149"/>
      <c r="K59" s="85"/>
      <c r="L59" s="145"/>
    </row>
    <row r="60" customFormat="false" ht="17.25" hidden="true" customHeight="true" outlineLevel="0" collapsed="false">
      <c r="A60" s="142"/>
      <c r="B60" s="85"/>
      <c r="C60" s="149"/>
      <c r="D60" s="149"/>
      <c r="E60" s="149"/>
      <c r="F60" s="166"/>
      <c r="G60" s="166"/>
      <c r="H60" s="166"/>
      <c r="I60" s="166"/>
      <c r="J60" s="149"/>
      <c r="K60" s="85"/>
      <c r="L60" s="145"/>
    </row>
    <row r="61" customFormat="false" ht="17.25" hidden="true" customHeight="true" outlineLevel="0" collapsed="false">
      <c r="A61" s="142"/>
      <c r="B61" s="85"/>
      <c r="C61" s="149"/>
      <c r="D61" s="149"/>
      <c r="E61" s="149"/>
      <c r="F61" s="166"/>
      <c r="G61" s="166"/>
      <c r="H61" s="166"/>
      <c r="I61" s="166"/>
      <c r="J61" s="149"/>
      <c r="K61" s="85"/>
      <c r="L61" s="145"/>
    </row>
    <row r="62" customFormat="false" ht="21.75" hidden="false" customHeight="true" outlineLevel="0" collapsed="false">
      <c r="A62" s="142"/>
      <c r="B62" s="85"/>
      <c r="C62" s="170" t="n">
        <v>2020</v>
      </c>
      <c r="D62" s="171" t="n">
        <f aca="false">I62</f>
        <v>0</v>
      </c>
      <c r="E62" s="172" t="s">
        <v>16</v>
      </c>
      <c r="F62" s="166" t="s">
        <v>16</v>
      </c>
      <c r="G62" s="166" t="s">
        <v>16</v>
      </c>
      <c r="H62" s="172" t="s">
        <v>16</v>
      </c>
      <c r="I62" s="171" t="n">
        <v>0</v>
      </c>
      <c r="J62" s="172" t="s">
        <v>16</v>
      </c>
      <c r="K62" s="85"/>
      <c r="L62" s="145"/>
    </row>
    <row r="63" customFormat="false" ht="16.5" hidden="false" customHeight="true" outlineLevel="0" collapsed="false">
      <c r="A63" s="142"/>
      <c r="B63" s="85"/>
      <c r="C63" s="149" t="n">
        <v>2021</v>
      </c>
      <c r="D63" s="166" t="n">
        <f aca="false">I63</f>
        <v>5</v>
      </c>
      <c r="E63" s="166" t="s">
        <v>16</v>
      </c>
      <c r="F63" s="166" t="s">
        <v>16</v>
      </c>
      <c r="G63" s="166" t="s">
        <v>16</v>
      </c>
      <c r="H63" s="166" t="s">
        <v>16</v>
      </c>
      <c r="I63" s="166" t="n">
        <v>5</v>
      </c>
      <c r="J63" s="149" t="s">
        <v>16</v>
      </c>
      <c r="K63" s="85"/>
      <c r="L63" s="145"/>
    </row>
    <row r="64" customFormat="false" ht="16.5" hidden="false" customHeight="true" outlineLevel="0" collapsed="false">
      <c r="A64" s="142"/>
      <c r="B64" s="85"/>
      <c r="C64" s="149" t="n">
        <v>2022</v>
      </c>
      <c r="D64" s="166" t="n">
        <f aca="false">I64</f>
        <v>0</v>
      </c>
      <c r="E64" s="166" t="s">
        <v>16</v>
      </c>
      <c r="F64" s="166" t="s">
        <v>16</v>
      </c>
      <c r="G64" s="166" t="s">
        <v>16</v>
      </c>
      <c r="H64" s="166" t="s">
        <v>16</v>
      </c>
      <c r="I64" s="166" t="n">
        <v>0</v>
      </c>
      <c r="J64" s="149" t="s">
        <v>16</v>
      </c>
      <c r="K64" s="85"/>
      <c r="L64" s="145"/>
    </row>
    <row r="65" customFormat="false" ht="17.25" hidden="false" customHeight="true" outlineLevel="0" collapsed="false">
      <c r="A65" s="142"/>
      <c r="B65" s="85"/>
      <c r="C65" s="149" t="n">
        <v>2023</v>
      </c>
      <c r="D65" s="166" t="n">
        <f aca="false">I65</f>
        <v>0</v>
      </c>
      <c r="E65" s="166" t="s">
        <v>16</v>
      </c>
      <c r="F65" s="166" t="s">
        <v>16</v>
      </c>
      <c r="G65" s="166" t="s">
        <v>16</v>
      </c>
      <c r="H65" s="166" t="s">
        <v>16</v>
      </c>
      <c r="I65" s="166" t="n">
        <v>0</v>
      </c>
      <c r="J65" s="149" t="s">
        <v>16</v>
      </c>
      <c r="K65" s="85"/>
      <c r="L65" s="145"/>
    </row>
    <row r="66" customFormat="false" ht="17.25" hidden="false" customHeight="true" outlineLevel="0" collapsed="false">
      <c r="A66" s="142"/>
      <c r="B66" s="85"/>
      <c r="C66" s="149" t="n">
        <v>2024</v>
      </c>
      <c r="D66" s="166" t="n">
        <v>0</v>
      </c>
      <c r="E66" s="166"/>
      <c r="F66" s="166"/>
      <c r="G66" s="166"/>
      <c r="H66" s="166"/>
      <c r="I66" s="166" t="n">
        <v>0</v>
      </c>
      <c r="J66" s="149"/>
      <c r="K66" s="85"/>
      <c r="L66" s="145"/>
    </row>
    <row r="67" customFormat="false" ht="17.25" hidden="false" customHeight="true" outlineLevel="0" collapsed="false">
      <c r="A67" s="142"/>
      <c r="B67" s="85"/>
      <c r="C67" s="149" t="n">
        <v>2025</v>
      </c>
      <c r="D67" s="166" t="n">
        <f aca="false">I67</f>
        <v>0</v>
      </c>
      <c r="E67" s="166"/>
      <c r="F67" s="166"/>
      <c r="G67" s="166"/>
      <c r="H67" s="166"/>
      <c r="I67" s="166" t="n">
        <v>0</v>
      </c>
      <c r="J67" s="149"/>
      <c r="K67" s="85"/>
      <c r="L67" s="145"/>
    </row>
    <row r="68" customFormat="false" ht="21.75" hidden="false" customHeight="true" outlineLevel="0" collapsed="false">
      <c r="A68" s="142" t="s">
        <v>75</v>
      </c>
      <c r="B68" s="85" t="s">
        <v>138</v>
      </c>
      <c r="C68" s="149" t="n">
        <v>2017</v>
      </c>
      <c r="D68" s="166" t="n">
        <f aca="false">I68</f>
        <v>0</v>
      </c>
      <c r="E68" s="166" t="s">
        <v>16</v>
      </c>
      <c r="F68" s="166" t="s">
        <v>16</v>
      </c>
      <c r="G68" s="166" t="s">
        <v>16</v>
      </c>
      <c r="H68" s="166" t="s">
        <v>16</v>
      </c>
      <c r="I68" s="166" t="n">
        <v>0</v>
      </c>
      <c r="J68" s="149" t="s">
        <v>16</v>
      </c>
      <c r="K68" s="85" t="s">
        <v>79</v>
      </c>
      <c r="L68" s="145" t="s">
        <v>139</v>
      </c>
    </row>
    <row r="69" customFormat="false" ht="22.5" hidden="false" customHeight="true" outlineLevel="0" collapsed="false">
      <c r="A69" s="142"/>
      <c r="B69" s="85"/>
      <c r="C69" s="149" t="n">
        <v>2018</v>
      </c>
      <c r="D69" s="166" t="n">
        <f aca="false">I69</f>
        <v>0</v>
      </c>
      <c r="E69" s="166" t="s">
        <v>16</v>
      </c>
      <c r="F69" s="166" t="s">
        <v>16</v>
      </c>
      <c r="G69" s="166" t="s">
        <v>16</v>
      </c>
      <c r="H69" s="166" t="s">
        <v>16</v>
      </c>
      <c r="I69" s="166" t="n">
        <v>0</v>
      </c>
      <c r="J69" s="149" t="s">
        <v>16</v>
      </c>
      <c r="K69" s="85"/>
      <c r="L69" s="145"/>
    </row>
    <row r="70" customFormat="false" ht="24.75" hidden="false" customHeight="true" outlineLevel="0" collapsed="false">
      <c r="A70" s="142"/>
      <c r="B70" s="85"/>
      <c r="C70" s="149" t="n">
        <v>2019</v>
      </c>
      <c r="D70" s="166" t="n">
        <f aca="false">I70</f>
        <v>0</v>
      </c>
      <c r="E70" s="166" t="s">
        <v>16</v>
      </c>
      <c r="F70" s="166" t="s">
        <v>16</v>
      </c>
      <c r="G70" s="166" t="s">
        <v>16</v>
      </c>
      <c r="H70" s="166" t="s">
        <v>16</v>
      </c>
      <c r="I70" s="166" t="n">
        <v>0</v>
      </c>
      <c r="J70" s="149" t="s">
        <v>16</v>
      </c>
      <c r="K70" s="85"/>
      <c r="L70" s="145"/>
    </row>
    <row r="71" customFormat="false" ht="20.25" hidden="false" customHeight="true" outlineLevel="0" collapsed="false">
      <c r="A71" s="142"/>
      <c r="B71" s="85"/>
      <c r="C71" s="149" t="n">
        <v>2020</v>
      </c>
      <c r="D71" s="166" t="n">
        <f aca="false">I71</f>
        <v>0</v>
      </c>
      <c r="E71" s="166" t="s">
        <v>16</v>
      </c>
      <c r="F71" s="166" t="s">
        <v>16</v>
      </c>
      <c r="G71" s="166" t="s">
        <v>16</v>
      </c>
      <c r="H71" s="166" t="s">
        <v>16</v>
      </c>
      <c r="I71" s="166" t="n">
        <v>0</v>
      </c>
      <c r="J71" s="149" t="s">
        <v>16</v>
      </c>
      <c r="K71" s="85"/>
      <c r="L71" s="145"/>
    </row>
    <row r="72" customFormat="false" ht="25.5" hidden="false" customHeight="true" outlineLevel="0" collapsed="false">
      <c r="A72" s="142"/>
      <c r="B72" s="85"/>
      <c r="C72" s="149" t="n">
        <v>2021</v>
      </c>
      <c r="D72" s="166" t="n">
        <f aca="false">H72+I72</f>
        <v>110</v>
      </c>
      <c r="E72" s="166" t="s">
        <v>16</v>
      </c>
      <c r="F72" s="166" t="n">
        <v>100</v>
      </c>
      <c r="G72" s="166" t="s">
        <v>16</v>
      </c>
      <c r="H72" s="166" t="n">
        <v>100</v>
      </c>
      <c r="I72" s="166" t="n">
        <v>10</v>
      </c>
      <c r="J72" s="149" t="s">
        <v>16</v>
      </c>
      <c r="K72" s="85"/>
      <c r="L72" s="145"/>
    </row>
    <row r="73" customFormat="false" ht="21.75" hidden="false" customHeight="true" outlineLevel="0" collapsed="false">
      <c r="A73" s="142"/>
      <c r="B73" s="85"/>
      <c r="C73" s="149" t="n">
        <v>2022</v>
      </c>
      <c r="D73" s="166" t="n">
        <v>0</v>
      </c>
      <c r="E73" s="166" t="s">
        <v>16</v>
      </c>
      <c r="F73" s="166" t="s">
        <v>16</v>
      </c>
      <c r="G73" s="166" t="s">
        <v>16</v>
      </c>
      <c r="H73" s="166" t="s">
        <v>16</v>
      </c>
      <c r="I73" s="166" t="n">
        <v>0</v>
      </c>
      <c r="J73" s="166" t="s">
        <v>16</v>
      </c>
      <c r="K73" s="85"/>
      <c r="L73" s="145"/>
    </row>
    <row r="74" customFormat="false" ht="21.75" hidden="false" customHeight="true" outlineLevel="0" collapsed="false">
      <c r="A74" s="142"/>
      <c r="B74" s="85"/>
      <c r="C74" s="149" t="n">
        <v>2023</v>
      </c>
      <c r="D74" s="166" t="n">
        <v>0</v>
      </c>
      <c r="E74" s="166" t="s">
        <v>16</v>
      </c>
      <c r="F74" s="166" t="s">
        <v>16</v>
      </c>
      <c r="G74" s="166" t="s">
        <v>16</v>
      </c>
      <c r="H74" s="166" t="s">
        <v>16</v>
      </c>
      <c r="I74" s="166" t="n">
        <v>0</v>
      </c>
      <c r="J74" s="166" t="s">
        <v>16</v>
      </c>
      <c r="K74" s="85"/>
      <c r="L74" s="145"/>
    </row>
    <row r="75" customFormat="false" ht="21.75" hidden="false" customHeight="true" outlineLevel="0" collapsed="false">
      <c r="A75" s="142"/>
      <c r="B75" s="85"/>
      <c r="C75" s="149" t="n">
        <v>2024</v>
      </c>
      <c r="D75" s="166" t="n">
        <v>0</v>
      </c>
      <c r="E75" s="166"/>
      <c r="F75" s="166"/>
      <c r="G75" s="166"/>
      <c r="H75" s="166"/>
      <c r="I75" s="166" t="n">
        <v>0</v>
      </c>
      <c r="J75" s="166"/>
      <c r="K75" s="85"/>
      <c r="L75" s="145"/>
    </row>
    <row r="76" customFormat="false" ht="21.75" hidden="false" customHeight="true" outlineLevel="0" collapsed="false">
      <c r="A76" s="142"/>
      <c r="B76" s="85"/>
      <c r="C76" s="149" t="n">
        <v>2025</v>
      </c>
      <c r="D76" s="166" t="n">
        <v>0</v>
      </c>
      <c r="E76" s="166" t="s">
        <v>16</v>
      </c>
      <c r="F76" s="166" t="s">
        <v>16</v>
      </c>
      <c r="G76" s="166" t="s">
        <v>16</v>
      </c>
      <c r="H76" s="166" t="s">
        <v>16</v>
      </c>
      <c r="I76" s="166" t="n">
        <v>0</v>
      </c>
      <c r="J76" s="166" t="s">
        <v>16</v>
      </c>
      <c r="K76" s="85"/>
      <c r="L76" s="145"/>
    </row>
    <row r="77" customFormat="false" ht="26.25" hidden="false" customHeight="true" outlineLevel="0" collapsed="false">
      <c r="A77" s="142" t="s">
        <v>77</v>
      </c>
      <c r="B77" s="85" t="s">
        <v>140</v>
      </c>
      <c r="C77" s="149" t="n">
        <v>2017</v>
      </c>
      <c r="D77" s="166" t="n">
        <v>63</v>
      </c>
      <c r="E77" s="166" t="s">
        <v>16</v>
      </c>
      <c r="F77" s="166" t="s">
        <v>16</v>
      </c>
      <c r="G77" s="166" t="s">
        <v>16</v>
      </c>
      <c r="H77" s="173" t="s">
        <v>16</v>
      </c>
      <c r="I77" s="166" t="n">
        <v>3</v>
      </c>
      <c r="J77" s="174" t="n">
        <v>60</v>
      </c>
      <c r="K77" s="85" t="s">
        <v>86</v>
      </c>
      <c r="L77" s="145" t="s">
        <v>139</v>
      </c>
      <c r="P77" s="175"/>
      <c r="Q77" s="176"/>
      <c r="R77" s="176"/>
    </row>
    <row r="78" customFormat="false" ht="21" hidden="false" customHeight="true" outlineLevel="0" collapsed="false">
      <c r="A78" s="142"/>
      <c r="B78" s="85"/>
      <c r="C78" s="149" t="n">
        <v>2018</v>
      </c>
      <c r="D78" s="166" t="n">
        <f aca="false">I78</f>
        <v>3</v>
      </c>
      <c r="E78" s="166" t="s">
        <v>16</v>
      </c>
      <c r="F78" s="166" t="s">
        <v>16</v>
      </c>
      <c r="G78" s="166" t="s">
        <v>16</v>
      </c>
      <c r="H78" s="173" t="s">
        <v>16</v>
      </c>
      <c r="I78" s="166" t="n">
        <v>3</v>
      </c>
      <c r="J78" s="177" t="s">
        <v>16</v>
      </c>
      <c r="K78" s="85"/>
      <c r="L78" s="145"/>
      <c r="P78" s="175"/>
      <c r="Q78" s="176"/>
      <c r="R78" s="176"/>
    </row>
    <row r="79" customFormat="false" ht="22.5" hidden="false" customHeight="true" outlineLevel="0" collapsed="false">
      <c r="A79" s="142"/>
      <c r="B79" s="85"/>
      <c r="C79" s="149" t="n">
        <v>2019</v>
      </c>
      <c r="D79" s="166" t="n">
        <f aca="false">I79</f>
        <v>3</v>
      </c>
      <c r="E79" s="166" t="s">
        <v>16</v>
      </c>
      <c r="F79" s="166" t="s">
        <v>16</v>
      </c>
      <c r="G79" s="166" t="s">
        <v>16</v>
      </c>
      <c r="H79" s="173" t="s">
        <v>16</v>
      </c>
      <c r="I79" s="166" t="n">
        <v>3</v>
      </c>
      <c r="J79" s="177" t="s">
        <v>16</v>
      </c>
      <c r="K79" s="85"/>
      <c r="L79" s="145"/>
      <c r="P79" s="175"/>
      <c r="Q79" s="176"/>
      <c r="R79" s="176"/>
    </row>
    <row r="80" customFormat="false" ht="21.75" hidden="false" customHeight="true" outlineLevel="0" collapsed="false">
      <c r="A80" s="142"/>
      <c r="B80" s="85"/>
      <c r="C80" s="170" t="n">
        <v>2020</v>
      </c>
      <c r="D80" s="171" t="n">
        <v>3</v>
      </c>
      <c r="E80" s="170" t="s">
        <v>16</v>
      </c>
      <c r="F80" s="166" t="s">
        <v>16</v>
      </c>
      <c r="G80" s="166" t="s">
        <v>16</v>
      </c>
      <c r="H80" s="173" t="s">
        <v>16</v>
      </c>
      <c r="I80" s="171" t="n">
        <v>3</v>
      </c>
      <c r="J80" s="178"/>
      <c r="K80" s="85"/>
      <c r="L80" s="145"/>
    </row>
    <row r="81" customFormat="false" ht="24" hidden="false" customHeight="true" outlineLevel="0" collapsed="false">
      <c r="A81" s="142"/>
      <c r="B81" s="85"/>
      <c r="C81" s="179" t="n">
        <v>2021</v>
      </c>
      <c r="D81" s="180" t="n">
        <f aca="false">I81</f>
        <v>3</v>
      </c>
      <c r="E81" s="181" t="s">
        <v>16</v>
      </c>
      <c r="F81" s="181" t="s">
        <v>16</v>
      </c>
      <c r="G81" s="181" t="s">
        <v>16</v>
      </c>
      <c r="H81" s="181" t="s">
        <v>16</v>
      </c>
      <c r="I81" s="180" t="n">
        <v>3</v>
      </c>
      <c r="J81" s="172" t="s">
        <v>16</v>
      </c>
      <c r="K81" s="85"/>
      <c r="L81" s="145"/>
    </row>
    <row r="82" customFormat="false" ht="22.5" hidden="false" customHeight="true" outlineLevel="0" collapsed="false">
      <c r="A82" s="142"/>
      <c r="B82" s="85"/>
      <c r="C82" s="179" t="n">
        <v>2022</v>
      </c>
      <c r="D82" s="180" t="n">
        <f aca="false">I82</f>
        <v>3</v>
      </c>
      <c r="E82" s="181" t="s">
        <v>16</v>
      </c>
      <c r="F82" s="181" t="s">
        <v>16</v>
      </c>
      <c r="G82" s="181" t="s">
        <v>16</v>
      </c>
      <c r="H82" s="181" t="s">
        <v>16</v>
      </c>
      <c r="I82" s="180" t="n">
        <v>3</v>
      </c>
      <c r="J82" s="172" t="s">
        <v>16</v>
      </c>
      <c r="K82" s="85"/>
      <c r="L82" s="145"/>
    </row>
    <row r="83" customFormat="false" ht="19.5" hidden="false" customHeight="true" outlineLevel="0" collapsed="false">
      <c r="A83" s="142"/>
      <c r="B83" s="85"/>
      <c r="C83" s="182" t="n">
        <v>2023</v>
      </c>
      <c r="D83" s="183" t="n">
        <v>0</v>
      </c>
      <c r="E83" s="181" t="s">
        <v>16</v>
      </c>
      <c r="F83" s="181" t="s">
        <v>16</v>
      </c>
      <c r="G83" s="181" t="s">
        <v>16</v>
      </c>
      <c r="H83" s="181" t="s">
        <v>16</v>
      </c>
      <c r="I83" s="183" t="n">
        <v>0</v>
      </c>
      <c r="J83" s="184" t="s">
        <v>16</v>
      </c>
      <c r="K83" s="85"/>
      <c r="L83" s="145"/>
    </row>
    <row r="84" customFormat="false" ht="19.5" hidden="false" customHeight="true" outlineLevel="0" collapsed="false">
      <c r="A84" s="142"/>
      <c r="B84" s="85"/>
      <c r="C84" s="182" t="n">
        <v>2024</v>
      </c>
      <c r="D84" s="183" t="n">
        <v>3</v>
      </c>
      <c r="E84" s="181"/>
      <c r="F84" s="181"/>
      <c r="G84" s="181"/>
      <c r="H84" s="181"/>
      <c r="I84" s="183" t="n">
        <v>3</v>
      </c>
      <c r="J84" s="184"/>
      <c r="K84" s="85"/>
      <c r="L84" s="145"/>
    </row>
    <row r="85" customFormat="false" ht="19.5" hidden="false" customHeight="true" outlineLevel="0" collapsed="false">
      <c r="A85" s="142"/>
      <c r="B85" s="85"/>
      <c r="C85" s="182" t="n">
        <v>2025</v>
      </c>
      <c r="D85" s="183" t="n">
        <v>3</v>
      </c>
      <c r="E85" s="181" t="s">
        <v>16</v>
      </c>
      <c r="F85" s="181" t="s">
        <v>16</v>
      </c>
      <c r="G85" s="181" t="s">
        <v>16</v>
      </c>
      <c r="H85" s="181" t="s">
        <v>16</v>
      </c>
      <c r="I85" s="183" t="n">
        <v>3</v>
      </c>
      <c r="J85" s="184"/>
      <c r="K85" s="85"/>
      <c r="L85" s="145"/>
    </row>
    <row r="86" customFormat="false" ht="41.25" hidden="false" customHeight="true" outlineLevel="0" collapsed="false">
      <c r="A86" s="185" t="s">
        <v>81</v>
      </c>
      <c r="B86" s="91" t="s">
        <v>141</v>
      </c>
      <c r="C86" s="91" t="s">
        <v>19</v>
      </c>
      <c r="D86" s="144" t="s">
        <v>16</v>
      </c>
      <c r="E86" s="186" t="s">
        <v>16</v>
      </c>
      <c r="F86" s="186" t="s">
        <v>16</v>
      </c>
      <c r="G86" s="186" t="s">
        <v>16</v>
      </c>
      <c r="H86" s="144" t="s">
        <v>16</v>
      </c>
      <c r="I86" s="144" t="s">
        <v>16</v>
      </c>
      <c r="J86" s="91" t="s">
        <v>16</v>
      </c>
      <c r="K86" s="91" t="s">
        <v>86</v>
      </c>
      <c r="L86" s="187" t="s">
        <v>142</v>
      </c>
    </row>
    <row r="87" customFormat="false" ht="48.75" hidden="false" customHeight="true" outlineLevel="0" collapsed="false">
      <c r="A87" s="85" t="s">
        <v>84</v>
      </c>
      <c r="B87" s="85" t="s">
        <v>143</v>
      </c>
      <c r="C87" s="85" t="s">
        <v>19</v>
      </c>
      <c r="D87" s="135" t="s">
        <v>16</v>
      </c>
      <c r="E87" s="138" t="s">
        <v>16</v>
      </c>
      <c r="F87" s="138" t="s">
        <v>16</v>
      </c>
      <c r="G87" s="138" t="s">
        <v>16</v>
      </c>
      <c r="H87" s="138" t="s">
        <v>16</v>
      </c>
      <c r="I87" s="138" t="s">
        <v>16</v>
      </c>
      <c r="J87" s="138" t="s">
        <v>16</v>
      </c>
      <c r="K87" s="85" t="s">
        <v>79</v>
      </c>
      <c r="L87" s="85" t="s">
        <v>144</v>
      </c>
    </row>
    <row r="88" customFormat="false" ht="56.25" hidden="false" customHeight="true" outlineLevel="0" collapsed="false">
      <c r="A88" s="85" t="s">
        <v>145</v>
      </c>
      <c r="B88" s="85" t="s">
        <v>146</v>
      </c>
      <c r="C88" s="85" t="s">
        <v>19</v>
      </c>
      <c r="D88" s="135" t="s">
        <v>16</v>
      </c>
      <c r="E88" s="138" t="s">
        <v>16</v>
      </c>
      <c r="F88" s="138" t="s">
        <v>16</v>
      </c>
      <c r="G88" s="138" t="s">
        <v>16</v>
      </c>
      <c r="H88" s="135" t="s">
        <v>16</v>
      </c>
      <c r="I88" s="135" t="s">
        <v>16</v>
      </c>
      <c r="J88" s="85" t="s">
        <v>16</v>
      </c>
      <c r="K88" s="85" t="s">
        <v>147</v>
      </c>
      <c r="L88" s="85" t="s">
        <v>148</v>
      </c>
    </row>
    <row r="89" customFormat="false" ht="62.25" hidden="false" customHeight="true" outlineLevel="0" collapsed="false">
      <c r="A89" s="85" t="s">
        <v>149</v>
      </c>
      <c r="B89" s="85" t="s">
        <v>150</v>
      </c>
      <c r="C89" s="85" t="s">
        <v>19</v>
      </c>
      <c r="D89" s="135" t="s">
        <v>16</v>
      </c>
      <c r="E89" s="138" t="s">
        <v>16</v>
      </c>
      <c r="F89" s="138" t="s">
        <v>16</v>
      </c>
      <c r="G89" s="138" t="s">
        <v>16</v>
      </c>
      <c r="H89" s="135" t="s">
        <v>16</v>
      </c>
      <c r="I89" s="135" t="s">
        <v>16</v>
      </c>
      <c r="J89" s="85" t="s">
        <v>16</v>
      </c>
      <c r="K89" s="91" t="s">
        <v>79</v>
      </c>
      <c r="L89" s="85" t="s">
        <v>148</v>
      </c>
    </row>
    <row r="90" customFormat="false" ht="57" hidden="false" customHeight="true" outlineLevel="0" collapsed="false">
      <c r="A90" s="85" t="s">
        <v>151</v>
      </c>
      <c r="B90" s="85" t="s">
        <v>152</v>
      </c>
      <c r="C90" s="85" t="s">
        <v>19</v>
      </c>
      <c r="D90" s="135" t="s">
        <v>16</v>
      </c>
      <c r="E90" s="138" t="s">
        <v>16</v>
      </c>
      <c r="F90" s="138" t="s">
        <v>16</v>
      </c>
      <c r="G90" s="138" t="s">
        <v>16</v>
      </c>
      <c r="H90" s="135" t="s">
        <v>16</v>
      </c>
      <c r="I90" s="135" t="s">
        <v>16</v>
      </c>
      <c r="J90" s="85" t="s">
        <v>16</v>
      </c>
      <c r="K90" s="85" t="s">
        <v>153</v>
      </c>
      <c r="L90" s="85" t="s">
        <v>139</v>
      </c>
    </row>
    <row r="91" customFormat="false" ht="75.75" hidden="false" customHeight="true" outlineLevel="0" collapsed="false">
      <c r="A91" s="85" t="s">
        <v>154</v>
      </c>
      <c r="B91" s="85" t="s">
        <v>155</v>
      </c>
      <c r="C91" s="85" t="s">
        <v>19</v>
      </c>
      <c r="D91" s="135" t="s">
        <v>16</v>
      </c>
      <c r="E91" s="138" t="s">
        <v>16</v>
      </c>
      <c r="F91" s="138" t="s">
        <v>16</v>
      </c>
      <c r="G91" s="138" t="s">
        <v>16</v>
      </c>
      <c r="H91" s="135" t="s">
        <v>16</v>
      </c>
      <c r="I91" s="135" t="s">
        <v>16</v>
      </c>
      <c r="J91" s="85" t="s">
        <v>16</v>
      </c>
      <c r="K91" s="188" t="s">
        <v>153</v>
      </c>
      <c r="L91" s="85" t="s">
        <v>148</v>
      </c>
    </row>
    <row r="92" customFormat="false" ht="194.25" hidden="false" customHeight="true" outlineLevel="0" collapsed="false">
      <c r="A92" s="85" t="s">
        <v>156</v>
      </c>
      <c r="B92" s="85" t="s">
        <v>157</v>
      </c>
      <c r="C92" s="85" t="s">
        <v>19</v>
      </c>
      <c r="D92" s="135" t="s">
        <v>16</v>
      </c>
      <c r="E92" s="138" t="s">
        <v>16</v>
      </c>
      <c r="F92" s="138" t="s">
        <v>16</v>
      </c>
      <c r="G92" s="138" t="s">
        <v>16</v>
      </c>
      <c r="H92" s="135" t="s">
        <v>16</v>
      </c>
      <c r="I92" s="135" t="s">
        <v>16</v>
      </c>
      <c r="J92" s="85" t="s">
        <v>16</v>
      </c>
      <c r="K92" s="189" t="s">
        <v>158</v>
      </c>
      <c r="L92" s="85" t="s">
        <v>148</v>
      </c>
    </row>
    <row r="93" customFormat="false" ht="54.75" hidden="false" customHeight="true" outlineLevel="0" collapsed="false">
      <c r="A93" s="91" t="s">
        <v>159</v>
      </c>
      <c r="B93" s="91" t="s">
        <v>160</v>
      </c>
      <c r="C93" s="91" t="s">
        <v>19</v>
      </c>
      <c r="D93" s="144" t="s">
        <v>16</v>
      </c>
      <c r="E93" s="186" t="s">
        <v>16</v>
      </c>
      <c r="F93" s="186" t="s">
        <v>16</v>
      </c>
      <c r="G93" s="186" t="s">
        <v>16</v>
      </c>
      <c r="H93" s="144" t="s">
        <v>16</v>
      </c>
      <c r="I93" s="144" t="s">
        <v>16</v>
      </c>
      <c r="J93" s="91" t="s">
        <v>16</v>
      </c>
      <c r="K93" s="91" t="s">
        <v>161</v>
      </c>
      <c r="L93" s="91" t="s">
        <v>148</v>
      </c>
    </row>
    <row r="94" s="67" customFormat="true" ht="16.5" hidden="false" customHeight="true" outlineLevel="0" collapsed="false">
      <c r="A94" s="77" t="s">
        <v>162</v>
      </c>
      <c r="B94" s="77" t="s">
        <v>163</v>
      </c>
      <c r="C94" s="77" t="s">
        <v>19</v>
      </c>
      <c r="D94" s="78" t="s">
        <v>16</v>
      </c>
      <c r="E94" s="78" t="s">
        <v>16</v>
      </c>
      <c r="F94" s="78" t="s">
        <v>16</v>
      </c>
      <c r="G94" s="78" t="s">
        <v>16</v>
      </c>
      <c r="H94" s="78" t="s">
        <v>16</v>
      </c>
      <c r="I94" s="78" t="s">
        <v>16</v>
      </c>
      <c r="J94" s="77" t="s">
        <v>16</v>
      </c>
      <c r="K94" s="77" t="s">
        <v>164</v>
      </c>
      <c r="L94" s="77" t="s">
        <v>165</v>
      </c>
      <c r="M94" s="68"/>
      <c r="N94" s="68"/>
      <c r="O94" s="68"/>
    </row>
    <row r="95" s="67" customFormat="true" ht="29.25" hidden="false" customHeight="true" outlineLevel="0" collapsed="false">
      <c r="A95" s="77"/>
      <c r="B95" s="77"/>
      <c r="C95" s="77"/>
      <c r="D95" s="78"/>
      <c r="E95" s="78"/>
      <c r="F95" s="78"/>
      <c r="G95" s="78"/>
      <c r="H95" s="78"/>
      <c r="I95" s="78"/>
      <c r="J95" s="77"/>
      <c r="K95" s="77"/>
      <c r="L95" s="77"/>
      <c r="M95" s="68"/>
      <c r="N95" s="68"/>
      <c r="O95" s="68"/>
    </row>
    <row r="96" s="67" customFormat="true" ht="24" hidden="false" customHeight="true" outlineLevel="0" collapsed="false">
      <c r="A96" s="77"/>
      <c r="B96" s="77"/>
      <c r="C96" s="77"/>
      <c r="D96" s="78"/>
      <c r="E96" s="78"/>
      <c r="F96" s="78"/>
      <c r="G96" s="78"/>
      <c r="H96" s="78"/>
      <c r="I96" s="78"/>
      <c r="J96" s="77"/>
      <c r="K96" s="77"/>
      <c r="L96" s="77"/>
      <c r="M96" s="68"/>
      <c r="N96" s="68"/>
      <c r="O96" s="68"/>
    </row>
    <row r="97" s="67" customFormat="true" ht="36" hidden="false" customHeight="true" outlineLevel="0" collapsed="false">
      <c r="A97" s="77"/>
      <c r="B97" s="77"/>
      <c r="C97" s="77"/>
      <c r="D97" s="78"/>
      <c r="E97" s="78"/>
      <c r="F97" s="78"/>
      <c r="G97" s="78"/>
      <c r="H97" s="78"/>
      <c r="I97" s="78"/>
      <c r="J97" s="77"/>
      <c r="K97" s="77"/>
      <c r="L97" s="77"/>
      <c r="M97" s="68"/>
      <c r="N97" s="68"/>
      <c r="O97" s="68"/>
    </row>
    <row r="98" customFormat="false" ht="21.4" hidden="false" customHeight="true" outlineLevel="0" collapsed="false">
      <c r="A98" s="153" t="s">
        <v>87</v>
      </c>
      <c r="B98" s="153"/>
      <c r="C98" s="153" t="n">
        <v>2017</v>
      </c>
      <c r="D98" s="190" t="n">
        <f aca="false">D77+D52+D43+D25</f>
        <v>90.942</v>
      </c>
      <c r="E98" s="191" t="s">
        <v>16</v>
      </c>
      <c r="F98" s="191" t="s">
        <v>16</v>
      </c>
      <c r="G98" s="191" t="s">
        <v>16</v>
      </c>
      <c r="H98" s="191" t="s">
        <v>16</v>
      </c>
      <c r="I98" s="190" t="n">
        <f aca="false">I25+I43+I52+I77</f>
        <v>30.942</v>
      </c>
      <c r="J98" s="192" t="n">
        <v>60</v>
      </c>
      <c r="K98" s="193"/>
      <c r="L98" s="193"/>
    </row>
    <row r="99" customFormat="false" ht="21.4" hidden="false" customHeight="true" outlineLevel="0" collapsed="false">
      <c r="A99" s="153"/>
      <c r="B99" s="153"/>
      <c r="C99" s="153" t="n">
        <v>2018</v>
      </c>
      <c r="D99" s="191" t="n">
        <f aca="false">I99</f>
        <v>29.7</v>
      </c>
      <c r="E99" s="191" t="s">
        <v>16</v>
      </c>
      <c r="F99" s="191" t="s">
        <v>16</v>
      </c>
      <c r="G99" s="191" t="s">
        <v>16</v>
      </c>
      <c r="H99" s="191" t="s">
        <v>16</v>
      </c>
      <c r="I99" s="191" t="n">
        <f aca="false">I27+I44+I53+I78</f>
        <v>29.7</v>
      </c>
      <c r="J99" s="153" t="s">
        <v>16</v>
      </c>
      <c r="K99" s="193"/>
      <c r="L99" s="193"/>
    </row>
    <row r="100" customFormat="false" ht="22.5" hidden="false" customHeight="true" outlineLevel="0" collapsed="false">
      <c r="A100" s="153"/>
      <c r="B100" s="153"/>
      <c r="C100" s="153" t="n">
        <v>2019</v>
      </c>
      <c r="D100" s="191" t="n">
        <f aca="false">I100</f>
        <v>43</v>
      </c>
      <c r="E100" s="191" t="s">
        <v>16</v>
      </c>
      <c r="F100" s="191" t="s">
        <v>16</v>
      </c>
      <c r="G100" s="191" t="s">
        <v>16</v>
      </c>
      <c r="H100" s="191" t="s">
        <v>16</v>
      </c>
      <c r="I100" s="191" t="n">
        <f aca="false">I28+I45+I54+I79</f>
        <v>43</v>
      </c>
      <c r="J100" s="153" t="s">
        <v>16</v>
      </c>
      <c r="K100" s="193"/>
      <c r="L100" s="193"/>
    </row>
    <row r="101" customFormat="false" ht="22.5" hidden="false" customHeight="true" outlineLevel="0" collapsed="false">
      <c r="A101" s="153"/>
      <c r="B101" s="153"/>
      <c r="C101" s="194" t="n">
        <v>2020</v>
      </c>
      <c r="D101" s="156" t="n">
        <f aca="false">I101</f>
        <v>38</v>
      </c>
      <c r="E101" s="156" t="s">
        <v>16</v>
      </c>
      <c r="F101" s="156" t="s">
        <v>16</v>
      </c>
      <c r="G101" s="156" t="s">
        <v>16</v>
      </c>
      <c r="H101" s="156" t="s">
        <v>16</v>
      </c>
      <c r="I101" s="156" t="n">
        <f aca="false">I29+I46+I62+I80</f>
        <v>38</v>
      </c>
      <c r="J101" s="194" t="s">
        <v>16</v>
      </c>
      <c r="K101" s="193"/>
      <c r="L101" s="193"/>
    </row>
    <row r="102" customFormat="false" ht="22.5" hidden="false" customHeight="true" outlineLevel="0" collapsed="false">
      <c r="A102" s="153"/>
      <c r="B102" s="153"/>
      <c r="C102" s="194" t="n">
        <v>2021</v>
      </c>
      <c r="D102" s="156" t="n">
        <f aca="false">D81+D63+D47+D30+D72</f>
        <v>153</v>
      </c>
      <c r="E102" s="156" t="s">
        <v>16</v>
      </c>
      <c r="F102" s="156" t="n">
        <v>100</v>
      </c>
      <c r="G102" s="156" t="s">
        <v>16</v>
      </c>
      <c r="H102" s="156" t="n">
        <f aca="false">H72</f>
        <v>100</v>
      </c>
      <c r="I102" s="156" t="n">
        <f aca="false">I81+I63+I47+I30+I72</f>
        <v>53</v>
      </c>
      <c r="J102" s="194" t="s">
        <v>16</v>
      </c>
      <c r="K102" s="193"/>
      <c r="L102" s="193"/>
    </row>
    <row r="103" customFormat="false" ht="22.5" hidden="false" customHeight="true" outlineLevel="0" collapsed="false">
      <c r="A103" s="153"/>
      <c r="B103" s="153"/>
      <c r="C103" s="194" t="n">
        <v>2022</v>
      </c>
      <c r="D103" s="156" t="n">
        <f aca="false">D82+D64+D48+D31</f>
        <v>32</v>
      </c>
      <c r="E103" s="156" t="s">
        <v>16</v>
      </c>
      <c r="F103" s="156" t="s">
        <v>16</v>
      </c>
      <c r="G103" s="156" t="s">
        <v>16</v>
      </c>
      <c r="H103" s="156" t="s">
        <v>16</v>
      </c>
      <c r="I103" s="156" t="n">
        <f aca="false">I31+I48+I64+I73+I82</f>
        <v>32</v>
      </c>
      <c r="J103" s="194" t="s">
        <v>16</v>
      </c>
      <c r="K103" s="193"/>
      <c r="L103" s="193"/>
    </row>
    <row r="104" customFormat="false" ht="22.5" hidden="false" customHeight="true" outlineLevel="0" collapsed="false">
      <c r="A104" s="153"/>
      <c r="B104" s="153"/>
      <c r="C104" s="194" t="n">
        <v>2023</v>
      </c>
      <c r="D104" s="156" t="n">
        <f aca="false">D83+D74+D65+D49+D32</f>
        <v>0</v>
      </c>
      <c r="E104" s="156" t="s">
        <v>16</v>
      </c>
      <c r="F104" s="156" t="s">
        <v>16</v>
      </c>
      <c r="G104" s="156" t="s">
        <v>16</v>
      </c>
      <c r="H104" s="156" t="s">
        <v>16</v>
      </c>
      <c r="I104" s="156" t="n">
        <f aca="false">I32+I49+I65+I74+I83</f>
        <v>0</v>
      </c>
      <c r="J104" s="194" t="s">
        <v>16</v>
      </c>
      <c r="K104" s="193"/>
      <c r="L104" s="193"/>
    </row>
    <row r="105" customFormat="false" ht="22.5" hidden="false" customHeight="true" outlineLevel="0" collapsed="false">
      <c r="A105" s="153"/>
      <c r="B105" s="153"/>
      <c r="C105" s="194" t="n">
        <v>2024</v>
      </c>
      <c r="D105" s="156" t="n">
        <f aca="false">D84+D75+D66+D50+D33</f>
        <v>32</v>
      </c>
      <c r="E105" s="156" t="s">
        <v>16</v>
      </c>
      <c r="F105" s="156" t="s">
        <v>16</v>
      </c>
      <c r="G105" s="156" t="s">
        <v>16</v>
      </c>
      <c r="H105" s="156" t="s">
        <v>16</v>
      </c>
      <c r="I105" s="156" t="n">
        <f aca="false">I33+I50+I66+I75+I84</f>
        <v>32</v>
      </c>
      <c r="J105" s="194" t="s">
        <v>16</v>
      </c>
      <c r="K105" s="193"/>
      <c r="L105" s="193"/>
    </row>
    <row r="106" customFormat="false" ht="22.5" hidden="false" customHeight="true" outlineLevel="0" collapsed="false">
      <c r="A106" s="153"/>
      <c r="B106" s="153"/>
      <c r="C106" s="194" t="n">
        <v>2025</v>
      </c>
      <c r="D106" s="156" t="n">
        <f aca="false">D85+D76+D67+D51+D34</f>
        <v>32</v>
      </c>
      <c r="E106" s="156" t="s">
        <v>16</v>
      </c>
      <c r="F106" s="156" t="s">
        <v>16</v>
      </c>
      <c r="G106" s="156" t="s">
        <v>16</v>
      </c>
      <c r="H106" s="156" t="s">
        <v>16</v>
      </c>
      <c r="I106" s="156" t="n">
        <f aca="false">I34+I51+I67+I76+I85</f>
        <v>32</v>
      </c>
      <c r="J106" s="194" t="s">
        <v>16</v>
      </c>
      <c r="K106" s="193"/>
      <c r="L106" s="193"/>
    </row>
    <row r="107" customFormat="false" ht="21.4" hidden="false" customHeight="true" outlineLevel="0" collapsed="false">
      <c r="A107" s="153"/>
      <c r="B107" s="153"/>
      <c r="C107" s="194" t="s">
        <v>19</v>
      </c>
      <c r="D107" s="157" t="n">
        <f aca="false">D103+D102+D101+D100+D99+D98+D104+D105+D106</f>
        <v>450.642</v>
      </c>
      <c r="E107" s="156" t="s">
        <v>16</v>
      </c>
      <c r="F107" s="156" t="n">
        <v>100</v>
      </c>
      <c r="G107" s="156" t="s">
        <v>16</v>
      </c>
      <c r="H107" s="156" t="n">
        <v>100</v>
      </c>
      <c r="I107" s="157" t="n">
        <f aca="false">I103+I102+I101+I100+I99+I98+I104+I105+I106</f>
        <v>290.642</v>
      </c>
      <c r="J107" s="195" t="n">
        <v>60</v>
      </c>
      <c r="K107" s="193"/>
      <c r="L107" s="193"/>
    </row>
    <row r="108" customFormat="false" ht="18" hidden="false" customHeight="true" outlineLevel="0" collapsed="false">
      <c r="C108" s="196"/>
      <c r="D108" s="196"/>
      <c r="E108" s="196"/>
      <c r="F108" s="196"/>
      <c r="G108" s="196"/>
      <c r="H108" s="196"/>
      <c r="I108" s="196"/>
      <c r="J108" s="196"/>
    </row>
    <row r="110" customFormat="false" ht="16.5" hidden="false" customHeight="false" outlineLevel="0" collapsed="false">
      <c r="A110" s="197"/>
      <c r="B110" s="176"/>
      <c r="C110" s="197"/>
      <c r="D110" s="197"/>
    </row>
    <row r="111" customFormat="false" ht="16.5" hidden="false" customHeight="false" outlineLevel="0" collapsed="false">
      <c r="A111" s="197"/>
      <c r="B111" s="176"/>
      <c r="C111" s="197"/>
      <c r="D111" s="197"/>
    </row>
    <row r="112" customFormat="false" ht="16.5" hidden="false" customHeight="false" outlineLevel="0" collapsed="false">
      <c r="A112" s="197"/>
      <c r="B112" s="176"/>
      <c r="C112" s="197"/>
      <c r="D112" s="197"/>
    </row>
    <row r="113" customFormat="false" ht="16.5" hidden="false" customHeight="false" outlineLevel="0" collapsed="false">
      <c r="A113" s="197"/>
      <c r="B113" s="198"/>
      <c r="C113" s="197"/>
      <c r="D113" s="197"/>
    </row>
    <row r="114" customFormat="false" ht="16.5" hidden="false" customHeight="false" outlineLevel="0" collapsed="false">
      <c r="A114" s="197"/>
      <c r="B114" s="199"/>
      <c r="C114" s="197"/>
      <c r="D114" s="197"/>
    </row>
    <row r="115" customFormat="false" ht="16.5" hidden="false" customHeight="false" outlineLevel="0" collapsed="false">
      <c r="A115" s="197"/>
      <c r="B115" s="199"/>
      <c r="C115" s="197"/>
      <c r="D115" s="197"/>
    </row>
    <row r="116" customFormat="false" ht="16.5" hidden="false" customHeight="false" outlineLevel="0" collapsed="false">
      <c r="A116" s="197"/>
      <c r="B116" s="199"/>
      <c r="C116" s="197"/>
      <c r="D116" s="197"/>
    </row>
    <row r="117" customFormat="false" ht="16.5" hidden="false" customHeight="false" outlineLevel="0" collapsed="false">
      <c r="A117" s="197"/>
      <c r="B117" s="199"/>
      <c r="C117" s="197"/>
      <c r="D117" s="197"/>
    </row>
    <row r="118" customFormat="false" ht="16.5" hidden="false" customHeight="false" outlineLevel="0" collapsed="false">
      <c r="A118" s="197"/>
      <c r="B118" s="199"/>
      <c r="C118" s="197"/>
      <c r="D118" s="197"/>
    </row>
    <row r="119" customFormat="false" ht="16.5" hidden="false" customHeight="false" outlineLevel="0" collapsed="false">
      <c r="A119" s="197"/>
      <c r="B119" s="199"/>
      <c r="C119" s="197"/>
      <c r="D119" s="197"/>
    </row>
    <row r="120" customFormat="false" ht="16.5" hidden="false" customHeight="false" outlineLevel="0" collapsed="false">
      <c r="A120" s="197"/>
      <c r="B120" s="199"/>
      <c r="C120" s="197"/>
      <c r="D120" s="197"/>
    </row>
    <row r="121" customFormat="false" ht="16.5" hidden="false" customHeight="false" outlineLevel="0" collapsed="false">
      <c r="A121" s="197"/>
      <c r="B121" s="199"/>
      <c r="C121" s="197"/>
      <c r="D121" s="197"/>
    </row>
    <row r="122" customFormat="false" ht="16.5" hidden="false" customHeight="false" outlineLevel="0" collapsed="false">
      <c r="A122" s="197"/>
      <c r="B122" s="199"/>
      <c r="C122" s="197"/>
      <c r="D122" s="197"/>
    </row>
    <row r="123" customFormat="false" ht="16.5" hidden="false" customHeight="false" outlineLevel="0" collapsed="false">
      <c r="A123" s="197"/>
      <c r="B123" s="200"/>
      <c r="C123" s="197"/>
      <c r="D123" s="197"/>
    </row>
    <row r="124" customFormat="false" ht="16.5" hidden="false" customHeight="false" outlineLevel="0" collapsed="false">
      <c r="A124" s="197"/>
      <c r="B124" s="201"/>
      <c r="C124" s="197"/>
      <c r="D124" s="197"/>
    </row>
    <row r="125" customFormat="false" ht="16.5" hidden="false" customHeight="false" outlineLevel="0" collapsed="false">
      <c r="A125" s="197"/>
      <c r="B125" s="199"/>
      <c r="C125" s="197"/>
      <c r="D125" s="197"/>
    </row>
    <row r="126" customFormat="false" ht="16.5" hidden="false" customHeight="false" outlineLevel="0" collapsed="false">
      <c r="A126" s="197"/>
      <c r="B126" s="201"/>
      <c r="C126" s="197"/>
      <c r="D126" s="197"/>
    </row>
    <row r="127" customFormat="false" ht="16.5" hidden="false" customHeight="false" outlineLevel="0" collapsed="false">
      <c r="A127" s="197"/>
      <c r="B127" s="201"/>
      <c r="C127" s="197"/>
      <c r="D127" s="197"/>
    </row>
    <row r="128" customFormat="false" ht="16.5" hidden="false" customHeight="false" outlineLevel="0" collapsed="false">
      <c r="A128" s="197"/>
      <c r="B128" s="201"/>
      <c r="C128" s="197"/>
      <c r="D128" s="197"/>
    </row>
    <row r="129" customFormat="false" ht="16.5" hidden="false" customHeight="false" outlineLevel="0" collapsed="false">
      <c r="A129" s="197"/>
      <c r="B129" s="201"/>
      <c r="C129" s="197"/>
      <c r="D129" s="197"/>
    </row>
    <row r="130" customFormat="false" ht="16.5" hidden="false" customHeight="false" outlineLevel="0" collapsed="false">
      <c r="A130" s="197"/>
      <c r="B130" s="201"/>
      <c r="C130" s="197"/>
      <c r="D130" s="197"/>
    </row>
    <row r="131" customFormat="false" ht="16.5" hidden="false" customHeight="false" outlineLevel="0" collapsed="false">
      <c r="A131" s="197"/>
      <c r="B131" s="201"/>
      <c r="C131" s="197"/>
      <c r="D131" s="197"/>
    </row>
    <row r="132" customFormat="false" ht="16.5" hidden="false" customHeight="false" outlineLevel="0" collapsed="false">
      <c r="A132" s="197"/>
      <c r="B132" s="201"/>
      <c r="C132" s="197"/>
      <c r="D132" s="197"/>
    </row>
    <row r="133" customFormat="false" ht="16.5" hidden="false" customHeight="false" outlineLevel="0" collapsed="false">
      <c r="A133" s="197"/>
      <c r="B133" s="201"/>
      <c r="C133" s="197"/>
      <c r="D133" s="197"/>
    </row>
    <row r="134" customFormat="false" ht="16.5" hidden="false" customHeight="false" outlineLevel="0" collapsed="false">
      <c r="A134" s="197"/>
      <c r="B134" s="201"/>
      <c r="C134" s="197"/>
      <c r="D134" s="197"/>
    </row>
    <row r="135" customFormat="false" ht="16.5" hidden="false" customHeight="false" outlineLevel="0" collapsed="false">
      <c r="A135" s="197"/>
      <c r="B135" s="201"/>
      <c r="C135" s="197"/>
      <c r="D135" s="197"/>
    </row>
    <row r="136" customFormat="false" ht="16.5" hidden="false" customHeight="false" outlineLevel="0" collapsed="false">
      <c r="A136" s="197"/>
      <c r="B136" s="202"/>
      <c r="C136" s="197"/>
      <c r="D136" s="197"/>
    </row>
    <row r="137" customFormat="false" ht="16.5" hidden="false" customHeight="false" outlineLevel="0" collapsed="false">
      <c r="A137" s="197"/>
      <c r="B137" s="202"/>
      <c r="C137" s="197"/>
      <c r="D137" s="197"/>
    </row>
    <row r="138" customFormat="false" ht="16.5" hidden="false" customHeight="false" outlineLevel="0" collapsed="false">
      <c r="A138" s="197"/>
      <c r="B138" s="202"/>
      <c r="C138" s="197"/>
      <c r="D138" s="197"/>
    </row>
    <row r="139" customFormat="false" ht="16.5" hidden="false" customHeight="false" outlineLevel="0" collapsed="false">
      <c r="A139" s="197"/>
      <c r="B139" s="201"/>
      <c r="C139" s="197"/>
      <c r="D139" s="197"/>
    </row>
    <row r="140" customFormat="false" ht="16.5" hidden="false" customHeight="false" outlineLevel="0" collapsed="false">
      <c r="A140" s="197"/>
      <c r="B140" s="201"/>
      <c r="C140" s="197"/>
      <c r="D140" s="197"/>
    </row>
    <row r="141" customFormat="false" ht="16.5" hidden="false" customHeight="false" outlineLevel="0" collapsed="false">
      <c r="A141" s="197"/>
      <c r="B141" s="202"/>
      <c r="C141" s="197"/>
      <c r="D141" s="197"/>
    </row>
    <row r="142" customFormat="false" ht="16.5" hidden="false" customHeight="false" outlineLevel="0" collapsed="false">
      <c r="A142" s="197"/>
      <c r="B142" s="202"/>
      <c r="C142" s="197"/>
      <c r="D142" s="197"/>
    </row>
    <row r="143" customFormat="false" ht="16.5" hidden="false" customHeight="false" outlineLevel="0" collapsed="false">
      <c r="A143" s="197"/>
      <c r="B143" s="201"/>
      <c r="C143" s="197"/>
      <c r="D143" s="197"/>
    </row>
    <row r="144" customFormat="false" ht="16.5" hidden="false" customHeight="false" outlineLevel="0" collapsed="false">
      <c r="A144" s="197"/>
      <c r="B144" s="201"/>
      <c r="C144" s="197"/>
      <c r="D144" s="197"/>
    </row>
    <row r="145" customFormat="false" ht="16.5" hidden="false" customHeight="false" outlineLevel="0" collapsed="false">
      <c r="A145" s="197"/>
      <c r="B145" s="201"/>
      <c r="C145" s="197"/>
      <c r="D145" s="197"/>
    </row>
    <row r="146" customFormat="false" ht="16.5" hidden="false" customHeight="false" outlineLevel="0" collapsed="false">
      <c r="A146" s="197"/>
      <c r="B146" s="201"/>
      <c r="C146" s="197"/>
      <c r="D146" s="197"/>
    </row>
    <row r="147" customFormat="false" ht="16.5" hidden="false" customHeight="false" outlineLevel="0" collapsed="false">
      <c r="A147" s="197"/>
      <c r="B147" s="201"/>
      <c r="C147" s="197"/>
      <c r="D147" s="197"/>
    </row>
    <row r="148" customFormat="false" ht="16.5" hidden="false" customHeight="false" outlineLevel="0" collapsed="false">
      <c r="A148" s="197"/>
      <c r="B148" s="201"/>
      <c r="C148" s="197"/>
      <c r="D148" s="197"/>
    </row>
    <row r="149" customFormat="false" ht="16.5" hidden="false" customHeight="false" outlineLevel="0" collapsed="false">
      <c r="A149" s="197"/>
      <c r="B149" s="201"/>
      <c r="C149" s="197"/>
      <c r="D149" s="197"/>
    </row>
    <row r="150" customFormat="false" ht="30" hidden="false" customHeight="true" outlineLevel="0" collapsed="false">
      <c r="A150" s="197"/>
      <c r="B150" s="203"/>
      <c r="C150" s="197"/>
      <c r="D150" s="197"/>
    </row>
    <row r="151" customFormat="false" ht="16.5" hidden="false" customHeight="false" outlineLevel="0" collapsed="false">
      <c r="A151" s="197"/>
      <c r="B151" s="203"/>
      <c r="C151" s="197"/>
      <c r="D151" s="197"/>
    </row>
    <row r="152" customFormat="false" ht="16.5" hidden="false" customHeight="false" outlineLevel="0" collapsed="false">
      <c r="A152" s="197"/>
      <c r="B152" s="176"/>
      <c r="C152" s="197"/>
      <c r="D152" s="197"/>
    </row>
    <row r="153" customFormat="false" ht="16.5" hidden="false" customHeight="false" outlineLevel="0" collapsed="false">
      <c r="A153" s="197"/>
      <c r="B153" s="176"/>
      <c r="C153" s="197"/>
      <c r="D153" s="197"/>
    </row>
    <row r="154" customFormat="false" ht="16.5" hidden="false" customHeight="false" outlineLevel="0" collapsed="false">
      <c r="A154" s="197"/>
      <c r="B154" s="176"/>
      <c r="C154" s="197"/>
      <c r="D154" s="197"/>
    </row>
    <row r="155" customFormat="false" ht="16.5" hidden="false" customHeight="false" outlineLevel="0" collapsed="false">
      <c r="A155" s="197"/>
      <c r="B155" s="176"/>
      <c r="C155" s="197"/>
      <c r="D155" s="197"/>
    </row>
    <row r="156" customFormat="false" ht="16.5" hidden="false" customHeight="false" outlineLevel="0" collapsed="false">
      <c r="A156" s="197"/>
      <c r="B156" s="176"/>
      <c r="C156" s="197"/>
      <c r="D156" s="197"/>
    </row>
    <row r="157" customFormat="false" ht="16.5" hidden="false" customHeight="false" outlineLevel="0" collapsed="false">
      <c r="A157" s="197"/>
      <c r="B157" s="176"/>
      <c r="C157" s="197"/>
      <c r="D157" s="197"/>
    </row>
    <row r="158" customFormat="false" ht="16.5" hidden="false" customHeight="false" outlineLevel="0" collapsed="false">
      <c r="A158" s="197"/>
      <c r="B158" s="176"/>
      <c r="C158" s="197"/>
      <c r="D158" s="197"/>
    </row>
    <row r="159" customFormat="false" ht="16.5" hidden="false" customHeight="false" outlineLevel="0" collapsed="false">
      <c r="A159" s="197"/>
      <c r="B159" s="176"/>
      <c r="C159" s="197"/>
      <c r="D159" s="197"/>
    </row>
    <row r="160" customFormat="false" ht="16.5" hidden="false" customHeight="false" outlineLevel="0" collapsed="false">
      <c r="A160" s="197"/>
      <c r="B160" s="176"/>
      <c r="C160" s="197"/>
      <c r="D160" s="197"/>
    </row>
  </sheetData>
  <mergeCells count="98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15"/>
    <mergeCell ref="B12:B15"/>
    <mergeCell ref="C12:C15"/>
    <mergeCell ref="K12:K15"/>
    <mergeCell ref="L12:L24"/>
    <mergeCell ref="A16:A20"/>
    <mergeCell ref="B16:B20"/>
    <mergeCell ref="C16:C20"/>
    <mergeCell ref="D16:D17"/>
    <mergeCell ref="E16:E17"/>
    <mergeCell ref="F16:F17"/>
    <mergeCell ref="G16:G17"/>
    <mergeCell ref="H16:H17"/>
    <mergeCell ref="I16:I17"/>
    <mergeCell ref="J16:J17"/>
    <mergeCell ref="K16:K20"/>
    <mergeCell ref="A21:A24"/>
    <mergeCell ref="B21:B24"/>
    <mergeCell ref="C21:C24"/>
    <mergeCell ref="K21:K24"/>
    <mergeCell ref="A25:A34"/>
    <mergeCell ref="B25:B34"/>
    <mergeCell ref="C25:C26"/>
    <mergeCell ref="D25:D26"/>
    <mergeCell ref="E25:E26"/>
    <mergeCell ref="F25:F26"/>
    <mergeCell ref="G25:G26"/>
    <mergeCell ref="H25:H26"/>
    <mergeCell ref="I25:I26"/>
    <mergeCell ref="J25:J26"/>
    <mergeCell ref="K25:K34"/>
    <mergeCell ref="L25:L34"/>
    <mergeCell ref="A35:A38"/>
    <mergeCell ref="B35:B38"/>
    <mergeCell ref="C35:C38"/>
    <mergeCell ref="K35:K38"/>
    <mergeCell ref="L35:L42"/>
    <mergeCell ref="A39:A42"/>
    <mergeCell ref="B39:B42"/>
    <mergeCell ref="C39:C42"/>
    <mergeCell ref="K39:K42"/>
    <mergeCell ref="A43:A51"/>
    <mergeCell ref="B43:B51"/>
    <mergeCell ref="K43:K51"/>
    <mergeCell ref="L43:L51"/>
    <mergeCell ref="A52:A67"/>
    <mergeCell ref="B52:B67"/>
    <mergeCell ref="K52:K67"/>
    <mergeCell ref="L52:L67"/>
    <mergeCell ref="C55:C61"/>
    <mergeCell ref="D55:D61"/>
    <mergeCell ref="E55:E61"/>
    <mergeCell ref="H55:H61"/>
    <mergeCell ref="I55:I61"/>
    <mergeCell ref="J55:J61"/>
    <mergeCell ref="A68:A76"/>
    <mergeCell ref="B68:B76"/>
    <mergeCell ref="K68:K76"/>
    <mergeCell ref="L68:L76"/>
    <mergeCell ref="A77:A85"/>
    <mergeCell ref="B77:B85"/>
    <mergeCell ref="K77:K85"/>
    <mergeCell ref="L77:L85"/>
    <mergeCell ref="P77:P79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J94:J97"/>
    <mergeCell ref="K94:K97"/>
    <mergeCell ref="L94:L97"/>
    <mergeCell ref="A98:B107"/>
    <mergeCell ref="K98:L107"/>
    <mergeCell ref="B150:B151"/>
  </mergeCells>
  <printOptions headings="false" gridLines="false" gridLinesSet="true" horizontalCentered="false" verticalCentered="false"/>
  <pageMargins left="0.196527777777778" right="0.196527777777778" top="0.240277777777778" bottom="0.511805555555555" header="0.511805555555555" footer="0.511805555555555"/>
  <pageSetup paperSize="9" scale="3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3366"/>
    <pageSetUpPr fitToPage="false"/>
  </sheetPr>
  <dimension ref="A1:L51"/>
  <sheetViews>
    <sheetView showFormulas="false" showGridLines="true" showRowColHeaders="true" showZeros="true" rightToLeft="false" tabSelected="false" showOutlineSymbols="true" defaultGridColor="true" view="pageBreakPreview" topLeftCell="A38" colorId="64" zoomScale="65" zoomScaleNormal="100" zoomScalePageLayoutView="65" workbookViewId="0">
      <selection pane="topLeft" activeCell="D52" activeCellId="0" sqref="D52"/>
    </sheetView>
  </sheetViews>
  <sheetFormatPr defaultColWidth="13.72265625" defaultRowHeight="16.5" zeroHeight="false" outlineLevelRow="0" outlineLevelCol="0"/>
  <cols>
    <col collapsed="false" customWidth="true" hidden="false" outlineLevel="0" max="1" min="1" style="67" width="4.43"/>
    <col collapsed="false" customWidth="true" hidden="false" outlineLevel="0" max="2" min="2" style="67" width="63.14"/>
    <col collapsed="false" customWidth="true" hidden="false" outlineLevel="0" max="3" min="3" style="67" width="13.14"/>
    <col collapsed="false" customWidth="true" hidden="false" outlineLevel="0" max="4" min="4" style="67" width="11.57"/>
    <col collapsed="false" customWidth="true" hidden="false" outlineLevel="0" max="5" min="5" style="67" width="12.71"/>
    <col collapsed="false" customWidth="true" hidden="false" outlineLevel="0" max="6" min="6" style="67" width="8.86"/>
    <col collapsed="false" customWidth="true" hidden="false" outlineLevel="0" max="7" min="7" style="67" width="11.86"/>
    <col collapsed="false" customWidth="true" hidden="false" outlineLevel="0" max="8" min="8" style="67" width="10.14"/>
    <col collapsed="false" customWidth="true" hidden="false" outlineLevel="0" max="9" min="9" style="67" width="15.57"/>
    <col collapsed="false" customWidth="true" hidden="false" outlineLevel="0" max="10" min="10" style="67" width="10.29"/>
    <col collapsed="false" customWidth="true" hidden="false" outlineLevel="0" max="11" min="11" style="67" width="31.43"/>
    <col collapsed="false" customWidth="true" hidden="false" outlineLevel="0" max="12" min="12" style="67" width="78.14"/>
    <col collapsed="false" customWidth="false" hidden="false" outlineLevel="0" max="257" min="13" style="67" width="13.7"/>
  </cols>
  <sheetData>
    <row r="1" customFormat="false" ht="27" hidden="true" customHeight="true" outlineLevel="0" collapsed="false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customFormat="false" ht="21" hidden="false" customHeight="true" outlineLevel="0" collapsed="false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customFormat="false" ht="43.5" hidden="false" customHeight="true" outlineLevel="0" collapsed="false">
      <c r="A3" s="71" t="s">
        <v>166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customFormat="false" ht="17.25" hidden="false" customHeight="true" outlineLevel="0" collapsed="false">
      <c r="A4" s="119" t="s">
        <v>33</v>
      </c>
      <c r="B4" s="119" t="s">
        <v>34</v>
      </c>
      <c r="C4" s="119" t="s">
        <v>2</v>
      </c>
      <c r="D4" s="119" t="s">
        <v>167</v>
      </c>
      <c r="E4" s="119" t="s">
        <v>36</v>
      </c>
      <c r="F4" s="119"/>
      <c r="G4" s="119"/>
      <c r="H4" s="119"/>
      <c r="I4" s="119"/>
      <c r="J4" s="119" t="s">
        <v>8</v>
      </c>
      <c r="K4" s="119" t="s">
        <v>37</v>
      </c>
      <c r="L4" s="119" t="s">
        <v>168</v>
      </c>
    </row>
    <row r="5" customFormat="false" ht="23.25" hidden="false" customHeight="true" outlineLevel="0" collapsed="false">
      <c r="A5" s="119"/>
      <c r="B5" s="119"/>
      <c r="C5" s="119"/>
      <c r="D5" s="119"/>
      <c r="E5" s="119" t="s">
        <v>6</v>
      </c>
      <c r="F5" s="119" t="s">
        <v>7</v>
      </c>
      <c r="G5" s="119"/>
      <c r="H5" s="119"/>
      <c r="I5" s="119"/>
      <c r="J5" s="119"/>
      <c r="K5" s="119"/>
      <c r="L5" s="119"/>
    </row>
    <row r="6" customFormat="false" ht="52.5" hidden="false" customHeight="true" outlineLevel="0" collapsed="false">
      <c r="A6" s="119"/>
      <c r="B6" s="119"/>
      <c r="C6" s="119"/>
      <c r="D6" s="119"/>
      <c r="E6" s="119"/>
      <c r="F6" s="205" t="s">
        <v>9</v>
      </c>
      <c r="G6" s="205"/>
      <c r="H6" s="205"/>
      <c r="I6" s="119" t="s">
        <v>10</v>
      </c>
      <c r="J6" s="119"/>
      <c r="K6" s="119"/>
      <c r="L6" s="119"/>
    </row>
    <row r="7" customFormat="false" ht="19.5" hidden="false" customHeight="true" outlineLevel="0" collapsed="false">
      <c r="A7" s="119"/>
      <c r="B7" s="119"/>
      <c r="C7" s="119"/>
      <c r="D7" s="119"/>
      <c r="E7" s="119"/>
      <c r="F7" s="119" t="s">
        <v>11</v>
      </c>
      <c r="G7" s="122" t="s">
        <v>12</v>
      </c>
      <c r="H7" s="122"/>
      <c r="I7" s="119"/>
      <c r="J7" s="119"/>
      <c r="K7" s="119"/>
      <c r="L7" s="119"/>
    </row>
    <row r="8" customFormat="false" ht="50.25" hidden="false" customHeight="true" outlineLevel="0" collapsed="false">
      <c r="A8" s="119"/>
      <c r="B8" s="119"/>
      <c r="C8" s="119"/>
      <c r="D8" s="119"/>
      <c r="E8" s="119"/>
      <c r="F8" s="119"/>
      <c r="G8" s="119" t="s">
        <v>13</v>
      </c>
      <c r="H8" s="122" t="s">
        <v>14</v>
      </c>
      <c r="I8" s="119"/>
      <c r="J8" s="119"/>
      <c r="K8" s="119"/>
      <c r="L8" s="119"/>
    </row>
    <row r="9" customFormat="false" ht="18" hidden="false" customHeight="true" outlineLevel="0" collapsed="false">
      <c r="A9" s="123" t="n">
        <v>1</v>
      </c>
      <c r="B9" s="126" t="n">
        <v>2</v>
      </c>
      <c r="C9" s="126" t="n">
        <v>3</v>
      </c>
      <c r="D9" s="126" t="n">
        <v>4</v>
      </c>
      <c r="E9" s="126" t="n">
        <v>5</v>
      </c>
      <c r="F9" s="126" t="n">
        <v>6</v>
      </c>
      <c r="G9" s="126" t="n">
        <v>7</v>
      </c>
      <c r="H9" s="126" t="n">
        <v>8</v>
      </c>
      <c r="I9" s="126" t="n">
        <v>9</v>
      </c>
      <c r="J9" s="126" t="n">
        <v>10</v>
      </c>
      <c r="K9" s="126" t="n">
        <v>11</v>
      </c>
      <c r="L9" s="126" t="n">
        <v>12</v>
      </c>
    </row>
    <row r="10" customFormat="false" ht="24" hidden="false" customHeight="true" outlineLevel="0" collapsed="false">
      <c r="A10" s="163" t="s">
        <v>169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customFormat="false" ht="28.5" hidden="false" customHeight="true" outlineLevel="0" collapsed="false">
      <c r="A11" s="206" t="s">
        <v>170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customFormat="false" ht="41.25" hidden="false" customHeight="true" outlineLevel="0" collapsed="false">
      <c r="A12" s="207" t="s">
        <v>171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customFormat="false" ht="23.85" hidden="false" customHeight="true" outlineLevel="0" collapsed="false">
      <c r="A13" s="149" t="s">
        <v>42</v>
      </c>
      <c r="B13" s="208" t="s">
        <v>172</v>
      </c>
      <c r="C13" s="149" t="n">
        <v>2017</v>
      </c>
      <c r="D13" s="166" t="n">
        <v>30</v>
      </c>
      <c r="E13" s="166" t="s">
        <v>16</v>
      </c>
      <c r="F13" s="166" t="s">
        <v>16</v>
      </c>
      <c r="G13" s="166" t="s">
        <v>16</v>
      </c>
      <c r="H13" s="166" t="s">
        <v>16</v>
      </c>
      <c r="I13" s="166" t="n">
        <v>30</v>
      </c>
      <c r="J13" s="149" t="s">
        <v>16</v>
      </c>
      <c r="K13" s="149" t="s">
        <v>173</v>
      </c>
      <c r="L13" s="149" t="s">
        <v>174</v>
      </c>
    </row>
    <row r="14" customFormat="false" ht="22.5" hidden="false" customHeight="true" outlineLevel="0" collapsed="false">
      <c r="A14" s="149"/>
      <c r="B14" s="208"/>
      <c r="C14" s="149" t="n">
        <v>2018</v>
      </c>
      <c r="D14" s="166" t="n">
        <v>17.1</v>
      </c>
      <c r="E14" s="166" t="s">
        <v>16</v>
      </c>
      <c r="F14" s="166" t="s">
        <v>16</v>
      </c>
      <c r="G14" s="166" t="s">
        <v>16</v>
      </c>
      <c r="H14" s="166" t="s">
        <v>16</v>
      </c>
      <c r="I14" s="166" t="n">
        <v>17.1</v>
      </c>
      <c r="J14" s="149" t="s">
        <v>16</v>
      </c>
      <c r="K14" s="149"/>
      <c r="L14" s="149"/>
    </row>
    <row r="15" customFormat="false" ht="19.5" hidden="false" customHeight="true" outlineLevel="0" collapsed="false">
      <c r="A15" s="149"/>
      <c r="B15" s="208"/>
      <c r="C15" s="149" t="n">
        <v>2019</v>
      </c>
      <c r="D15" s="166" t="n">
        <v>20</v>
      </c>
      <c r="E15" s="166" t="s">
        <v>16</v>
      </c>
      <c r="F15" s="166" t="s">
        <v>16</v>
      </c>
      <c r="G15" s="166" t="s">
        <v>16</v>
      </c>
      <c r="H15" s="166" t="s">
        <v>16</v>
      </c>
      <c r="I15" s="166" t="n">
        <v>20</v>
      </c>
      <c r="J15" s="149" t="s">
        <v>16</v>
      </c>
      <c r="K15" s="149"/>
      <c r="L15" s="149"/>
    </row>
    <row r="16" customFormat="false" ht="19.5" hidden="false" customHeight="true" outlineLevel="0" collapsed="false">
      <c r="A16" s="149"/>
      <c r="B16" s="208"/>
      <c r="C16" s="149" t="n">
        <v>2020</v>
      </c>
      <c r="D16" s="147" t="n">
        <f aca="false">I16</f>
        <v>56.589</v>
      </c>
      <c r="E16" s="147"/>
      <c r="F16" s="147" t="s">
        <v>16</v>
      </c>
      <c r="G16" s="147" t="s">
        <v>16</v>
      </c>
      <c r="H16" s="147" t="s">
        <v>16</v>
      </c>
      <c r="I16" s="147" t="n">
        <v>56.589</v>
      </c>
      <c r="J16" s="149" t="s">
        <v>16</v>
      </c>
      <c r="K16" s="149"/>
      <c r="L16" s="149"/>
    </row>
    <row r="17" customFormat="false" ht="20.25" hidden="false" customHeight="true" outlineLevel="0" collapsed="false">
      <c r="A17" s="149"/>
      <c r="B17" s="208"/>
      <c r="C17" s="149" t="n">
        <v>2021</v>
      </c>
      <c r="D17" s="166" t="n">
        <f aca="false">I17</f>
        <v>14</v>
      </c>
      <c r="E17" s="166" t="s">
        <v>16</v>
      </c>
      <c r="F17" s="166" t="s">
        <v>16</v>
      </c>
      <c r="G17" s="166" t="s">
        <v>16</v>
      </c>
      <c r="H17" s="166" t="s">
        <v>16</v>
      </c>
      <c r="I17" s="166" t="n">
        <v>14</v>
      </c>
      <c r="J17" s="149" t="s">
        <v>16</v>
      </c>
      <c r="K17" s="149"/>
      <c r="L17" s="149"/>
    </row>
    <row r="18" customFormat="false" ht="18.75" hidden="false" customHeight="true" outlineLevel="0" collapsed="false">
      <c r="A18" s="149"/>
      <c r="B18" s="208"/>
      <c r="C18" s="149" t="n">
        <v>2022</v>
      </c>
      <c r="D18" s="166" t="n">
        <f aca="false">I18</f>
        <v>20</v>
      </c>
      <c r="E18" s="166" t="s">
        <v>16</v>
      </c>
      <c r="F18" s="166" t="s">
        <v>16</v>
      </c>
      <c r="G18" s="166" t="s">
        <v>16</v>
      </c>
      <c r="H18" s="166" t="s">
        <v>16</v>
      </c>
      <c r="I18" s="166" t="n">
        <v>20</v>
      </c>
      <c r="J18" s="149" t="s">
        <v>16</v>
      </c>
      <c r="K18" s="149"/>
      <c r="L18" s="149"/>
    </row>
    <row r="19" customFormat="false" ht="18.75" hidden="false" customHeight="true" outlineLevel="0" collapsed="false">
      <c r="A19" s="149"/>
      <c r="B19" s="208"/>
      <c r="C19" s="149" t="n">
        <v>2023</v>
      </c>
      <c r="D19" s="166" t="n">
        <f aca="false">I19</f>
        <v>0</v>
      </c>
      <c r="E19" s="166"/>
      <c r="F19" s="166"/>
      <c r="G19" s="166"/>
      <c r="H19" s="166"/>
      <c r="I19" s="166" t="n">
        <v>0</v>
      </c>
      <c r="J19" s="149"/>
      <c r="K19" s="149"/>
      <c r="L19" s="149"/>
    </row>
    <row r="20" customFormat="false" ht="18.75" hidden="false" customHeight="true" outlineLevel="0" collapsed="false">
      <c r="A20" s="149"/>
      <c r="B20" s="208"/>
      <c r="C20" s="149" t="n">
        <v>2024</v>
      </c>
      <c r="D20" s="166" t="n">
        <v>20</v>
      </c>
      <c r="E20" s="166" t="s">
        <v>16</v>
      </c>
      <c r="F20" s="166" t="s">
        <v>16</v>
      </c>
      <c r="G20" s="166" t="s">
        <v>16</v>
      </c>
      <c r="H20" s="166" t="s">
        <v>16</v>
      </c>
      <c r="I20" s="166" t="n">
        <v>20</v>
      </c>
      <c r="J20" s="149" t="s">
        <v>16</v>
      </c>
      <c r="K20" s="149"/>
      <c r="L20" s="149"/>
    </row>
    <row r="21" customFormat="false" ht="18.75" hidden="false" customHeight="true" outlineLevel="0" collapsed="false">
      <c r="A21" s="149"/>
      <c r="B21" s="208"/>
      <c r="C21" s="149" t="n">
        <v>2025</v>
      </c>
      <c r="D21" s="166" t="n">
        <v>20</v>
      </c>
      <c r="E21" s="166" t="s">
        <v>16</v>
      </c>
      <c r="F21" s="166" t="s">
        <v>16</v>
      </c>
      <c r="G21" s="166" t="s">
        <v>16</v>
      </c>
      <c r="H21" s="166" t="s">
        <v>16</v>
      </c>
      <c r="I21" s="166" t="n">
        <v>20</v>
      </c>
      <c r="J21" s="149" t="s">
        <v>16</v>
      </c>
      <c r="K21" s="149"/>
      <c r="L21" s="149"/>
    </row>
    <row r="22" customFormat="false" ht="19.5" hidden="false" customHeight="true" outlineLevel="0" collapsed="false">
      <c r="A22" s="149" t="s">
        <v>46</v>
      </c>
      <c r="B22" s="208" t="s">
        <v>175</v>
      </c>
      <c r="C22" s="149" t="n">
        <v>2017</v>
      </c>
      <c r="D22" s="174" t="n">
        <v>5</v>
      </c>
      <c r="E22" s="166" t="s">
        <v>16</v>
      </c>
      <c r="F22" s="166" t="s">
        <v>16</v>
      </c>
      <c r="G22" s="166" t="s">
        <v>16</v>
      </c>
      <c r="H22" s="166" t="s">
        <v>16</v>
      </c>
      <c r="I22" s="174" t="n">
        <v>5</v>
      </c>
      <c r="J22" s="149" t="s">
        <v>16</v>
      </c>
      <c r="K22" s="149" t="s">
        <v>176</v>
      </c>
      <c r="L22" s="149" t="s">
        <v>134</v>
      </c>
    </row>
    <row r="23" customFormat="false" ht="18.75" hidden="false" customHeight="true" outlineLevel="0" collapsed="false">
      <c r="A23" s="149"/>
      <c r="B23" s="208"/>
      <c r="C23" s="149" t="n">
        <v>2018</v>
      </c>
      <c r="D23" s="174" t="n">
        <f aca="false">I23</f>
        <v>5</v>
      </c>
      <c r="E23" s="166" t="s">
        <v>16</v>
      </c>
      <c r="F23" s="166" t="s">
        <v>16</v>
      </c>
      <c r="G23" s="166" t="s">
        <v>16</v>
      </c>
      <c r="H23" s="166" t="s">
        <v>16</v>
      </c>
      <c r="I23" s="174" t="n">
        <v>5</v>
      </c>
      <c r="J23" s="149" t="s">
        <v>16</v>
      </c>
      <c r="K23" s="149"/>
      <c r="L23" s="149"/>
    </row>
    <row r="24" customFormat="false" ht="16.5" hidden="false" customHeight="true" outlineLevel="0" collapsed="false">
      <c r="A24" s="149"/>
      <c r="B24" s="208"/>
      <c r="C24" s="149" t="n">
        <v>2019</v>
      </c>
      <c r="D24" s="174" t="n">
        <f aca="false">I24</f>
        <v>5</v>
      </c>
      <c r="E24" s="166" t="s">
        <v>16</v>
      </c>
      <c r="F24" s="166" t="s">
        <v>16</v>
      </c>
      <c r="G24" s="166" t="s">
        <v>16</v>
      </c>
      <c r="H24" s="166" t="s">
        <v>16</v>
      </c>
      <c r="I24" s="174" t="n">
        <v>5</v>
      </c>
      <c r="J24" s="149" t="s">
        <v>16</v>
      </c>
      <c r="K24" s="149"/>
      <c r="L24" s="149"/>
    </row>
    <row r="25" customFormat="false" ht="19.5" hidden="false" customHeight="true" outlineLevel="0" collapsed="false">
      <c r="A25" s="149"/>
      <c r="B25" s="208"/>
      <c r="C25" s="149" t="n">
        <v>2020</v>
      </c>
      <c r="D25" s="209" t="n">
        <f aca="false">I25</f>
        <v>4.911</v>
      </c>
      <c r="E25" s="166" t="s">
        <v>16</v>
      </c>
      <c r="F25" s="166" t="s">
        <v>16</v>
      </c>
      <c r="G25" s="166" t="s">
        <v>16</v>
      </c>
      <c r="H25" s="166" t="s">
        <v>16</v>
      </c>
      <c r="I25" s="209" t="n">
        <v>4.911</v>
      </c>
      <c r="J25" s="149" t="s">
        <v>16</v>
      </c>
      <c r="K25" s="149"/>
      <c r="L25" s="149"/>
    </row>
    <row r="26" customFormat="false" ht="19.5" hidden="false" customHeight="true" outlineLevel="0" collapsed="false">
      <c r="A26" s="149"/>
      <c r="B26" s="208"/>
      <c r="C26" s="149" t="n">
        <v>2021</v>
      </c>
      <c r="D26" s="174" t="n">
        <f aca="false">I26</f>
        <v>5</v>
      </c>
      <c r="E26" s="166" t="s">
        <v>16</v>
      </c>
      <c r="F26" s="166" t="s">
        <v>16</v>
      </c>
      <c r="G26" s="166" t="s">
        <v>16</v>
      </c>
      <c r="H26" s="166" t="s">
        <v>16</v>
      </c>
      <c r="I26" s="174" t="n">
        <v>5</v>
      </c>
      <c r="J26" s="149" t="s">
        <v>16</v>
      </c>
      <c r="K26" s="149"/>
      <c r="L26" s="149"/>
    </row>
    <row r="27" customFormat="false" ht="18.75" hidden="false" customHeight="true" outlineLevel="0" collapsed="false">
      <c r="A27" s="149"/>
      <c r="B27" s="208"/>
      <c r="C27" s="149" t="n">
        <v>2022</v>
      </c>
      <c r="D27" s="174" t="n">
        <f aca="false">I27</f>
        <v>5</v>
      </c>
      <c r="E27" s="166" t="s">
        <v>16</v>
      </c>
      <c r="F27" s="166" t="s">
        <v>16</v>
      </c>
      <c r="G27" s="166" t="s">
        <v>16</v>
      </c>
      <c r="H27" s="166" t="s">
        <v>16</v>
      </c>
      <c r="I27" s="174" t="n">
        <v>5</v>
      </c>
      <c r="J27" s="149" t="s">
        <v>16</v>
      </c>
      <c r="K27" s="149"/>
      <c r="L27" s="149"/>
    </row>
    <row r="28" customFormat="false" ht="16.5" hidden="false" customHeight="true" outlineLevel="0" collapsed="false">
      <c r="A28" s="149"/>
      <c r="B28" s="208"/>
      <c r="C28" s="149" t="n">
        <v>2023</v>
      </c>
      <c r="D28" s="174" t="n">
        <v>0</v>
      </c>
      <c r="E28" s="166" t="s">
        <v>16</v>
      </c>
      <c r="F28" s="166" t="s">
        <v>16</v>
      </c>
      <c r="G28" s="166" t="s">
        <v>16</v>
      </c>
      <c r="H28" s="166" t="s">
        <v>16</v>
      </c>
      <c r="I28" s="174" t="n">
        <v>0</v>
      </c>
      <c r="J28" s="149" t="s">
        <v>16</v>
      </c>
      <c r="K28" s="149"/>
      <c r="L28" s="149"/>
    </row>
    <row r="29" customFormat="false" ht="16.5" hidden="false" customHeight="true" outlineLevel="0" collapsed="false">
      <c r="A29" s="149"/>
      <c r="B29" s="208"/>
      <c r="C29" s="149" t="n">
        <v>2024</v>
      </c>
      <c r="D29" s="174" t="n">
        <v>5</v>
      </c>
      <c r="E29" s="166"/>
      <c r="F29" s="166"/>
      <c r="G29" s="166"/>
      <c r="H29" s="166"/>
      <c r="I29" s="174" t="n">
        <v>5</v>
      </c>
      <c r="J29" s="149"/>
      <c r="K29" s="149"/>
      <c r="L29" s="149"/>
    </row>
    <row r="30" customFormat="false" ht="16.5" hidden="false" customHeight="true" outlineLevel="0" collapsed="false">
      <c r="A30" s="149"/>
      <c r="B30" s="208"/>
      <c r="C30" s="149" t="n">
        <v>2025</v>
      </c>
      <c r="D30" s="174" t="n">
        <v>5</v>
      </c>
      <c r="E30" s="166" t="s">
        <v>16</v>
      </c>
      <c r="F30" s="166" t="s">
        <v>16</v>
      </c>
      <c r="G30" s="166" t="s">
        <v>16</v>
      </c>
      <c r="H30" s="166" t="s">
        <v>16</v>
      </c>
      <c r="I30" s="174" t="n">
        <v>5</v>
      </c>
      <c r="J30" s="149" t="s">
        <v>16</v>
      </c>
      <c r="K30" s="149"/>
      <c r="L30" s="149"/>
    </row>
    <row r="31" customFormat="false" ht="91.5" hidden="false" customHeight="true" outlineLevel="0" collapsed="false">
      <c r="A31" s="149" t="s">
        <v>50</v>
      </c>
      <c r="B31" s="208" t="s">
        <v>177</v>
      </c>
      <c r="C31" s="149" t="s">
        <v>19</v>
      </c>
      <c r="D31" s="174" t="s">
        <v>16</v>
      </c>
      <c r="E31" s="174" t="s">
        <v>16</v>
      </c>
      <c r="F31" s="174" t="s">
        <v>16</v>
      </c>
      <c r="G31" s="174" t="s">
        <v>16</v>
      </c>
      <c r="H31" s="174" t="s">
        <v>16</v>
      </c>
      <c r="I31" s="174" t="s">
        <v>16</v>
      </c>
      <c r="J31" s="149" t="s">
        <v>16</v>
      </c>
      <c r="K31" s="149" t="s">
        <v>178</v>
      </c>
      <c r="L31" s="149" t="s">
        <v>179</v>
      </c>
    </row>
    <row r="32" customFormat="false" ht="99" hidden="false" customHeight="true" outlineLevel="0" collapsed="false">
      <c r="A32" s="85" t="s">
        <v>55</v>
      </c>
      <c r="B32" s="210" t="s">
        <v>180</v>
      </c>
      <c r="C32" s="91" t="s">
        <v>19</v>
      </c>
      <c r="D32" s="211" t="s">
        <v>16</v>
      </c>
      <c r="E32" s="211" t="s">
        <v>16</v>
      </c>
      <c r="F32" s="211" t="s">
        <v>16</v>
      </c>
      <c r="G32" s="211" t="s">
        <v>16</v>
      </c>
      <c r="H32" s="211" t="s">
        <v>16</v>
      </c>
      <c r="I32" s="211" t="s">
        <v>16</v>
      </c>
      <c r="J32" s="91" t="s">
        <v>16</v>
      </c>
      <c r="K32" s="91" t="s">
        <v>178</v>
      </c>
      <c r="L32" s="91" t="s">
        <v>181</v>
      </c>
    </row>
    <row r="33" customFormat="false" ht="72.75" hidden="false" customHeight="true" outlineLevel="0" collapsed="false">
      <c r="A33" s="85" t="s">
        <v>59</v>
      </c>
      <c r="B33" s="210" t="s">
        <v>182</v>
      </c>
      <c r="C33" s="91" t="s">
        <v>19</v>
      </c>
      <c r="D33" s="211" t="s">
        <v>16</v>
      </c>
      <c r="E33" s="211" t="s">
        <v>16</v>
      </c>
      <c r="F33" s="211" t="s">
        <v>16</v>
      </c>
      <c r="G33" s="211" t="s">
        <v>16</v>
      </c>
      <c r="H33" s="211" t="s">
        <v>16</v>
      </c>
      <c r="I33" s="211" t="s">
        <v>16</v>
      </c>
      <c r="J33" s="91" t="s">
        <v>16</v>
      </c>
      <c r="K33" s="91" t="s">
        <v>79</v>
      </c>
      <c r="L33" s="91" t="s">
        <v>183</v>
      </c>
    </row>
    <row r="34" customFormat="false" ht="60.75" hidden="false" customHeight="true" outlineLevel="0" collapsed="false">
      <c r="A34" s="85" t="s">
        <v>63</v>
      </c>
      <c r="B34" s="210" t="s">
        <v>184</v>
      </c>
      <c r="C34" s="91" t="s">
        <v>19</v>
      </c>
      <c r="D34" s="211" t="s">
        <v>16</v>
      </c>
      <c r="E34" s="211" t="s">
        <v>16</v>
      </c>
      <c r="F34" s="211" t="s">
        <v>16</v>
      </c>
      <c r="G34" s="211" t="s">
        <v>16</v>
      </c>
      <c r="H34" s="211" t="s">
        <v>16</v>
      </c>
      <c r="I34" s="211" t="s">
        <v>16</v>
      </c>
      <c r="J34" s="91" t="s">
        <v>16</v>
      </c>
      <c r="K34" s="91" t="s">
        <v>185</v>
      </c>
      <c r="L34" s="91" t="s">
        <v>186</v>
      </c>
    </row>
    <row r="35" customFormat="false" ht="72.75" hidden="false" customHeight="true" outlineLevel="0" collapsed="false">
      <c r="A35" s="85" t="s">
        <v>67</v>
      </c>
      <c r="B35" s="210" t="s">
        <v>187</v>
      </c>
      <c r="C35" s="91" t="s">
        <v>19</v>
      </c>
      <c r="D35" s="211" t="s">
        <v>16</v>
      </c>
      <c r="E35" s="211" t="s">
        <v>16</v>
      </c>
      <c r="F35" s="211" t="s">
        <v>16</v>
      </c>
      <c r="G35" s="211" t="s">
        <v>16</v>
      </c>
      <c r="H35" s="211" t="s">
        <v>16</v>
      </c>
      <c r="I35" s="211" t="s">
        <v>16</v>
      </c>
      <c r="J35" s="91" t="s">
        <v>16</v>
      </c>
      <c r="K35" s="91" t="s">
        <v>176</v>
      </c>
      <c r="L35" s="91" t="s">
        <v>188</v>
      </c>
    </row>
    <row r="36" customFormat="false" ht="84.95" hidden="false" customHeight="true" outlineLevel="0" collapsed="false">
      <c r="A36" s="85" t="s">
        <v>71</v>
      </c>
      <c r="B36" s="210" t="s">
        <v>189</v>
      </c>
      <c r="C36" s="91" t="s">
        <v>19</v>
      </c>
      <c r="D36" s="212" t="s">
        <v>16</v>
      </c>
      <c r="E36" s="212" t="s">
        <v>16</v>
      </c>
      <c r="F36" s="212" t="s">
        <v>16</v>
      </c>
      <c r="G36" s="212" t="s">
        <v>16</v>
      </c>
      <c r="H36" s="212" t="s">
        <v>16</v>
      </c>
      <c r="I36" s="212" t="s">
        <v>16</v>
      </c>
      <c r="J36" s="85" t="s">
        <v>16</v>
      </c>
      <c r="K36" s="91" t="s">
        <v>190</v>
      </c>
      <c r="L36" s="91" t="s">
        <v>191</v>
      </c>
    </row>
    <row r="37" customFormat="false" ht="77.25" hidden="false" customHeight="true" outlineLevel="0" collapsed="false">
      <c r="A37" s="85" t="s">
        <v>75</v>
      </c>
      <c r="B37" s="210" t="s">
        <v>192</v>
      </c>
      <c r="C37" s="91" t="s">
        <v>19</v>
      </c>
      <c r="D37" s="211" t="s">
        <v>16</v>
      </c>
      <c r="E37" s="211" t="s">
        <v>16</v>
      </c>
      <c r="F37" s="211" t="s">
        <v>16</v>
      </c>
      <c r="G37" s="211" t="s">
        <v>16</v>
      </c>
      <c r="H37" s="211" t="s">
        <v>16</v>
      </c>
      <c r="I37" s="211" t="s">
        <v>16</v>
      </c>
      <c r="J37" s="91" t="s">
        <v>16</v>
      </c>
      <c r="K37" s="91" t="s">
        <v>79</v>
      </c>
      <c r="L37" s="91" t="s">
        <v>193</v>
      </c>
    </row>
    <row r="38" customFormat="false" ht="89.25" hidden="false" customHeight="true" outlineLevel="0" collapsed="false">
      <c r="A38" s="213" t="s">
        <v>77</v>
      </c>
      <c r="B38" s="210" t="s">
        <v>194</v>
      </c>
      <c r="C38" s="211" t="s">
        <v>19</v>
      </c>
      <c r="D38" s="214" t="s">
        <v>16</v>
      </c>
      <c r="E38" s="211" t="s">
        <v>16</v>
      </c>
      <c r="F38" s="211" t="s">
        <v>16</v>
      </c>
      <c r="G38" s="211" t="s">
        <v>16</v>
      </c>
      <c r="H38" s="214" t="s">
        <v>16</v>
      </c>
      <c r="I38" s="214" t="s">
        <v>16</v>
      </c>
      <c r="J38" s="91" t="s">
        <v>16</v>
      </c>
      <c r="K38" s="91" t="s">
        <v>195</v>
      </c>
      <c r="L38" s="85" t="s">
        <v>196</v>
      </c>
    </row>
    <row r="39" customFormat="false" ht="90.75" hidden="false" customHeight="true" outlineLevel="0" collapsed="false">
      <c r="A39" s="213" t="s">
        <v>81</v>
      </c>
      <c r="B39" s="210" t="s">
        <v>197</v>
      </c>
      <c r="C39" s="211" t="s">
        <v>19</v>
      </c>
      <c r="D39" s="214" t="s">
        <v>16</v>
      </c>
      <c r="E39" s="211" t="s">
        <v>16</v>
      </c>
      <c r="F39" s="211" t="s">
        <v>16</v>
      </c>
      <c r="G39" s="211" t="s">
        <v>16</v>
      </c>
      <c r="H39" s="214" t="s">
        <v>16</v>
      </c>
      <c r="I39" s="214" t="s">
        <v>16</v>
      </c>
      <c r="J39" s="91" t="s">
        <v>16</v>
      </c>
      <c r="K39" s="91" t="s">
        <v>79</v>
      </c>
      <c r="L39" s="215" t="s">
        <v>134</v>
      </c>
    </row>
    <row r="40" customFormat="false" ht="87.75" hidden="false" customHeight="true" outlineLevel="0" collapsed="false">
      <c r="A40" s="85" t="s">
        <v>84</v>
      </c>
      <c r="B40" s="210" t="s">
        <v>198</v>
      </c>
      <c r="C40" s="211" t="s">
        <v>19</v>
      </c>
      <c r="D40" s="214" t="s">
        <v>16</v>
      </c>
      <c r="E40" s="211" t="s">
        <v>16</v>
      </c>
      <c r="F40" s="211" t="s">
        <v>16</v>
      </c>
      <c r="G40" s="211" t="s">
        <v>16</v>
      </c>
      <c r="H40" s="214" t="s">
        <v>16</v>
      </c>
      <c r="I40" s="214" t="s">
        <v>16</v>
      </c>
      <c r="J40" s="91" t="s">
        <v>16</v>
      </c>
      <c r="K40" s="91" t="s">
        <v>199</v>
      </c>
      <c r="L40" s="91" t="s">
        <v>200</v>
      </c>
    </row>
    <row r="41" customFormat="false" ht="75" hidden="false" customHeight="true" outlineLevel="0" collapsed="false">
      <c r="A41" s="85" t="s">
        <v>145</v>
      </c>
      <c r="B41" s="210" t="s">
        <v>201</v>
      </c>
      <c r="C41" s="211" t="s">
        <v>19</v>
      </c>
      <c r="D41" s="214" t="s">
        <v>16</v>
      </c>
      <c r="E41" s="211" t="s">
        <v>16</v>
      </c>
      <c r="F41" s="211" t="s">
        <v>16</v>
      </c>
      <c r="G41" s="211" t="s">
        <v>16</v>
      </c>
      <c r="H41" s="214" t="s">
        <v>16</v>
      </c>
      <c r="I41" s="214" t="s">
        <v>16</v>
      </c>
      <c r="J41" s="91" t="s">
        <v>16</v>
      </c>
      <c r="K41" s="91" t="s">
        <v>202</v>
      </c>
      <c r="L41" s="91" t="s">
        <v>203</v>
      </c>
    </row>
    <row r="42" customFormat="false" ht="22.5" hidden="false" customHeight="true" outlineLevel="0" collapsed="false">
      <c r="A42" s="153" t="s">
        <v>87</v>
      </c>
      <c r="B42" s="153"/>
      <c r="C42" s="153" t="n">
        <v>2017</v>
      </c>
      <c r="D42" s="192" t="n">
        <f aca="false">I42</f>
        <v>35</v>
      </c>
      <c r="E42" s="192" t="s">
        <v>16</v>
      </c>
      <c r="F42" s="192" t="s">
        <v>16</v>
      </c>
      <c r="G42" s="192" t="s">
        <v>16</v>
      </c>
      <c r="H42" s="192" t="s">
        <v>16</v>
      </c>
      <c r="I42" s="192" t="n">
        <f aca="false">I13+I22</f>
        <v>35</v>
      </c>
      <c r="J42" s="119" t="s">
        <v>16</v>
      </c>
      <c r="K42" s="119"/>
      <c r="L42" s="119"/>
    </row>
    <row r="43" customFormat="false" ht="18.75" hidden="false" customHeight="true" outlineLevel="0" collapsed="false">
      <c r="A43" s="153"/>
      <c r="B43" s="153"/>
      <c r="C43" s="216" t="n">
        <v>2018</v>
      </c>
      <c r="D43" s="192" t="n">
        <f aca="false">I43</f>
        <v>22.1</v>
      </c>
      <c r="E43" s="192" t="s">
        <v>16</v>
      </c>
      <c r="F43" s="192" t="s">
        <v>16</v>
      </c>
      <c r="G43" s="192" t="s">
        <v>16</v>
      </c>
      <c r="H43" s="192" t="s">
        <v>16</v>
      </c>
      <c r="I43" s="192" t="n">
        <f aca="false">I14+I23</f>
        <v>22.1</v>
      </c>
      <c r="J43" s="126" t="s">
        <v>16</v>
      </c>
      <c r="K43" s="119"/>
      <c r="L43" s="119"/>
    </row>
    <row r="44" customFormat="false" ht="23.25" hidden="false" customHeight="true" outlineLevel="0" collapsed="false">
      <c r="A44" s="153"/>
      <c r="B44" s="153"/>
      <c r="C44" s="216" t="n">
        <v>2019</v>
      </c>
      <c r="D44" s="192" t="n">
        <f aca="false">I44</f>
        <v>25</v>
      </c>
      <c r="E44" s="192" t="s">
        <v>16</v>
      </c>
      <c r="F44" s="192" t="s">
        <v>16</v>
      </c>
      <c r="G44" s="192" t="s">
        <v>16</v>
      </c>
      <c r="H44" s="192" t="s">
        <v>16</v>
      </c>
      <c r="I44" s="192" t="n">
        <f aca="false">I15+I24</f>
        <v>25</v>
      </c>
      <c r="J44" s="126" t="s">
        <v>16</v>
      </c>
      <c r="K44" s="119"/>
      <c r="L44" s="119"/>
    </row>
    <row r="45" customFormat="false" ht="19.5" hidden="false" customHeight="true" outlineLevel="0" collapsed="false">
      <c r="A45" s="153"/>
      <c r="B45" s="153"/>
      <c r="C45" s="216" t="n">
        <v>2020</v>
      </c>
      <c r="D45" s="217" t="n">
        <f aca="false">I45</f>
        <v>61.5</v>
      </c>
      <c r="E45" s="217" t="s">
        <v>16</v>
      </c>
      <c r="F45" s="217" t="s">
        <v>16</v>
      </c>
      <c r="G45" s="217" t="s">
        <v>16</v>
      </c>
      <c r="H45" s="217" t="s">
        <v>16</v>
      </c>
      <c r="I45" s="217" t="n">
        <f aca="false">I16+I25</f>
        <v>61.5</v>
      </c>
      <c r="J45" s="126" t="s">
        <v>16</v>
      </c>
      <c r="K45" s="119"/>
      <c r="L45" s="119"/>
    </row>
    <row r="46" customFormat="false" ht="23.25" hidden="false" customHeight="true" outlineLevel="0" collapsed="false">
      <c r="A46" s="153"/>
      <c r="B46" s="153"/>
      <c r="C46" s="216" t="n">
        <v>2021</v>
      </c>
      <c r="D46" s="192" t="n">
        <f aca="false">I46</f>
        <v>19</v>
      </c>
      <c r="E46" s="192" t="s">
        <v>16</v>
      </c>
      <c r="F46" s="192" t="s">
        <v>16</v>
      </c>
      <c r="G46" s="192" t="s">
        <v>16</v>
      </c>
      <c r="H46" s="192" t="s">
        <v>16</v>
      </c>
      <c r="I46" s="192" t="n">
        <f aca="false">I17+I26</f>
        <v>19</v>
      </c>
      <c r="J46" s="126" t="s">
        <v>16</v>
      </c>
      <c r="K46" s="119"/>
      <c r="L46" s="119"/>
    </row>
    <row r="47" customFormat="false" ht="24.75" hidden="false" customHeight="true" outlineLevel="0" collapsed="false">
      <c r="A47" s="153"/>
      <c r="B47" s="153"/>
      <c r="C47" s="216" t="n">
        <v>2022</v>
      </c>
      <c r="D47" s="192" t="n">
        <f aca="false">I47</f>
        <v>25</v>
      </c>
      <c r="E47" s="192" t="s">
        <v>16</v>
      </c>
      <c r="F47" s="192" t="s">
        <v>16</v>
      </c>
      <c r="G47" s="192" t="s">
        <v>16</v>
      </c>
      <c r="H47" s="192" t="s">
        <v>16</v>
      </c>
      <c r="I47" s="192" t="n">
        <f aca="false">I18+I27</f>
        <v>25</v>
      </c>
      <c r="J47" s="126" t="s">
        <v>16</v>
      </c>
      <c r="K47" s="119"/>
      <c r="L47" s="119"/>
    </row>
    <row r="48" customFormat="false" ht="22.5" hidden="false" customHeight="true" outlineLevel="0" collapsed="false">
      <c r="A48" s="153"/>
      <c r="B48" s="153"/>
      <c r="C48" s="216" t="n">
        <v>2023</v>
      </c>
      <c r="D48" s="192" t="n">
        <f aca="false">I48</f>
        <v>0</v>
      </c>
      <c r="E48" s="192" t="s">
        <v>16</v>
      </c>
      <c r="F48" s="192" t="s">
        <v>16</v>
      </c>
      <c r="G48" s="192" t="s">
        <v>16</v>
      </c>
      <c r="H48" s="192" t="s">
        <v>16</v>
      </c>
      <c r="I48" s="192" t="n">
        <f aca="false">II19+I28</f>
        <v>0</v>
      </c>
      <c r="J48" s="126" t="s">
        <v>16</v>
      </c>
      <c r="K48" s="119"/>
      <c r="L48" s="119"/>
    </row>
    <row r="49" customFormat="false" ht="22.5" hidden="false" customHeight="true" outlineLevel="0" collapsed="false">
      <c r="A49" s="153"/>
      <c r="B49" s="153"/>
      <c r="C49" s="216" t="n">
        <v>2024</v>
      </c>
      <c r="D49" s="192" t="n">
        <f aca="false">I49</f>
        <v>25</v>
      </c>
      <c r="E49" s="192"/>
      <c r="F49" s="192"/>
      <c r="G49" s="192"/>
      <c r="H49" s="192"/>
      <c r="I49" s="192" t="n">
        <f aca="false">I21+I29</f>
        <v>25</v>
      </c>
      <c r="J49" s="126"/>
      <c r="K49" s="119"/>
      <c r="L49" s="119"/>
    </row>
    <row r="50" customFormat="false" ht="22.5" hidden="false" customHeight="true" outlineLevel="0" collapsed="false">
      <c r="A50" s="153"/>
      <c r="B50" s="153"/>
      <c r="C50" s="216" t="n">
        <v>2025</v>
      </c>
      <c r="D50" s="192" t="n">
        <f aca="false">I50</f>
        <v>25</v>
      </c>
      <c r="E50" s="192" t="s">
        <v>16</v>
      </c>
      <c r="F50" s="192" t="s">
        <v>16</v>
      </c>
      <c r="G50" s="192" t="s">
        <v>16</v>
      </c>
      <c r="H50" s="192" t="s">
        <v>16</v>
      </c>
      <c r="I50" s="192" t="n">
        <f aca="false">I21+I30</f>
        <v>25</v>
      </c>
      <c r="J50" s="126" t="s">
        <v>16</v>
      </c>
      <c r="K50" s="119"/>
      <c r="L50" s="119"/>
    </row>
    <row r="51" customFormat="false" ht="29.25" hidden="false" customHeight="true" outlineLevel="0" collapsed="false">
      <c r="A51" s="153"/>
      <c r="B51" s="153"/>
      <c r="C51" s="216" t="s">
        <v>19</v>
      </c>
      <c r="D51" s="217" t="n">
        <f aca="false">I51</f>
        <v>237.6</v>
      </c>
      <c r="E51" s="217" t="s">
        <v>16</v>
      </c>
      <c r="F51" s="217" t="s">
        <v>16</v>
      </c>
      <c r="G51" s="217" t="s">
        <v>16</v>
      </c>
      <c r="H51" s="192" t="s">
        <v>16</v>
      </c>
      <c r="I51" s="217" t="n">
        <f aca="false">I42+I43+I44+I45+I46+I47+I48+I49+I50</f>
        <v>237.6</v>
      </c>
      <c r="J51" s="126" t="s">
        <v>16</v>
      </c>
      <c r="K51" s="119"/>
      <c r="L51" s="119"/>
    </row>
  </sheetData>
  <mergeCells count="30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21"/>
    <mergeCell ref="B13:B21"/>
    <mergeCell ref="K13:K21"/>
    <mergeCell ref="L13:L21"/>
    <mergeCell ref="A22:A30"/>
    <mergeCell ref="B22:B30"/>
    <mergeCell ref="K22:K30"/>
    <mergeCell ref="L22:L30"/>
    <mergeCell ref="A42:B51"/>
    <mergeCell ref="K42:L51"/>
  </mergeCells>
  <printOptions headings="false" gridLines="false" gridLinesSet="true" horizontalCentered="false" verticalCentered="false"/>
  <pageMargins left="0.275694444444444" right="0.196527777777778" top="0.275694444444444" bottom="0.196527777777778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A1:L245"/>
  <sheetViews>
    <sheetView showFormulas="false" showGridLines="true" showRowColHeaders="true" showZeros="true" rightToLeft="false" tabSelected="false" showOutlineSymbols="true" defaultGridColor="true" view="pageBreakPreview" topLeftCell="B202" colorId="64" zoomScale="65" zoomScaleNormal="100" zoomScalePageLayoutView="65" workbookViewId="0">
      <selection pane="topLeft" activeCell="I237" activeCellId="0" sqref="I237"/>
    </sheetView>
  </sheetViews>
  <sheetFormatPr defaultColWidth="9.01171875" defaultRowHeight="18.75" zeroHeight="false" outlineLevelRow="0" outlineLevelCol="0"/>
  <cols>
    <col collapsed="false" customWidth="true" hidden="false" outlineLevel="0" max="1" min="1" style="218" width="10.85"/>
    <col collapsed="false" customWidth="true" hidden="false" outlineLevel="0" max="2" min="2" style="219" width="93.14"/>
    <col collapsed="false" customWidth="true" hidden="false" outlineLevel="0" max="3" min="3" style="218" width="14.86"/>
    <col collapsed="false" customWidth="true" hidden="false" outlineLevel="0" max="4" min="4" style="218" width="18.42"/>
    <col collapsed="false" customWidth="true" hidden="false" outlineLevel="0" max="5" min="5" style="218" width="10.71"/>
    <col collapsed="false" customWidth="true" hidden="false" outlineLevel="0" max="6" min="6" style="218" width="9.42"/>
    <col collapsed="false" customWidth="true" hidden="false" outlineLevel="0" max="7" min="7" style="218" width="15.29"/>
    <col collapsed="false" customWidth="true" hidden="false" outlineLevel="0" max="8" min="8" style="218" width="18"/>
    <col collapsed="false" customWidth="true" hidden="false" outlineLevel="0" max="9" min="9" style="218" width="16.71"/>
    <col collapsed="false" customWidth="true" hidden="false" outlineLevel="0" max="10" min="10" style="218" width="11.42"/>
    <col collapsed="false" customWidth="true" hidden="false" outlineLevel="0" max="11" min="11" style="218" width="72.86"/>
    <col collapsed="false" customWidth="true" hidden="false" outlineLevel="0" max="12" min="12" style="218" width="65.15"/>
    <col collapsed="false" customWidth="false" hidden="false" outlineLevel="0" max="257" min="13" style="218" width="9"/>
  </cols>
  <sheetData>
    <row r="1" customFormat="false" ht="12" hidden="false" customHeight="true" outlineLevel="0" collapsed="false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="219" customFormat="true" ht="18" hidden="false" customHeight="true" outlineLevel="0" collapsed="false">
      <c r="A2" s="221" t="s">
        <v>204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="219" customFormat="true" ht="38.25" hidden="false" customHeight="true" outlineLevel="0" collapsed="false">
      <c r="A3" s="222" t="s">
        <v>205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="219" customFormat="true" ht="21.75" hidden="false" customHeight="true" outlineLevel="0" collapsed="false">
      <c r="A4" s="223" t="s">
        <v>33</v>
      </c>
      <c r="B4" s="223" t="s">
        <v>34</v>
      </c>
      <c r="C4" s="223" t="s">
        <v>2</v>
      </c>
      <c r="D4" s="223" t="s">
        <v>167</v>
      </c>
      <c r="E4" s="223" t="s">
        <v>36</v>
      </c>
      <c r="F4" s="223"/>
      <c r="G4" s="223"/>
      <c r="H4" s="223"/>
      <c r="I4" s="223"/>
      <c r="J4" s="223" t="s">
        <v>8</v>
      </c>
      <c r="K4" s="223" t="s">
        <v>37</v>
      </c>
      <c r="L4" s="223" t="s">
        <v>38</v>
      </c>
    </row>
    <row r="5" s="219" customFormat="true" ht="21.75" hidden="false" customHeight="true" outlineLevel="0" collapsed="false">
      <c r="A5" s="223"/>
      <c r="B5" s="223"/>
      <c r="C5" s="223"/>
      <c r="D5" s="223"/>
      <c r="E5" s="224" t="s">
        <v>6</v>
      </c>
      <c r="F5" s="223" t="s">
        <v>7</v>
      </c>
      <c r="G5" s="223"/>
      <c r="H5" s="223"/>
      <c r="I5" s="223"/>
      <c r="J5" s="223"/>
      <c r="K5" s="223"/>
      <c r="L5" s="223"/>
    </row>
    <row r="6" s="219" customFormat="true" ht="40.5" hidden="false" customHeight="true" outlineLevel="0" collapsed="false">
      <c r="A6" s="223"/>
      <c r="B6" s="223"/>
      <c r="C6" s="223"/>
      <c r="D6" s="223"/>
      <c r="E6" s="223"/>
      <c r="F6" s="225" t="s">
        <v>9</v>
      </c>
      <c r="G6" s="225"/>
      <c r="H6" s="225"/>
      <c r="I6" s="223" t="s">
        <v>10</v>
      </c>
      <c r="J6" s="223"/>
      <c r="K6" s="223"/>
      <c r="L6" s="223"/>
    </row>
    <row r="7" s="219" customFormat="true" ht="19.5" hidden="false" customHeight="true" outlineLevel="0" collapsed="false">
      <c r="A7" s="223"/>
      <c r="B7" s="223"/>
      <c r="C7" s="223"/>
      <c r="D7" s="223"/>
      <c r="E7" s="224"/>
      <c r="F7" s="223" t="s">
        <v>11</v>
      </c>
      <c r="G7" s="223" t="s">
        <v>12</v>
      </c>
      <c r="H7" s="223"/>
      <c r="I7" s="223"/>
      <c r="J7" s="223"/>
      <c r="K7" s="223"/>
      <c r="L7" s="223"/>
    </row>
    <row r="8" s="219" customFormat="true" ht="56.25" hidden="false" customHeight="true" outlineLevel="0" collapsed="false">
      <c r="A8" s="223"/>
      <c r="B8" s="223"/>
      <c r="C8" s="223"/>
      <c r="D8" s="223"/>
      <c r="E8" s="224"/>
      <c r="F8" s="223"/>
      <c r="G8" s="226" t="s">
        <v>13</v>
      </c>
      <c r="H8" s="227" t="s">
        <v>14</v>
      </c>
      <c r="I8" s="223"/>
      <c r="J8" s="223"/>
      <c r="K8" s="223"/>
      <c r="L8" s="223"/>
    </row>
    <row r="9" s="219" customFormat="true" ht="18.75" hidden="false" customHeight="true" outlineLevel="0" collapsed="false">
      <c r="A9" s="228" t="n">
        <v>1</v>
      </c>
      <c r="B9" s="226" t="n">
        <v>2</v>
      </c>
      <c r="C9" s="226" t="n">
        <v>3</v>
      </c>
      <c r="D9" s="226" t="n">
        <v>4</v>
      </c>
      <c r="E9" s="226" t="n">
        <v>5</v>
      </c>
      <c r="F9" s="226" t="n">
        <v>6</v>
      </c>
      <c r="G9" s="226" t="n">
        <v>7</v>
      </c>
      <c r="H9" s="226" t="n">
        <v>8</v>
      </c>
      <c r="I9" s="226" t="n">
        <v>9</v>
      </c>
      <c r="J9" s="226" t="n">
        <v>10</v>
      </c>
      <c r="K9" s="226" t="n">
        <v>11</v>
      </c>
      <c r="L9" s="226" t="n">
        <v>12</v>
      </c>
    </row>
    <row r="10" s="219" customFormat="true" ht="24" hidden="false" customHeight="true" outlineLevel="0" collapsed="false">
      <c r="A10" s="229" t="s">
        <v>206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="219" customFormat="true" ht="24" hidden="false" customHeight="true" outlineLevel="0" collapsed="false">
      <c r="A11" s="230" t="s">
        <v>207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="219" customFormat="true" ht="40.5" hidden="false" customHeight="true" outlineLevel="0" collapsed="false">
      <c r="A12" s="231" t="s">
        <v>208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customFormat="false" ht="48.75" hidden="false" customHeight="true" outlineLevel="0" collapsed="false">
      <c r="A13" s="232" t="s">
        <v>42</v>
      </c>
      <c r="B13" s="233" t="s">
        <v>209</v>
      </c>
      <c r="C13" s="233" t="s">
        <v>19</v>
      </c>
      <c r="D13" s="233" t="s">
        <v>16</v>
      </c>
      <c r="E13" s="233" t="s">
        <v>16</v>
      </c>
      <c r="F13" s="233" t="s">
        <v>16</v>
      </c>
      <c r="G13" s="233" t="s">
        <v>16</v>
      </c>
      <c r="H13" s="233" t="s">
        <v>16</v>
      </c>
      <c r="I13" s="233" t="s">
        <v>16</v>
      </c>
      <c r="J13" s="233" t="s">
        <v>16</v>
      </c>
      <c r="K13" s="233" t="s">
        <v>210</v>
      </c>
      <c r="L13" s="234" t="s">
        <v>211</v>
      </c>
    </row>
    <row r="14" customFormat="false" ht="78" hidden="false" customHeight="true" outlineLevel="0" collapsed="false">
      <c r="A14" s="232" t="s">
        <v>46</v>
      </c>
      <c r="B14" s="233" t="s">
        <v>212</v>
      </c>
      <c r="C14" s="233" t="s">
        <v>19</v>
      </c>
      <c r="D14" s="233" t="s">
        <v>16</v>
      </c>
      <c r="E14" s="233" t="s">
        <v>16</v>
      </c>
      <c r="F14" s="233" t="s">
        <v>16</v>
      </c>
      <c r="G14" s="233" t="s">
        <v>16</v>
      </c>
      <c r="H14" s="233" t="s">
        <v>16</v>
      </c>
      <c r="I14" s="233" t="s">
        <v>16</v>
      </c>
      <c r="J14" s="233" t="s">
        <v>16</v>
      </c>
      <c r="K14" s="233" t="s">
        <v>213</v>
      </c>
      <c r="L14" s="234" t="s">
        <v>214</v>
      </c>
    </row>
    <row r="15" customFormat="false" ht="66" hidden="false" customHeight="true" outlineLevel="0" collapsed="false">
      <c r="A15" s="232" t="s">
        <v>50</v>
      </c>
      <c r="B15" s="233" t="s">
        <v>215</v>
      </c>
      <c r="C15" s="233" t="s">
        <v>19</v>
      </c>
      <c r="D15" s="233" t="s">
        <v>16</v>
      </c>
      <c r="E15" s="233" t="s">
        <v>16</v>
      </c>
      <c r="F15" s="233" t="s">
        <v>16</v>
      </c>
      <c r="G15" s="233" t="s">
        <v>16</v>
      </c>
      <c r="H15" s="233" t="s">
        <v>16</v>
      </c>
      <c r="I15" s="233" t="s">
        <v>16</v>
      </c>
      <c r="J15" s="233" t="s">
        <v>16</v>
      </c>
      <c r="K15" s="233" t="s">
        <v>213</v>
      </c>
      <c r="L15" s="234" t="s">
        <v>214</v>
      </c>
    </row>
    <row r="16" customFormat="false" ht="45.75" hidden="false" customHeight="true" outlineLevel="0" collapsed="false">
      <c r="A16" s="232" t="s">
        <v>55</v>
      </c>
      <c r="B16" s="233" t="s">
        <v>216</v>
      </c>
      <c r="C16" s="233" t="s">
        <v>19</v>
      </c>
      <c r="D16" s="233" t="s">
        <v>16</v>
      </c>
      <c r="E16" s="233" t="s">
        <v>16</v>
      </c>
      <c r="F16" s="233" t="s">
        <v>16</v>
      </c>
      <c r="G16" s="233" t="s">
        <v>16</v>
      </c>
      <c r="H16" s="233" t="s">
        <v>16</v>
      </c>
      <c r="I16" s="233" t="s">
        <v>16</v>
      </c>
      <c r="J16" s="233" t="s">
        <v>16</v>
      </c>
      <c r="K16" s="233" t="s">
        <v>213</v>
      </c>
      <c r="L16" s="234" t="s">
        <v>217</v>
      </c>
    </row>
    <row r="17" customFormat="false" ht="96" hidden="false" customHeight="true" outlineLevel="0" collapsed="false">
      <c r="A17" s="232" t="s">
        <v>59</v>
      </c>
      <c r="B17" s="233" t="s">
        <v>218</v>
      </c>
      <c r="C17" s="233" t="s">
        <v>19</v>
      </c>
      <c r="D17" s="233" t="s">
        <v>16</v>
      </c>
      <c r="E17" s="233" t="s">
        <v>16</v>
      </c>
      <c r="F17" s="233" t="s">
        <v>16</v>
      </c>
      <c r="G17" s="233" t="s">
        <v>16</v>
      </c>
      <c r="H17" s="233" t="s">
        <v>16</v>
      </c>
      <c r="I17" s="233" t="s">
        <v>16</v>
      </c>
      <c r="J17" s="233" t="s">
        <v>16</v>
      </c>
      <c r="K17" s="233" t="s">
        <v>219</v>
      </c>
      <c r="L17" s="234" t="s">
        <v>220</v>
      </c>
    </row>
    <row r="18" customFormat="false" ht="21.75" hidden="false" customHeight="true" outlineLevel="0" collapsed="false">
      <c r="A18" s="232" t="s">
        <v>63</v>
      </c>
      <c r="B18" s="233" t="s">
        <v>221</v>
      </c>
      <c r="C18" s="233" t="n">
        <v>2017</v>
      </c>
      <c r="D18" s="233" t="s">
        <v>16</v>
      </c>
      <c r="E18" s="233" t="s">
        <v>16</v>
      </c>
      <c r="F18" s="233" t="s">
        <v>16</v>
      </c>
      <c r="G18" s="233" t="s">
        <v>16</v>
      </c>
      <c r="H18" s="233" t="s">
        <v>16</v>
      </c>
      <c r="I18" s="233" t="s">
        <v>16</v>
      </c>
      <c r="J18" s="233" t="s">
        <v>16</v>
      </c>
      <c r="K18" s="233" t="s">
        <v>222</v>
      </c>
      <c r="L18" s="234" t="s">
        <v>217</v>
      </c>
    </row>
    <row r="19" customFormat="false" ht="19.5" hidden="false" customHeight="true" outlineLevel="0" collapsed="false">
      <c r="A19" s="232"/>
      <c r="B19" s="233"/>
      <c r="C19" s="233" t="n">
        <v>2018</v>
      </c>
      <c r="D19" s="233" t="s">
        <v>16</v>
      </c>
      <c r="E19" s="233" t="s">
        <v>16</v>
      </c>
      <c r="F19" s="233" t="s">
        <v>16</v>
      </c>
      <c r="G19" s="233" t="s">
        <v>16</v>
      </c>
      <c r="H19" s="233" t="s">
        <v>16</v>
      </c>
      <c r="I19" s="233" t="s">
        <v>16</v>
      </c>
      <c r="J19" s="233"/>
      <c r="K19" s="233"/>
      <c r="L19" s="234"/>
    </row>
    <row r="20" customFormat="false" ht="21" hidden="false" customHeight="true" outlineLevel="0" collapsed="false">
      <c r="A20" s="232"/>
      <c r="B20" s="233"/>
      <c r="C20" s="233" t="n">
        <v>2019</v>
      </c>
      <c r="D20" s="233" t="s">
        <v>16</v>
      </c>
      <c r="E20" s="233" t="s">
        <v>16</v>
      </c>
      <c r="F20" s="233" t="s">
        <v>16</v>
      </c>
      <c r="G20" s="233" t="s">
        <v>16</v>
      </c>
      <c r="H20" s="233" t="s">
        <v>16</v>
      </c>
      <c r="I20" s="233" t="s">
        <v>16</v>
      </c>
      <c r="J20" s="233"/>
      <c r="K20" s="233"/>
      <c r="L20" s="234"/>
    </row>
    <row r="21" customFormat="false" ht="18" hidden="false" customHeight="true" outlineLevel="0" collapsed="false">
      <c r="A21" s="232"/>
      <c r="B21" s="233"/>
      <c r="C21" s="233" t="n">
        <v>2020</v>
      </c>
      <c r="D21" s="235" t="n">
        <f aca="false">I21</f>
        <v>0</v>
      </c>
      <c r="E21" s="233"/>
      <c r="F21" s="233"/>
      <c r="G21" s="233"/>
      <c r="H21" s="233"/>
      <c r="I21" s="235" t="n">
        <v>0</v>
      </c>
      <c r="J21" s="233"/>
      <c r="K21" s="233"/>
      <c r="L21" s="234"/>
    </row>
    <row r="22" customFormat="false" ht="21" hidden="false" customHeight="true" outlineLevel="0" collapsed="false">
      <c r="A22" s="232"/>
      <c r="B22" s="233"/>
      <c r="C22" s="233" t="n">
        <v>2021</v>
      </c>
      <c r="D22" s="233" t="s">
        <v>16</v>
      </c>
      <c r="E22" s="233" t="s">
        <v>16</v>
      </c>
      <c r="F22" s="233" t="s">
        <v>16</v>
      </c>
      <c r="G22" s="233" t="s">
        <v>16</v>
      </c>
      <c r="H22" s="233" t="s">
        <v>16</v>
      </c>
      <c r="I22" s="233" t="s">
        <v>16</v>
      </c>
      <c r="J22" s="233" t="s">
        <v>16</v>
      </c>
      <c r="K22" s="233"/>
      <c r="L22" s="234"/>
    </row>
    <row r="23" customFormat="false" ht="18.75" hidden="false" customHeight="true" outlineLevel="0" collapsed="false">
      <c r="A23" s="232"/>
      <c r="B23" s="233"/>
      <c r="C23" s="233" t="n">
        <v>2022</v>
      </c>
      <c r="D23" s="233" t="s">
        <v>16</v>
      </c>
      <c r="E23" s="233" t="s">
        <v>16</v>
      </c>
      <c r="F23" s="233" t="s">
        <v>16</v>
      </c>
      <c r="G23" s="233" t="s">
        <v>16</v>
      </c>
      <c r="H23" s="233" t="s">
        <v>16</v>
      </c>
      <c r="I23" s="233" t="s">
        <v>16</v>
      </c>
      <c r="J23" s="233" t="s">
        <v>16</v>
      </c>
      <c r="K23" s="233"/>
      <c r="L23" s="234"/>
    </row>
    <row r="24" customFormat="false" ht="18.75" hidden="false" customHeight="true" outlineLevel="0" collapsed="false">
      <c r="A24" s="232"/>
      <c r="B24" s="233"/>
      <c r="C24" s="233" t="n">
        <v>2023</v>
      </c>
      <c r="D24" s="233" t="s">
        <v>16</v>
      </c>
      <c r="E24" s="233" t="s">
        <v>16</v>
      </c>
      <c r="F24" s="233" t="s">
        <v>16</v>
      </c>
      <c r="G24" s="233" t="s">
        <v>16</v>
      </c>
      <c r="H24" s="233" t="s">
        <v>16</v>
      </c>
      <c r="I24" s="233" t="s">
        <v>16</v>
      </c>
      <c r="J24" s="233" t="s">
        <v>16</v>
      </c>
      <c r="K24" s="233"/>
      <c r="L24" s="234"/>
    </row>
    <row r="25" customFormat="false" ht="18.75" hidden="false" customHeight="true" outlineLevel="0" collapsed="false">
      <c r="A25" s="232"/>
      <c r="B25" s="233"/>
      <c r="C25" s="233" t="n">
        <v>2024</v>
      </c>
      <c r="D25" s="233"/>
      <c r="E25" s="233"/>
      <c r="F25" s="233"/>
      <c r="G25" s="233"/>
      <c r="H25" s="233"/>
      <c r="I25" s="233"/>
      <c r="J25" s="233"/>
      <c r="K25" s="233"/>
      <c r="L25" s="234"/>
    </row>
    <row r="26" customFormat="false" ht="24" hidden="false" customHeight="true" outlineLevel="0" collapsed="false">
      <c r="A26" s="232"/>
      <c r="B26" s="233"/>
      <c r="C26" s="233" t="n">
        <v>2025</v>
      </c>
      <c r="D26" s="233" t="s">
        <v>16</v>
      </c>
      <c r="E26" s="233" t="s">
        <v>16</v>
      </c>
      <c r="F26" s="233" t="s">
        <v>16</v>
      </c>
      <c r="G26" s="233" t="s">
        <v>16</v>
      </c>
      <c r="H26" s="233" t="s">
        <v>16</v>
      </c>
      <c r="I26" s="233" t="s">
        <v>16</v>
      </c>
      <c r="J26" s="233" t="s">
        <v>16</v>
      </c>
      <c r="K26" s="233"/>
      <c r="L26" s="234"/>
    </row>
    <row r="27" customFormat="false" ht="40.5" hidden="false" customHeight="true" outlineLevel="0" collapsed="false">
      <c r="A27" s="232" t="s">
        <v>67</v>
      </c>
      <c r="B27" s="233" t="s">
        <v>223</v>
      </c>
      <c r="C27" s="233" t="s">
        <v>19</v>
      </c>
      <c r="D27" s="233" t="s">
        <v>16</v>
      </c>
      <c r="E27" s="233" t="s">
        <v>16</v>
      </c>
      <c r="F27" s="233" t="s">
        <v>16</v>
      </c>
      <c r="G27" s="233" t="s">
        <v>16</v>
      </c>
      <c r="H27" s="233" t="s">
        <v>16</v>
      </c>
      <c r="I27" s="233" t="s">
        <v>16</v>
      </c>
      <c r="J27" s="233" t="s">
        <v>16</v>
      </c>
      <c r="K27" s="233" t="s">
        <v>224</v>
      </c>
      <c r="L27" s="234" t="s">
        <v>225</v>
      </c>
    </row>
    <row r="28" customFormat="false" ht="24.75" hidden="false" customHeight="true" outlineLevel="0" collapsed="false">
      <c r="A28" s="232"/>
      <c r="B28" s="236" t="s">
        <v>226</v>
      </c>
      <c r="C28" s="233"/>
      <c r="D28" s="233" t="s">
        <v>16</v>
      </c>
      <c r="E28" s="233" t="s">
        <v>16</v>
      </c>
      <c r="F28" s="233" t="s">
        <v>16</v>
      </c>
      <c r="G28" s="233" t="s">
        <v>16</v>
      </c>
      <c r="H28" s="233" t="s">
        <v>16</v>
      </c>
      <c r="I28" s="233" t="s">
        <v>16</v>
      </c>
      <c r="J28" s="233" t="s">
        <v>16</v>
      </c>
      <c r="K28" s="233"/>
      <c r="L28" s="234"/>
    </row>
    <row r="29" customFormat="false" ht="38.25" hidden="false" customHeight="true" outlineLevel="0" collapsed="false">
      <c r="A29" s="232"/>
      <c r="B29" s="236" t="s">
        <v>227</v>
      </c>
      <c r="C29" s="233"/>
      <c r="D29" s="233" t="s">
        <v>16</v>
      </c>
      <c r="E29" s="233" t="s">
        <v>16</v>
      </c>
      <c r="F29" s="233" t="s">
        <v>16</v>
      </c>
      <c r="G29" s="233" t="s">
        <v>16</v>
      </c>
      <c r="H29" s="233" t="s">
        <v>16</v>
      </c>
      <c r="I29" s="233" t="s">
        <v>16</v>
      </c>
      <c r="J29" s="233" t="s">
        <v>16</v>
      </c>
      <c r="K29" s="233" t="s">
        <v>228</v>
      </c>
      <c r="L29" s="234"/>
    </row>
    <row r="30" customFormat="false" ht="66" hidden="false" customHeight="true" outlineLevel="0" collapsed="false">
      <c r="A30" s="232" t="s">
        <v>71</v>
      </c>
      <c r="B30" s="233" t="s">
        <v>229</v>
      </c>
      <c r="C30" s="233" t="s">
        <v>19</v>
      </c>
      <c r="D30" s="233" t="s">
        <v>16</v>
      </c>
      <c r="E30" s="233" t="s">
        <v>16</v>
      </c>
      <c r="F30" s="233" t="s">
        <v>16</v>
      </c>
      <c r="G30" s="233" t="s">
        <v>16</v>
      </c>
      <c r="H30" s="233" t="s">
        <v>16</v>
      </c>
      <c r="I30" s="233" t="s">
        <v>16</v>
      </c>
      <c r="J30" s="233" t="s">
        <v>16</v>
      </c>
      <c r="K30" s="233" t="s">
        <v>230</v>
      </c>
      <c r="L30" s="234" t="s">
        <v>231</v>
      </c>
    </row>
    <row r="31" customFormat="false" ht="63.75" hidden="false" customHeight="true" outlineLevel="0" collapsed="false">
      <c r="A31" s="232" t="s">
        <v>75</v>
      </c>
      <c r="B31" s="233" t="s">
        <v>232</v>
      </c>
      <c r="C31" s="233" t="s">
        <v>19</v>
      </c>
      <c r="D31" s="233" t="s">
        <v>16</v>
      </c>
      <c r="E31" s="233" t="s">
        <v>16</v>
      </c>
      <c r="F31" s="233" t="s">
        <v>16</v>
      </c>
      <c r="G31" s="233" t="s">
        <v>16</v>
      </c>
      <c r="H31" s="233" t="s">
        <v>16</v>
      </c>
      <c r="I31" s="233" t="s">
        <v>16</v>
      </c>
      <c r="J31" s="233" t="s">
        <v>16</v>
      </c>
      <c r="K31" s="233" t="s">
        <v>233</v>
      </c>
      <c r="L31" s="234" t="s">
        <v>234</v>
      </c>
    </row>
    <row r="32" customFormat="false" ht="38.25" hidden="false" customHeight="true" outlineLevel="0" collapsed="false">
      <c r="A32" s="232"/>
      <c r="B32" s="236" t="s">
        <v>235</v>
      </c>
      <c r="C32" s="233"/>
      <c r="D32" s="233" t="s">
        <v>16</v>
      </c>
      <c r="E32" s="233" t="s">
        <v>16</v>
      </c>
      <c r="F32" s="233" t="s">
        <v>16</v>
      </c>
      <c r="G32" s="233" t="s">
        <v>16</v>
      </c>
      <c r="H32" s="233" t="s">
        <v>16</v>
      </c>
      <c r="I32" s="233" t="s">
        <v>16</v>
      </c>
      <c r="J32" s="233" t="s">
        <v>16</v>
      </c>
      <c r="K32" s="233"/>
      <c r="L32" s="234"/>
    </row>
    <row r="33" customFormat="false" ht="39.75" hidden="false" customHeight="true" outlineLevel="0" collapsed="false">
      <c r="A33" s="232"/>
      <c r="B33" s="236" t="s">
        <v>236</v>
      </c>
      <c r="C33" s="233"/>
      <c r="D33" s="233" t="s">
        <v>16</v>
      </c>
      <c r="E33" s="233" t="s">
        <v>16</v>
      </c>
      <c r="F33" s="233" t="s">
        <v>16</v>
      </c>
      <c r="G33" s="233" t="s">
        <v>16</v>
      </c>
      <c r="H33" s="233" t="s">
        <v>16</v>
      </c>
      <c r="I33" s="233" t="s">
        <v>16</v>
      </c>
      <c r="J33" s="233" t="s">
        <v>16</v>
      </c>
      <c r="K33" s="233"/>
      <c r="L33" s="234"/>
    </row>
    <row r="34" customFormat="false" ht="61.5" hidden="false" customHeight="true" outlineLevel="0" collapsed="false">
      <c r="A34" s="232" t="s">
        <v>77</v>
      </c>
      <c r="B34" s="233" t="s">
        <v>237</v>
      </c>
      <c r="C34" s="233" t="s">
        <v>19</v>
      </c>
      <c r="D34" s="233" t="s">
        <v>16</v>
      </c>
      <c r="E34" s="233" t="s">
        <v>16</v>
      </c>
      <c r="F34" s="233" t="s">
        <v>16</v>
      </c>
      <c r="G34" s="233" t="s">
        <v>16</v>
      </c>
      <c r="H34" s="233" t="s">
        <v>16</v>
      </c>
      <c r="I34" s="233" t="s">
        <v>16</v>
      </c>
      <c r="J34" s="233"/>
      <c r="K34" s="233" t="s">
        <v>238</v>
      </c>
      <c r="L34" s="234" t="s">
        <v>239</v>
      </c>
    </row>
    <row r="35" customFormat="false" ht="108.75" hidden="false" customHeight="true" outlineLevel="0" collapsed="false">
      <c r="A35" s="232" t="s">
        <v>81</v>
      </c>
      <c r="B35" s="233" t="s">
        <v>240</v>
      </c>
      <c r="C35" s="233" t="s">
        <v>19</v>
      </c>
      <c r="D35" s="233" t="s">
        <v>16</v>
      </c>
      <c r="E35" s="233" t="s">
        <v>16</v>
      </c>
      <c r="F35" s="233" t="s">
        <v>16</v>
      </c>
      <c r="G35" s="233" t="s">
        <v>16</v>
      </c>
      <c r="H35" s="233" t="s">
        <v>16</v>
      </c>
      <c r="I35" s="233" t="s">
        <v>16</v>
      </c>
      <c r="J35" s="233" t="s">
        <v>16</v>
      </c>
      <c r="K35" s="233" t="s">
        <v>238</v>
      </c>
      <c r="L35" s="234" t="s">
        <v>241</v>
      </c>
    </row>
    <row r="36" customFormat="false" ht="78" hidden="false" customHeight="true" outlineLevel="0" collapsed="false">
      <c r="A36" s="232" t="s">
        <v>84</v>
      </c>
      <c r="B36" s="233" t="s">
        <v>242</v>
      </c>
      <c r="C36" s="233" t="s">
        <v>19</v>
      </c>
      <c r="D36" s="233" t="s">
        <v>16</v>
      </c>
      <c r="E36" s="233" t="s">
        <v>16</v>
      </c>
      <c r="F36" s="233" t="s">
        <v>16</v>
      </c>
      <c r="G36" s="233" t="s">
        <v>16</v>
      </c>
      <c r="H36" s="233" t="s">
        <v>16</v>
      </c>
      <c r="I36" s="233" t="s">
        <v>16</v>
      </c>
      <c r="J36" s="233" t="s">
        <v>16</v>
      </c>
      <c r="K36" s="233" t="s">
        <v>243</v>
      </c>
      <c r="L36" s="234" t="s">
        <v>244</v>
      </c>
    </row>
    <row r="37" customFormat="false" ht="46.5" hidden="false" customHeight="true" outlineLevel="0" collapsed="false">
      <c r="A37" s="232" t="s">
        <v>145</v>
      </c>
      <c r="B37" s="233" t="s">
        <v>245</v>
      </c>
      <c r="C37" s="233" t="s">
        <v>19</v>
      </c>
      <c r="D37" s="233" t="s">
        <v>16</v>
      </c>
      <c r="E37" s="233" t="s">
        <v>16</v>
      </c>
      <c r="F37" s="233" t="s">
        <v>16</v>
      </c>
      <c r="G37" s="233" t="s">
        <v>16</v>
      </c>
      <c r="H37" s="233" t="s">
        <v>16</v>
      </c>
      <c r="I37" s="233" t="s">
        <v>16</v>
      </c>
      <c r="J37" s="233" t="s">
        <v>16</v>
      </c>
      <c r="K37" s="233" t="s">
        <v>243</v>
      </c>
      <c r="L37" s="234" t="s">
        <v>246</v>
      </c>
    </row>
    <row r="38" customFormat="false" ht="21.75" hidden="false" customHeight="true" outlineLevel="0" collapsed="false">
      <c r="A38" s="232" t="s">
        <v>149</v>
      </c>
      <c r="B38" s="233" t="s">
        <v>247</v>
      </c>
      <c r="C38" s="233" t="n">
        <v>2017</v>
      </c>
      <c r="D38" s="235" t="n">
        <f aca="false">I38</f>
        <v>5</v>
      </c>
      <c r="E38" s="235" t="s">
        <v>16</v>
      </c>
      <c r="F38" s="235" t="s">
        <v>16</v>
      </c>
      <c r="G38" s="235" t="s">
        <v>16</v>
      </c>
      <c r="H38" s="235" t="s">
        <v>16</v>
      </c>
      <c r="I38" s="235" t="n">
        <v>5</v>
      </c>
      <c r="J38" s="233" t="s">
        <v>16</v>
      </c>
      <c r="K38" s="233" t="s">
        <v>248</v>
      </c>
      <c r="L38" s="234" t="s">
        <v>249</v>
      </c>
    </row>
    <row r="39" customFormat="false" ht="19.5" hidden="false" customHeight="true" outlineLevel="0" collapsed="false">
      <c r="A39" s="232"/>
      <c r="B39" s="233"/>
      <c r="C39" s="233" t="n">
        <v>2018</v>
      </c>
      <c r="D39" s="235" t="n">
        <f aca="false">I39</f>
        <v>5</v>
      </c>
      <c r="E39" s="235" t="s">
        <v>16</v>
      </c>
      <c r="F39" s="235" t="s">
        <v>16</v>
      </c>
      <c r="G39" s="235" t="s">
        <v>16</v>
      </c>
      <c r="H39" s="235" t="s">
        <v>16</v>
      </c>
      <c r="I39" s="235" t="n">
        <v>5</v>
      </c>
      <c r="J39" s="233" t="s">
        <v>16</v>
      </c>
      <c r="K39" s="233"/>
      <c r="L39" s="234"/>
    </row>
    <row r="40" customFormat="false" ht="20.25" hidden="false" customHeight="true" outlineLevel="0" collapsed="false">
      <c r="A40" s="232"/>
      <c r="B40" s="233"/>
      <c r="C40" s="233" t="n">
        <v>2019</v>
      </c>
      <c r="D40" s="235" t="n">
        <f aca="false">I40</f>
        <v>0</v>
      </c>
      <c r="E40" s="235" t="s">
        <v>16</v>
      </c>
      <c r="F40" s="235" t="s">
        <v>16</v>
      </c>
      <c r="G40" s="235" t="s">
        <v>16</v>
      </c>
      <c r="H40" s="235" t="s">
        <v>16</v>
      </c>
      <c r="I40" s="235" t="n">
        <v>0</v>
      </c>
      <c r="J40" s="233" t="s">
        <v>16</v>
      </c>
      <c r="K40" s="233"/>
      <c r="L40" s="234"/>
    </row>
    <row r="41" customFormat="false" ht="23.25" hidden="false" customHeight="true" outlineLevel="0" collapsed="false">
      <c r="A41" s="232"/>
      <c r="B41" s="233"/>
      <c r="C41" s="233" t="n">
        <v>2020</v>
      </c>
      <c r="D41" s="235" t="n">
        <f aca="false">I41</f>
        <v>3</v>
      </c>
      <c r="E41" s="235" t="s">
        <v>16</v>
      </c>
      <c r="F41" s="235" t="s">
        <v>16</v>
      </c>
      <c r="G41" s="235" t="s">
        <v>16</v>
      </c>
      <c r="H41" s="235" t="s">
        <v>16</v>
      </c>
      <c r="I41" s="235" t="n">
        <v>3</v>
      </c>
      <c r="J41" s="233" t="s">
        <v>16</v>
      </c>
      <c r="K41" s="233"/>
      <c r="L41" s="234"/>
    </row>
    <row r="42" customFormat="false" ht="20.25" hidden="false" customHeight="true" outlineLevel="0" collapsed="false">
      <c r="A42" s="232"/>
      <c r="B42" s="233"/>
      <c r="C42" s="233" t="n">
        <v>2021</v>
      </c>
      <c r="D42" s="235" t="n">
        <f aca="false">I42</f>
        <v>3</v>
      </c>
      <c r="E42" s="235" t="s">
        <v>16</v>
      </c>
      <c r="F42" s="235" t="s">
        <v>16</v>
      </c>
      <c r="G42" s="235" t="s">
        <v>16</v>
      </c>
      <c r="H42" s="235" t="s">
        <v>16</v>
      </c>
      <c r="I42" s="235" t="n">
        <v>3</v>
      </c>
      <c r="J42" s="233" t="s">
        <v>16</v>
      </c>
      <c r="K42" s="233"/>
      <c r="L42" s="234"/>
    </row>
    <row r="43" customFormat="false" ht="23.25" hidden="false" customHeight="true" outlineLevel="0" collapsed="false">
      <c r="A43" s="232"/>
      <c r="B43" s="233"/>
      <c r="C43" s="233" t="n">
        <v>2022</v>
      </c>
      <c r="D43" s="235" t="n">
        <f aca="false">I43</f>
        <v>3</v>
      </c>
      <c r="E43" s="235" t="s">
        <v>16</v>
      </c>
      <c r="F43" s="235" t="s">
        <v>16</v>
      </c>
      <c r="G43" s="235" t="s">
        <v>16</v>
      </c>
      <c r="H43" s="235" t="s">
        <v>16</v>
      </c>
      <c r="I43" s="235" t="n">
        <v>3</v>
      </c>
      <c r="J43" s="233" t="s">
        <v>16</v>
      </c>
      <c r="K43" s="233"/>
      <c r="L43" s="234"/>
    </row>
    <row r="44" customFormat="false" ht="23.25" hidden="false" customHeight="true" outlineLevel="0" collapsed="false">
      <c r="A44" s="232"/>
      <c r="B44" s="233"/>
      <c r="C44" s="233" t="n">
        <v>2023</v>
      </c>
      <c r="D44" s="235" t="n">
        <v>0</v>
      </c>
      <c r="E44" s="235" t="s">
        <v>16</v>
      </c>
      <c r="F44" s="235" t="s">
        <v>16</v>
      </c>
      <c r="G44" s="235" t="s">
        <v>16</v>
      </c>
      <c r="H44" s="235" t="s">
        <v>16</v>
      </c>
      <c r="I44" s="235" t="n">
        <v>0</v>
      </c>
      <c r="J44" s="233" t="s">
        <v>16</v>
      </c>
      <c r="K44" s="233"/>
      <c r="L44" s="234"/>
    </row>
    <row r="45" customFormat="false" ht="23.25" hidden="false" customHeight="true" outlineLevel="0" collapsed="false">
      <c r="A45" s="232"/>
      <c r="B45" s="233"/>
      <c r="C45" s="233" t="n">
        <v>2024</v>
      </c>
      <c r="D45" s="235" t="n">
        <v>3</v>
      </c>
      <c r="E45" s="235"/>
      <c r="F45" s="235"/>
      <c r="G45" s="235"/>
      <c r="H45" s="235"/>
      <c r="I45" s="235" t="n">
        <v>3</v>
      </c>
      <c r="J45" s="233"/>
      <c r="K45" s="233"/>
      <c r="L45" s="234"/>
    </row>
    <row r="46" customFormat="false" ht="23.25" hidden="false" customHeight="true" outlineLevel="0" collapsed="false">
      <c r="A46" s="232"/>
      <c r="B46" s="233"/>
      <c r="C46" s="233" t="n">
        <v>2025</v>
      </c>
      <c r="D46" s="235" t="n">
        <v>3</v>
      </c>
      <c r="E46" s="235" t="s">
        <v>16</v>
      </c>
      <c r="F46" s="235" t="s">
        <v>16</v>
      </c>
      <c r="G46" s="235" t="s">
        <v>16</v>
      </c>
      <c r="H46" s="235" t="s">
        <v>16</v>
      </c>
      <c r="I46" s="235" t="n">
        <v>3</v>
      </c>
      <c r="J46" s="233" t="s">
        <v>16</v>
      </c>
      <c r="K46" s="233"/>
      <c r="L46" s="234"/>
    </row>
    <row r="47" customFormat="false" ht="63.75" hidden="false" customHeight="true" outlineLevel="0" collapsed="false">
      <c r="A47" s="232" t="s">
        <v>151</v>
      </c>
      <c r="B47" s="233" t="s">
        <v>250</v>
      </c>
      <c r="C47" s="233" t="s">
        <v>19</v>
      </c>
      <c r="D47" s="233" t="s">
        <v>16</v>
      </c>
      <c r="E47" s="233" t="s">
        <v>16</v>
      </c>
      <c r="F47" s="233" t="s">
        <v>16</v>
      </c>
      <c r="G47" s="233" t="s">
        <v>16</v>
      </c>
      <c r="H47" s="233" t="s">
        <v>16</v>
      </c>
      <c r="I47" s="233" t="s">
        <v>16</v>
      </c>
      <c r="J47" s="233" t="s">
        <v>16</v>
      </c>
      <c r="K47" s="233" t="s">
        <v>243</v>
      </c>
      <c r="L47" s="234" t="s">
        <v>251</v>
      </c>
    </row>
    <row r="48" customFormat="false" ht="45.75" hidden="false" customHeight="true" outlineLevel="0" collapsed="false">
      <c r="A48" s="232" t="s">
        <v>154</v>
      </c>
      <c r="B48" s="233" t="s">
        <v>252</v>
      </c>
      <c r="C48" s="233" t="s">
        <v>19</v>
      </c>
      <c r="D48" s="233" t="s">
        <v>16</v>
      </c>
      <c r="E48" s="233" t="s">
        <v>16</v>
      </c>
      <c r="F48" s="233" t="s">
        <v>16</v>
      </c>
      <c r="G48" s="233" t="s">
        <v>16</v>
      </c>
      <c r="H48" s="233" t="s">
        <v>16</v>
      </c>
      <c r="I48" s="233" t="s">
        <v>16</v>
      </c>
      <c r="J48" s="233" t="s">
        <v>16</v>
      </c>
      <c r="K48" s="233" t="s">
        <v>243</v>
      </c>
      <c r="L48" s="234" t="s">
        <v>253</v>
      </c>
    </row>
    <row r="49" customFormat="false" ht="20.1" hidden="false" customHeight="true" outlineLevel="0" collapsed="false">
      <c r="A49" s="237" t="s">
        <v>156</v>
      </c>
      <c r="B49" s="238" t="s">
        <v>254</v>
      </c>
      <c r="C49" s="233" t="n">
        <v>2018</v>
      </c>
      <c r="D49" s="239" t="n">
        <f aca="false">D50+D51+D52+D53+D54+D55</f>
        <v>1676.431</v>
      </c>
      <c r="E49" s="235" t="n">
        <f aca="false">E50+E51+E52+E53+E54+E55</f>
        <v>0</v>
      </c>
      <c r="F49" s="235" t="s">
        <v>16</v>
      </c>
      <c r="G49" s="235" t="s">
        <v>16</v>
      </c>
      <c r="H49" s="235" t="n">
        <f aca="false">H50+H51+H52+H53+H54+H55</f>
        <v>0</v>
      </c>
      <c r="I49" s="239" t="n">
        <f aca="false">I50+I51+I52+I53+I54+I55</f>
        <v>1676.431</v>
      </c>
      <c r="J49" s="235" t="s">
        <v>16</v>
      </c>
      <c r="K49" s="236" t="s">
        <v>255</v>
      </c>
      <c r="L49" s="234" t="s">
        <v>256</v>
      </c>
    </row>
    <row r="50" customFormat="false" ht="20.1" hidden="false" customHeight="true" outlineLevel="0" collapsed="false">
      <c r="A50" s="237"/>
      <c r="B50" s="238"/>
      <c r="C50" s="233"/>
      <c r="D50" s="240" t="n">
        <v>214.643</v>
      </c>
      <c r="E50" s="235" t="n">
        <v>0</v>
      </c>
      <c r="F50" s="235" t="s">
        <v>16</v>
      </c>
      <c r="G50" s="235" t="s">
        <v>16</v>
      </c>
      <c r="H50" s="235" t="n">
        <v>0</v>
      </c>
      <c r="I50" s="241" t="n">
        <v>214.643</v>
      </c>
      <c r="J50" s="233" t="s">
        <v>16</v>
      </c>
      <c r="K50" s="236" t="s">
        <v>257</v>
      </c>
      <c r="L50" s="234"/>
    </row>
    <row r="51" customFormat="false" ht="20.1" hidden="false" customHeight="true" outlineLevel="0" collapsed="false">
      <c r="A51" s="237"/>
      <c r="B51" s="238"/>
      <c r="C51" s="233"/>
      <c r="D51" s="242" t="n">
        <v>246</v>
      </c>
      <c r="E51" s="235" t="n">
        <v>0</v>
      </c>
      <c r="F51" s="235" t="s">
        <v>16</v>
      </c>
      <c r="G51" s="235" t="s">
        <v>16</v>
      </c>
      <c r="H51" s="235" t="n">
        <v>0</v>
      </c>
      <c r="I51" s="242" t="n">
        <v>246</v>
      </c>
      <c r="J51" s="233" t="s">
        <v>16</v>
      </c>
      <c r="K51" s="236" t="s">
        <v>258</v>
      </c>
      <c r="L51" s="234"/>
    </row>
    <row r="52" customFormat="false" ht="20.1" hidden="false" customHeight="true" outlineLevel="0" collapsed="false">
      <c r="A52" s="237"/>
      <c r="B52" s="238"/>
      <c r="C52" s="233"/>
      <c r="D52" s="242" t="n">
        <v>129.925</v>
      </c>
      <c r="E52" s="235" t="n">
        <v>0</v>
      </c>
      <c r="F52" s="235" t="s">
        <v>16</v>
      </c>
      <c r="G52" s="235" t="s">
        <v>16</v>
      </c>
      <c r="H52" s="235" t="n">
        <v>0</v>
      </c>
      <c r="I52" s="240" t="n">
        <v>129.925</v>
      </c>
      <c r="J52" s="233" t="s">
        <v>16</v>
      </c>
      <c r="K52" s="236" t="s">
        <v>259</v>
      </c>
      <c r="L52" s="234"/>
    </row>
    <row r="53" customFormat="false" ht="20.1" hidden="false" customHeight="true" outlineLevel="0" collapsed="false">
      <c r="A53" s="237"/>
      <c r="B53" s="238"/>
      <c r="C53" s="233"/>
      <c r="D53" s="242" t="n">
        <v>91.626</v>
      </c>
      <c r="E53" s="235" t="n">
        <v>0</v>
      </c>
      <c r="F53" s="235" t="s">
        <v>16</v>
      </c>
      <c r="G53" s="235" t="s">
        <v>16</v>
      </c>
      <c r="H53" s="235" t="n">
        <v>0</v>
      </c>
      <c r="I53" s="240" t="n">
        <v>91.626</v>
      </c>
      <c r="J53" s="233" t="s">
        <v>16</v>
      </c>
      <c r="K53" s="236" t="s">
        <v>260</v>
      </c>
      <c r="L53" s="234"/>
    </row>
    <row r="54" customFormat="false" ht="20.1" hidden="false" customHeight="true" outlineLevel="0" collapsed="false">
      <c r="A54" s="237"/>
      <c r="B54" s="238"/>
      <c r="C54" s="233"/>
      <c r="D54" s="242" t="n">
        <v>949.97</v>
      </c>
      <c r="E54" s="235" t="n">
        <v>0</v>
      </c>
      <c r="F54" s="235" t="s">
        <v>16</v>
      </c>
      <c r="G54" s="235" t="s">
        <v>16</v>
      </c>
      <c r="H54" s="235" t="n">
        <v>0</v>
      </c>
      <c r="I54" s="240" t="n">
        <v>949.97</v>
      </c>
      <c r="J54" s="233" t="s">
        <v>16</v>
      </c>
      <c r="K54" s="236" t="s">
        <v>261</v>
      </c>
      <c r="L54" s="234"/>
    </row>
    <row r="55" customFormat="false" ht="20.1" hidden="false" customHeight="true" outlineLevel="0" collapsed="false">
      <c r="A55" s="237"/>
      <c r="B55" s="238"/>
      <c r="C55" s="233"/>
      <c r="D55" s="242" t="n">
        <v>44.267</v>
      </c>
      <c r="E55" s="235" t="n">
        <v>0</v>
      </c>
      <c r="F55" s="235" t="s">
        <v>16</v>
      </c>
      <c r="G55" s="235" t="s">
        <v>16</v>
      </c>
      <c r="H55" s="235" t="n">
        <v>0</v>
      </c>
      <c r="I55" s="241" t="n">
        <v>44.267</v>
      </c>
      <c r="J55" s="233" t="s">
        <v>16</v>
      </c>
      <c r="K55" s="236" t="s">
        <v>262</v>
      </c>
      <c r="L55" s="234"/>
    </row>
    <row r="56" customFormat="false" ht="20.1" hidden="false" customHeight="true" outlineLevel="0" collapsed="false">
      <c r="A56" s="237"/>
      <c r="B56" s="238"/>
      <c r="C56" s="233"/>
      <c r="D56" s="243" t="n">
        <f aca="false">D57+D58+D59+D60+D61+D62+D63</f>
        <v>5381.34478</v>
      </c>
      <c r="E56" s="235" t="n">
        <f aca="false">E57+E58+E59+E60+E61+E62+E63</f>
        <v>0</v>
      </c>
      <c r="F56" s="235" t="s">
        <v>16</v>
      </c>
      <c r="G56" s="235" t="s">
        <v>16</v>
      </c>
      <c r="H56" s="235" t="n">
        <f aca="false">H57+H58+H59+H60+H61+H62+H63</f>
        <v>0</v>
      </c>
      <c r="I56" s="243" t="n">
        <f aca="false">I57+I58+I59+I60+I61+I62+I63</f>
        <v>5381.34478</v>
      </c>
      <c r="J56" s="235" t="s">
        <v>16</v>
      </c>
      <c r="K56" s="236" t="s">
        <v>263</v>
      </c>
      <c r="L56" s="234"/>
    </row>
    <row r="57" customFormat="false" ht="20.1" hidden="false" customHeight="true" outlineLevel="0" collapsed="false">
      <c r="A57" s="237"/>
      <c r="B57" s="238"/>
      <c r="C57" s="233"/>
      <c r="D57" s="241" t="n">
        <f aca="false">I57</f>
        <v>774.579</v>
      </c>
      <c r="E57" s="235" t="n">
        <f aca="false">E251+E262+E273+E284+E296+E312</f>
        <v>0</v>
      </c>
      <c r="F57" s="235" t="s">
        <v>16</v>
      </c>
      <c r="G57" s="235" t="s">
        <v>16</v>
      </c>
      <c r="H57" s="235" t="n">
        <f aca="false">H251+H262+H273+H284+H296+H312</f>
        <v>0</v>
      </c>
      <c r="I57" s="241" t="n">
        <f aca="false">I117+I134+I149+I164+I182+I206</f>
        <v>774.579</v>
      </c>
      <c r="J57" s="242" t="s">
        <v>16</v>
      </c>
      <c r="K57" s="236" t="s">
        <v>264</v>
      </c>
      <c r="L57" s="234"/>
    </row>
    <row r="58" customFormat="false" ht="20.1" hidden="false" customHeight="true" outlineLevel="0" collapsed="false">
      <c r="A58" s="237"/>
      <c r="B58" s="238"/>
      <c r="C58" s="233"/>
      <c r="D58" s="241" t="n">
        <f aca="false">I58</f>
        <v>1854.38402</v>
      </c>
      <c r="E58" s="235" t="n">
        <f aca="false">E252+E263+E274+E285+E297</f>
        <v>0</v>
      </c>
      <c r="F58" s="235" t="s">
        <v>16</v>
      </c>
      <c r="G58" s="235" t="s">
        <v>16</v>
      </c>
      <c r="H58" s="235" t="n">
        <f aca="false">H252+H263+H274+H285+H297</f>
        <v>0</v>
      </c>
      <c r="I58" s="241" t="n">
        <v>1854.38402</v>
      </c>
      <c r="J58" s="242" t="s">
        <v>16</v>
      </c>
      <c r="K58" s="236" t="s">
        <v>265</v>
      </c>
      <c r="L58" s="234"/>
    </row>
    <row r="59" customFormat="false" ht="20.1" hidden="false" customHeight="true" outlineLevel="0" collapsed="false">
      <c r="A59" s="237"/>
      <c r="B59" s="238"/>
      <c r="C59" s="233"/>
      <c r="D59" s="241" t="n">
        <f aca="false">I59</f>
        <v>485.93573</v>
      </c>
      <c r="E59" s="235" t="n">
        <f aca="false">E253+E264+E275+E286+E298</f>
        <v>0</v>
      </c>
      <c r="F59" s="235" t="s">
        <v>16</v>
      </c>
      <c r="G59" s="235" t="s">
        <v>16</v>
      </c>
      <c r="H59" s="235" t="n">
        <f aca="false">H253+H264+H275+H286+H298</f>
        <v>0</v>
      </c>
      <c r="I59" s="241" t="n">
        <f aca="false">I119+I136+I151+I166+I184</f>
        <v>485.93573</v>
      </c>
      <c r="J59" s="242" t="s">
        <v>16</v>
      </c>
      <c r="K59" s="236" t="s">
        <v>266</v>
      </c>
      <c r="L59" s="234"/>
    </row>
    <row r="60" customFormat="false" ht="20.1" hidden="false" customHeight="true" outlineLevel="0" collapsed="false">
      <c r="A60" s="237"/>
      <c r="B60" s="238"/>
      <c r="C60" s="233"/>
      <c r="D60" s="241" t="n">
        <f aca="false">I60</f>
        <v>704.113</v>
      </c>
      <c r="E60" s="235" t="n">
        <v>0</v>
      </c>
      <c r="F60" s="235" t="s">
        <v>16</v>
      </c>
      <c r="G60" s="235" t="s">
        <v>16</v>
      </c>
      <c r="H60" s="235" t="n">
        <f aca="false">H265+H276+H287+H299</f>
        <v>0</v>
      </c>
      <c r="I60" s="241" t="n">
        <f aca="false">I120+I137+I152+I167+I185</f>
        <v>704.113</v>
      </c>
      <c r="J60" s="242" t="s">
        <v>16</v>
      </c>
      <c r="K60" s="236" t="s">
        <v>267</v>
      </c>
      <c r="L60" s="234"/>
    </row>
    <row r="61" customFormat="false" ht="20.1" hidden="false" customHeight="true" outlineLevel="0" collapsed="false">
      <c r="A61" s="237"/>
      <c r="B61" s="238"/>
      <c r="C61" s="233"/>
      <c r="D61" s="241" t="n">
        <f aca="false">I61</f>
        <v>746.361</v>
      </c>
      <c r="E61" s="235" t="n">
        <v>0</v>
      </c>
      <c r="F61" s="235" t="s">
        <v>16</v>
      </c>
      <c r="G61" s="235" t="s">
        <v>16</v>
      </c>
      <c r="H61" s="235" t="n">
        <v>0</v>
      </c>
      <c r="I61" s="241" t="n">
        <v>746.361</v>
      </c>
      <c r="J61" s="233" t="s">
        <v>16</v>
      </c>
      <c r="K61" s="236" t="s">
        <v>268</v>
      </c>
      <c r="L61" s="234"/>
    </row>
    <row r="62" customFormat="false" ht="20.1" hidden="false" customHeight="true" outlineLevel="0" collapsed="false">
      <c r="A62" s="237"/>
      <c r="B62" s="238"/>
      <c r="C62" s="233"/>
      <c r="D62" s="241" t="n">
        <f aca="false">I62</f>
        <v>535.81306</v>
      </c>
      <c r="E62" s="235" t="n">
        <v>0</v>
      </c>
      <c r="F62" s="235" t="s">
        <v>16</v>
      </c>
      <c r="G62" s="235" t="s">
        <v>16</v>
      </c>
      <c r="H62" s="235" t="n">
        <v>0</v>
      </c>
      <c r="I62" s="241" t="n">
        <f aca="false">I122+I139+I154+I169+I187</f>
        <v>535.81306</v>
      </c>
      <c r="J62" s="233" t="s">
        <v>16</v>
      </c>
      <c r="K62" s="236" t="s">
        <v>269</v>
      </c>
      <c r="L62" s="234"/>
    </row>
    <row r="63" customFormat="false" ht="20.1" hidden="false" customHeight="true" outlineLevel="0" collapsed="false">
      <c r="A63" s="237"/>
      <c r="B63" s="238"/>
      <c r="C63" s="233"/>
      <c r="D63" s="241" t="n">
        <f aca="false">I63</f>
        <v>280.15897</v>
      </c>
      <c r="E63" s="235" t="n">
        <v>0</v>
      </c>
      <c r="F63" s="235" t="s">
        <v>16</v>
      </c>
      <c r="G63" s="235" t="s">
        <v>16</v>
      </c>
      <c r="H63" s="235" t="n">
        <v>0</v>
      </c>
      <c r="I63" s="241" t="n">
        <f aca="false">I170+I188+I216</f>
        <v>280.15897</v>
      </c>
      <c r="J63" s="233" t="s">
        <v>16</v>
      </c>
      <c r="K63" s="236" t="s">
        <v>270</v>
      </c>
      <c r="L63" s="234"/>
    </row>
    <row r="64" customFormat="false" ht="20.1" hidden="false" customHeight="true" outlineLevel="0" collapsed="false">
      <c r="A64" s="237"/>
      <c r="B64" s="238"/>
      <c r="C64" s="233" t="n">
        <v>2019</v>
      </c>
      <c r="D64" s="241" t="n">
        <f aca="false">I64</f>
        <v>104.09125</v>
      </c>
      <c r="E64" s="233" t="s">
        <v>16</v>
      </c>
      <c r="F64" s="233"/>
      <c r="G64" s="242" t="s">
        <v>16</v>
      </c>
      <c r="H64" s="233"/>
      <c r="I64" s="241" t="n">
        <v>104.09125</v>
      </c>
      <c r="J64" s="233" t="s">
        <v>16</v>
      </c>
      <c r="K64" s="236" t="s">
        <v>257</v>
      </c>
      <c r="L64" s="234"/>
    </row>
    <row r="65" customFormat="false" ht="20.1" hidden="false" customHeight="true" outlineLevel="0" collapsed="false">
      <c r="A65" s="237"/>
      <c r="B65" s="238"/>
      <c r="C65" s="233"/>
      <c r="D65" s="242" t="n">
        <v>299.441</v>
      </c>
      <c r="E65" s="233" t="s">
        <v>16</v>
      </c>
      <c r="F65" s="233" t="s">
        <v>16</v>
      </c>
      <c r="G65" s="242" t="s">
        <v>16</v>
      </c>
      <c r="H65" s="233"/>
      <c r="I65" s="242" t="n">
        <v>299.441</v>
      </c>
      <c r="J65" s="233" t="s">
        <v>16</v>
      </c>
      <c r="K65" s="236" t="s">
        <v>258</v>
      </c>
      <c r="L65" s="234"/>
    </row>
    <row r="66" customFormat="false" ht="20.1" hidden="false" customHeight="true" outlineLevel="0" collapsed="false">
      <c r="A66" s="237"/>
      <c r="B66" s="238"/>
      <c r="C66" s="233"/>
      <c r="D66" s="235" t="n">
        <v>0</v>
      </c>
      <c r="E66" s="235" t="s">
        <v>16</v>
      </c>
      <c r="F66" s="235" t="s">
        <v>16</v>
      </c>
      <c r="G66" s="242" t="s">
        <v>16</v>
      </c>
      <c r="H66" s="235"/>
      <c r="I66" s="235" t="n">
        <v>0</v>
      </c>
      <c r="J66" s="233" t="s">
        <v>16</v>
      </c>
      <c r="K66" s="236" t="s">
        <v>259</v>
      </c>
      <c r="L66" s="234"/>
    </row>
    <row r="67" customFormat="false" ht="20.1" hidden="false" customHeight="true" outlineLevel="0" collapsed="false">
      <c r="A67" s="237"/>
      <c r="B67" s="238"/>
      <c r="C67" s="233"/>
      <c r="D67" s="235" t="n">
        <v>0</v>
      </c>
      <c r="E67" s="235" t="s">
        <v>16</v>
      </c>
      <c r="F67" s="235" t="s">
        <v>16</v>
      </c>
      <c r="G67" s="242" t="s">
        <v>16</v>
      </c>
      <c r="H67" s="235"/>
      <c r="I67" s="235" t="n">
        <v>0</v>
      </c>
      <c r="J67" s="233" t="s">
        <v>16</v>
      </c>
      <c r="K67" s="236" t="s">
        <v>261</v>
      </c>
      <c r="L67" s="234"/>
    </row>
    <row r="68" customFormat="false" ht="20.1" hidden="false" customHeight="true" outlineLevel="0" collapsed="false">
      <c r="A68" s="237"/>
      <c r="B68" s="238"/>
      <c r="C68" s="233"/>
      <c r="D68" s="242" t="n">
        <v>68.066</v>
      </c>
      <c r="E68" s="233" t="s">
        <v>16</v>
      </c>
      <c r="F68" s="233" t="s">
        <v>16</v>
      </c>
      <c r="G68" s="242" t="s">
        <v>16</v>
      </c>
      <c r="H68" s="233"/>
      <c r="I68" s="242" t="n">
        <v>68.066</v>
      </c>
      <c r="J68" s="233" t="s">
        <v>16</v>
      </c>
      <c r="K68" s="236" t="s">
        <v>271</v>
      </c>
      <c r="L68" s="234"/>
    </row>
    <row r="69" customFormat="false" ht="20.1" hidden="false" customHeight="true" outlineLevel="0" collapsed="false">
      <c r="A69" s="237"/>
      <c r="B69" s="238"/>
      <c r="C69" s="233"/>
      <c r="D69" s="235" t="n">
        <v>0</v>
      </c>
      <c r="E69" s="235"/>
      <c r="F69" s="235" t="s">
        <v>16</v>
      </c>
      <c r="G69" s="242" t="s">
        <v>16</v>
      </c>
      <c r="H69" s="235"/>
      <c r="I69" s="235" t="n">
        <v>0</v>
      </c>
      <c r="J69" s="233" t="s">
        <v>16</v>
      </c>
      <c r="K69" s="236" t="s">
        <v>272</v>
      </c>
      <c r="L69" s="234"/>
    </row>
    <row r="70" customFormat="false" ht="20.1" hidden="false" customHeight="true" outlineLevel="0" collapsed="false">
      <c r="A70" s="237"/>
      <c r="B70" s="238"/>
      <c r="C70" s="233"/>
      <c r="D70" s="235" t="n">
        <v>0</v>
      </c>
      <c r="E70" s="233"/>
      <c r="F70" s="233" t="s">
        <v>16</v>
      </c>
      <c r="G70" s="242" t="s">
        <v>16</v>
      </c>
      <c r="H70" s="233"/>
      <c r="I70" s="235" t="n">
        <v>0</v>
      </c>
      <c r="J70" s="233" t="s">
        <v>16</v>
      </c>
      <c r="K70" s="236" t="s">
        <v>264</v>
      </c>
      <c r="L70" s="234"/>
    </row>
    <row r="71" customFormat="false" ht="20.1" hidden="false" customHeight="true" outlineLevel="0" collapsed="false">
      <c r="A71" s="237"/>
      <c r="B71" s="238"/>
      <c r="C71" s="233"/>
      <c r="D71" s="235" t="n">
        <v>0</v>
      </c>
      <c r="E71" s="233"/>
      <c r="F71" s="233" t="s">
        <v>16</v>
      </c>
      <c r="G71" s="242" t="s">
        <v>16</v>
      </c>
      <c r="H71" s="233"/>
      <c r="I71" s="235" t="n">
        <v>0</v>
      </c>
      <c r="J71" s="233" t="s">
        <v>16</v>
      </c>
      <c r="K71" s="236" t="s">
        <v>265</v>
      </c>
      <c r="L71" s="234"/>
    </row>
    <row r="72" customFormat="false" ht="20.1" hidden="false" customHeight="true" outlineLevel="0" collapsed="false">
      <c r="A72" s="237"/>
      <c r="B72" s="238"/>
      <c r="C72" s="233"/>
      <c r="D72" s="235" t="n">
        <v>0</v>
      </c>
      <c r="E72" s="233"/>
      <c r="F72" s="233" t="s">
        <v>16</v>
      </c>
      <c r="G72" s="242" t="s">
        <v>16</v>
      </c>
      <c r="H72" s="233"/>
      <c r="I72" s="235" t="n">
        <v>0</v>
      </c>
      <c r="J72" s="233" t="s">
        <v>16</v>
      </c>
      <c r="K72" s="236" t="s">
        <v>266</v>
      </c>
      <c r="L72" s="234"/>
    </row>
    <row r="73" customFormat="false" ht="20.1" hidden="false" customHeight="true" outlineLevel="0" collapsed="false">
      <c r="A73" s="237"/>
      <c r="B73" s="238"/>
      <c r="C73" s="233"/>
      <c r="D73" s="235" t="n">
        <v>0</v>
      </c>
      <c r="E73" s="233"/>
      <c r="F73" s="233" t="s">
        <v>16</v>
      </c>
      <c r="G73" s="242" t="s">
        <v>16</v>
      </c>
      <c r="H73" s="233"/>
      <c r="I73" s="235" t="n">
        <v>0</v>
      </c>
      <c r="J73" s="233" t="s">
        <v>16</v>
      </c>
      <c r="K73" s="236" t="s">
        <v>267</v>
      </c>
      <c r="L73" s="234"/>
    </row>
    <row r="74" customFormat="false" ht="20.1" hidden="false" customHeight="true" outlineLevel="0" collapsed="false">
      <c r="A74" s="237"/>
      <c r="B74" s="238"/>
      <c r="C74" s="233"/>
      <c r="D74" s="235" t="n">
        <v>0</v>
      </c>
      <c r="E74" s="233"/>
      <c r="F74" s="233" t="s">
        <v>16</v>
      </c>
      <c r="G74" s="242" t="s">
        <v>16</v>
      </c>
      <c r="H74" s="233"/>
      <c r="I74" s="235" t="n">
        <v>0</v>
      </c>
      <c r="J74" s="233" t="s">
        <v>16</v>
      </c>
      <c r="K74" s="236" t="s">
        <v>268</v>
      </c>
      <c r="L74" s="234"/>
    </row>
    <row r="75" customFormat="false" ht="20.1" hidden="false" customHeight="true" outlineLevel="0" collapsed="false">
      <c r="A75" s="237"/>
      <c r="B75" s="238"/>
      <c r="C75" s="233"/>
      <c r="D75" s="235" t="n">
        <v>0</v>
      </c>
      <c r="E75" s="233"/>
      <c r="F75" s="233" t="s">
        <v>16</v>
      </c>
      <c r="G75" s="242" t="s">
        <v>16</v>
      </c>
      <c r="H75" s="233"/>
      <c r="I75" s="235" t="n">
        <v>0</v>
      </c>
      <c r="J75" s="233" t="s">
        <v>16</v>
      </c>
      <c r="K75" s="236" t="s">
        <v>269</v>
      </c>
      <c r="L75" s="234"/>
    </row>
    <row r="76" customFormat="false" ht="20.1" hidden="false" customHeight="true" outlineLevel="0" collapsed="false">
      <c r="A76" s="237"/>
      <c r="B76" s="238"/>
      <c r="C76" s="233"/>
      <c r="D76" s="235" t="n">
        <v>0</v>
      </c>
      <c r="E76" s="233"/>
      <c r="F76" s="233" t="s">
        <v>16</v>
      </c>
      <c r="G76" s="242" t="s">
        <v>16</v>
      </c>
      <c r="H76" s="233"/>
      <c r="I76" s="235" t="n">
        <v>0</v>
      </c>
      <c r="J76" s="233" t="s">
        <v>16</v>
      </c>
      <c r="K76" s="236" t="s">
        <v>270</v>
      </c>
      <c r="L76" s="234"/>
    </row>
    <row r="77" customFormat="false" ht="20.1" hidden="false" customHeight="true" outlineLevel="0" collapsed="false">
      <c r="A77" s="237"/>
      <c r="B77" s="238"/>
      <c r="C77" s="233" t="n">
        <v>2020</v>
      </c>
      <c r="D77" s="242" t="n">
        <f aca="false">I77</f>
        <v>8.403</v>
      </c>
      <c r="E77" s="242"/>
      <c r="F77" s="242" t="s">
        <v>16</v>
      </c>
      <c r="G77" s="242" t="s">
        <v>16</v>
      </c>
      <c r="H77" s="242"/>
      <c r="I77" s="242" t="n">
        <v>8.403</v>
      </c>
      <c r="J77" s="233" t="s">
        <v>16</v>
      </c>
      <c r="K77" s="236" t="s">
        <v>273</v>
      </c>
      <c r="L77" s="234"/>
    </row>
    <row r="78" customFormat="false" ht="20.1" hidden="false" customHeight="true" outlineLevel="0" collapsed="false">
      <c r="A78" s="237"/>
      <c r="B78" s="238"/>
      <c r="C78" s="233"/>
      <c r="D78" s="235" t="n">
        <v>0</v>
      </c>
      <c r="E78" s="235"/>
      <c r="F78" s="235" t="s">
        <v>16</v>
      </c>
      <c r="G78" s="242" t="s">
        <v>16</v>
      </c>
      <c r="H78" s="235"/>
      <c r="I78" s="235" t="n">
        <v>0</v>
      </c>
      <c r="J78" s="233" t="s">
        <v>16</v>
      </c>
      <c r="K78" s="236" t="s">
        <v>274</v>
      </c>
      <c r="L78" s="234"/>
    </row>
    <row r="79" customFormat="false" ht="20.1" hidden="false" customHeight="true" outlineLevel="0" collapsed="false">
      <c r="A79" s="237"/>
      <c r="B79" s="238"/>
      <c r="C79" s="233"/>
      <c r="D79" s="235" t="n">
        <f aca="false">I79</f>
        <v>0</v>
      </c>
      <c r="E79" s="235"/>
      <c r="F79" s="235" t="s">
        <v>16</v>
      </c>
      <c r="G79" s="242" t="s">
        <v>16</v>
      </c>
      <c r="H79" s="235"/>
      <c r="I79" s="235" t="n">
        <f aca="false">0</f>
        <v>0</v>
      </c>
      <c r="J79" s="233" t="s">
        <v>16</v>
      </c>
      <c r="K79" s="236" t="s">
        <v>259</v>
      </c>
      <c r="L79" s="234"/>
    </row>
    <row r="80" customFormat="false" ht="20.1" hidden="false" customHeight="true" outlineLevel="0" collapsed="false">
      <c r="A80" s="237"/>
      <c r="B80" s="238"/>
      <c r="C80" s="233"/>
      <c r="D80" s="242" t="n">
        <f aca="false">I80</f>
        <v>38.139</v>
      </c>
      <c r="E80" s="242"/>
      <c r="F80" s="242" t="s">
        <v>16</v>
      </c>
      <c r="G80" s="242" t="s">
        <v>16</v>
      </c>
      <c r="H80" s="242"/>
      <c r="I80" s="242" t="n">
        <v>38.139</v>
      </c>
      <c r="J80" s="233" t="s">
        <v>16</v>
      </c>
      <c r="K80" s="236" t="s">
        <v>272</v>
      </c>
      <c r="L80" s="234"/>
    </row>
    <row r="81" customFormat="false" ht="20.1" hidden="false" customHeight="true" outlineLevel="0" collapsed="false">
      <c r="A81" s="237"/>
      <c r="B81" s="238"/>
      <c r="C81" s="233"/>
      <c r="D81" s="235" t="n">
        <v>0</v>
      </c>
      <c r="E81" s="235"/>
      <c r="F81" s="235" t="s">
        <v>16</v>
      </c>
      <c r="G81" s="242" t="s">
        <v>16</v>
      </c>
      <c r="H81" s="235"/>
      <c r="I81" s="235" t="n">
        <v>0</v>
      </c>
      <c r="J81" s="233" t="s">
        <v>16</v>
      </c>
      <c r="K81" s="236" t="s">
        <v>261</v>
      </c>
      <c r="L81" s="234"/>
    </row>
    <row r="82" customFormat="false" ht="20.1" hidden="false" customHeight="true" outlineLevel="0" collapsed="false">
      <c r="A82" s="237"/>
      <c r="B82" s="238"/>
      <c r="C82" s="233"/>
      <c r="D82" s="235" t="n">
        <v>0</v>
      </c>
      <c r="E82" s="235"/>
      <c r="F82" s="235" t="s">
        <v>16</v>
      </c>
      <c r="G82" s="242" t="s">
        <v>16</v>
      </c>
      <c r="H82" s="235"/>
      <c r="I82" s="235" t="n">
        <v>0</v>
      </c>
      <c r="J82" s="233" t="s">
        <v>16</v>
      </c>
      <c r="K82" s="236" t="s">
        <v>271</v>
      </c>
      <c r="L82" s="234"/>
    </row>
    <row r="83" customFormat="false" ht="20.1" hidden="false" customHeight="true" outlineLevel="0" collapsed="false">
      <c r="A83" s="237"/>
      <c r="B83" s="238"/>
      <c r="C83" s="233"/>
      <c r="D83" s="235" t="n">
        <v>0</v>
      </c>
      <c r="E83" s="235"/>
      <c r="F83" s="235" t="s">
        <v>16</v>
      </c>
      <c r="G83" s="242" t="s">
        <v>16</v>
      </c>
      <c r="H83" s="235"/>
      <c r="I83" s="235" t="n">
        <v>0</v>
      </c>
      <c r="J83" s="233" t="s">
        <v>16</v>
      </c>
      <c r="K83" s="236" t="s">
        <v>264</v>
      </c>
      <c r="L83" s="234"/>
    </row>
    <row r="84" customFormat="false" ht="20.1" hidden="false" customHeight="true" outlineLevel="0" collapsed="false">
      <c r="A84" s="237"/>
      <c r="B84" s="238"/>
      <c r="C84" s="233"/>
      <c r="D84" s="235" t="n">
        <v>0</v>
      </c>
      <c r="E84" s="235"/>
      <c r="F84" s="235" t="s">
        <v>16</v>
      </c>
      <c r="G84" s="242" t="s">
        <v>16</v>
      </c>
      <c r="H84" s="235"/>
      <c r="I84" s="235" t="n">
        <v>0</v>
      </c>
      <c r="J84" s="233" t="s">
        <v>16</v>
      </c>
      <c r="K84" s="236" t="s">
        <v>265</v>
      </c>
      <c r="L84" s="234"/>
    </row>
    <row r="85" customFormat="false" ht="20.1" hidden="false" customHeight="true" outlineLevel="0" collapsed="false">
      <c r="A85" s="237"/>
      <c r="B85" s="238"/>
      <c r="C85" s="233"/>
      <c r="D85" s="235" t="n">
        <v>0</v>
      </c>
      <c r="E85" s="235"/>
      <c r="F85" s="235" t="s">
        <v>16</v>
      </c>
      <c r="G85" s="242" t="s">
        <v>16</v>
      </c>
      <c r="H85" s="235"/>
      <c r="I85" s="235" t="n">
        <v>0</v>
      </c>
      <c r="J85" s="233" t="s">
        <v>16</v>
      </c>
      <c r="K85" s="236" t="s">
        <v>266</v>
      </c>
      <c r="L85" s="234"/>
    </row>
    <row r="86" customFormat="false" ht="20.1" hidden="false" customHeight="true" outlineLevel="0" collapsed="false">
      <c r="A86" s="237"/>
      <c r="B86" s="238"/>
      <c r="C86" s="233"/>
      <c r="D86" s="235" t="n">
        <v>0</v>
      </c>
      <c r="E86" s="235" t="s">
        <v>16</v>
      </c>
      <c r="F86" s="235" t="s">
        <v>16</v>
      </c>
      <c r="G86" s="242" t="s">
        <v>16</v>
      </c>
      <c r="H86" s="235" t="s">
        <v>16</v>
      </c>
      <c r="I86" s="235" t="n">
        <v>0</v>
      </c>
      <c r="J86" s="233" t="s">
        <v>16</v>
      </c>
      <c r="K86" s="236" t="s">
        <v>267</v>
      </c>
      <c r="L86" s="234"/>
    </row>
    <row r="87" customFormat="false" ht="20.1" hidden="false" customHeight="true" outlineLevel="0" collapsed="false">
      <c r="A87" s="237"/>
      <c r="B87" s="238"/>
      <c r="C87" s="233"/>
      <c r="D87" s="235" t="n">
        <v>0</v>
      </c>
      <c r="E87" s="235"/>
      <c r="F87" s="235" t="s">
        <v>16</v>
      </c>
      <c r="G87" s="242" t="s">
        <v>16</v>
      </c>
      <c r="H87" s="235"/>
      <c r="I87" s="235" t="n">
        <v>0</v>
      </c>
      <c r="J87" s="233" t="s">
        <v>16</v>
      </c>
      <c r="K87" s="236" t="s">
        <v>268</v>
      </c>
      <c r="L87" s="234"/>
    </row>
    <row r="88" customFormat="false" ht="20.1" hidden="false" customHeight="true" outlineLevel="0" collapsed="false">
      <c r="A88" s="237"/>
      <c r="B88" s="238"/>
      <c r="C88" s="233" t="n">
        <v>2021</v>
      </c>
      <c r="D88" s="235" t="n">
        <f aca="false">I88</f>
        <v>0</v>
      </c>
      <c r="E88" s="233"/>
      <c r="F88" s="233" t="s">
        <v>16</v>
      </c>
      <c r="G88" s="242" t="s">
        <v>16</v>
      </c>
      <c r="H88" s="233"/>
      <c r="I88" s="235" t="n">
        <v>0</v>
      </c>
      <c r="J88" s="233" t="s">
        <v>16</v>
      </c>
      <c r="K88" s="236" t="s">
        <v>257</v>
      </c>
      <c r="L88" s="234"/>
    </row>
    <row r="89" customFormat="false" ht="20.1" hidden="false" customHeight="true" outlineLevel="0" collapsed="false">
      <c r="A89" s="237"/>
      <c r="B89" s="238"/>
      <c r="C89" s="233"/>
      <c r="D89" s="235" t="n">
        <v>0</v>
      </c>
      <c r="E89" s="235"/>
      <c r="F89" s="235" t="s">
        <v>16</v>
      </c>
      <c r="G89" s="242" t="s">
        <v>16</v>
      </c>
      <c r="H89" s="235"/>
      <c r="I89" s="235" t="n">
        <v>0</v>
      </c>
      <c r="J89" s="233" t="s">
        <v>16</v>
      </c>
      <c r="K89" s="236" t="s">
        <v>258</v>
      </c>
      <c r="L89" s="234"/>
    </row>
    <row r="90" customFormat="false" ht="20.1" hidden="false" customHeight="true" outlineLevel="0" collapsed="false">
      <c r="A90" s="237"/>
      <c r="B90" s="238"/>
      <c r="C90" s="233"/>
      <c r="D90" s="235" t="n">
        <f aca="false">I90</f>
        <v>0</v>
      </c>
      <c r="E90" s="235"/>
      <c r="F90" s="235" t="s">
        <v>16</v>
      </c>
      <c r="G90" s="242" t="s">
        <v>16</v>
      </c>
      <c r="H90" s="235"/>
      <c r="I90" s="235" t="n">
        <v>0</v>
      </c>
      <c r="J90" s="233" t="s">
        <v>16</v>
      </c>
      <c r="K90" s="236" t="s">
        <v>259</v>
      </c>
      <c r="L90" s="234"/>
    </row>
    <row r="91" customFormat="false" ht="20.1" hidden="false" customHeight="true" outlineLevel="0" collapsed="false">
      <c r="A91" s="237"/>
      <c r="B91" s="238"/>
      <c r="C91" s="233"/>
      <c r="D91" s="235" t="n">
        <v>0</v>
      </c>
      <c r="E91" s="235"/>
      <c r="F91" s="235" t="s">
        <v>16</v>
      </c>
      <c r="G91" s="242" t="s">
        <v>16</v>
      </c>
      <c r="H91" s="235"/>
      <c r="I91" s="235" t="n">
        <v>0</v>
      </c>
      <c r="J91" s="233" t="s">
        <v>16</v>
      </c>
      <c r="K91" s="236" t="s">
        <v>260</v>
      </c>
      <c r="L91" s="234"/>
    </row>
    <row r="92" customFormat="false" ht="20.1" hidden="false" customHeight="true" outlineLevel="0" collapsed="false">
      <c r="A92" s="237"/>
      <c r="B92" s="238"/>
      <c r="C92" s="233"/>
      <c r="D92" s="235" t="n">
        <v>0</v>
      </c>
      <c r="E92" s="235"/>
      <c r="F92" s="235" t="s">
        <v>16</v>
      </c>
      <c r="G92" s="242" t="s">
        <v>16</v>
      </c>
      <c r="H92" s="235"/>
      <c r="I92" s="235" t="n">
        <v>0</v>
      </c>
      <c r="J92" s="233" t="s">
        <v>16</v>
      </c>
      <c r="K92" s="236" t="s">
        <v>261</v>
      </c>
      <c r="L92" s="234"/>
    </row>
    <row r="93" customFormat="false" ht="20.1" hidden="false" customHeight="true" outlineLevel="0" collapsed="false">
      <c r="A93" s="237"/>
      <c r="B93" s="238"/>
      <c r="C93" s="233"/>
      <c r="D93" s="235" t="n">
        <v>0</v>
      </c>
      <c r="E93" s="233"/>
      <c r="F93" s="233" t="s">
        <v>16</v>
      </c>
      <c r="G93" s="242" t="s">
        <v>16</v>
      </c>
      <c r="H93" s="233"/>
      <c r="I93" s="235" t="n">
        <v>0</v>
      </c>
      <c r="J93" s="233" t="s">
        <v>16</v>
      </c>
      <c r="K93" s="236" t="s">
        <v>262</v>
      </c>
      <c r="L93" s="234"/>
    </row>
    <row r="94" customFormat="false" ht="20.1" hidden="false" customHeight="true" outlineLevel="0" collapsed="false">
      <c r="A94" s="237"/>
      <c r="B94" s="238"/>
      <c r="C94" s="233"/>
      <c r="D94" s="235" t="n">
        <v>0</v>
      </c>
      <c r="E94" s="233"/>
      <c r="F94" s="233" t="s">
        <v>16</v>
      </c>
      <c r="G94" s="242" t="s">
        <v>16</v>
      </c>
      <c r="H94" s="233"/>
      <c r="I94" s="235" t="n">
        <v>0</v>
      </c>
      <c r="J94" s="233" t="s">
        <v>16</v>
      </c>
      <c r="K94" s="236" t="s">
        <v>264</v>
      </c>
      <c r="L94" s="234"/>
    </row>
    <row r="95" customFormat="false" ht="20.1" hidden="false" customHeight="true" outlineLevel="0" collapsed="false">
      <c r="A95" s="237"/>
      <c r="B95" s="238"/>
      <c r="C95" s="233"/>
      <c r="D95" s="235" t="n">
        <v>0</v>
      </c>
      <c r="E95" s="233"/>
      <c r="F95" s="233" t="s">
        <v>16</v>
      </c>
      <c r="G95" s="242" t="s">
        <v>16</v>
      </c>
      <c r="H95" s="233"/>
      <c r="I95" s="235" t="n">
        <v>0</v>
      </c>
      <c r="J95" s="233" t="s">
        <v>16</v>
      </c>
      <c r="K95" s="236" t="s">
        <v>265</v>
      </c>
      <c r="L95" s="234"/>
    </row>
    <row r="96" customFormat="false" ht="20.1" hidden="false" customHeight="true" outlineLevel="0" collapsed="false">
      <c r="A96" s="237"/>
      <c r="B96" s="238"/>
      <c r="C96" s="233"/>
      <c r="D96" s="235" t="n">
        <v>0</v>
      </c>
      <c r="E96" s="233"/>
      <c r="F96" s="233" t="s">
        <v>16</v>
      </c>
      <c r="G96" s="242" t="s">
        <v>16</v>
      </c>
      <c r="H96" s="233"/>
      <c r="I96" s="235" t="n">
        <v>0</v>
      </c>
      <c r="J96" s="233" t="s">
        <v>16</v>
      </c>
      <c r="K96" s="236" t="s">
        <v>266</v>
      </c>
      <c r="L96" s="234"/>
    </row>
    <row r="97" customFormat="false" ht="20.1" hidden="false" customHeight="true" outlineLevel="0" collapsed="false">
      <c r="A97" s="237"/>
      <c r="B97" s="238"/>
      <c r="C97" s="233"/>
      <c r="D97" s="243" t="n">
        <f aca="false">I97</f>
        <v>47.765</v>
      </c>
      <c r="E97" s="243"/>
      <c r="F97" s="243" t="s">
        <v>16</v>
      </c>
      <c r="G97" s="243" t="s">
        <v>16</v>
      </c>
      <c r="H97" s="243"/>
      <c r="I97" s="243" t="n">
        <v>47.765</v>
      </c>
      <c r="J97" s="233" t="s">
        <v>16</v>
      </c>
      <c r="K97" s="236" t="s">
        <v>267</v>
      </c>
      <c r="L97" s="234"/>
    </row>
    <row r="98" customFormat="false" ht="20.1" hidden="false" customHeight="true" outlineLevel="0" collapsed="false">
      <c r="A98" s="237"/>
      <c r="B98" s="238"/>
      <c r="C98" s="233"/>
      <c r="D98" s="235" t="n">
        <v>0</v>
      </c>
      <c r="E98" s="233"/>
      <c r="F98" s="233" t="s">
        <v>16</v>
      </c>
      <c r="G98" s="244" t="s">
        <v>16</v>
      </c>
      <c r="H98" s="233"/>
      <c r="I98" s="235" t="n">
        <v>0</v>
      </c>
      <c r="J98" s="233" t="s">
        <v>16</v>
      </c>
      <c r="K98" s="236" t="s">
        <v>268</v>
      </c>
      <c r="L98" s="234"/>
    </row>
    <row r="99" customFormat="false" ht="20.1" hidden="false" customHeight="true" outlineLevel="0" collapsed="false">
      <c r="A99" s="237"/>
      <c r="B99" s="238"/>
      <c r="C99" s="233" t="n">
        <v>2022</v>
      </c>
      <c r="D99" s="235" t="n">
        <v>0</v>
      </c>
      <c r="E99" s="233" t="s">
        <v>16</v>
      </c>
      <c r="F99" s="233" t="s">
        <v>16</v>
      </c>
      <c r="G99" s="244" t="s">
        <v>16</v>
      </c>
      <c r="H99" s="233" t="s">
        <v>16</v>
      </c>
      <c r="I99" s="235" t="n">
        <v>0</v>
      </c>
      <c r="J99" s="233" t="s">
        <v>16</v>
      </c>
      <c r="K99" s="236" t="s">
        <v>275</v>
      </c>
      <c r="L99" s="234"/>
    </row>
    <row r="100" customFormat="false" ht="20.1" hidden="false" customHeight="true" outlineLevel="0" collapsed="false">
      <c r="A100" s="237"/>
      <c r="B100" s="238"/>
      <c r="C100" s="233"/>
      <c r="D100" s="235" t="n">
        <f aca="false">I100</f>
        <v>0</v>
      </c>
      <c r="E100" s="233"/>
      <c r="F100" s="233" t="s">
        <v>16</v>
      </c>
      <c r="G100" s="244" t="s">
        <v>16</v>
      </c>
      <c r="H100" s="233"/>
      <c r="I100" s="235" t="n">
        <v>0</v>
      </c>
      <c r="J100" s="233" t="s">
        <v>16</v>
      </c>
      <c r="K100" s="236" t="s">
        <v>257</v>
      </c>
      <c r="L100" s="234"/>
    </row>
    <row r="101" customFormat="false" ht="20.1" hidden="false" customHeight="true" outlineLevel="0" collapsed="false">
      <c r="A101" s="237"/>
      <c r="B101" s="238"/>
      <c r="C101" s="233"/>
      <c r="D101" s="235" t="n">
        <v>0</v>
      </c>
      <c r="E101" s="233"/>
      <c r="F101" s="233" t="s">
        <v>16</v>
      </c>
      <c r="G101" s="244" t="s">
        <v>16</v>
      </c>
      <c r="H101" s="233"/>
      <c r="I101" s="235" t="n">
        <v>0</v>
      </c>
      <c r="J101" s="233" t="s">
        <v>16</v>
      </c>
      <c r="K101" s="236" t="s">
        <v>258</v>
      </c>
      <c r="L101" s="234"/>
    </row>
    <row r="102" customFormat="false" ht="20.1" hidden="false" customHeight="true" outlineLevel="0" collapsed="false">
      <c r="A102" s="237"/>
      <c r="B102" s="238"/>
      <c r="C102" s="233"/>
      <c r="D102" s="235" t="n">
        <f aca="false">I102</f>
        <v>0</v>
      </c>
      <c r="E102" s="233"/>
      <c r="F102" s="233" t="s">
        <v>16</v>
      </c>
      <c r="G102" s="244" t="s">
        <v>16</v>
      </c>
      <c r="H102" s="233"/>
      <c r="I102" s="235" t="n">
        <v>0</v>
      </c>
      <c r="J102" s="233" t="s">
        <v>16</v>
      </c>
      <c r="K102" s="236" t="s">
        <v>259</v>
      </c>
      <c r="L102" s="234"/>
    </row>
    <row r="103" customFormat="false" ht="20.1" hidden="false" customHeight="true" outlineLevel="0" collapsed="false">
      <c r="A103" s="237"/>
      <c r="B103" s="238"/>
      <c r="C103" s="233"/>
      <c r="D103" s="235" t="n">
        <v>0</v>
      </c>
      <c r="E103" s="233"/>
      <c r="F103" s="233" t="s">
        <v>16</v>
      </c>
      <c r="G103" s="244" t="s">
        <v>16</v>
      </c>
      <c r="H103" s="233"/>
      <c r="I103" s="235" t="n">
        <v>0</v>
      </c>
      <c r="J103" s="233" t="s">
        <v>16</v>
      </c>
      <c r="K103" s="236" t="s">
        <v>260</v>
      </c>
      <c r="L103" s="234"/>
    </row>
    <row r="104" customFormat="false" ht="20.1" hidden="false" customHeight="true" outlineLevel="0" collapsed="false">
      <c r="A104" s="237"/>
      <c r="B104" s="238"/>
      <c r="C104" s="233"/>
      <c r="D104" s="235" t="n">
        <v>0</v>
      </c>
      <c r="E104" s="233"/>
      <c r="F104" s="233" t="s">
        <v>16</v>
      </c>
      <c r="G104" s="244" t="s">
        <v>16</v>
      </c>
      <c r="H104" s="233"/>
      <c r="I104" s="235" t="n">
        <v>0</v>
      </c>
      <c r="J104" s="233" t="s">
        <v>16</v>
      </c>
      <c r="K104" s="236" t="s">
        <v>261</v>
      </c>
      <c r="L104" s="234"/>
    </row>
    <row r="105" customFormat="false" ht="20.1" hidden="false" customHeight="true" outlineLevel="0" collapsed="false">
      <c r="A105" s="237"/>
      <c r="B105" s="238"/>
      <c r="C105" s="233"/>
      <c r="D105" s="235" t="n">
        <v>0</v>
      </c>
      <c r="E105" s="233"/>
      <c r="F105" s="233" t="s">
        <v>16</v>
      </c>
      <c r="G105" s="244" t="s">
        <v>16</v>
      </c>
      <c r="H105" s="233"/>
      <c r="I105" s="235" t="n">
        <v>0</v>
      </c>
      <c r="J105" s="233" t="s">
        <v>16</v>
      </c>
      <c r="K105" s="236" t="s">
        <v>262</v>
      </c>
      <c r="L105" s="234"/>
    </row>
    <row r="106" customFormat="false" ht="20.1" hidden="false" customHeight="true" outlineLevel="0" collapsed="false">
      <c r="A106" s="237"/>
      <c r="B106" s="238"/>
      <c r="C106" s="245"/>
      <c r="D106" s="235" t="n">
        <v>0</v>
      </c>
      <c r="E106" s="233"/>
      <c r="F106" s="233" t="s">
        <v>16</v>
      </c>
      <c r="G106" s="244" t="s">
        <v>16</v>
      </c>
      <c r="H106" s="233"/>
      <c r="I106" s="235" t="n">
        <v>0</v>
      </c>
      <c r="J106" s="233" t="s">
        <v>16</v>
      </c>
      <c r="K106" s="236" t="s">
        <v>275</v>
      </c>
      <c r="L106" s="234"/>
    </row>
    <row r="107" customFormat="false" ht="20.1" hidden="false" customHeight="true" outlineLevel="0" collapsed="false">
      <c r="A107" s="237"/>
      <c r="B107" s="238"/>
      <c r="C107" s="246"/>
      <c r="D107" s="235" t="n">
        <v>0</v>
      </c>
      <c r="E107" s="233"/>
      <c r="F107" s="233" t="s">
        <v>16</v>
      </c>
      <c r="G107" s="244" t="s">
        <v>16</v>
      </c>
      <c r="H107" s="233"/>
      <c r="I107" s="235" t="n">
        <v>0</v>
      </c>
      <c r="J107" s="233" t="s">
        <v>16</v>
      </c>
      <c r="K107" s="236" t="s">
        <v>257</v>
      </c>
      <c r="L107" s="234"/>
    </row>
    <row r="108" customFormat="false" ht="20.1" hidden="false" customHeight="true" outlineLevel="0" collapsed="false">
      <c r="A108" s="237"/>
      <c r="B108" s="238"/>
      <c r="C108" s="246"/>
      <c r="D108" s="235" t="n">
        <v>0</v>
      </c>
      <c r="E108" s="233"/>
      <c r="F108" s="233" t="s">
        <v>16</v>
      </c>
      <c r="G108" s="244" t="s">
        <v>16</v>
      </c>
      <c r="H108" s="233"/>
      <c r="I108" s="235" t="n">
        <v>0</v>
      </c>
      <c r="J108" s="233" t="s">
        <v>16</v>
      </c>
      <c r="K108" s="236" t="s">
        <v>258</v>
      </c>
      <c r="L108" s="234"/>
    </row>
    <row r="109" customFormat="false" ht="20.1" hidden="false" customHeight="true" outlineLevel="0" collapsed="false">
      <c r="A109" s="237"/>
      <c r="B109" s="238"/>
      <c r="C109" s="246"/>
      <c r="D109" s="235" t="n">
        <v>0</v>
      </c>
      <c r="E109" s="233"/>
      <c r="F109" s="233" t="s">
        <v>16</v>
      </c>
      <c r="G109" s="244" t="s">
        <v>16</v>
      </c>
      <c r="H109" s="233"/>
      <c r="I109" s="235" t="n">
        <v>0</v>
      </c>
      <c r="J109" s="233" t="s">
        <v>16</v>
      </c>
      <c r="K109" s="236" t="s">
        <v>259</v>
      </c>
      <c r="L109" s="234"/>
    </row>
    <row r="110" customFormat="false" ht="20.1" hidden="false" customHeight="true" outlineLevel="0" collapsed="false">
      <c r="A110" s="237"/>
      <c r="B110" s="238"/>
      <c r="C110" s="247" t="n">
        <v>2023</v>
      </c>
      <c r="D110" s="235" t="n">
        <v>0</v>
      </c>
      <c r="E110" s="233"/>
      <c r="F110" s="233" t="s">
        <v>16</v>
      </c>
      <c r="G110" s="244" t="s">
        <v>16</v>
      </c>
      <c r="H110" s="233"/>
      <c r="I110" s="235" t="n">
        <v>0</v>
      </c>
      <c r="J110" s="233" t="s">
        <v>16</v>
      </c>
      <c r="K110" s="236" t="s">
        <v>260</v>
      </c>
      <c r="L110" s="234"/>
    </row>
    <row r="111" customFormat="false" ht="20.1" hidden="false" customHeight="true" outlineLevel="0" collapsed="false">
      <c r="A111" s="237"/>
      <c r="B111" s="238"/>
      <c r="C111" s="246"/>
      <c r="D111" s="235" t="n">
        <v>0</v>
      </c>
      <c r="E111" s="233"/>
      <c r="F111" s="233" t="s">
        <v>16</v>
      </c>
      <c r="G111" s="244" t="s">
        <v>16</v>
      </c>
      <c r="H111" s="233"/>
      <c r="I111" s="235" t="n">
        <v>0</v>
      </c>
      <c r="J111" s="233" t="s">
        <v>16</v>
      </c>
      <c r="K111" s="236" t="s">
        <v>261</v>
      </c>
      <c r="L111" s="234"/>
    </row>
    <row r="112" customFormat="false" ht="19.5" hidden="false" customHeight="true" outlineLevel="0" collapsed="false">
      <c r="A112" s="237"/>
      <c r="B112" s="238"/>
      <c r="C112" s="248"/>
      <c r="D112" s="235" t="n">
        <v>0</v>
      </c>
      <c r="E112" s="233"/>
      <c r="F112" s="233" t="s">
        <v>16</v>
      </c>
      <c r="G112" s="244" t="s">
        <v>16</v>
      </c>
      <c r="H112" s="233"/>
      <c r="I112" s="235" t="n">
        <v>0</v>
      </c>
      <c r="J112" s="233" t="s">
        <v>16</v>
      </c>
      <c r="K112" s="236" t="s">
        <v>262</v>
      </c>
      <c r="L112" s="234"/>
    </row>
    <row r="113" customFormat="false" ht="19.5" hidden="false" customHeight="true" outlineLevel="0" collapsed="false">
      <c r="A113" s="237"/>
      <c r="B113" s="238"/>
      <c r="C113" s="249" t="n">
        <v>2024</v>
      </c>
      <c r="D113" s="235"/>
      <c r="E113" s="233"/>
      <c r="F113" s="233"/>
      <c r="G113" s="244"/>
      <c r="H113" s="233"/>
      <c r="I113" s="235"/>
      <c r="J113" s="233"/>
      <c r="K113" s="236"/>
      <c r="L113" s="234"/>
    </row>
    <row r="114" customFormat="false" ht="19.5" hidden="false" customHeight="true" outlineLevel="0" collapsed="false">
      <c r="A114" s="237"/>
      <c r="B114" s="238"/>
      <c r="C114" s="249" t="n">
        <v>2025</v>
      </c>
      <c r="D114" s="235" t="n">
        <v>0</v>
      </c>
      <c r="E114" s="233"/>
      <c r="F114" s="233" t="s">
        <v>16</v>
      </c>
      <c r="G114" s="244" t="s">
        <v>16</v>
      </c>
      <c r="H114" s="233"/>
      <c r="I114" s="235" t="n">
        <v>0</v>
      </c>
      <c r="J114" s="233" t="s">
        <v>16</v>
      </c>
      <c r="K114" s="236" t="s">
        <v>275</v>
      </c>
      <c r="L114" s="234"/>
    </row>
    <row r="115" customFormat="false" ht="23.25" hidden="false" customHeight="true" outlineLevel="0" collapsed="false">
      <c r="A115" s="250" t="s">
        <v>159</v>
      </c>
      <c r="B115" s="233" t="s">
        <v>276</v>
      </c>
      <c r="C115" s="233" t="n">
        <v>2017</v>
      </c>
      <c r="D115" s="235" t="n">
        <v>0</v>
      </c>
      <c r="E115" s="233"/>
      <c r="F115" s="233" t="s">
        <v>16</v>
      </c>
      <c r="G115" s="244" t="s">
        <v>16</v>
      </c>
      <c r="H115" s="233"/>
      <c r="I115" s="235" t="n">
        <v>0</v>
      </c>
      <c r="J115" s="233" t="s">
        <v>16</v>
      </c>
      <c r="K115" s="236" t="s">
        <v>275</v>
      </c>
      <c r="L115" s="234" t="s">
        <v>277</v>
      </c>
    </row>
    <row r="116" customFormat="false" ht="20.1" hidden="false" customHeight="true" outlineLevel="0" collapsed="false">
      <c r="A116" s="250"/>
      <c r="B116" s="233"/>
      <c r="C116" s="233" t="n">
        <v>2018</v>
      </c>
      <c r="D116" s="233" t="n">
        <f aca="false">D117+D118+D119+D120+D122</f>
        <v>2155.87331</v>
      </c>
      <c r="E116" s="241"/>
      <c r="F116" s="241" t="s">
        <v>16</v>
      </c>
      <c r="G116" s="251" t="s">
        <v>16</v>
      </c>
      <c r="H116" s="241"/>
      <c r="I116" s="241" t="n">
        <f aca="false">I122+I121+I120+I119+I118+I117</f>
        <v>2155.87331</v>
      </c>
      <c r="J116" s="233" t="s">
        <v>16</v>
      </c>
      <c r="K116" s="236" t="s">
        <v>275</v>
      </c>
      <c r="L116" s="234"/>
    </row>
    <row r="117" customFormat="false" ht="20.1" hidden="false" customHeight="true" outlineLevel="0" collapsed="false">
      <c r="A117" s="250"/>
      <c r="B117" s="233"/>
      <c r="C117" s="233"/>
      <c r="D117" s="235" t="n">
        <f aca="false">I117</f>
        <v>391</v>
      </c>
      <c r="E117" s="235"/>
      <c r="F117" s="235" t="s">
        <v>16</v>
      </c>
      <c r="G117" s="244" t="s">
        <v>16</v>
      </c>
      <c r="H117" s="235"/>
      <c r="I117" s="235" t="n">
        <f aca="false">50+341</f>
        <v>391</v>
      </c>
      <c r="J117" s="233" t="s">
        <v>16</v>
      </c>
      <c r="K117" s="236" t="s">
        <v>278</v>
      </c>
      <c r="L117" s="234"/>
    </row>
    <row r="118" customFormat="false" ht="20.1" hidden="false" customHeight="true" outlineLevel="0" collapsed="false">
      <c r="A118" s="250"/>
      <c r="B118" s="233"/>
      <c r="C118" s="233"/>
      <c r="D118" s="241" t="n">
        <f aca="false">I118</f>
        <v>684.18111</v>
      </c>
      <c r="E118" s="233"/>
      <c r="F118" s="233" t="s">
        <v>16</v>
      </c>
      <c r="G118" s="244" t="s">
        <v>16</v>
      </c>
      <c r="H118" s="233"/>
      <c r="I118" s="241" t="n">
        <v>684.18111</v>
      </c>
      <c r="J118" s="233" t="s">
        <v>16</v>
      </c>
      <c r="K118" s="236" t="s">
        <v>279</v>
      </c>
      <c r="L118" s="234"/>
    </row>
    <row r="119" customFormat="false" ht="20.1" hidden="false" customHeight="true" outlineLevel="0" collapsed="false">
      <c r="A119" s="250"/>
      <c r="B119" s="233"/>
      <c r="C119" s="233"/>
      <c r="D119" s="241" t="n">
        <f aca="false">I119</f>
        <v>349.54793</v>
      </c>
      <c r="E119" s="233"/>
      <c r="F119" s="233" t="s">
        <v>16</v>
      </c>
      <c r="G119" s="244" t="s">
        <v>16</v>
      </c>
      <c r="H119" s="233"/>
      <c r="I119" s="241" t="n">
        <f aca="false">400-50.45207</f>
        <v>349.54793</v>
      </c>
      <c r="J119" s="233" t="s">
        <v>16</v>
      </c>
      <c r="K119" s="236" t="s">
        <v>280</v>
      </c>
      <c r="L119" s="234"/>
    </row>
    <row r="120" customFormat="false" ht="20.1" hidden="false" customHeight="true" outlineLevel="0" collapsed="false">
      <c r="A120" s="250"/>
      <c r="B120" s="233"/>
      <c r="C120" s="233"/>
      <c r="D120" s="241" t="n">
        <f aca="false">I120</f>
        <v>613.327</v>
      </c>
      <c r="E120" s="233"/>
      <c r="F120" s="233" t="s">
        <v>16</v>
      </c>
      <c r="G120" s="244" t="s">
        <v>16</v>
      </c>
      <c r="H120" s="233"/>
      <c r="I120" s="241" t="n">
        <f aca="false">513.327+100</f>
        <v>613.327</v>
      </c>
      <c r="J120" s="233" t="s">
        <v>16</v>
      </c>
      <c r="K120" s="236" t="s">
        <v>281</v>
      </c>
      <c r="L120" s="234"/>
    </row>
    <row r="121" customFormat="false" ht="20.1" hidden="false" customHeight="true" outlineLevel="0" collapsed="false">
      <c r="A121" s="250"/>
      <c r="B121" s="233"/>
      <c r="C121" s="233"/>
      <c r="D121" s="235" t="n">
        <f aca="false">I121</f>
        <v>0</v>
      </c>
      <c r="E121" s="233"/>
      <c r="F121" s="233" t="s">
        <v>16</v>
      </c>
      <c r="G121" s="244" t="s">
        <v>16</v>
      </c>
      <c r="H121" s="233"/>
      <c r="I121" s="235" t="n">
        <v>0</v>
      </c>
      <c r="J121" s="233" t="s">
        <v>16</v>
      </c>
      <c r="K121" s="236" t="s">
        <v>282</v>
      </c>
      <c r="L121" s="234"/>
    </row>
    <row r="122" customFormat="false" ht="20.1" hidden="false" customHeight="true" outlineLevel="0" collapsed="false">
      <c r="A122" s="250"/>
      <c r="B122" s="233"/>
      <c r="C122" s="233"/>
      <c r="D122" s="241" t="n">
        <f aca="false">I122</f>
        <v>117.81727</v>
      </c>
      <c r="E122" s="233"/>
      <c r="F122" s="233" t="s">
        <v>16</v>
      </c>
      <c r="G122" s="244" t="s">
        <v>16</v>
      </c>
      <c r="H122" s="233"/>
      <c r="I122" s="241" t="n">
        <f aca="false">250-144.49273+12.31</f>
        <v>117.81727</v>
      </c>
      <c r="J122" s="233" t="s">
        <v>16</v>
      </c>
      <c r="K122" s="236" t="s">
        <v>283</v>
      </c>
      <c r="L122" s="234"/>
    </row>
    <row r="123" customFormat="false" ht="20.1" hidden="false" customHeight="true" outlineLevel="0" collapsed="false">
      <c r="A123" s="250"/>
      <c r="B123" s="233"/>
      <c r="C123" s="233" t="n">
        <v>2019</v>
      </c>
      <c r="D123" s="242" t="n">
        <v>0</v>
      </c>
      <c r="E123" s="233"/>
      <c r="F123" s="233" t="s">
        <v>16</v>
      </c>
      <c r="G123" s="244" t="s">
        <v>16</v>
      </c>
      <c r="H123" s="233"/>
      <c r="I123" s="242" t="n">
        <v>0</v>
      </c>
      <c r="J123" s="233" t="s">
        <v>16</v>
      </c>
      <c r="K123" s="252" t="s">
        <v>260</v>
      </c>
      <c r="L123" s="234"/>
    </row>
    <row r="124" customFormat="false" ht="20.1" hidden="false" customHeight="true" outlineLevel="0" collapsed="false">
      <c r="A124" s="250"/>
      <c r="B124" s="233"/>
      <c r="C124" s="233"/>
      <c r="D124" s="242" t="n">
        <v>68.066</v>
      </c>
      <c r="E124" s="233"/>
      <c r="F124" s="233" t="s">
        <v>16</v>
      </c>
      <c r="G124" s="244" t="s">
        <v>16</v>
      </c>
      <c r="H124" s="233"/>
      <c r="I124" s="242" t="n">
        <v>68.066</v>
      </c>
      <c r="J124" s="233" t="s">
        <v>16</v>
      </c>
      <c r="K124" s="252" t="s">
        <v>262</v>
      </c>
      <c r="L124" s="234"/>
    </row>
    <row r="125" customFormat="false" ht="20.1" hidden="false" customHeight="true" outlineLevel="0" collapsed="false">
      <c r="A125" s="250"/>
      <c r="B125" s="233"/>
      <c r="C125" s="233" t="n">
        <v>2020</v>
      </c>
      <c r="D125" s="242" t="n">
        <f aca="false">I125</f>
        <v>0</v>
      </c>
      <c r="E125" s="242"/>
      <c r="F125" s="242" t="s">
        <v>16</v>
      </c>
      <c r="G125" s="244" t="s">
        <v>16</v>
      </c>
      <c r="H125" s="242"/>
      <c r="I125" s="242" t="n">
        <v>0</v>
      </c>
      <c r="J125" s="233" t="s">
        <v>16</v>
      </c>
      <c r="K125" s="252" t="s">
        <v>260</v>
      </c>
      <c r="L125" s="234"/>
    </row>
    <row r="126" customFormat="false" ht="20.1" hidden="false" customHeight="true" outlineLevel="0" collapsed="false">
      <c r="A126" s="250"/>
      <c r="B126" s="233"/>
      <c r="C126" s="233"/>
      <c r="D126" s="242" t="n">
        <f aca="false">I126</f>
        <v>0</v>
      </c>
      <c r="E126" s="242"/>
      <c r="F126" s="242" t="s">
        <v>16</v>
      </c>
      <c r="G126" s="244" t="s">
        <v>16</v>
      </c>
      <c r="H126" s="242"/>
      <c r="I126" s="242" t="n">
        <v>0</v>
      </c>
      <c r="J126" s="233" t="s">
        <v>16</v>
      </c>
      <c r="K126" s="236" t="s">
        <v>257</v>
      </c>
      <c r="L126" s="234"/>
    </row>
    <row r="127" customFormat="false" ht="20.1" hidden="false" customHeight="true" outlineLevel="0" collapsed="false">
      <c r="A127" s="250"/>
      <c r="B127" s="233"/>
      <c r="C127" s="233" t="n">
        <v>2021</v>
      </c>
      <c r="D127" s="235" t="n">
        <f aca="false">I127</f>
        <v>0</v>
      </c>
      <c r="E127" s="233"/>
      <c r="F127" s="233" t="s">
        <v>16</v>
      </c>
      <c r="G127" s="244" t="s">
        <v>16</v>
      </c>
      <c r="H127" s="233"/>
      <c r="I127" s="235" t="n">
        <v>0</v>
      </c>
      <c r="J127" s="233" t="s">
        <v>16</v>
      </c>
      <c r="K127" s="236" t="s">
        <v>284</v>
      </c>
      <c r="L127" s="234"/>
    </row>
    <row r="128" customFormat="false" ht="21" hidden="false" customHeight="true" outlineLevel="0" collapsed="false">
      <c r="A128" s="250"/>
      <c r="B128" s="233"/>
      <c r="C128" s="233" t="n">
        <v>2022</v>
      </c>
      <c r="D128" s="235" t="n">
        <f aca="false">I128</f>
        <v>0</v>
      </c>
      <c r="E128" s="233"/>
      <c r="F128" s="233" t="s">
        <v>16</v>
      </c>
      <c r="G128" s="244" t="s">
        <v>16</v>
      </c>
      <c r="H128" s="233"/>
      <c r="I128" s="235" t="n">
        <v>0</v>
      </c>
      <c r="J128" s="233" t="s">
        <v>16</v>
      </c>
      <c r="K128" s="236" t="s">
        <v>284</v>
      </c>
      <c r="L128" s="234"/>
    </row>
    <row r="129" customFormat="false" ht="21.75" hidden="false" customHeight="true" outlineLevel="0" collapsed="false">
      <c r="A129" s="250"/>
      <c r="B129" s="233"/>
      <c r="C129" s="233" t="n">
        <v>2023</v>
      </c>
      <c r="D129" s="235" t="n">
        <v>0</v>
      </c>
      <c r="E129" s="233"/>
      <c r="F129" s="233" t="s">
        <v>16</v>
      </c>
      <c r="G129" s="244" t="s">
        <v>16</v>
      </c>
      <c r="H129" s="233"/>
      <c r="I129" s="235" t="n">
        <v>0</v>
      </c>
      <c r="J129" s="233" t="s">
        <v>16</v>
      </c>
      <c r="K129" s="236" t="s">
        <v>284</v>
      </c>
      <c r="L129" s="234"/>
    </row>
    <row r="130" customFormat="false" ht="21.75" hidden="false" customHeight="true" outlineLevel="0" collapsed="false">
      <c r="A130" s="250"/>
      <c r="B130" s="233"/>
      <c r="C130" s="233" t="n">
        <v>2024</v>
      </c>
      <c r="D130" s="235" t="n">
        <v>0</v>
      </c>
      <c r="E130" s="233"/>
      <c r="F130" s="233"/>
      <c r="G130" s="244"/>
      <c r="H130" s="233"/>
      <c r="I130" s="235" t="n">
        <v>0</v>
      </c>
      <c r="J130" s="233"/>
      <c r="K130" s="236" t="s">
        <v>284</v>
      </c>
      <c r="L130" s="234"/>
    </row>
    <row r="131" customFormat="false" ht="24.75" hidden="false" customHeight="true" outlineLevel="0" collapsed="false">
      <c r="A131" s="250"/>
      <c r="B131" s="233"/>
      <c r="C131" s="233" t="n">
        <v>2025</v>
      </c>
      <c r="D131" s="235" t="n">
        <f aca="false">I131</f>
        <v>0</v>
      </c>
      <c r="E131" s="233"/>
      <c r="F131" s="233" t="s">
        <v>16</v>
      </c>
      <c r="G131" s="244" t="s">
        <v>16</v>
      </c>
      <c r="H131" s="233"/>
      <c r="I131" s="235" t="n">
        <v>0</v>
      </c>
      <c r="J131" s="233" t="s">
        <v>16</v>
      </c>
      <c r="K131" s="236" t="s">
        <v>284</v>
      </c>
      <c r="L131" s="234"/>
    </row>
    <row r="132" customFormat="false" ht="22.5" hidden="false" customHeight="true" outlineLevel="0" collapsed="false">
      <c r="A132" s="250" t="s">
        <v>162</v>
      </c>
      <c r="B132" s="233" t="s">
        <v>285</v>
      </c>
      <c r="C132" s="233" t="n">
        <v>2017</v>
      </c>
      <c r="D132" s="235" t="n">
        <v>0</v>
      </c>
      <c r="E132" s="233"/>
      <c r="F132" s="233" t="s">
        <v>16</v>
      </c>
      <c r="G132" s="244" t="s">
        <v>16</v>
      </c>
      <c r="H132" s="233"/>
      <c r="I132" s="235" t="n">
        <v>0</v>
      </c>
      <c r="J132" s="233" t="s">
        <v>16</v>
      </c>
      <c r="K132" s="252" t="s">
        <v>286</v>
      </c>
      <c r="L132" s="234" t="s">
        <v>287</v>
      </c>
    </row>
    <row r="133" customFormat="false" ht="20.1" hidden="false" customHeight="true" outlineLevel="0" collapsed="false">
      <c r="A133" s="250"/>
      <c r="B133" s="233"/>
      <c r="C133" s="233" t="n">
        <v>2018</v>
      </c>
      <c r="D133" s="235" t="n">
        <f aca="false">I133</f>
        <v>57.5</v>
      </c>
      <c r="E133" s="253" t="s">
        <v>16</v>
      </c>
      <c r="F133" s="253" t="s">
        <v>16</v>
      </c>
      <c r="G133" s="244" t="s">
        <v>16</v>
      </c>
      <c r="H133" s="253"/>
      <c r="I133" s="235" t="n">
        <f aca="false">I134+I135+I136+I137+I138+I139</f>
        <v>57.5</v>
      </c>
      <c r="J133" s="233" t="s">
        <v>16</v>
      </c>
      <c r="K133" s="252" t="s">
        <v>286</v>
      </c>
      <c r="L133" s="234"/>
    </row>
    <row r="134" customFormat="false" ht="20.1" hidden="false" customHeight="true" outlineLevel="0" collapsed="false">
      <c r="A134" s="250"/>
      <c r="B134" s="233"/>
      <c r="C134" s="233"/>
      <c r="D134" s="235" t="n">
        <f aca="false">I134</f>
        <v>5.1</v>
      </c>
      <c r="E134" s="235"/>
      <c r="F134" s="235" t="s">
        <v>16</v>
      </c>
      <c r="G134" s="244" t="s">
        <v>16</v>
      </c>
      <c r="H134" s="235"/>
      <c r="I134" s="235" t="n">
        <f aca="false">4.5+0.6</f>
        <v>5.1</v>
      </c>
      <c r="J134" s="233" t="s">
        <v>16</v>
      </c>
      <c r="K134" s="236" t="s">
        <v>278</v>
      </c>
      <c r="L134" s="234"/>
    </row>
    <row r="135" customFormat="false" ht="20.1" hidden="false" customHeight="true" outlineLevel="0" collapsed="false">
      <c r="A135" s="250"/>
      <c r="B135" s="233"/>
      <c r="C135" s="233"/>
      <c r="D135" s="235" t="n">
        <f aca="false">I135</f>
        <v>10.2</v>
      </c>
      <c r="E135" s="235"/>
      <c r="F135" s="235" t="s">
        <v>16</v>
      </c>
      <c r="G135" s="244" t="s">
        <v>16</v>
      </c>
      <c r="H135" s="235"/>
      <c r="I135" s="235" t="n">
        <f aca="false">12-1.8</f>
        <v>10.2</v>
      </c>
      <c r="J135" s="233" t="s">
        <v>16</v>
      </c>
      <c r="K135" s="236" t="s">
        <v>279</v>
      </c>
      <c r="L135" s="234"/>
    </row>
    <row r="136" customFormat="false" ht="20.1" hidden="false" customHeight="true" outlineLevel="0" collapsed="false">
      <c r="A136" s="250"/>
      <c r="B136" s="233"/>
      <c r="C136" s="233"/>
      <c r="D136" s="235" t="n">
        <f aca="false">I136</f>
        <v>5.1</v>
      </c>
      <c r="E136" s="235"/>
      <c r="F136" s="235" t="s">
        <v>16</v>
      </c>
      <c r="G136" s="244" t="s">
        <v>16</v>
      </c>
      <c r="H136" s="235"/>
      <c r="I136" s="235" t="n">
        <f aca="false">6-0.9</f>
        <v>5.1</v>
      </c>
      <c r="J136" s="233" t="s">
        <v>16</v>
      </c>
      <c r="K136" s="236" t="s">
        <v>280</v>
      </c>
      <c r="L136" s="234"/>
    </row>
    <row r="137" customFormat="false" ht="20.1" hidden="false" customHeight="true" outlineLevel="0" collapsed="false">
      <c r="A137" s="250"/>
      <c r="B137" s="233"/>
      <c r="C137" s="233"/>
      <c r="D137" s="235" t="n">
        <f aca="false">I137</f>
        <v>15.3</v>
      </c>
      <c r="E137" s="235"/>
      <c r="F137" s="235" t="s">
        <v>16</v>
      </c>
      <c r="G137" s="244" t="s">
        <v>16</v>
      </c>
      <c r="H137" s="235"/>
      <c r="I137" s="235" t="n">
        <f aca="false">21-5.7</f>
        <v>15.3</v>
      </c>
      <c r="J137" s="233" t="s">
        <v>16</v>
      </c>
      <c r="K137" s="236" t="s">
        <v>281</v>
      </c>
      <c r="L137" s="234"/>
    </row>
    <row r="138" customFormat="false" ht="20.1" hidden="false" customHeight="true" outlineLevel="0" collapsed="false">
      <c r="A138" s="250"/>
      <c r="B138" s="233"/>
      <c r="C138" s="233"/>
      <c r="D138" s="235" t="n">
        <f aca="false">I138</f>
        <v>6.5</v>
      </c>
      <c r="E138" s="235"/>
      <c r="F138" s="235" t="s">
        <v>16</v>
      </c>
      <c r="G138" s="244" t="s">
        <v>16</v>
      </c>
      <c r="H138" s="235"/>
      <c r="I138" s="235" t="n">
        <v>6.5</v>
      </c>
      <c r="J138" s="233" t="s">
        <v>16</v>
      </c>
      <c r="K138" s="236" t="s">
        <v>282</v>
      </c>
      <c r="L138" s="234"/>
    </row>
    <row r="139" customFormat="false" ht="20.1" hidden="false" customHeight="true" outlineLevel="0" collapsed="false">
      <c r="A139" s="250"/>
      <c r="B139" s="233"/>
      <c r="C139" s="233"/>
      <c r="D139" s="235" t="n">
        <f aca="false">I139</f>
        <v>15.3</v>
      </c>
      <c r="E139" s="235"/>
      <c r="F139" s="235" t="s">
        <v>16</v>
      </c>
      <c r="G139" s="244" t="s">
        <v>16</v>
      </c>
      <c r="H139" s="235"/>
      <c r="I139" s="235" t="n">
        <f aca="false">9+6.3</f>
        <v>15.3</v>
      </c>
      <c r="J139" s="233" t="s">
        <v>16</v>
      </c>
      <c r="K139" s="236" t="s">
        <v>283</v>
      </c>
      <c r="L139" s="234"/>
    </row>
    <row r="140" customFormat="false" ht="20.1" hidden="false" customHeight="true" outlineLevel="0" collapsed="false">
      <c r="A140" s="250"/>
      <c r="B140" s="233"/>
      <c r="C140" s="233" t="n">
        <v>2019</v>
      </c>
      <c r="D140" s="235" t="n">
        <v>0</v>
      </c>
      <c r="E140" s="233"/>
      <c r="F140" s="233" t="s">
        <v>16</v>
      </c>
      <c r="G140" s="244" t="s">
        <v>16</v>
      </c>
      <c r="H140" s="233"/>
      <c r="I140" s="235" t="n">
        <v>0</v>
      </c>
      <c r="J140" s="233" t="s">
        <v>16</v>
      </c>
      <c r="K140" s="236" t="s">
        <v>275</v>
      </c>
      <c r="L140" s="234"/>
    </row>
    <row r="141" customFormat="false" ht="20.1" hidden="false" customHeight="true" outlineLevel="0" collapsed="false">
      <c r="A141" s="250"/>
      <c r="B141" s="233"/>
      <c r="C141" s="233" t="n">
        <v>2020</v>
      </c>
      <c r="D141" s="235" t="n">
        <v>0</v>
      </c>
      <c r="E141" s="233"/>
      <c r="F141" s="233" t="s">
        <v>16</v>
      </c>
      <c r="G141" s="244" t="s">
        <v>16</v>
      </c>
      <c r="H141" s="233"/>
      <c r="I141" s="235" t="n">
        <v>0</v>
      </c>
      <c r="J141" s="233" t="s">
        <v>16</v>
      </c>
      <c r="K141" s="236" t="s">
        <v>275</v>
      </c>
      <c r="L141" s="234"/>
    </row>
    <row r="142" customFormat="false" ht="20.1" hidden="false" customHeight="true" outlineLevel="0" collapsed="false">
      <c r="A142" s="250"/>
      <c r="B142" s="233"/>
      <c r="C142" s="233" t="n">
        <v>2021</v>
      </c>
      <c r="D142" s="235" t="n">
        <v>0</v>
      </c>
      <c r="E142" s="233"/>
      <c r="F142" s="233" t="s">
        <v>16</v>
      </c>
      <c r="G142" s="244" t="s">
        <v>16</v>
      </c>
      <c r="H142" s="233"/>
      <c r="I142" s="235" t="n">
        <v>0</v>
      </c>
      <c r="J142" s="233" t="s">
        <v>16</v>
      </c>
      <c r="K142" s="236" t="s">
        <v>275</v>
      </c>
      <c r="L142" s="234"/>
    </row>
    <row r="143" customFormat="false" ht="20.1" hidden="false" customHeight="true" outlineLevel="0" collapsed="false">
      <c r="A143" s="250"/>
      <c r="B143" s="233"/>
      <c r="C143" s="233" t="n">
        <v>2022</v>
      </c>
      <c r="D143" s="235" t="n">
        <v>0</v>
      </c>
      <c r="E143" s="233"/>
      <c r="F143" s="233" t="s">
        <v>16</v>
      </c>
      <c r="G143" s="244" t="s">
        <v>16</v>
      </c>
      <c r="H143" s="233"/>
      <c r="I143" s="235" t="n">
        <v>0</v>
      </c>
      <c r="J143" s="233" t="s">
        <v>16</v>
      </c>
      <c r="K143" s="236" t="s">
        <v>275</v>
      </c>
      <c r="L143" s="234"/>
    </row>
    <row r="144" customFormat="false" ht="20.1" hidden="false" customHeight="true" outlineLevel="0" collapsed="false">
      <c r="A144" s="250"/>
      <c r="B144" s="233"/>
      <c r="C144" s="233" t="n">
        <v>2023</v>
      </c>
      <c r="D144" s="235" t="n">
        <f aca="false">I144</f>
        <v>0</v>
      </c>
      <c r="E144" s="233"/>
      <c r="F144" s="233"/>
      <c r="G144" s="244"/>
      <c r="H144" s="233"/>
      <c r="I144" s="235" t="n">
        <v>0</v>
      </c>
      <c r="J144" s="233" t="s">
        <v>16</v>
      </c>
      <c r="K144" s="236" t="s">
        <v>275</v>
      </c>
      <c r="L144" s="234"/>
    </row>
    <row r="145" customFormat="false" ht="20.1" hidden="false" customHeight="true" outlineLevel="0" collapsed="false">
      <c r="A145" s="250"/>
      <c r="B145" s="233"/>
      <c r="C145" s="233" t="n">
        <v>2024</v>
      </c>
      <c r="D145" s="235" t="n">
        <v>0</v>
      </c>
      <c r="E145" s="233"/>
      <c r="F145" s="233"/>
      <c r="G145" s="244"/>
      <c r="H145" s="233"/>
      <c r="I145" s="235" t="n">
        <v>0</v>
      </c>
      <c r="J145" s="233"/>
      <c r="K145" s="236" t="s">
        <v>275</v>
      </c>
      <c r="L145" s="234"/>
    </row>
    <row r="146" customFormat="false" ht="20.1" hidden="false" customHeight="true" outlineLevel="0" collapsed="false">
      <c r="A146" s="250"/>
      <c r="B146" s="233"/>
      <c r="C146" s="233" t="n">
        <v>2025</v>
      </c>
      <c r="D146" s="235" t="n">
        <f aca="false">I146</f>
        <v>0</v>
      </c>
      <c r="E146" s="233"/>
      <c r="F146" s="233"/>
      <c r="G146" s="244"/>
      <c r="H146" s="233"/>
      <c r="I146" s="235" t="n">
        <v>0</v>
      </c>
      <c r="J146" s="233" t="s">
        <v>16</v>
      </c>
      <c r="K146" s="236" t="s">
        <v>275</v>
      </c>
      <c r="L146" s="234"/>
    </row>
    <row r="147" customFormat="false" ht="20.1" hidden="false" customHeight="true" outlineLevel="0" collapsed="false">
      <c r="A147" s="232" t="s">
        <v>288</v>
      </c>
      <c r="B147" s="233" t="s">
        <v>289</v>
      </c>
      <c r="C147" s="233" t="n">
        <v>2017</v>
      </c>
      <c r="D147" s="235" t="n">
        <f aca="false">I147</f>
        <v>0</v>
      </c>
      <c r="E147" s="233"/>
      <c r="F147" s="233" t="s">
        <v>16</v>
      </c>
      <c r="G147" s="244" t="s">
        <v>16</v>
      </c>
      <c r="H147" s="233"/>
      <c r="I147" s="235" t="n">
        <v>0</v>
      </c>
      <c r="J147" s="233" t="s">
        <v>16</v>
      </c>
      <c r="K147" s="236" t="s">
        <v>275</v>
      </c>
      <c r="L147" s="254" t="s">
        <v>290</v>
      </c>
    </row>
    <row r="148" customFormat="false" ht="20.1" hidden="false" customHeight="true" outlineLevel="0" collapsed="false">
      <c r="A148" s="232"/>
      <c r="B148" s="233"/>
      <c r="C148" s="233" t="n">
        <v>2018</v>
      </c>
      <c r="D148" s="242" t="n">
        <f aca="false">I148</f>
        <v>72.645</v>
      </c>
      <c r="E148" s="255" t="n">
        <v>0</v>
      </c>
      <c r="F148" s="255" t="s">
        <v>16</v>
      </c>
      <c r="G148" s="244" t="s">
        <v>16</v>
      </c>
      <c r="H148" s="255"/>
      <c r="I148" s="241" t="n">
        <f aca="false">I149+I150+I151+I152+I153+I154</f>
        <v>72.645</v>
      </c>
      <c r="J148" s="233" t="s">
        <v>16</v>
      </c>
      <c r="K148" s="236" t="s">
        <v>275</v>
      </c>
      <c r="L148" s="254"/>
    </row>
    <row r="149" customFormat="false" ht="20.1" hidden="false" customHeight="true" outlineLevel="0" collapsed="false">
      <c r="A149" s="232"/>
      <c r="B149" s="233"/>
      <c r="C149" s="233"/>
      <c r="D149" s="235" t="n">
        <f aca="false">I149</f>
        <v>0</v>
      </c>
      <c r="E149" s="235"/>
      <c r="F149" s="235" t="s">
        <v>16</v>
      </c>
      <c r="G149" s="244" t="s">
        <v>16</v>
      </c>
      <c r="H149" s="235"/>
      <c r="I149" s="235" t="n">
        <v>0</v>
      </c>
      <c r="J149" s="233" t="s">
        <v>16</v>
      </c>
      <c r="K149" s="236" t="s">
        <v>278</v>
      </c>
      <c r="L149" s="254"/>
    </row>
    <row r="150" customFormat="false" ht="20.1" hidden="false" customHeight="true" outlineLevel="0" collapsed="false">
      <c r="A150" s="232"/>
      <c r="B150" s="233"/>
      <c r="C150" s="233"/>
      <c r="D150" s="242" t="n">
        <f aca="false">I150</f>
        <v>39.534</v>
      </c>
      <c r="E150" s="233"/>
      <c r="F150" s="233" t="s">
        <v>16</v>
      </c>
      <c r="G150" s="244" t="s">
        <v>16</v>
      </c>
      <c r="H150" s="233"/>
      <c r="I150" s="241" t="n">
        <f aca="false">48.554-9.02</f>
        <v>39.534</v>
      </c>
      <c r="J150" s="233" t="s">
        <v>16</v>
      </c>
      <c r="K150" s="236" t="s">
        <v>279</v>
      </c>
      <c r="L150" s="254"/>
    </row>
    <row r="151" customFormat="false" ht="20.1" hidden="false" customHeight="true" outlineLevel="0" collapsed="false">
      <c r="A151" s="232"/>
      <c r="B151" s="233"/>
      <c r="C151" s="233"/>
      <c r="D151" s="235" t="n">
        <f aca="false">I151</f>
        <v>0</v>
      </c>
      <c r="E151" s="233"/>
      <c r="F151" s="233" t="s">
        <v>16</v>
      </c>
      <c r="G151" s="244" t="s">
        <v>16</v>
      </c>
      <c r="H151" s="233"/>
      <c r="I151" s="235" t="n">
        <v>0</v>
      </c>
      <c r="J151" s="233" t="s">
        <v>16</v>
      </c>
      <c r="K151" s="236" t="s">
        <v>280</v>
      </c>
      <c r="L151" s="254"/>
    </row>
    <row r="152" customFormat="false" ht="20.1" hidden="false" customHeight="true" outlineLevel="0" collapsed="false">
      <c r="A152" s="232"/>
      <c r="B152" s="233"/>
      <c r="C152" s="233"/>
      <c r="D152" s="241" t="n">
        <f aca="false">I152</f>
        <v>33.111</v>
      </c>
      <c r="E152" s="233"/>
      <c r="F152" s="233" t="s">
        <v>16</v>
      </c>
      <c r="G152" s="244" t="s">
        <v>16</v>
      </c>
      <c r="H152" s="233"/>
      <c r="I152" s="241" t="n">
        <f aca="false">75.486-42.375</f>
        <v>33.111</v>
      </c>
      <c r="J152" s="233" t="s">
        <v>16</v>
      </c>
      <c r="K152" s="236" t="s">
        <v>281</v>
      </c>
      <c r="L152" s="254"/>
    </row>
    <row r="153" customFormat="false" ht="20.1" hidden="false" customHeight="true" outlineLevel="0" collapsed="false">
      <c r="A153" s="232"/>
      <c r="B153" s="233"/>
      <c r="C153" s="233"/>
      <c r="D153" s="235" t="n">
        <f aca="false">I153</f>
        <v>0</v>
      </c>
      <c r="E153" s="233"/>
      <c r="F153" s="233" t="s">
        <v>16</v>
      </c>
      <c r="G153" s="244" t="s">
        <v>16</v>
      </c>
      <c r="H153" s="233"/>
      <c r="I153" s="235" t="n">
        <v>0</v>
      </c>
      <c r="J153" s="233" t="s">
        <v>16</v>
      </c>
      <c r="K153" s="236" t="s">
        <v>282</v>
      </c>
      <c r="L153" s="254"/>
    </row>
    <row r="154" customFormat="false" ht="20.1" hidden="false" customHeight="true" outlineLevel="0" collapsed="false">
      <c r="A154" s="232"/>
      <c r="B154" s="233"/>
      <c r="C154" s="233"/>
      <c r="D154" s="235" t="n">
        <f aca="false">I154</f>
        <v>0</v>
      </c>
      <c r="E154" s="233"/>
      <c r="F154" s="233" t="s">
        <v>16</v>
      </c>
      <c r="G154" s="244" t="s">
        <v>16</v>
      </c>
      <c r="H154" s="233"/>
      <c r="I154" s="235" t="n">
        <v>0</v>
      </c>
      <c r="J154" s="233" t="s">
        <v>16</v>
      </c>
      <c r="K154" s="236" t="s">
        <v>283</v>
      </c>
      <c r="L154" s="254"/>
    </row>
    <row r="155" customFormat="false" ht="20.1" hidden="false" customHeight="true" outlineLevel="0" collapsed="false">
      <c r="A155" s="232"/>
      <c r="B155" s="233"/>
      <c r="C155" s="233" t="n">
        <v>2019</v>
      </c>
      <c r="D155" s="235" t="n">
        <f aca="false">I155</f>
        <v>0</v>
      </c>
      <c r="E155" s="233"/>
      <c r="F155" s="233" t="s">
        <v>16</v>
      </c>
      <c r="G155" s="244" t="s">
        <v>16</v>
      </c>
      <c r="H155" s="233"/>
      <c r="I155" s="235" t="n">
        <v>0</v>
      </c>
      <c r="J155" s="233" t="s">
        <v>16</v>
      </c>
      <c r="K155" s="236" t="s">
        <v>275</v>
      </c>
      <c r="L155" s="254"/>
    </row>
    <row r="156" customFormat="false" ht="20.1" hidden="false" customHeight="true" outlineLevel="0" collapsed="false">
      <c r="A156" s="232"/>
      <c r="B156" s="233"/>
      <c r="C156" s="233" t="n">
        <v>2020</v>
      </c>
      <c r="D156" s="235" t="n">
        <f aca="false">I156</f>
        <v>0</v>
      </c>
      <c r="E156" s="233"/>
      <c r="F156" s="233" t="s">
        <v>16</v>
      </c>
      <c r="G156" s="244" t="s">
        <v>16</v>
      </c>
      <c r="H156" s="233"/>
      <c r="I156" s="235" t="n">
        <v>0</v>
      </c>
      <c r="J156" s="233" t="s">
        <v>16</v>
      </c>
      <c r="K156" s="236" t="s">
        <v>275</v>
      </c>
      <c r="L156" s="254"/>
    </row>
    <row r="157" customFormat="false" ht="20.1" hidden="false" customHeight="true" outlineLevel="0" collapsed="false">
      <c r="A157" s="232"/>
      <c r="B157" s="233"/>
      <c r="C157" s="233" t="n">
        <v>2021</v>
      </c>
      <c r="D157" s="235" t="n">
        <f aca="false">I157</f>
        <v>0</v>
      </c>
      <c r="E157" s="233"/>
      <c r="F157" s="233" t="s">
        <v>16</v>
      </c>
      <c r="G157" s="244" t="s">
        <v>16</v>
      </c>
      <c r="H157" s="233"/>
      <c r="I157" s="235" t="n">
        <v>0</v>
      </c>
      <c r="J157" s="233" t="s">
        <v>16</v>
      </c>
      <c r="K157" s="236" t="s">
        <v>275</v>
      </c>
      <c r="L157" s="254"/>
    </row>
    <row r="158" customFormat="false" ht="20.1" hidden="false" customHeight="true" outlineLevel="0" collapsed="false">
      <c r="A158" s="232"/>
      <c r="B158" s="233"/>
      <c r="C158" s="233" t="n">
        <v>2022</v>
      </c>
      <c r="D158" s="235" t="n">
        <v>0</v>
      </c>
      <c r="E158" s="233"/>
      <c r="F158" s="233" t="s">
        <v>16</v>
      </c>
      <c r="G158" s="244" t="s">
        <v>16</v>
      </c>
      <c r="H158" s="233"/>
      <c r="I158" s="235" t="n">
        <v>0</v>
      </c>
      <c r="J158" s="233" t="s">
        <v>16</v>
      </c>
      <c r="K158" s="236" t="s">
        <v>275</v>
      </c>
      <c r="L158" s="254"/>
    </row>
    <row r="159" customFormat="false" ht="20.1" hidden="false" customHeight="true" outlineLevel="0" collapsed="false">
      <c r="A159" s="232"/>
      <c r="B159" s="233"/>
      <c r="C159" s="233" t="n">
        <v>2023</v>
      </c>
      <c r="D159" s="235" t="n">
        <v>0</v>
      </c>
      <c r="E159" s="233"/>
      <c r="F159" s="233" t="s">
        <v>16</v>
      </c>
      <c r="G159" s="244" t="s">
        <v>16</v>
      </c>
      <c r="H159" s="233"/>
      <c r="I159" s="235" t="n">
        <v>0</v>
      </c>
      <c r="J159" s="233" t="s">
        <v>16</v>
      </c>
      <c r="K159" s="236" t="s">
        <v>275</v>
      </c>
      <c r="L159" s="254"/>
    </row>
    <row r="160" customFormat="false" ht="20.1" hidden="false" customHeight="true" outlineLevel="0" collapsed="false">
      <c r="A160" s="232"/>
      <c r="B160" s="233"/>
      <c r="C160" s="233" t="n">
        <v>2024</v>
      </c>
      <c r="D160" s="235" t="n">
        <v>0</v>
      </c>
      <c r="E160" s="233"/>
      <c r="F160" s="233" t="s">
        <v>16</v>
      </c>
      <c r="G160" s="244" t="s">
        <v>16</v>
      </c>
      <c r="H160" s="233"/>
      <c r="I160" s="235" t="n">
        <v>0</v>
      </c>
      <c r="J160" s="233" t="s">
        <v>16</v>
      </c>
      <c r="K160" s="236" t="s">
        <v>275</v>
      </c>
      <c r="L160" s="254"/>
    </row>
    <row r="161" customFormat="false" ht="26.25" hidden="false" customHeight="true" outlineLevel="0" collapsed="false">
      <c r="A161" s="232"/>
      <c r="B161" s="233"/>
      <c r="C161" s="233" t="n">
        <v>2025</v>
      </c>
      <c r="D161" s="235" t="n">
        <v>0</v>
      </c>
      <c r="E161" s="233"/>
      <c r="F161" s="233" t="s">
        <v>16</v>
      </c>
      <c r="G161" s="244" t="s">
        <v>16</v>
      </c>
      <c r="H161" s="233"/>
      <c r="I161" s="235" t="n">
        <v>0</v>
      </c>
      <c r="J161" s="233" t="s">
        <v>16</v>
      </c>
      <c r="K161" s="236" t="s">
        <v>275</v>
      </c>
      <c r="L161" s="254"/>
    </row>
    <row r="162" customFormat="false" ht="20.1" hidden="false" customHeight="true" outlineLevel="0" collapsed="false">
      <c r="A162" s="232" t="s">
        <v>291</v>
      </c>
      <c r="B162" s="233" t="s">
        <v>292</v>
      </c>
      <c r="C162" s="233" t="n">
        <v>2017</v>
      </c>
      <c r="D162" s="235" t="n">
        <f aca="false">I162</f>
        <v>0</v>
      </c>
      <c r="E162" s="233"/>
      <c r="F162" s="233" t="s">
        <v>16</v>
      </c>
      <c r="G162" s="244" t="s">
        <v>16</v>
      </c>
      <c r="H162" s="233"/>
      <c r="I162" s="235" t="n">
        <v>0</v>
      </c>
      <c r="J162" s="233" t="s">
        <v>16</v>
      </c>
      <c r="K162" s="236" t="s">
        <v>275</v>
      </c>
      <c r="L162" s="234" t="s">
        <v>293</v>
      </c>
    </row>
    <row r="163" customFormat="false" ht="20.1" hidden="false" customHeight="true" outlineLevel="0" collapsed="false">
      <c r="A163" s="232"/>
      <c r="B163" s="233"/>
      <c r="C163" s="233" t="n">
        <v>2018</v>
      </c>
      <c r="D163" s="235" t="n">
        <f aca="false">I163</f>
        <v>1307.8987</v>
      </c>
      <c r="E163" s="235"/>
      <c r="F163" s="233" t="s">
        <v>16</v>
      </c>
      <c r="G163" s="244" t="s">
        <v>16</v>
      </c>
      <c r="H163" s="235"/>
      <c r="I163" s="235" t="n">
        <f aca="false">I170+I169+I168+I167+I166+I165+I164</f>
        <v>1307.8987</v>
      </c>
      <c r="J163" s="233" t="s">
        <v>16</v>
      </c>
      <c r="K163" s="236" t="s">
        <v>275</v>
      </c>
      <c r="L163" s="234"/>
    </row>
    <row r="164" customFormat="false" ht="20.1" hidden="false" customHeight="true" outlineLevel="0" collapsed="false">
      <c r="A164" s="232"/>
      <c r="B164" s="233"/>
      <c r="C164" s="233"/>
      <c r="D164" s="235" t="n">
        <v>165.579</v>
      </c>
      <c r="E164" s="235"/>
      <c r="F164" s="233" t="s">
        <v>16</v>
      </c>
      <c r="G164" s="244" t="s">
        <v>16</v>
      </c>
      <c r="H164" s="235"/>
      <c r="I164" s="235" t="n">
        <v>165.579</v>
      </c>
      <c r="J164" s="233" t="s">
        <v>16</v>
      </c>
      <c r="K164" s="236" t="s">
        <v>278</v>
      </c>
      <c r="L164" s="234"/>
    </row>
    <row r="165" customFormat="false" ht="20.1" hidden="false" customHeight="true" outlineLevel="0" collapsed="false">
      <c r="A165" s="232"/>
      <c r="B165" s="233"/>
      <c r="C165" s="233"/>
      <c r="D165" s="235" t="n">
        <f aca="false">I165</f>
        <v>25.17</v>
      </c>
      <c r="E165" s="235"/>
      <c r="F165" s="233" t="s">
        <v>16</v>
      </c>
      <c r="G165" s="244" t="s">
        <v>16</v>
      </c>
      <c r="H165" s="235"/>
      <c r="I165" s="235" t="n">
        <f aca="false">16+9.17</f>
        <v>25.17</v>
      </c>
      <c r="J165" s="233" t="s">
        <v>16</v>
      </c>
      <c r="K165" s="236" t="s">
        <v>279</v>
      </c>
      <c r="L165" s="234"/>
    </row>
    <row r="166" customFormat="false" ht="20.1" hidden="false" customHeight="true" outlineLevel="0" collapsed="false">
      <c r="A166" s="232"/>
      <c r="B166" s="233"/>
      <c r="C166" s="233"/>
      <c r="D166" s="235" t="n">
        <f aca="false">I166</f>
        <v>0</v>
      </c>
      <c r="E166" s="235"/>
      <c r="F166" s="233" t="s">
        <v>16</v>
      </c>
      <c r="G166" s="244" t="s">
        <v>16</v>
      </c>
      <c r="H166" s="235"/>
      <c r="I166" s="235" t="n">
        <v>0</v>
      </c>
      <c r="J166" s="233" t="s">
        <v>16</v>
      </c>
      <c r="K166" s="236" t="s">
        <v>280</v>
      </c>
      <c r="L166" s="234"/>
    </row>
    <row r="167" customFormat="false" ht="20.1" hidden="false" customHeight="true" outlineLevel="0" collapsed="false">
      <c r="A167" s="232"/>
      <c r="B167" s="233"/>
      <c r="C167" s="233"/>
      <c r="D167" s="235" t="n">
        <f aca="false">I167</f>
        <v>42.375</v>
      </c>
      <c r="E167" s="235"/>
      <c r="F167" s="233" t="s">
        <v>16</v>
      </c>
      <c r="G167" s="244" t="s">
        <v>16</v>
      </c>
      <c r="H167" s="235"/>
      <c r="I167" s="235" t="n">
        <f aca="false">0+42.375</f>
        <v>42.375</v>
      </c>
      <c r="J167" s="233" t="s">
        <v>16</v>
      </c>
      <c r="K167" s="236" t="s">
        <v>281</v>
      </c>
      <c r="L167" s="234"/>
    </row>
    <row r="168" customFormat="false" ht="20.1" hidden="false" customHeight="true" outlineLevel="0" collapsed="false">
      <c r="A168" s="232"/>
      <c r="B168" s="233"/>
      <c r="C168" s="233"/>
      <c r="D168" s="235" t="n">
        <v>739.861</v>
      </c>
      <c r="E168" s="235"/>
      <c r="F168" s="233" t="s">
        <v>16</v>
      </c>
      <c r="G168" s="244" t="s">
        <v>16</v>
      </c>
      <c r="H168" s="235"/>
      <c r="I168" s="235" t="n">
        <v>739.861</v>
      </c>
      <c r="J168" s="233" t="s">
        <v>16</v>
      </c>
      <c r="K168" s="236" t="s">
        <v>282</v>
      </c>
      <c r="L168" s="234"/>
    </row>
    <row r="169" customFormat="false" ht="20.1" hidden="false" customHeight="true" outlineLevel="0" collapsed="false">
      <c r="A169" s="232"/>
      <c r="B169" s="233"/>
      <c r="C169" s="233"/>
      <c r="D169" s="235" t="n">
        <v>184.9137</v>
      </c>
      <c r="E169" s="235"/>
      <c r="F169" s="233" t="s">
        <v>16</v>
      </c>
      <c r="G169" s="244" t="s">
        <v>16</v>
      </c>
      <c r="H169" s="235"/>
      <c r="I169" s="235" t="n">
        <v>184.9137</v>
      </c>
      <c r="J169" s="233" t="s">
        <v>16</v>
      </c>
      <c r="K169" s="236" t="s">
        <v>283</v>
      </c>
      <c r="L169" s="234"/>
    </row>
    <row r="170" customFormat="false" ht="20.1" hidden="false" customHeight="true" outlineLevel="0" collapsed="false">
      <c r="A170" s="232"/>
      <c r="B170" s="233"/>
      <c r="C170" s="233"/>
      <c r="D170" s="256" t="n">
        <f aca="false">I170</f>
        <v>150</v>
      </c>
      <c r="E170" s="256"/>
      <c r="F170" s="233" t="s">
        <v>16</v>
      </c>
      <c r="G170" s="244" t="s">
        <v>16</v>
      </c>
      <c r="H170" s="256"/>
      <c r="I170" s="256" t="n">
        <v>150</v>
      </c>
      <c r="J170" s="233" t="s">
        <v>16</v>
      </c>
      <c r="K170" s="257" t="s">
        <v>294</v>
      </c>
      <c r="L170" s="234"/>
    </row>
    <row r="171" customFormat="false" ht="20.1" hidden="false" customHeight="true" outlineLevel="0" collapsed="false">
      <c r="A171" s="232"/>
      <c r="B171" s="233"/>
      <c r="C171" s="233" t="n">
        <v>2019</v>
      </c>
      <c r="D171" s="258" t="n">
        <f aca="false">I171</f>
        <v>104.09125</v>
      </c>
      <c r="E171" s="258"/>
      <c r="F171" s="233" t="s">
        <v>16</v>
      </c>
      <c r="G171" s="244" t="s">
        <v>16</v>
      </c>
      <c r="H171" s="258"/>
      <c r="I171" s="258" t="n">
        <v>104.09125</v>
      </c>
      <c r="J171" s="233" t="s">
        <v>16</v>
      </c>
      <c r="K171" s="236" t="s">
        <v>273</v>
      </c>
      <c r="L171" s="234"/>
    </row>
    <row r="172" customFormat="false" ht="20.1" hidden="false" customHeight="true" outlineLevel="0" collapsed="false">
      <c r="A172" s="232"/>
      <c r="B172" s="233"/>
      <c r="C172" s="233"/>
      <c r="D172" s="242" t="n">
        <v>299.441</v>
      </c>
      <c r="E172" s="233"/>
      <c r="F172" s="233" t="s">
        <v>16</v>
      </c>
      <c r="G172" s="244" t="s">
        <v>16</v>
      </c>
      <c r="H172" s="233"/>
      <c r="I172" s="242" t="n">
        <v>299.441</v>
      </c>
      <c r="J172" s="233" t="s">
        <v>16</v>
      </c>
      <c r="K172" s="236" t="s">
        <v>274</v>
      </c>
      <c r="L172" s="234"/>
    </row>
    <row r="173" customFormat="false" ht="20.1" hidden="false" customHeight="true" outlineLevel="0" collapsed="false">
      <c r="A173" s="232"/>
      <c r="B173" s="233"/>
      <c r="C173" s="233" t="n">
        <v>2020</v>
      </c>
      <c r="D173" s="235" t="n">
        <f aca="false">I173</f>
        <v>80</v>
      </c>
      <c r="E173" s="233"/>
      <c r="F173" s="233" t="s">
        <v>16</v>
      </c>
      <c r="G173" s="244" t="s">
        <v>16</v>
      </c>
      <c r="H173" s="233"/>
      <c r="I173" s="235" t="n">
        <v>80</v>
      </c>
      <c r="J173" s="233" t="s">
        <v>16</v>
      </c>
      <c r="K173" s="236" t="s">
        <v>295</v>
      </c>
      <c r="L173" s="234"/>
    </row>
    <row r="174" customFormat="false" ht="26.25" hidden="false" customHeight="true" outlineLevel="0" collapsed="false">
      <c r="A174" s="232"/>
      <c r="B174" s="233"/>
      <c r="C174" s="233" t="n">
        <v>2021</v>
      </c>
      <c r="D174" s="259" t="n">
        <f aca="false">I174</f>
        <v>255.372</v>
      </c>
      <c r="E174" s="259"/>
      <c r="F174" s="259" t="s">
        <v>16</v>
      </c>
      <c r="G174" s="260" t="s">
        <v>16</v>
      </c>
      <c r="H174" s="259"/>
      <c r="I174" s="259" t="n">
        <v>255.372</v>
      </c>
      <c r="J174" s="233" t="s">
        <v>16</v>
      </c>
      <c r="K174" s="236" t="s">
        <v>278</v>
      </c>
      <c r="L174" s="234"/>
    </row>
    <row r="175" customFormat="false" ht="27.75" hidden="false" customHeight="true" outlineLevel="0" collapsed="false">
      <c r="A175" s="232"/>
      <c r="B175" s="233"/>
      <c r="C175" s="233"/>
      <c r="D175" s="259" t="n">
        <f aca="false">I175</f>
        <v>541.599</v>
      </c>
      <c r="E175" s="259"/>
      <c r="F175" s="259" t="s">
        <v>16</v>
      </c>
      <c r="G175" s="260" t="s">
        <v>16</v>
      </c>
      <c r="H175" s="259"/>
      <c r="I175" s="259" t="n">
        <v>541.599</v>
      </c>
      <c r="J175" s="233" t="s">
        <v>16</v>
      </c>
      <c r="K175" s="236" t="s">
        <v>279</v>
      </c>
      <c r="L175" s="234"/>
    </row>
    <row r="176" customFormat="false" ht="20.1" hidden="false" customHeight="true" outlineLevel="0" collapsed="false">
      <c r="A176" s="232"/>
      <c r="B176" s="233"/>
      <c r="C176" s="233" t="n">
        <v>2022</v>
      </c>
      <c r="D176" s="235" t="n">
        <f aca="false">I176</f>
        <v>0</v>
      </c>
      <c r="E176" s="233"/>
      <c r="F176" s="233" t="s">
        <v>16</v>
      </c>
      <c r="G176" s="244" t="s">
        <v>16</v>
      </c>
      <c r="H176" s="233"/>
      <c r="I176" s="235" t="n">
        <v>0</v>
      </c>
      <c r="J176" s="233" t="s">
        <v>16</v>
      </c>
      <c r="K176" s="236" t="s">
        <v>296</v>
      </c>
      <c r="L176" s="234"/>
    </row>
    <row r="177" customFormat="false" ht="20.1" hidden="false" customHeight="true" outlineLevel="0" collapsed="false">
      <c r="A177" s="232"/>
      <c r="B177" s="233"/>
      <c r="C177" s="233" t="n">
        <v>2023</v>
      </c>
      <c r="D177" s="235" t="n">
        <f aca="false">I177</f>
        <v>0</v>
      </c>
      <c r="E177" s="233"/>
      <c r="F177" s="233" t="s">
        <v>16</v>
      </c>
      <c r="G177" s="244" t="s">
        <v>16</v>
      </c>
      <c r="H177" s="233"/>
      <c r="I177" s="235" t="n">
        <v>0</v>
      </c>
      <c r="J177" s="233" t="s">
        <v>16</v>
      </c>
      <c r="K177" s="236" t="s">
        <v>296</v>
      </c>
      <c r="L177" s="234"/>
    </row>
    <row r="178" customFormat="false" ht="20.1" hidden="false" customHeight="true" outlineLevel="0" collapsed="false">
      <c r="A178" s="232"/>
      <c r="B178" s="233"/>
      <c r="C178" s="233" t="n">
        <v>2024</v>
      </c>
      <c r="D178" s="235" t="n">
        <v>0</v>
      </c>
      <c r="E178" s="233"/>
      <c r="F178" s="233"/>
      <c r="G178" s="244"/>
      <c r="H178" s="233"/>
      <c r="I178" s="235" t="n">
        <v>0</v>
      </c>
      <c r="J178" s="233"/>
      <c r="K178" s="236" t="s">
        <v>296</v>
      </c>
      <c r="L178" s="234"/>
    </row>
    <row r="179" customFormat="false" ht="23.25" hidden="false" customHeight="true" outlineLevel="0" collapsed="false">
      <c r="A179" s="232"/>
      <c r="B179" s="233"/>
      <c r="C179" s="233" t="n">
        <v>2025</v>
      </c>
      <c r="D179" s="235" t="n">
        <f aca="false">I179</f>
        <v>0</v>
      </c>
      <c r="E179" s="233"/>
      <c r="F179" s="233" t="s">
        <v>16</v>
      </c>
      <c r="G179" s="244" t="s">
        <v>16</v>
      </c>
      <c r="H179" s="233"/>
      <c r="I179" s="235" t="n">
        <v>0</v>
      </c>
      <c r="J179" s="233" t="s">
        <v>16</v>
      </c>
      <c r="K179" s="236" t="s">
        <v>296</v>
      </c>
      <c r="L179" s="234"/>
    </row>
    <row r="180" customFormat="false" ht="20.1" hidden="false" customHeight="true" outlineLevel="0" collapsed="false">
      <c r="A180" s="232" t="s">
        <v>297</v>
      </c>
      <c r="B180" s="233" t="s">
        <v>298</v>
      </c>
      <c r="C180" s="233" t="n">
        <v>2017</v>
      </c>
      <c r="D180" s="235" t="n">
        <f aca="false">I180</f>
        <v>0</v>
      </c>
      <c r="E180" s="233"/>
      <c r="F180" s="233" t="s">
        <v>16</v>
      </c>
      <c r="G180" s="244" t="s">
        <v>16</v>
      </c>
      <c r="H180" s="233"/>
      <c r="I180" s="235" t="n">
        <v>0</v>
      </c>
      <c r="J180" s="233" t="s">
        <v>16</v>
      </c>
      <c r="K180" s="236" t="s">
        <v>275</v>
      </c>
      <c r="L180" s="234" t="s">
        <v>299</v>
      </c>
    </row>
    <row r="181" customFormat="false" ht="20.1" hidden="false" customHeight="true" outlineLevel="0" collapsed="false">
      <c r="A181" s="232"/>
      <c r="B181" s="233"/>
      <c r="C181" s="233" t="n">
        <v>2018</v>
      </c>
      <c r="D181" s="259" t="n">
        <f aca="false">I181</f>
        <v>1682.3688</v>
      </c>
      <c r="E181" s="259"/>
      <c r="F181" s="259" t="s">
        <v>16</v>
      </c>
      <c r="G181" s="244" t="s">
        <v>16</v>
      </c>
      <c r="H181" s="259"/>
      <c r="I181" s="259" t="n">
        <f aca="false">I182+I183+I184+I185+I186+I187+I188</f>
        <v>1682.3688</v>
      </c>
      <c r="J181" s="233" t="s">
        <v>16</v>
      </c>
      <c r="K181" s="236" t="s">
        <v>275</v>
      </c>
      <c r="L181" s="234"/>
    </row>
    <row r="182" customFormat="false" ht="20.1" hidden="false" customHeight="true" outlineLevel="0" collapsed="false">
      <c r="A182" s="232"/>
      <c r="B182" s="233"/>
      <c r="C182" s="233"/>
      <c r="D182" s="239" t="n">
        <f aca="false">I182</f>
        <v>138</v>
      </c>
      <c r="E182" s="239"/>
      <c r="F182" s="239" t="s">
        <v>16</v>
      </c>
      <c r="G182" s="244" t="s">
        <v>16</v>
      </c>
      <c r="H182" s="239"/>
      <c r="I182" s="239" t="n">
        <f aca="false">75+63</f>
        <v>138</v>
      </c>
      <c r="J182" s="233" t="s">
        <v>16</v>
      </c>
      <c r="K182" s="236" t="s">
        <v>278</v>
      </c>
      <c r="L182" s="234"/>
    </row>
    <row r="183" customFormat="false" ht="20.1" hidden="false" customHeight="true" outlineLevel="0" collapsed="false">
      <c r="A183" s="232"/>
      <c r="B183" s="233"/>
      <c r="C183" s="233"/>
      <c r="D183" s="259" t="n">
        <v>1095.29891</v>
      </c>
      <c r="E183" s="259"/>
      <c r="F183" s="259" t="s">
        <v>16</v>
      </c>
      <c r="G183" s="244" t="s">
        <v>16</v>
      </c>
      <c r="H183" s="259"/>
      <c r="I183" s="259" t="n">
        <v>1095.29891</v>
      </c>
      <c r="J183" s="233" t="s">
        <v>16</v>
      </c>
      <c r="K183" s="236" t="s">
        <v>279</v>
      </c>
      <c r="L183" s="234"/>
    </row>
    <row r="184" customFormat="false" ht="20.1" hidden="false" customHeight="true" outlineLevel="0" collapsed="false">
      <c r="A184" s="232"/>
      <c r="B184" s="233"/>
      <c r="C184" s="233"/>
      <c r="D184" s="241" t="n">
        <v>131.2878</v>
      </c>
      <c r="E184" s="233"/>
      <c r="F184" s="233" t="s">
        <v>16</v>
      </c>
      <c r="G184" s="244" t="s">
        <v>16</v>
      </c>
      <c r="H184" s="233"/>
      <c r="I184" s="241" t="n">
        <v>131.2878</v>
      </c>
      <c r="J184" s="233" t="s">
        <v>16</v>
      </c>
      <c r="K184" s="236" t="s">
        <v>280</v>
      </c>
      <c r="L184" s="234"/>
    </row>
    <row r="185" customFormat="false" ht="20.1" hidden="false" customHeight="true" outlineLevel="0" collapsed="false">
      <c r="A185" s="232"/>
      <c r="B185" s="233"/>
      <c r="C185" s="233"/>
      <c r="D185" s="235" t="n">
        <f aca="false">I185</f>
        <v>0</v>
      </c>
      <c r="E185" s="233"/>
      <c r="F185" s="233" t="s">
        <v>16</v>
      </c>
      <c r="G185" s="244" t="s">
        <v>16</v>
      </c>
      <c r="H185" s="233"/>
      <c r="I185" s="235" t="n">
        <v>0</v>
      </c>
      <c r="J185" s="233" t="s">
        <v>16</v>
      </c>
      <c r="K185" s="236" t="s">
        <v>281</v>
      </c>
      <c r="L185" s="234"/>
    </row>
    <row r="186" customFormat="false" ht="20.1" hidden="false" customHeight="true" outlineLevel="0" collapsed="false">
      <c r="A186" s="232"/>
      <c r="B186" s="233"/>
      <c r="C186" s="233"/>
      <c r="D186" s="235" t="n">
        <f aca="false">I186</f>
        <v>0</v>
      </c>
      <c r="E186" s="233"/>
      <c r="F186" s="233" t="s">
        <v>16</v>
      </c>
      <c r="G186" s="244" t="s">
        <v>16</v>
      </c>
      <c r="H186" s="233"/>
      <c r="I186" s="235" t="n">
        <v>0</v>
      </c>
      <c r="J186" s="233" t="s">
        <v>16</v>
      </c>
      <c r="K186" s="236" t="s">
        <v>282</v>
      </c>
      <c r="L186" s="234"/>
    </row>
    <row r="187" customFormat="false" ht="20.1" hidden="false" customHeight="true" outlineLevel="0" collapsed="false">
      <c r="A187" s="232"/>
      <c r="B187" s="233"/>
      <c r="C187" s="233"/>
      <c r="D187" s="241" t="n">
        <v>217.78209</v>
      </c>
      <c r="E187" s="233"/>
      <c r="F187" s="233" t="s">
        <v>16</v>
      </c>
      <c r="G187" s="244" t="s">
        <v>16</v>
      </c>
      <c r="H187" s="233"/>
      <c r="I187" s="241" t="n">
        <v>217.78209</v>
      </c>
      <c r="J187" s="233" t="s">
        <v>16</v>
      </c>
      <c r="K187" s="236" t="s">
        <v>283</v>
      </c>
      <c r="L187" s="234"/>
    </row>
    <row r="188" customFormat="false" ht="20.1" hidden="false" customHeight="true" outlineLevel="0" collapsed="false">
      <c r="A188" s="232"/>
      <c r="B188" s="233"/>
      <c r="C188" s="233"/>
      <c r="D188" s="235" t="n">
        <f aca="false">I188</f>
        <v>100</v>
      </c>
      <c r="E188" s="235"/>
      <c r="F188" s="233" t="s">
        <v>16</v>
      </c>
      <c r="G188" s="244" t="s">
        <v>16</v>
      </c>
      <c r="H188" s="235"/>
      <c r="I188" s="235" t="n">
        <v>100</v>
      </c>
      <c r="J188" s="233" t="s">
        <v>16</v>
      </c>
      <c r="K188" s="236" t="s">
        <v>300</v>
      </c>
      <c r="L188" s="234"/>
    </row>
    <row r="189" customFormat="false" ht="20.1" hidden="false" customHeight="true" outlineLevel="0" collapsed="false">
      <c r="A189" s="232"/>
      <c r="B189" s="233"/>
      <c r="C189" s="233" t="n">
        <v>2019</v>
      </c>
      <c r="D189" s="235" t="n">
        <f aca="false">I189</f>
        <v>0</v>
      </c>
      <c r="E189" s="261"/>
      <c r="F189" s="233" t="s">
        <v>16</v>
      </c>
      <c r="G189" s="244" t="s">
        <v>16</v>
      </c>
      <c r="H189" s="261"/>
      <c r="I189" s="235" t="n">
        <v>0</v>
      </c>
      <c r="J189" s="233" t="s">
        <v>16</v>
      </c>
      <c r="K189" s="236" t="s">
        <v>275</v>
      </c>
      <c r="L189" s="234"/>
    </row>
    <row r="190" customFormat="false" ht="20.1" hidden="false" customHeight="true" outlineLevel="0" collapsed="false">
      <c r="A190" s="232"/>
      <c r="B190" s="233"/>
      <c r="C190" s="233" t="n">
        <v>2020</v>
      </c>
      <c r="D190" s="235" t="n">
        <v>0</v>
      </c>
      <c r="E190" s="261"/>
      <c r="F190" s="233" t="s">
        <v>16</v>
      </c>
      <c r="G190" s="244" t="s">
        <v>16</v>
      </c>
      <c r="H190" s="261"/>
      <c r="I190" s="235" t="n">
        <v>0</v>
      </c>
      <c r="J190" s="233" t="s">
        <v>16</v>
      </c>
      <c r="K190" s="236" t="s">
        <v>275</v>
      </c>
      <c r="L190" s="234"/>
    </row>
    <row r="191" customFormat="false" ht="20.1" hidden="false" customHeight="true" outlineLevel="0" collapsed="false">
      <c r="A191" s="232"/>
      <c r="B191" s="233"/>
      <c r="C191" s="233" t="n">
        <v>2021</v>
      </c>
      <c r="D191" s="235" t="n">
        <v>0</v>
      </c>
      <c r="E191" s="261"/>
      <c r="F191" s="233" t="s">
        <v>16</v>
      </c>
      <c r="G191" s="244" t="s">
        <v>16</v>
      </c>
      <c r="H191" s="261"/>
      <c r="I191" s="235" t="n">
        <v>0</v>
      </c>
      <c r="J191" s="233" t="s">
        <v>16</v>
      </c>
      <c r="K191" s="236" t="s">
        <v>275</v>
      </c>
      <c r="L191" s="234"/>
    </row>
    <row r="192" customFormat="false" ht="20.1" hidden="false" customHeight="true" outlineLevel="0" collapsed="false">
      <c r="A192" s="232"/>
      <c r="B192" s="233"/>
      <c r="C192" s="233" t="n">
        <v>2022</v>
      </c>
      <c r="D192" s="235" t="n">
        <v>0</v>
      </c>
      <c r="E192" s="261"/>
      <c r="F192" s="233" t="s">
        <v>16</v>
      </c>
      <c r="G192" s="244" t="s">
        <v>16</v>
      </c>
      <c r="H192" s="261"/>
      <c r="I192" s="235" t="n">
        <v>0</v>
      </c>
      <c r="J192" s="233" t="s">
        <v>16</v>
      </c>
      <c r="K192" s="236" t="s">
        <v>275</v>
      </c>
      <c r="L192" s="234"/>
    </row>
    <row r="193" customFormat="false" ht="20.1" hidden="false" customHeight="true" outlineLevel="0" collapsed="false">
      <c r="A193" s="232"/>
      <c r="B193" s="233"/>
      <c r="C193" s="233" t="n">
        <v>2023</v>
      </c>
      <c r="D193" s="235" t="n">
        <f aca="false">I193</f>
        <v>0</v>
      </c>
      <c r="E193" s="261"/>
      <c r="F193" s="233" t="s">
        <v>16</v>
      </c>
      <c r="G193" s="244" t="s">
        <v>16</v>
      </c>
      <c r="H193" s="261"/>
      <c r="I193" s="235" t="n">
        <v>0</v>
      </c>
      <c r="J193" s="233" t="s">
        <v>16</v>
      </c>
      <c r="K193" s="236" t="s">
        <v>275</v>
      </c>
      <c r="L193" s="234"/>
    </row>
    <row r="194" customFormat="false" ht="20.1" hidden="false" customHeight="true" outlineLevel="0" collapsed="false">
      <c r="A194" s="232"/>
      <c r="B194" s="233"/>
      <c r="C194" s="233" t="n">
        <v>2024</v>
      </c>
      <c r="D194" s="235" t="n">
        <v>0</v>
      </c>
      <c r="E194" s="261"/>
      <c r="F194" s="233"/>
      <c r="G194" s="244"/>
      <c r="H194" s="261"/>
      <c r="I194" s="235" t="n">
        <v>0</v>
      </c>
      <c r="J194" s="233"/>
      <c r="K194" s="236" t="s">
        <v>275</v>
      </c>
      <c r="L194" s="234"/>
    </row>
    <row r="195" customFormat="false" ht="26.25" hidden="false" customHeight="true" outlineLevel="0" collapsed="false">
      <c r="A195" s="232"/>
      <c r="B195" s="233"/>
      <c r="C195" s="233" t="n">
        <v>2025</v>
      </c>
      <c r="D195" s="235" t="n">
        <f aca="false">I195</f>
        <v>0</v>
      </c>
      <c r="E195" s="261"/>
      <c r="F195" s="233" t="s">
        <v>16</v>
      </c>
      <c r="G195" s="244" t="s">
        <v>16</v>
      </c>
      <c r="H195" s="261"/>
      <c r="I195" s="235" t="n">
        <v>0</v>
      </c>
      <c r="J195" s="233" t="s">
        <v>16</v>
      </c>
      <c r="K195" s="236" t="s">
        <v>275</v>
      </c>
      <c r="L195" s="234"/>
    </row>
    <row r="196" customFormat="false" ht="20.1" hidden="false" customHeight="true" outlineLevel="0" collapsed="false">
      <c r="A196" s="232"/>
      <c r="B196" s="233" t="s">
        <v>301</v>
      </c>
      <c r="C196" s="233" t="n">
        <v>2017</v>
      </c>
      <c r="D196" s="235" t="n">
        <v>0</v>
      </c>
      <c r="E196" s="261"/>
      <c r="F196" s="233" t="s">
        <v>16</v>
      </c>
      <c r="G196" s="244" t="s">
        <v>16</v>
      </c>
      <c r="H196" s="261"/>
      <c r="I196" s="235" t="n">
        <v>0</v>
      </c>
      <c r="J196" s="233" t="s">
        <v>16</v>
      </c>
      <c r="K196" s="236" t="s">
        <v>302</v>
      </c>
      <c r="L196" s="262"/>
    </row>
    <row r="197" customFormat="false" ht="20.1" hidden="false" customHeight="true" outlineLevel="0" collapsed="false">
      <c r="A197" s="232"/>
      <c r="B197" s="233"/>
      <c r="C197" s="233" t="n">
        <v>2018</v>
      </c>
      <c r="D197" s="235" t="n">
        <v>0</v>
      </c>
      <c r="E197" s="253"/>
      <c r="F197" s="233" t="s">
        <v>16</v>
      </c>
      <c r="G197" s="244" t="s">
        <v>16</v>
      </c>
      <c r="H197" s="253"/>
      <c r="I197" s="235" t="n">
        <v>0</v>
      </c>
      <c r="J197" s="233" t="s">
        <v>16</v>
      </c>
      <c r="K197" s="236" t="s">
        <v>302</v>
      </c>
      <c r="L197" s="263" t="n">
        <v>1</v>
      </c>
    </row>
    <row r="198" customFormat="false" ht="20.1" hidden="false" customHeight="true" outlineLevel="0" collapsed="false">
      <c r="A198" s="232"/>
      <c r="B198" s="233"/>
      <c r="C198" s="233" t="n">
        <v>2019</v>
      </c>
      <c r="D198" s="235" t="n">
        <v>0</v>
      </c>
      <c r="E198" s="261"/>
      <c r="F198" s="233" t="s">
        <v>16</v>
      </c>
      <c r="G198" s="244" t="s">
        <v>16</v>
      </c>
      <c r="H198" s="261"/>
      <c r="I198" s="235" t="n">
        <v>0</v>
      </c>
      <c r="J198" s="233" t="s">
        <v>16</v>
      </c>
      <c r="K198" s="236" t="s">
        <v>302</v>
      </c>
      <c r="L198" s="263"/>
    </row>
    <row r="199" customFormat="false" ht="20.1" hidden="false" customHeight="true" outlineLevel="0" collapsed="false">
      <c r="A199" s="232"/>
      <c r="B199" s="233"/>
      <c r="C199" s="233" t="n">
        <v>2020</v>
      </c>
      <c r="D199" s="235" t="n">
        <v>0</v>
      </c>
      <c r="E199" s="261"/>
      <c r="F199" s="233" t="s">
        <v>16</v>
      </c>
      <c r="G199" s="244" t="s">
        <v>16</v>
      </c>
      <c r="H199" s="261"/>
      <c r="I199" s="235" t="n">
        <v>0</v>
      </c>
      <c r="J199" s="233" t="s">
        <v>16</v>
      </c>
      <c r="K199" s="236" t="s">
        <v>302</v>
      </c>
      <c r="L199" s="263"/>
    </row>
    <row r="200" customFormat="false" ht="20.1" hidden="false" customHeight="true" outlineLevel="0" collapsed="false">
      <c r="A200" s="232"/>
      <c r="B200" s="233"/>
      <c r="C200" s="233" t="n">
        <v>2021</v>
      </c>
      <c r="D200" s="235" t="n">
        <v>0</v>
      </c>
      <c r="E200" s="261"/>
      <c r="F200" s="233" t="s">
        <v>16</v>
      </c>
      <c r="G200" s="244" t="s">
        <v>16</v>
      </c>
      <c r="H200" s="261"/>
      <c r="I200" s="235" t="n">
        <v>0</v>
      </c>
      <c r="J200" s="233" t="s">
        <v>16</v>
      </c>
      <c r="K200" s="236" t="s">
        <v>302</v>
      </c>
      <c r="L200" s="263"/>
    </row>
    <row r="201" customFormat="false" ht="20.1" hidden="false" customHeight="true" outlineLevel="0" collapsed="false">
      <c r="A201" s="232"/>
      <c r="B201" s="233"/>
      <c r="C201" s="233" t="n">
        <v>2022</v>
      </c>
      <c r="D201" s="235" t="n">
        <v>0</v>
      </c>
      <c r="E201" s="261"/>
      <c r="F201" s="233" t="s">
        <v>16</v>
      </c>
      <c r="G201" s="244" t="s">
        <v>16</v>
      </c>
      <c r="H201" s="261"/>
      <c r="I201" s="235" t="n">
        <v>0</v>
      </c>
      <c r="J201" s="233" t="s">
        <v>16</v>
      </c>
      <c r="K201" s="236" t="s">
        <v>302</v>
      </c>
      <c r="L201" s="263"/>
    </row>
    <row r="202" customFormat="false" ht="20.1" hidden="false" customHeight="true" outlineLevel="0" collapsed="false">
      <c r="A202" s="232"/>
      <c r="B202" s="233"/>
      <c r="C202" s="233" t="n">
        <v>2023</v>
      </c>
      <c r="D202" s="235" t="n">
        <f aca="false">I202</f>
        <v>0</v>
      </c>
      <c r="E202" s="261"/>
      <c r="F202" s="233" t="s">
        <v>16</v>
      </c>
      <c r="G202" s="244" t="s">
        <v>16</v>
      </c>
      <c r="H202" s="261"/>
      <c r="I202" s="235" t="n">
        <v>0</v>
      </c>
      <c r="J202" s="233" t="s">
        <v>16</v>
      </c>
      <c r="K202" s="236" t="s">
        <v>302</v>
      </c>
      <c r="L202" s="263"/>
    </row>
    <row r="203" customFormat="false" ht="20.1" hidden="false" customHeight="true" outlineLevel="0" collapsed="false">
      <c r="A203" s="232"/>
      <c r="B203" s="233"/>
      <c r="C203" s="233" t="n">
        <v>2024</v>
      </c>
      <c r="D203" s="235" t="n">
        <v>0</v>
      </c>
      <c r="E203" s="261"/>
      <c r="F203" s="233"/>
      <c r="G203" s="244"/>
      <c r="H203" s="261"/>
      <c r="I203" s="235" t="n">
        <v>0</v>
      </c>
      <c r="J203" s="233"/>
      <c r="K203" s="236" t="s">
        <v>302</v>
      </c>
      <c r="L203" s="263"/>
    </row>
    <row r="204" customFormat="false" ht="20.1" hidden="false" customHeight="true" outlineLevel="0" collapsed="false">
      <c r="A204" s="232"/>
      <c r="B204" s="233"/>
      <c r="C204" s="233" t="n">
        <v>2025</v>
      </c>
      <c r="D204" s="235" t="n">
        <f aca="false">I204</f>
        <v>0</v>
      </c>
      <c r="E204" s="261"/>
      <c r="F204" s="233" t="s">
        <v>16</v>
      </c>
      <c r="G204" s="244" t="s">
        <v>16</v>
      </c>
      <c r="H204" s="261"/>
      <c r="I204" s="235" t="n">
        <v>0</v>
      </c>
      <c r="J204" s="233" t="s">
        <v>16</v>
      </c>
      <c r="K204" s="236" t="s">
        <v>302</v>
      </c>
      <c r="L204" s="263"/>
    </row>
    <row r="205" customFormat="false" ht="20.1" hidden="false" customHeight="true" outlineLevel="0" collapsed="false">
      <c r="A205" s="232" t="s">
        <v>303</v>
      </c>
      <c r="B205" s="233" t="s">
        <v>304</v>
      </c>
      <c r="C205" s="233" t="n">
        <v>2017</v>
      </c>
      <c r="D205" s="235" t="n">
        <v>0</v>
      </c>
      <c r="E205" s="261"/>
      <c r="F205" s="233" t="s">
        <v>16</v>
      </c>
      <c r="G205" s="244" t="s">
        <v>16</v>
      </c>
      <c r="H205" s="261"/>
      <c r="I205" s="235" t="n">
        <v>0</v>
      </c>
      <c r="J205" s="233" t="s">
        <v>16</v>
      </c>
      <c r="K205" s="236" t="s">
        <v>275</v>
      </c>
      <c r="L205" s="264" t="n">
        <v>1</v>
      </c>
    </row>
    <row r="206" customFormat="false" ht="20.1" hidden="false" customHeight="true" outlineLevel="0" collapsed="false">
      <c r="A206" s="232"/>
      <c r="B206" s="233"/>
      <c r="C206" s="233" t="n">
        <v>2018</v>
      </c>
      <c r="D206" s="235" t="n">
        <f aca="false">I206</f>
        <v>74.9</v>
      </c>
      <c r="E206" s="253"/>
      <c r="F206" s="233" t="s">
        <v>16</v>
      </c>
      <c r="G206" s="244" t="s">
        <v>16</v>
      </c>
      <c r="H206" s="253"/>
      <c r="I206" s="235" t="n">
        <v>74.9</v>
      </c>
      <c r="J206" s="233" t="s">
        <v>16</v>
      </c>
      <c r="K206" s="236" t="s">
        <v>278</v>
      </c>
      <c r="L206" s="264"/>
    </row>
    <row r="207" customFormat="false" ht="20.1" hidden="false" customHeight="true" outlineLevel="0" collapsed="false">
      <c r="A207" s="232"/>
      <c r="B207" s="233"/>
      <c r="C207" s="233" t="n">
        <v>2019</v>
      </c>
      <c r="D207" s="235" t="n">
        <f aca="false">I207</f>
        <v>0</v>
      </c>
      <c r="E207" s="261"/>
      <c r="F207" s="233" t="s">
        <v>16</v>
      </c>
      <c r="G207" s="244" t="s">
        <v>16</v>
      </c>
      <c r="H207" s="261"/>
      <c r="I207" s="235" t="n">
        <v>0</v>
      </c>
      <c r="J207" s="233" t="s">
        <v>16</v>
      </c>
      <c r="K207" s="236" t="s">
        <v>275</v>
      </c>
      <c r="L207" s="264"/>
    </row>
    <row r="208" customFormat="false" ht="20.1" hidden="false" customHeight="true" outlineLevel="0" collapsed="false">
      <c r="A208" s="232"/>
      <c r="B208" s="233"/>
      <c r="C208" s="233" t="n">
        <v>2020</v>
      </c>
      <c r="D208" s="235" t="n">
        <f aca="false">I208</f>
        <v>0</v>
      </c>
      <c r="E208" s="261"/>
      <c r="F208" s="233" t="s">
        <v>16</v>
      </c>
      <c r="G208" s="244" t="s">
        <v>16</v>
      </c>
      <c r="H208" s="261"/>
      <c r="I208" s="235" t="n">
        <v>0</v>
      </c>
      <c r="J208" s="233" t="s">
        <v>16</v>
      </c>
      <c r="K208" s="236" t="s">
        <v>275</v>
      </c>
      <c r="L208" s="264"/>
    </row>
    <row r="209" customFormat="false" ht="20.1" hidden="false" customHeight="true" outlineLevel="0" collapsed="false">
      <c r="A209" s="232"/>
      <c r="B209" s="233"/>
      <c r="C209" s="233" t="n">
        <v>2021</v>
      </c>
      <c r="D209" s="235" t="n">
        <f aca="false">I209</f>
        <v>0</v>
      </c>
      <c r="E209" s="261"/>
      <c r="F209" s="233" t="s">
        <v>16</v>
      </c>
      <c r="G209" s="244" t="s">
        <v>16</v>
      </c>
      <c r="H209" s="261"/>
      <c r="I209" s="235" t="n">
        <v>0</v>
      </c>
      <c r="J209" s="233" t="s">
        <v>16</v>
      </c>
      <c r="K209" s="236" t="s">
        <v>275</v>
      </c>
      <c r="L209" s="264"/>
    </row>
    <row r="210" customFormat="false" ht="20.1" hidden="false" customHeight="true" outlineLevel="0" collapsed="false">
      <c r="A210" s="232"/>
      <c r="B210" s="233"/>
      <c r="C210" s="233" t="n">
        <v>2022</v>
      </c>
      <c r="D210" s="235" t="n">
        <v>0</v>
      </c>
      <c r="E210" s="261"/>
      <c r="F210" s="233" t="s">
        <v>16</v>
      </c>
      <c r="G210" s="244" t="s">
        <v>16</v>
      </c>
      <c r="H210" s="261"/>
      <c r="I210" s="235" t="n">
        <v>0</v>
      </c>
      <c r="J210" s="233" t="s">
        <v>16</v>
      </c>
      <c r="K210" s="236" t="s">
        <v>275</v>
      </c>
      <c r="L210" s="264"/>
    </row>
    <row r="211" customFormat="false" ht="20.1" hidden="false" customHeight="true" outlineLevel="0" collapsed="false">
      <c r="A211" s="232"/>
      <c r="B211" s="233"/>
      <c r="C211" s="233" t="n">
        <v>2023</v>
      </c>
      <c r="D211" s="235" t="n">
        <v>0</v>
      </c>
      <c r="E211" s="261"/>
      <c r="F211" s="233" t="s">
        <v>16</v>
      </c>
      <c r="G211" s="244" t="s">
        <v>16</v>
      </c>
      <c r="H211" s="261"/>
      <c r="I211" s="235" t="n">
        <v>0</v>
      </c>
      <c r="J211" s="233" t="s">
        <v>16</v>
      </c>
      <c r="K211" s="236" t="s">
        <v>275</v>
      </c>
      <c r="L211" s="264"/>
    </row>
    <row r="212" customFormat="false" ht="20.1" hidden="false" customHeight="true" outlineLevel="0" collapsed="false">
      <c r="A212" s="232"/>
      <c r="B212" s="233"/>
      <c r="C212" s="233" t="n">
        <v>2024</v>
      </c>
      <c r="D212" s="235" t="n">
        <v>0</v>
      </c>
      <c r="E212" s="261"/>
      <c r="F212" s="233"/>
      <c r="G212" s="244"/>
      <c r="H212" s="261"/>
      <c r="I212" s="235" t="n">
        <v>0</v>
      </c>
      <c r="J212" s="233"/>
      <c r="K212" s="236" t="s">
        <v>275</v>
      </c>
      <c r="L212" s="264"/>
    </row>
    <row r="213" customFormat="false" ht="20.1" hidden="false" customHeight="true" outlineLevel="0" collapsed="false">
      <c r="A213" s="232"/>
      <c r="B213" s="233"/>
      <c r="C213" s="233" t="n">
        <v>2025</v>
      </c>
      <c r="D213" s="235" t="n">
        <v>0</v>
      </c>
      <c r="E213" s="261"/>
      <c r="F213" s="233"/>
      <c r="G213" s="244"/>
      <c r="H213" s="261"/>
      <c r="I213" s="235" t="n">
        <v>0</v>
      </c>
      <c r="J213" s="233" t="s">
        <v>16</v>
      </c>
      <c r="K213" s="236" t="s">
        <v>275</v>
      </c>
      <c r="L213" s="264"/>
    </row>
    <row r="214" customFormat="false" ht="20.1" hidden="false" customHeight="true" outlineLevel="0" collapsed="false">
      <c r="A214" s="265" t="s">
        <v>305</v>
      </c>
      <c r="B214" s="266" t="s">
        <v>306</v>
      </c>
      <c r="C214" s="233" t="n">
        <v>2017</v>
      </c>
      <c r="D214" s="235" t="n">
        <f aca="false">I214</f>
        <v>0</v>
      </c>
      <c r="E214" s="261"/>
      <c r="F214" s="233" t="s">
        <v>16</v>
      </c>
      <c r="G214" s="244" t="s">
        <v>16</v>
      </c>
      <c r="H214" s="261"/>
      <c r="I214" s="235" t="n">
        <v>0</v>
      </c>
      <c r="J214" s="233" t="s">
        <v>16</v>
      </c>
      <c r="K214" s="236" t="s">
        <v>275</v>
      </c>
      <c r="L214" s="267" t="n">
        <v>1</v>
      </c>
    </row>
    <row r="215" customFormat="false" ht="20.1" hidden="false" customHeight="true" outlineLevel="0" collapsed="false">
      <c r="A215" s="265"/>
      <c r="B215" s="266"/>
      <c r="C215" s="233" t="n">
        <v>2018</v>
      </c>
      <c r="D215" s="235" t="n">
        <v>0</v>
      </c>
      <c r="E215" s="261"/>
      <c r="F215" s="233" t="s">
        <v>16</v>
      </c>
      <c r="G215" s="244" t="s">
        <v>16</v>
      </c>
      <c r="H215" s="261"/>
      <c r="I215" s="235" t="n">
        <v>0</v>
      </c>
      <c r="J215" s="233" t="s">
        <v>16</v>
      </c>
      <c r="K215" s="236" t="s">
        <v>307</v>
      </c>
      <c r="L215" s="267"/>
    </row>
    <row r="216" customFormat="false" ht="20.1" hidden="false" customHeight="true" outlineLevel="0" collapsed="false">
      <c r="A216" s="265"/>
      <c r="B216" s="266"/>
      <c r="C216" s="233"/>
      <c r="D216" s="241" t="n">
        <v>30.15897</v>
      </c>
      <c r="E216" s="261"/>
      <c r="F216" s="233" t="s">
        <v>16</v>
      </c>
      <c r="G216" s="244" t="s">
        <v>16</v>
      </c>
      <c r="H216" s="261"/>
      <c r="I216" s="241" t="n">
        <v>30.15897</v>
      </c>
      <c r="J216" s="233" t="s">
        <v>16</v>
      </c>
      <c r="K216" s="236" t="s">
        <v>300</v>
      </c>
      <c r="L216" s="267"/>
    </row>
    <row r="217" customFormat="false" ht="20.1" hidden="false" customHeight="true" outlineLevel="0" collapsed="false">
      <c r="A217" s="265"/>
      <c r="B217" s="266"/>
      <c r="C217" s="233" t="n">
        <v>2019</v>
      </c>
      <c r="D217" s="235" t="n">
        <f aca="false">I217</f>
        <v>0</v>
      </c>
      <c r="E217" s="261"/>
      <c r="F217" s="233" t="s">
        <v>16</v>
      </c>
      <c r="G217" s="244" t="s">
        <v>16</v>
      </c>
      <c r="H217" s="261"/>
      <c r="I217" s="235" t="n">
        <v>0</v>
      </c>
      <c r="J217" s="233" t="s">
        <v>16</v>
      </c>
      <c r="K217" s="236" t="s">
        <v>275</v>
      </c>
      <c r="L217" s="267"/>
    </row>
    <row r="218" customFormat="false" ht="20.1" hidden="false" customHeight="true" outlineLevel="0" collapsed="false">
      <c r="A218" s="265"/>
      <c r="B218" s="266"/>
      <c r="C218" s="233" t="n">
        <v>2020</v>
      </c>
      <c r="D218" s="235" t="n">
        <f aca="false">I218</f>
        <v>0</v>
      </c>
      <c r="E218" s="261"/>
      <c r="F218" s="233" t="s">
        <v>16</v>
      </c>
      <c r="G218" s="244" t="s">
        <v>16</v>
      </c>
      <c r="H218" s="261"/>
      <c r="I218" s="235" t="n">
        <v>0</v>
      </c>
      <c r="J218" s="233" t="s">
        <v>16</v>
      </c>
      <c r="K218" s="236" t="s">
        <v>259</v>
      </c>
      <c r="L218" s="267"/>
    </row>
    <row r="219" customFormat="false" ht="21" hidden="false" customHeight="true" outlineLevel="0" collapsed="false">
      <c r="A219" s="265"/>
      <c r="B219" s="266"/>
      <c r="C219" s="233" t="n">
        <v>2021</v>
      </c>
      <c r="D219" s="243" t="n">
        <f aca="false">I219</f>
        <v>80.745</v>
      </c>
      <c r="E219" s="268"/>
      <c r="F219" s="243" t="s">
        <v>16</v>
      </c>
      <c r="G219" s="268" t="s">
        <v>16</v>
      </c>
      <c r="H219" s="268"/>
      <c r="I219" s="243" t="n">
        <v>80.745</v>
      </c>
      <c r="J219" s="233" t="s">
        <v>16</v>
      </c>
      <c r="K219" s="236" t="s">
        <v>279</v>
      </c>
      <c r="L219" s="267"/>
    </row>
    <row r="220" customFormat="false" ht="21" hidden="false" customHeight="true" outlineLevel="0" collapsed="false">
      <c r="A220" s="265"/>
      <c r="B220" s="266"/>
      <c r="C220" s="266"/>
      <c r="D220" s="243" t="n">
        <f aca="false">I220</f>
        <v>71.43</v>
      </c>
      <c r="E220" s="268"/>
      <c r="F220" s="243" t="s">
        <v>16</v>
      </c>
      <c r="G220" s="268" t="s">
        <v>16</v>
      </c>
      <c r="H220" s="268"/>
      <c r="I220" s="269" t="n">
        <v>71.43</v>
      </c>
      <c r="J220" s="233" t="s">
        <v>16</v>
      </c>
      <c r="K220" s="236" t="s">
        <v>280</v>
      </c>
      <c r="L220" s="267"/>
    </row>
    <row r="221" customFormat="false" ht="24.75" hidden="false" customHeight="true" outlineLevel="0" collapsed="false">
      <c r="A221" s="265"/>
      <c r="B221" s="266"/>
      <c r="C221" s="266"/>
      <c r="D221" s="243" t="n">
        <f aca="false">I221</f>
        <v>67.782</v>
      </c>
      <c r="E221" s="268"/>
      <c r="F221" s="243" t="s">
        <v>16</v>
      </c>
      <c r="G221" s="268" t="s">
        <v>16</v>
      </c>
      <c r="H221" s="268"/>
      <c r="I221" s="269" t="n">
        <v>67.782</v>
      </c>
      <c r="J221" s="233" t="s">
        <v>16</v>
      </c>
      <c r="K221" s="236" t="s">
        <v>283</v>
      </c>
      <c r="L221" s="267"/>
    </row>
    <row r="222" customFormat="false" ht="24.75" hidden="false" customHeight="true" outlineLevel="0" collapsed="false">
      <c r="A222" s="265"/>
      <c r="B222" s="266"/>
      <c r="C222" s="233"/>
      <c r="D222" s="243" t="n">
        <f aca="false">I222</f>
        <v>195.307</v>
      </c>
      <c r="E222" s="268"/>
      <c r="F222" s="243"/>
      <c r="G222" s="268"/>
      <c r="H222" s="268"/>
      <c r="I222" s="269" t="n">
        <v>195.307</v>
      </c>
      <c r="J222" s="233"/>
      <c r="K222" s="236" t="s">
        <v>282</v>
      </c>
      <c r="L222" s="267"/>
    </row>
    <row r="223" customFormat="false" ht="20.1" hidden="false" customHeight="true" outlineLevel="0" collapsed="false">
      <c r="A223" s="265"/>
      <c r="B223" s="266"/>
      <c r="C223" s="233" t="n">
        <v>2022</v>
      </c>
      <c r="D223" s="235" t="n">
        <f aca="false">I223</f>
        <v>0</v>
      </c>
      <c r="E223" s="261"/>
      <c r="F223" s="233" t="s">
        <v>16</v>
      </c>
      <c r="G223" s="244" t="s">
        <v>16</v>
      </c>
      <c r="H223" s="261"/>
      <c r="I223" s="235" t="n">
        <v>0</v>
      </c>
      <c r="J223" s="233" t="s">
        <v>16</v>
      </c>
      <c r="K223" s="236" t="s">
        <v>275</v>
      </c>
      <c r="L223" s="267"/>
    </row>
    <row r="224" customFormat="false" ht="23.25" hidden="false" customHeight="true" outlineLevel="0" collapsed="false">
      <c r="A224" s="265"/>
      <c r="B224" s="266"/>
      <c r="C224" s="233" t="n">
        <v>2023</v>
      </c>
      <c r="D224" s="235" t="n">
        <f aca="false">I224</f>
        <v>0</v>
      </c>
      <c r="E224" s="261"/>
      <c r="F224" s="233" t="s">
        <v>16</v>
      </c>
      <c r="G224" s="244" t="s">
        <v>16</v>
      </c>
      <c r="H224" s="261"/>
      <c r="I224" s="235" t="n">
        <v>0</v>
      </c>
      <c r="J224" s="233" t="s">
        <v>16</v>
      </c>
      <c r="K224" s="236" t="s">
        <v>275</v>
      </c>
      <c r="L224" s="267"/>
    </row>
    <row r="225" customFormat="false" ht="23.25" hidden="false" customHeight="true" outlineLevel="0" collapsed="false">
      <c r="A225" s="265"/>
      <c r="B225" s="266"/>
      <c r="C225" s="270" t="n">
        <v>2024</v>
      </c>
      <c r="D225" s="271" t="n">
        <v>0</v>
      </c>
      <c r="E225" s="272"/>
      <c r="F225" s="270"/>
      <c r="G225" s="273"/>
      <c r="H225" s="272"/>
      <c r="I225" s="271" t="n">
        <v>0</v>
      </c>
      <c r="J225" s="233"/>
      <c r="K225" s="236" t="s">
        <v>275</v>
      </c>
      <c r="L225" s="267"/>
    </row>
    <row r="226" customFormat="false" ht="26.25" hidden="false" customHeight="true" outlineLevel="0" collapsed="false">
      <c r="A226" s="265"/>
      <c r="B226" s="266"/>
      <c r="C226" s="266" t="n">
        <v>2025</v>
      </c>
      <c r="D226" s="274" t="n">
        <v>0</v>
      </c>
      <c r="E226" s="275"/>
      <c r="F226" s="266" t="s">
        <v>16</v>
      </c>
      <c r="G226" s="276" t="s">
        <v>16</v>
      </c>
      <c r="H226" s="275"/>
      <c r="I226" s="274" t="n">
        <v>0</v>
      </c>
      <c r="J226" s="233" t="s">
        <v>16</v>
      </c>
      <c r="K226" s="236" t="s">
        <v>275</v>
      </c>
      <c r="L226" s="267"/>
    </row>
    <row r="227" customFormat="false" ht="20.1" hidden="false" customHeight="true" outlineLevel="0" collapsed="false">
      <c r="A227" s="223" t="s">
        <v>87</v>
      </c>
      <c r="B227" s="223"/>
      <c r="C227" s="277" t="n">
        <v>2017</v>
      </c>
      <c r="D227" s="278" t="n">
        <f aca="false">I227</f>
        <v>5</v>
      </c>
      <c r="E227" s="278" t="s">
        <v>16</v>
      </c>
      <c r="F227" s="278" t="s">
        <v>16</v>
      </c>
      <c r="G227" s="279" t="s">
        <v>16</v>
      </c>
      <c r="H227" s="278" t="s">
        <v>16</v>
      </c>
      <c r="I227" s="278" t="n">
        <f aca="false">I38</f>
        <v>5</v>
      </c>
      <c r="J227" s="228" t="s">
        <v>16</v>
      </c>
      <c r="K227" s="280"/>
      <c r="L227" s="226"/>
    </row>
    <row r="228" customFormat="false" ht="20.1" hidden="false" customHeight="true" outlineLevel="0" collapsed="false">
      <c r="A228" s="223"/>
      <c r="B228" s="223"/>
      <c r="C228" s="229" t="n">
        <v>2018</v>
      </c>
      <c r="D228" s="229" t="n">
        <v>7062.77578</v>
      </c>
      <c r="E228" s="281" t="s">
        <v>16</v>
      </c>
      <c r="F228" s="281" t="s">
        <v>16</v>
      </c>
      <c r="G228" s="282" t="s">
        <v>16</v>
      </c>
      <c r="H228" s="281" t="s">
        <v>16</v>
      </c>
      <c r="I228" s="283" t="n">
        <f aca="false">D228</f>
        <v>7062.77578</v>
      </c>
      <c r="J228" s="284" t="s">
        <v>16</v>
      </c>
      <c r="K228" s="280"/>
      <c r="L228" s="226"/>
    </row>
    <row r="229" customFormat="false" ht="20.1" hidden="false" customHeight="true" outlineLevel="0" collapsed="false">
      <c r="A229" s="223"/>
      <c r="B229" s="223"/>
      <c r="C229" s="229" t="n">
        <v>2019</v>
      </c>
      <c r="D229" s="283" t="n">
        <v>471.59825</v>
      </c>
      <c r="E229" s="281" t="s">
        <v>16</v>
      </c>
      <c r="F229" s="281" t="s">
        <v>16</v>
      </c>
      <c r="G229" s="282" t="s">
        <v>16</v>
      </c>
      <c r="H229" s="281" t="s">
        <v>16</v>
      </c>
      <c r="I229" s="283" t="n">
        <f aca="false">I40+I123+I124+I171+I172</f>
        <v>471.59825</v>
      </c>
      <c r="J229" s="223" t="s">
        <v>16</v>
      </c>
      <c r="K229" s="280"/>
      <c r="L229" s="226"/>
    </row>
    <row r="230" customFormat="false" ht="20.1" hidden="false" customHeight="true" outlineLevel="0" collapsed="false">
      <c r="A230" s="223"/>
      <c r="B230" s="223"/>
      <c r="C230" s="229" t="n">
        <v>2020</v>
      </c>
      <c r="D230" s="283" t="n">
        <v>129.542</v>
      </c>
      <c r="E230" s="281" t="s">
        <v>16</v>
      </c>
      <c r="F230" s="281" t="s">
        <v>16</v>
      </c>
      <c r="G230" s="282" t="s">
        <v>16</v>
      </c>
      <c r="H230" s="281" t="s">
        <v>16</v>
      </c>
      <c r="I230" s="283" t="n">
        <f aca="false">I21+I41+I77+I80+I125+I126+I141+I156+I173+I190+I199+I208+I218</f>
        <v>129.542</v>
      </c>
      <c r="J230" s="223" t="s">
        <v>16</v>
      </c>
      <c r="K230" s="280"/>
      <c r="L230" s="226"/>
    </row>
    <row r="231" customFormat="false" ht="20.1" hidden="false" customHeight="true" outlineLevel="0" collapsed="false">
      <c r="A231" s="223"/>
      <c r="B231" s="223"/>
      <c r="C231" s="229" t="n">
        <v>2021</v>
      </c>
      <c r="D231" s="281" t="n">
        <f aca="false">D221+D209+D200+D191+D175+D157+D142+D127+D42+D220+D219+D97+D174+D222</f>
        <v>1263</v>
      </c>
      <c r="E231" s="281" t="s">
        <v>16</v>
      </c>
      <c r="F231" s="281" t="s">
        <v>16</v>
      </c>
      <c r="G231" s="282" t="s">
        <v>16</v>
      </c>
      <c r="H231" s="281" t="s">
        <v>16</v>
      </c>
      <c r="I231" s="281" t="n">
        <f aca="false">I42+I97+I127+I142+I157+I175+I191+I200+I209+I219+I220+I221+I174+I222</f>
        <v>1263</v>
      </c>
      <c r="J231" s="223" t="s">
        <v>16</v>
      </c>
      <c r="K231" s="280"/>
      <c r="L231" s="226"/>
    </row>
    <row r="232" customFormat="false" ht="20.1" hidden="false" customHeight="true" outlineLevel="0" collapsed="false">
      <c r="A232" s="223"/>
      <c r="B232" s="223"/>
      <c r="C232" s="229" t="n">
        <v>2022</v>
      </c>
      <c r="D232" s="281" t="n">
        <f aca="false">D223+D210+D201+D192+D176+D158+D143+D128+D43</f>
        <v>3</v>
      </c>
      <c r="E232" s="281" t="s">
        <v>16</v>
      </c>
      <c r="F232" s="281" t="s">
        <v>16</v>
      </c>
      <c r="G232" s="282" t="s">
        <v>16</v>
      </c>
      <c r="H232" s="281" t="s">
        <v>16</v>
      </c>
      <c r="I232" s="281" t="n">
        <f aca="false">I223+I210+I201+I192+I176+I158+I143+I128+I43</f>
        <v>3</v>
      </c>
      <c r="J232" s="223" t="s">
        <v>16</v>
      </c>
      <c r="K232" s="280"/>
      <c r="L232" s="226"/>
    </row>
    <row r="233" customFormat="false" ht="20.1" hidden="false" customHeight="true" outlineLevel="0" collapsed="false">
      <c r="A233" s="223"/>
      <c r="B233" s="223"/>
      <c r="C233" s="229" t="n">
        <v>2023</v>
      </c>
      <c r="D233" s="281" t="n">
        <f aca="false">I233</f>
        <v>0</v>
      </c>
      <c r="E233" s="281" t="s">
        <v>16</v>
      </c>
      <c r="F233" s="281" t="s">
        <v>16</v>
      </c>
      <c r="G233" s="282" t="s">
        <v>16</v>
      </c>
      <c r="H233" s="281" t="s">
        <v>16</v>
      </c>
      <c r="I233" s="281" t="n">
        <v>0</v>
      </c>
      <c r="J233" s="223" t="s">
        <v>16</v>
      </c>
      <c r="K233" s="280"/>
      <c r="L233" s="226"/>
    </row>
    <row r="234" customFormat="false" ht="20.1" hidden="false" customHeight="true" outlineLevel="0" collapsed="false">
      <c r="A234" s="223"/>
      <c r="B234" s="223"/>
      <c r="C234" s="229" t="n">
        <v>2024</v>
      </c>
      <c r="D234" s="281" t="n">
        <f aca="false">I234</f>
        <v>3</v>
      </c>
      <c r="E234" s="281"/>
      <c r="F234" s="281"/>
      <c r="G234" s="282"/>
      <c r="H234" s="281"/>
      <c r="I234" s="281" t="n">
        <v>3</v>
      </c>
      <c r="J234" s="223"/>
      <c r="K234" s="280"/>
      <c r="L234" s="226"/>
    </row>
    <row r="235" customFormat="false" ht="20.1" hidden="false" customHeight="true" outlineLevel="0" collapsed="false">
      <c r="A235" s="223"/>
      <c r="B235" s="223"/>
      <c r="C235" s="229" t="n">
        <v>2025</v>
      </c>
      <c r="D235" s="281" t="n">
        <f aca="false">I235</f>
        <v>3</v>
      </c>
      <c r="E235" s="281" t="s">
        <v>16</v>
      </c>
      <c r="F235" s="281" t="s">
        <v>16</v>
      </c>
      <c r="G235" s="282" t="s">
        <v>16</v>
      </c>
      <c r="H235" s="281" t="s">
        <v>16</v>
      </c>
      <c r="I235" s="281" t="n">
        <v>3</v>
      </c>
      <c r="J235" s="223" t="s">
        <v>16</v>
      </c>
      <c r="K235" s="280"/>
      <c r="L235" s="226"/>
    </row>
    <row r="236" customFormat="false" ht="35.65" hidden="false" customHeight="true" outlineLevel="0" collapsed="false">
      <c r="A236" s="223"/>
      <c r="B236" s="223"/>
      <c r="C236" s="229" t="s">
        <v>19</v>
      </c>
      <c r="D236" s="285" t="n">
        <f aca="false">I236</f>
        <v>8940.91603</v>
      </c>
      <c r="E236" s="281" t="s">
        <v>16</v>
      </c>
      <c r="F236" s="281" t="s">
        <v>16</v>
      </c>
      <c r="G236" s="282" t="s">
        <v>16</v>
      </c>
      <c r="H236" s="281" t="s">
        <v>16</v>
      </c>
      <c r="I236" s="285" t="n">
        <f aca="false">I227+I228+I229+I230+I231+I232+I233+I234+I235</f>
        <v>8940.91603</v>
      </c>
      <c r="J236" s="223" t="s">
        <v>16</v>
      </c>
      <c r="K236" s="280"/>
      <c r="L236" s="226"/>
    </row>
    <row r="237" customFormat="false" ht="63.75" hidden="false" customHeight="true" outlineLevel="0" collapsed="false">
      <c r="A237" s="219"/>
      <c r="B237" s="218"/>
    </row>
    <row r="238" customFormat="false" ht="63.75" hidden="false" customHeight="true" outlineLevel="0" collapsed="false">
      <c r="A238" s="219"/>
      <c r="B238" s="218"/>
    </row>
    <row r="239" customFormat="false" ht="63.75" hidden="false" customHeight="true" outlineLevel="0" collapsed="false">
      <c r="A239" s="219"/>
      <c r="B239" s="218"/>
    </row>
    <row r="240" customFormat="false" ht="63.75" hidden="false" customHeight="true" outlineLevel="0" collapsed="false">
      <c r="A240" s="219"/>
      <c r="B240" s="218"/>
    </row>
    <row r="243" customFormat="false" ht="63.75" hidden="false" customHeight="true" outlineLevel="0" collapsed="false">
      <c r="B243" s="218"/>
    </row>
    <row r="244" customFormat="false" ht="63.75" hidden="false" customHeight="true" outlineLevel="0" collapsed="false">
      <c r="B244" s="218"/>
    </row>
    <row r="245" customFormat="false" ht="63.75" hidden="false" customHeight="true" outlineLevel="0" collapsed="false">
      <c r="B245" s="218"/>
    </row>
  </sheetData>
  <mergeCells count="81"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8:A26"/>
    <mergeCell ref="B18:B26"/>
    <mergeCell ref="K18:K26"/>
    <mergeCell ref="L18:L26"/>
    <mergeCell ref="A27:A29"/>
    <mergeCell ref="C27:C29"/>
    <mergeCell ref="K27:K28"/>
    <mergeCell ref="L27:L29"/>
    <mergeCell ref="A31:A33"/>
    <mergeCell ref="C31:C33"/>
    <mergeCell ref="K31:K33"/>
    <mergeCell ref="L31:L33"/>
    <mergeCell ref="A38:A46"/>
    <mergeCell ref="B38:B46"/>
    <mergeCell ref="K38:K46"/>
    <mergeCell ref="L38:L46"/>
    <mergeCell ref="A49:A114"/>
    <mergeCell ref="B49:B114"/>
    <mergeCell ref="C49:C63"/>
    <mergeCell ref="L49:L114"/>
    <mergeCell ref="C64:C76"/>
    <mergeCell ref="C77:C87"/>
    <mergeCell ref="C88:C98"/>
    <mergeCell ref="C99:C105"/>
    <mergeCell ref="A115:A131"/>
    <mergeCell ref="B115:B131"/>
    <mergeCell ref="L115:L131"/>
    <mergeCell ref="C116:C122"/>
    <mergeCell ref="C123:C124"/>
    <mergeCell ref="C125:C126"/>
    <mergeCell ref="A132:A146"/>
    <mergeCell ref="B132:B146"/>
    <mergeCell ref="L132:L146"/>
    <mergeCell ref="C133:C139"/>
    <mergeCell ref="A147:A161"/>
    <mergeCell ref="B147:B161"/>
    <mergeCell ref="L147:L161"/>
    <mergeCell ref="C148:C154"/>
    <mergeCell ref="A162:A179"/>
    <mergeCell ref="B162:B179"/>
    <mergeCell ref="L162:L179"/>
    <mergeCell ref="C163:C170"/>
    <mergeCell ref="C171:C172"/>
    <mergeCell ref="C174:C175"/>
    <mergeCell ref="A180:A204"/>
    <mergeCell ref="B180:B195"/>
    <mergeCell ref="L180:L195"/>
    <mergeCell ref="C181:C188"/>
    <mergeCell ref="B196:B204"/>
    <mergeCell ref="L197:L204"/>
    <mergeCell ref="A205:A213"/>
    <mergeCell ref="B205:B213"/>
    <mergeCell ref="L205:L213"/>
    <mergeCell ref="A214:A226"/>
    <mergeCell ref="B214:B226"/>
    <mergeCell ref="L214:L226"/>
    <mergeCell ref="C215:C216"/>
    <mergeCell ref="C219:C222"/>
    <mergeCell ref="A227:B236"/>
    <mergeCell ref="K227:K236"/>
    <mergeCell ref="L227:L236"/>
  </mergeCells>
  <printOptions headings="false" gridLines="false" gridLinesSet="true" horizontalCentered="true" verticalCentered="false"/>
  <pageMargins left="0.2" right="0.196527777777778" top="0.275694444444444" bottom="0.236111111111111" header="0.511805555555555" footer="0.511805555555555"/>
  <pageSetup paperSize="9" scale="3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7" man="true" max="16383" min="0"/>
    <brk id="105" man="true" max="16383" min="0"/>
    <brk id="17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2018-05-25T10:47:09Z</dcterms:created>
  <dc:creator>Игнатосян</dc:creator>
  <dc:description/>
  <dc:language>ru-RU</dc:language>
  <cp:lastModifiedBy/>
  <cp:lastPrinted>2023-12-14T06:23:14Z</cp:lastPrinted>
  <dcterms:modified xsi:type="dcterms:W3CDTF">2024-01-16T08:47:52Z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