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'Лист1'!$A$1:$L$251</definedName>
    <definedName name="Excel_BuiltIn_Print_Area" localSheetId="0">'Лист1'!$A$1:$L$251</definedName>
    <definedName name="_xlnm_Print_Area" localSheetId="0">'Лист1'!$A$1:$L$251</definedName>
  </definedNames>
  <calcPr fullCalcOnLoad="1"/>
</workbook>
</file>

<file path=xl/sharedStrings.xml><?xml version="1.0" encoding="utf-8"?>
<sst xmlns="http://schemas.openxmlformats.org/spreadsheetml/2006/main" count="125" uniqueCount="109">
  <si>
    <t xml:space="preserve">Приложение № 1
к муниципальной программе «Развитие муниципальной службы 
и органов управления на территории ЗАТО г. Радужный Владимирской области 
</t>
  </si>
  <si>
    <t>4.   Мероприятия муниципальной программы «Развитие муниципальной службы и органов управления на территории ЗАТО г. Радужный Владимирской области»</t>
  </si>
  <si>
    <t xml:space="preserve">Направление мероприятия </t>
  </si>
  <si>
    <t xml:space="preserve">Срок исполнения </t>
  </si>
  <si>
    <t xml:space="preserve">Объём финансирования </t>
  </si>
  <si>
    <t>В том числе:</t>
  </si>
  <si>
    <t>Внебюджетные средства</t>
  </si>
  <si>
    <t>Исполнители - ответственные за реализацию мероприятия</t>
  </si>
  <si>
    <t>Ожидаемые результаты</t>
  </si>
  <si>
    <t>Субвенции</t>
  </si>
  <si>
    <t>Собственные доходы:</t>
  </si>
  <si>
    <t>Субсидии, иные межбюджетные трансферты</t>
  </si>
  <si>
    <t>Другие собственные  доходы</t>
  </si>
  <si>
    <t>Всего</t>
  </si>
  <si>
    <t>в том числе</t>
  </si>
  <si>
    <t>из федерального бюджета</t>
  </si>
  <si>
    <t>из областного бюджета</t>
  </si>
  <si>
    <t>1. Создание условий для развития муниципальной службы в муниципальном образовании ЗАТО г.Радужный Владимирской области</t>
  </si>
  <si>
    <t>Цель: Создание условий для повышения эффективности муниципального управления</t>
  </si>
  <si>
    <t>Задача: повышение эффективности деятельности органов местного самоуправления</t>
  </si>
  <si>
    <t>Мероприятия:</t>
  </si>
  <si>
    <t>1.1.</t>
  </si>
  <si>
    <t>Пенсии за выслугу лет лицам, замещавшим муниципальные должности и должности муниципальной службы ЗАТО                        г. Радужный Владимирской области</t>
  </si>
  <si>
    <t>Администрация ЗАТО г.Радужный Владимирской области, Финансовое управление администрации ЗАТО г.Радужный Владимирской области</t>
  </si>
  <si>
    <t>Стимулирование, мотивация, повышение качества работы   муниципальных служащих</t>
  </si>
  <si>
    <t>1.2.</t>
  </si>
  <si>
    <t>Индексация заработной платы муниципальных служащих и работников муниципальных казенных учреждений. Исполнение Указов Президента о доведении заработной платы согласно "Дорожных карт"</t>
  </si>
  <si>
    <t>Органы местного самоуправления, муниципальные казенные учреждения</t>
  </si>
  <si>
    <t>1.3.</t>
  </si>
  <si>
    <t>Специальная оценка условий труда</t>
  </si>
  <si>
    <t>Администрация ЗАТО г.Радужный Владимирской области, Финансовое управление администрации ЗАТО г.Радужный Владимирской области, МКУ "УГОЧС", СНД, КУМИ, Управление образования, ККиС</t>
  </si>
  <si>
    <t>Обеспечение безопасности работников в процессе их трудовой деятельности и прав работников на рабочие места</t>
  </si>
  <si>
    <t>1.4.</t>
  </si>
  <si>
    <t xml:space="preserve">Единовременные выплаты, компенсационные выплаты муниципальным служащим, выборному должностному лицу местного самоуправления и депутатам городского Совета народных депутатов </t>
  </si>
  <si>
    <t>СНД, Администрация ЗАТО г.Радужный Владимирской области, Финансовое управление администрации ЗАТО г.Радужный Владимирской области</t>
  </si>
  <si>
    <t>Соблюдение Положения об оплате труда выборного должностного лица местного самоуправления, депутатов городского Совета   народных   депутатов   ЗАТО     г. Радужный    Владимирской    области, осуществляющих  свои  полномочия  на постоянной  основе  в  муниципальном образовании ЗАТО г. Радужный Владимирской области;  Соблюдение Решения № 2/11 от 06.02.2017 г. "Об утверждении Положения об оплате труда муниципальных служащих органов местного самоуправления муниципального образования ЗАТО         г. Радужный Владимирской области" и трудового кодекса</t>
  </si>
  <si>
    <t>1.5.</t>
  </si>
  <si>
    <t>Оказание  услуг по производству, выпуску и рапространению периодического официального печатного издания администрации ЗАТО г.Радужный Владимирской области "Радуга-информ", размещение информационного материала в "АиФ" и "Владимирские ведомости"</t>
  </si>
  <si>
    <t>Администрация ЗАТО г.Радужный Владимирской области ,Совет народных депутатов</t>
  </si>
  <si>
    <t>Выпуск тиража и распространение печатного издания периодичностью 1 раз в неделю и размещение информационного материала в "АиФ" и "Владимирские ведомости"</t>
  </si>
  <si>
    <t>1.6.</t>
  </si>
  <si>
    <t>Обеспечение проведения выборов в органы местного самоуправления</t>
  </si>
  <si>
    <t>ТИК ЗАТО г.Радужный Владимирской области</t>
  </si>
  <si>
    <t>Проведение выборов в органы местного самоуправления</t>
  </si>
  <si>
    <t>1.7.</t>
  </si>
  <si>
    <t>Исполнение решений суда</t>
  </si>
  <si>
    <t>Администрация ЗАТО г.Радужный Владимирской области</t>
  </si>
  <si>
    <t>Исполнение полномочий органов местного самоуправления</t>
  </si>
  <si>
    <t>1.8.</t>
  </si>
  <si>
    <t>Участие в  экономическом форуме</t>
  </si>
  <si>
    <t>Реализация перспективного направления экономического сотрудничества.</t>
  </si>
  <si>
    <t>1.9.</t>
  </si>
  <si>
    <t>Поощрение лиц, входящих в муниципальную управленческую команду ЗАТО г. Радужный Владимирской области, за достижение показателей деятельности органов исполнительной власти Владимирской области</t>
  </si>
  <si>
    <t>СНД, Администрация ЗАТО г.Радужный Владимирской области, Финансовое управление администрации ЗАТО г.Радужный Владимирской области, КУМИ, Управление образования</t>
  </si>
  <si>
    <t>1.10.</t>
  </si>
  <si>
    <t>Разработка программы комплексного развития социальной инфраструктуры</t>
  </si>
  <si>
    <t>МКУ "ГКМХ"</t>
  </si>
  <si>
    <t>Полное удовлетворение перспективного спроса на коммунальные ресурсы при соблюдении на всем периоде нормативных требований по наличию резервов мощности</t>
  </si>
  <si>
    <t>ИТОГО по разделу 1:</t>
  </si>
  <si>
    <t>2. Расходы на обеспечение деятельности центров органов местного самоуправления</t>
  </si>
  <si>
    <t>Цель: Создание условий для качественной деятельности центров органов местного самоуправления</t>
  </si>
  <si>
    <t>Задача: формирование эффективной системы взаимодействия центров органов местного самоуправления</t>
  </si>
  <si>
    <t>2.1.</t>
  </si>
  <si>
    <t>Расходы на обеспечение деятельности центров органов местного самоуправления (КУМИ)</t>
  </si>
  <si>
    <t>КУМИ</t>
  </si>
  <si>
    <t>Стимулирование, мотивация, повышение качества работы служащих</t>
  </si>
  <si>
    <t>2.2.</t>
  </si>
  <si>
    <t>Расходы на обеспечение деятельности центров органов местного самоуправления (ФУ)</t>
  </si>
  <si>
    <t>Финансовое управление администрации ЗАТО г.Радужный Владимирской области</t>
  </si>
  <si>
    <t>2.3.</t>
  </si>
  <si>
    <t>Расходы на обеспечение деятельности центров органов местного самоуправления (Администрация)</t>
  </si>
  <si>
    <t>2.4.</t>
  </si>
  <si>
    <t>Расходы на обеспечение деятельности центров органов местного самоуправления (СНД)</t>
  </si>
  <si>
    <t>СНД</t>
  </si>
  <si>
    <t>ИТОГО по разделу 2:</t>
  </si>
  <si>
    <t>3. Создание условий для эффективного содержания административных зданий</t>
  </si>
  <si>
    <t>Цель: создание условий для обеспечения эффективного содержания и эксплуатации административных зданий</t>
  </si>
  <si>
    <t>Задача: повышение эффективности содержания и эксплуатации административных зданий</t>
  </si>
  <si>
    <t>3.1.</t>
  </si>
  <si>
    <t>Обеспечение эффективного содержания и эксплуатации административного здания</t>
  </si>
  <si>
    <t>МКУ "УАЗ" ЗАТО г.Радужный Владимирской области</t>
  </si>
  <si>
    <t>Повышение качества работы   муниципальных служащих</t>
  </si>
  <si>
    <t>3.2.</t>
  </si>
  <si>
    <t xml:space="preserve">Приобретение автотранспорта и расходы на подготовку к эксплуатации, приобретение оборудования (шлагбаумы)
</t>
  </si>
  <si>
    <t>Обновление автопарка, повышение антитеррористической защищенности</t>
  </si>
  <si>
    <t>ИТОГО по разделу 3:</t>
  </si>
  <si>
    <t>4. Создание условий для оказания государственных и муниципальных услуг</t>
  </si>
  <si>
    <t xml:space="preserve">Цель: создание условий для улучшения качества оказания государственных и муниципальных услуг </t>
  </si>
  <si>
    <t>Задача: повышение качества оказания государственных и муниципальных услуг</t>
  </si>
  <si>
    <t>4.1.</t>
  </si>
  <si>
    <t>Расходы на обеспечение деятельности  МФЦ</t>
  </si>
  <si>
    <t>МКУ "МФЦ" ЗАТО г.Радужный Владимирской области</t>
  </si>
  <si>
    <t>Улучшение качества предоставления государственных и муниципальных услуг</t>
  </si>
  <si>
    <t>ИТОГО по разделу 4:</t>
  </si>
  <si>
    <t>5. Проведение Всероссийской переписи населения 2020 года</t>
  </si>
  <si>
    <t>Цель:сбор сведений о лицах, находящихся на территории МО ЗАТО г. Радужный</t>
  </si>
  <si>
    <t>Задача: получение информации, позволяющей в комплексе оценить демографические и социально-экономические характеристики населения</t>
  </si>
  <si>
    <t>5.1</t>
  </si>
  <si>
    <t>Проведение Всероссийской переписи населения 2020 года</t>
  </si>
  <si>
    <t>Возможность узнать точную цифру численности населения, находящегося в городе, сведения о его составе и оценить динамику изменений.</t>
  </si>
  <si>
    <t xml:space="preserve">6. Подготовка к проведению общероссийского голосования по вопросу одобрения изменений в Конституцию Российской Федерации </t>
  </si>
  <si>
    <t>Цель: обеспечение дальнейшего развития России как правового, социального государства, повышение эффективности деятельности институтов страны</t>
  </si>
  <si>
    <t>Задача: Повышение качества жизни населения</t>
  </si>
  <si>
    <t>6.1</t>
  </si>
  <si>
    <t>Реализация мероприятий, связанных с подготовкой к проведению общероссийского голосования по вопросу одобрения изменений в Конституцию Российской Федерации</t>
  </si>
  <si>
    <t>Администрация ЗАТО г.Радужный Владимирской области, МКУ «УАЗ», КкиС</t>
  </si>
  <si>
    <t>Проведение общероссийского голосования по вопросу одобрения изменений в Конституцию Российской Федерации»</t>
  </si>
  <si>
    <t>ИТОГО по программе:</t>
  </si>
  <si>
    <t>2017-2025 г.г.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</si>
</sst>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@"/>
    <numFmt numFmtId="168" formatCode="#,##0.00_ ;\-#,##0.00\ 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right" vertical="top" wrapText="1"/>
    </xf>
    <xf numFmtId="164" fontId="3" fillId="0" borderId="0" xfId="0" applyFont="1" applyBorder="1" applyAlignment="1">
      <alignment horizontal="right" vertical="top" wrapText="1"/>
    </xf>
    <xf numFmtId="164" fontId="3" fillId="0" borderId="0" xfId="0" applyFont="1" applyBorder="1" applyAlignment="1">
      <alignment horizontal="right"/>
    </xf>
    <xf numFmtId="164" fontId="3" fillId="0" borderId="0" xfId="0" applyFont="1" applyAlignment="1">
      <alignment horizontal="right"/>
    </xf>
    <xf numFmtId="164" fontId="4" fillId="2" borderId="0" xfId="0" applyFont="1" applyFill="1" applyBorder="1" applyAlignment="1">
      <alignment horizontal="center" vertical="top" wrapText="1"/>
    </xf>
    <xf numFmtId="164" fontId="5" fillId="2" borderId="0" xfId="0" applyFont="1" applyFill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6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left" vertical="top" wrapText="1"/>
    </xf>
    <xf numFmtId="164" fontId="5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vertical="top" wrapText="1"/>
    </xf>
    <xf numFmtId="164" fontId="6" fillId="0" borderId="1" xfId="0" applyFont="1" applyBorder="1" applyAlignment="1">
      <alignment vertical="top" wrapText="1"/>
    </xf>
    <xf numFmtId="164" fontId="6" fillId="0" borderId="1" xfId="0" applyFont="1" applyBorder="1" applyAlignment="1">
      <alignment horizontal="justify" vertical="top" wrapText="1"/>
    </xf>
    <xf numFmtId="165" fontId="6" fillId="0" borderId="1" xfId="0" applyNumberFormat="1" applyFont="1" applyBorder="1" applyAlignment="1">
      <alignment horizontal="justify" vertical="top" wrapText="1"/>
    </xf>
    <xf numFmtId="164" fontId="5" fillId="0" borderId="1" xfId="0" applyFont="1" applyBorder="1" applyAlignment="1">
      <alignment horizontal="justify" vertical="top" wrapText="1"/>
    </xf>
    <xf numFmtId="164" fontId="5" fillId="0" borderId="2" xfId="0" applyFont="1" applyBorder="1" applyAlignment="1">
      <alignment horizontal="center" vertical="top" wrapText="1"/>
    </xf>
    <xf numFmtId="165" fontId="5" fillId="0" borderId="2" xfId="0" applyNumberFormat="1" applyFont="1" applyBorder="1" applyAlignment="1">
      <alignment horizontal="center" vertical="top" wrapText="1"/>
    </xf>
    <xf numFmtId="164" fontId="6" fillId="0" borderId="2" xfId="0" applyFont="1" applyBorder="1" applyAlignment="1">
      <alignment horizontal="justify" vertical="top" wrapText="1"/>
    </xf>
    <xf numFmtId="165" fontId="6" fillId="0" borderId="2" xfId="0" applyNumberFormat="1" applyFont="1" applyBorder="1" applyAlignment="1">
      <alignment horizontal="justify" vertical="top" wrapText="1"/>
    </xf>
    <xf numFmtId="165" fontId="6" fillId="0" borderId="2" xfId="0" applyNumberFormat="1" applyFont="1" applyBorder="1" applyAlignment="1">
      <alignment horizontal="center" vertical="top" wrapText="1"/>
    </xf>
    <xf numFmtId="164" fontId="5" fillId="0" borderId="2" xfId="0" applyFont="1" applyBorder="1" applyAlignment="1">
      <alignment horizontal="justify" vertical="top" wrapText="1"/>
    </xf>
    <xf numFmtId="164" fontId="5" fillId="0" borderId="3" xfId="0" applyFont="1" applyBorder="1" applyAlignment="1">
      <alignment horizontal="left" vertical="top" wrapText="1"/>
    </xf>
    <xf numFmtId="165" fontId="5" fillId="0" borderId="1" xfId="0" applyNumberFormat="1" applyFont="1" applyBorder="1" applyAlignment="1">
      <alignment vertical="top" wrapText="1"/>
    </xf>
    <xf numFmtId="167" fontId="6" fillId="0" borderId="1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top" wrapText="1"/>
    </xf>
    <xf numFmtId="165" fontId="6" fillId="0" borderId="3" xfId="0" applyNumberFormat="1" applyFont="1" applyBorder="1" applyAlignment="1">
      <alignment horizontal="center" vertical="top" wrapText="1"/>
    </xf>
    <xf numFmtId="164" fontId="7" fillId="0" borderId="4" xfId="0" applyFont="1" applyBorder="1" applyAlignment="1">
      <alignment/>
    </xf>
    <xf numFmtId="164" fontId="7" fillId="0" borderId="1" xfId="0" applyFont="1" applyBorder="1" applyAlignment="1">
      <alignment/>
    </xf>
    <xf numFmtId="164" fontId="7" fillId="0" borderId="5" xfId="0" applyFont="1" applyBorder="1" applyAlignment="1">
      <alignment/>
    </xf>
    <xf numFmtId="164" fontId="7" fillId="0" borderId="6" xfId="0" applyFont="1" applyBorder="1" applyAlignment="1">
      <alignment/>
    </xf>
    <xf numFmtId="164" fontId="7" fillId="0" borderId="7" xfId="0" applyFont="1" applyBorder="1" applyAlignment="1">
      <alignment/>
    </xf>
    <xf numFmtId="164" fontId="8" fillId="0" borderId="0" xfId="0" applyFont="1" applyAlignment="1">
      <alignment/>
    </xf>
    <xf numFmtId="164" fontId="0" fillId="0" borderId="1" xfId="0" applyBorder="1" applyAlignment="1">
      <alignment/>
    </xf>
    <xf numFmtId="164" fontId="6" fillId="0" borderId="2" xfId="0" applyFont="1" applyBorder="1" applyAlignment="1">
      <alignment vertical="top" wrapText="1"/>
    </xf>
    <xf numFmtId="164" fontId="7" fillId="0" borderId="3" xfId="0" applyFont="1" applyBorder="1" applyAlignment="1">
      <alignment/>
    </xf>
    <xf numFmtId="164" fontId="7" fillId="0" borderId="8" xfId="0" applyFont="1" applyBorder="1" applyAlignment="1">
      <alignment/>
    </xf>
    <xf numFmtId="164" fontId="7" fillId="0" borderId="0" xfId="0" applyFont="1" applyBorder="1" applyAlignment="1">
      <alignment/>
    </xf>
    <xf numFmtId="164" fontId="7" fillId="0" borderId="9" xfId="0" applyFont="1" applyBorder="1" applyAlignment="1">
      <alignment/>
    </xf>
    <xf numFmtId="164" fontId="5" fillId="0" borderId="4" xfId="0" applyFont="1" applyBorder="1" applyAlignment="1">
      <alignment horizontal="center" vertical="top" wrapText="1"/>
    </xf>
    <xf numFmtId="165" fontId="5" fillId="0" borderId="4" xfId="0" applyNumberFormat="1" applyFont="1" applyBorder="1" applyAlignment="1">
      <alignment horizontal="center" vertical="top" wrapText="1"/>
    </xf>
    <xf numFmtId="164" fontId="6" fillId="0" borderId="4" xfId="0" applyFont="1" applyBorder="1" applyAlignment="1">
      <alignment vertical="top" wrapText="1"/>
    </xf>
    <xf numFmtId="165" fontId="6" fillId="0" borderId="4" xfId="0" applyNumberFormat="1" applyFont="1" applyBorder="1" applyAlignment="1">
      <alignment horizontal="center" vertical="top" wrapText="1"/>
    </xf>
    <xf numFmtId="164" fontId="5" fillId="0" borderId="4" xfId="0" applyFont="1" applyBorder="1" applyAlignment="1">
      <alignment vertical="top" wrapText="1"/>
    </xf>
    <xf numFmtId="165" fontId="0" fillId="0" borderId="0" xfId="0" applyNumberFormat="1" applyAlignment="1">
      <alignment/>
    </xf>
    <xf numFmtId="164" fontId="7" fillId="0" borderId="1" xfId="0" applyFont="1" applyBorder="1" applyAlignment="1">
      <alignment wrapText="1"/>
    </xf>
    <xf numFmtId="164" fontId="0" fillId="0" borderId="3" xfId="0" applyBorder="1" applyAlignment="1">
      <alignment/>
    </xf>
    <xf numFmtId="164" fontId="9" fillId="0" borderId="1" xfId="0" applyFont="1" applyBorder="1" applyAlignment="1">
      <alignment horizontal="center" vertical="center"/>
    </xf>
    <xf numFmtId="167" fontId="5" fillId="0" borderId="1" xfId="0" applyNumberFormat="1" applyFont="1" applyBorder="1" applyAlignment="1">
      <alignment vertical="top"/>
    </xf>
    <xf numFmtId="165" fontId="5" fillId="0" borderId="1" xfId="0" applyNumberFormat="1" applyFont="1" applyBorder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top" wrapText="1"/>
    </xf>
    <xf numFmtId="164" fontId="0" fillId="2" borderId="0" xfId="0" applyFill="1" applyAlignment="1">
      <alignment/>
    </xf>
    <xf numFmtId="164" fontId="2" fillId="2" borderId="0" xfId="0" applyFont="1" applyFill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50"/>
  <sheetViews>
    <sheetView tabSelected="1" view="pageBreakPreview" zoomScale="50" zoomScaleNormal="65" zoomScaleSheetLayoutView="50" workbookViewId="0" topLeftCell="A1">
      <selection activeCell="F258" sqref="F258"/>
    </sheetView>
  </sheetViews>
  <sheetFormatPr defaultColWidth="9.140625" defaultRowHeight="15"/>
  <cols>
    <col min="1" max="1" width="5.8515625" style="0" customWidth="1"/>
    <col min="2" max="2" width="71.140625" style="0" customWidth="1"/>
    <col min="3" max="3" width="21.28125" style="0" customWidth="1"/>
    <col min="4" max="4" width="28.421875" style="0" customWidth="1"/>
    <col min="5" max="5" width="20.28125" style="0" customWidth="1"/>
    <col min="6" max="6" width="20.8515625" style="0" customWidth="1"/>
    <col min="7" max="7" width="21.8515625" style="0" customWidth="1"/>
    <col min="8" max="8" width="20.8515625" style="0" customWidth="1"/>
    <col min="9" max="9" width="29.28125" style="0" customWidth="1"/>
    <col min="10" max="10" width="27.421875" style="0" customWidth="1"/>
    <col min="11" max="11" width="79.7109375" style="1" customWidth="1"/>
    <col min="12" max="12" width="79.28125" style="1" customWidth="1"/>
    <col min="13" max="13" width="3.28125" style="0" customWidth="1"/>
    <col min="14" max="14" width="11.28125" style="0" customWidth="1"/>
    <col min="15" max="15" width="23.8515625" style="0" customWidth="1"/>
    <col min="16" max="16384" width="8.57421875" style="0" customWidth="1"/>
  </cols>
  <sheetData>
    <row r="1" spans="1:12" ht="86.25" customHeight="1">
      <c r="A1" s="2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</row>
    <row r="2" spans="9:12" ht="30.75" customHeight="1">
      <c r="I2" s="4"/>
      <c r="J2" s="4"/>
      <c r="K2" s="4"/>
      <c r="L2" s="4"/>
    </row>
    <row r="3" spans="9:12" ht="18.75" customHeight="1">
      <c r="I3" s="5"/>
      <c r="J3" s="5"/>
      <c r="K3" s="5"/>
      <c r="L3" s="5"/>
    </row>
    <row r="4" spans="1:12" ht="22.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7.25">
      <c r="A5" s="7"/>
      <c r="B5" s="7"/>
      <c r="C5" s="7"/>
      <c r="D5" s="8"/>
      <c r="E5" s="7"/>
      <c r="F5" s="7"/>
      <c r="G5" s="7"/>
      <c r="H5" s="7"/>
      <c r="I5" s="7"/>
      <c r="J5" s="7"/>
      <c r="K5" s="7"/>
      <c r="L5" s="7"/>
    </row>
    <row r="6" spans="1:12" ht="18.75" customHeight="1">
      <c r="A6" s="9"/>
      <c r="B6" s="9" t="s">
        <v>2</v>
      </c>
      <c r="C6" s="9" t="s">
        <v>3</v>
      </c>
      <c r="D6" s="9" t="s">
        <v>4</v>
      </c>
      <c r="E6" s="9" t="s">
        <v>5</v>
      </c>
      <c r="F6" s="9"/>
      <c r="G6" s="9"/>
      <c r="H6" s="9"/>
      <c r="I6" s="9"/>
      <c r="J6" s="9" t="s">
        <v>6</v>
      </c>
      <c r="K6" s="9" t="s">
        <v>7</v>
      </c>
      <c r="L6" s="9" t="s">
        <v>8</v>
      </c>
    </row>
    <row r="7" spans="1:12" ht="15.75" customHeight="1">
      <c r="A7" s="9"/>
      <c r="B7" s="9"/>
      <c r="C7" s="9"/>
      <c r="D7" s="9"/>
      <c r="E7" s="9" t="s">
        <v>9</v>
      </c>
      <c r="F7" s="9" t="s">
        <v>10</v>
      </c>
      <c r="G7" s="9"/>
      <c r="H7" s="9"/>
      <c r="I7" s="9"/>
      <c r="J7" s="9"/>
      <c r="K7" s="9"/>
      <c r="L7" s="9"/>
    </row>
    <row r="8" spans="1:12" ht="18.75" customHeight="1">
      <c r="A8" s="9"/>
      <c r="B8" s="9"/>
      <c r="C8" s="9"/>
      <c r="D8" s="9"/>
      <c r="E8" s="9"/>
      <c r="F8" s="9" t="s">
        <v>11</v>
      </c>
      <c r="G8" s="9"/>
      <c r="H8" s="9"/>
      <c r="I8" s="9" t="s">
        <v>12</v>
      </c>
      <c r="J8" s="9"/>
      <c r="K8" s="9"/>
      <c r="L8" s="9"/>
    </row>
    <row r="9" spans="1:12" ht="18.75" customHeight="1">
      <c r="A9" s="9"/>
      <c r="B9" s="9"/>
      <c r="C9" s="9"/>
      <c r="D9" s="9"/>
      <c r="E9" s="9"/>
      <c r="F9" s="9" t="s">
        <v>13</v>
      </c>
      <c r="G9" s="9" t="s">
        <v>14</v>
      </c>
      <c r="H9" s="9"/>
      <c r="I9" s="9"/>
      <c r="J9" s="9"/>
      <c r="K9" s="9"/>
      <c r="L9" s="9"/>
    </row>
    <row r="10" spans="1:12" ht="48">
      <c r="A10" s="9"/>
      <c r="B10" s="9"/>
      <c r="C10" s="9"/>
      <c r="D10" s="9"/>
      <c r="E10" s="9"/>
      <c r="F10" s="9"/>
      <c r="G10" s="9" t="s">
        <v>15</v>
      </c>
      <c r="H10" s="9" t="s">
        <v>16</v>
      </c>
      <c r="I10" s="9"/>
      <c r="J10" s="9"/>
      <c r="K10" s="9"/>
      <c r="L10" s="9"/>
    </row>
    <row r="11" spans="1:12" ht="17.25">
      <c r="A11" s="10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</row>
    <row r="12" spans="1:12" ht="18.75" customHeight="1">
      <c r="A12" s="12" t="s">
        <v>17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spans="1:12" ht="18.75" customHeight="1">
      <c r="A13" s="13" t="s">
        <v>18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ht="18.75" customHeight="1">
      <c r="A14" s="13" t="s">
        <v>19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18.75" customHeight="1">
      <c r="A15" s="13" t="s">
        <v>20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24" customHeight="1">
      <c r="A16" s="14" t="s">
        <v>21</v>
      </c>
      <c r="B16" s="9" t="s">
        <v>22</v>
      </c>
      <c r="C16" s="15">
        <v>2017</v>
      </c>
      <c r="D16" s="16">
        <f aca="true" t="shared" si="0" ref="D16:D17">I16+F16+E16</f>
        <v>1159908.72</v>
      </c>
      <c r="E16" s="17"/>
      <c r="F16" s="17"/>
      <c r="G16" s="17"/>
      <c r="H16" s="18"/>
      <c r="I16" s="18">
        <v>1159908.72</v>
      </c>
      <c r="J16" s="11"/>
      <c r="K16" s="9" t="s">
        <v>23</v>
      </c>
      <c r="L16" s="9" t="s">
        <v>24</v>
      </c>
    </row>
    <row r="17" spans="1:12" ht="15" customHeight="1">
      <c r="A17" s="14"/>
      <c r="B17" s="9"/>
      <c r="C17" s="15">
        <v>2018</v>
      </c>
      <c r="D17" s="16">
        <f t="shared" si="0"/>
        <v>1634008.7</v>
      </c>
      <c r="E17" s="19"/>
      <c r="F17" s="19"/>
      <c r="G17" s="19"/>
      <c r="H17" s="18"/>
      <c r="I17" s="18">
        <v>1634008.7</v>
      </c>
      <c r="J17" s="11"/>
      <c r="K17" s="9"/>
      <c r="L17" s="9"/>
    </row>
    <row r="18" spans="1:12" ht="15" customHeight="1">
      <c r="A18" s="14"/>
      <c r="B18" s="9"/>
      <c r="C18" s="15"/>
      <c r="D18" s="16"/>
      <c r="E18" s="19"/>
      <c r="F18" s="19"/>
      <c r="G18" s="19"/>
      <c r="H18" s="18"/>
      <c r="I18" s="18"/>
      <c r="J18" s="11"/>
      <c r="K18" s="9"/>
      <c r="L18" s="9"/>
    </row>
    <row r="19" spans="1:12" ht="27" customHeight="1">
      <c r="A19" s="14"/>
      <c r="B19" s="9"/>
      <c r="C19" s="15">
        <v>2019</v>
      </c>
      <c r="D19" s="16">
        <f aca="true" t="shared" si="1" ref="D19:D25">I19+F19+E19</f>
        <v>1721511.66</v>
      </c>
      <c r="E19" s="19"/>
      <c r="F19" s="19"/>
      <c r="G19" s="19"/>
      <c r="H19" s="20"/>
      <c r="I19" s="18">
        <v>1721511.66</v>
      </c>
      <c r="J19" s="11"/>
      <c r="K19" s="9"/>
      <c r="L19" s="9"/>
    </row>
    <row r="20" spans="1:12" ht="32.25" customHeight="1">
      <c r="A20" s="14"/>
      <c r="B20" s="9"/>
      <c r="C20" s="15">
        <v>2020</v>
      </c>
      <c r="D20" s="16">
        <f t="shared" si="1"/>
        <v>1893093.41</v>
      </c>
      <c r="E20" s="19"/>
      <c r="F20" s="19"/>
      <c r="G20" s="19"/>
      <c r="H20" s="20"/>
      <c r="I20" s="18">
        <v>1893093.41</v>
      </c>
      <c r="J20" s="11"/>
      <c r="K20" s="9"/>
      <c r="L20" s="9"/>
    </row>
    <row r="21" spans="1:12" ht="30.75" customHeight="1">
      <c r="A21" s="14"/>
      <c r="B21" s="9"/>
      <c r="C21" s="15">
        <v>2021</v>
      </c>
      <c r="D21" s="16">
        <f t="shared" si="1"/>
        <v>2362921.53</v>
      </c>
      <c r="E21" s="19"/>
      <c r="F21" s="19"/>
      <c r="G21" s="19"/>
      <c r="H21" s="20"/>
      <c r="I21" s="18">
        <v>2362921.53</v>
      </c>
      <c r="J21" s="11"/>
      <c r="K21" s="9"/>
      <c r="L21" s="9"/>
    </row>
    <row r="22" spans="1:12" ht="32.25" customHeight="1">
      <c r="A22" s="14"/>
      <c r="B22" s="9"/>
      <c r="C22" s="15">
        <v>2022</v>
      </c>
      <c r="D22" s="16">
        <f t="shared" si="1"/>
        <v>2700040.68</v>
      </c>
      <c r="E22" s="19"/>
      <c r="F22" s="19"/>
      <c r="G22" s="19"/>
      <c r="H22" s="20"/>
      <c r="I22" s="18">
        <v>2700040.68</v>
      </c>
      <c r="J22" s="11"/>
      <c r="K22" s="9"/>
      <c r="L22" s="9"/>
    </row>
    <row r="23" spans="1:12" ht="33.75" customHeight="1">
      <c r="A23" s="14"/>
      <c r="B23" s="9"/>
      <c r="C23" s="15">
        <v>2023</v>
      </c>
      <c r="D23" s="16">
        <f t="shared" si="1"/>
        <v>3522518.39</v>
      </c>
      <c r="E23" s="19"/>
      <c r="F23" s="19"/>
      <c r="G23" s="19"/>
      <c r="H23" s="20"/>
      <c r="I23" s="18">
        <v>3522518.39</v>
      </c>
      <c r="J23" s="11"/>
      <c r="K23" s="9"/>
      <c r="L23" s="9"/>
    </row>
    <row r="24" spans="1:12" ht="33.75" customHeight="1">
      <c r="A24" s="14"/>
      <c r="B24" s="9"/>
      <c r="C24" s="15">
        <v>2024</v>
      </c>
      <c r="D24" s="16">
        <f t="shared" si="1"/>
        <v>0</v>
      </c>
      <c r="E24" s="19"/>
      <c r="F24" s="19"/>
      <c r="G24" s="19"/>
      <c r="H24" s="20"/>
      <c r="I24" s="18">
        <v>0</v>
      </c>
      <c r="J24" s="11"/>
      <c r="K24" s="9"/>
      <c r="L24" s="9"/>
    </row>
    <row r="25" spans="1:12" ht="33.75" customHeight="1">
      <c r="A25" s="14"/>
      <c r="B25" s="9"/>
      <c r="C25" s="15">
        <v>2025</v>
      </c>
      <c r="D25" s="16">
        <f t="shared" si="1"/>
        <v>0</v>
      </c>
      <c r="E25" s="19"/>
      <c r="F25" s="19"/>
      <c r="G25" s="19"/>
      <c r="H25" s="20"/>
      <c r="I25" s="18">
        <v>0</v>
      </c>
      <c r="J25" s="11"/>
      <c r="K25" s="9"/>
      <c r="L25" s="9"/>
    </row>
    <row r="26" spans="1:12" ht="24" customHeight="1">
      <c r="A26" s="14" t="s">
        <v>25</v>
      </c>
      <c r="B26" s="9" t="s">
        <v>26</v>
      </c>
      <c r="C26" s="15">
        <v>2017</v>
      </c>
      <c r="D26" s="16">
        <f>E26+F26+I26</f>
        <v>249742.41</v>
      </c>
      <c r="E26" s="21"/>
      <c r="F26" s="21"/>
      <c r="G26" s="21"/>
      <c r="H26" s="20"/>
      <c r="I26" s="18">
        <v>249742.41</v>
      </c>
      <c r="J26" s="21"/>
      <c r="K26" s="9" t="s">
        <v>27</v>
      </c>
      <c r="L26" s="9" t="s">
        <v>24</v>
      </c>
    </row>
    <row r="27" spans="1:12" ht="28.5" customHeight="1">
      <c r="A27" s="14"/>
      <c r="B27" s="9"/>
      <c r="C27" s="15">
        <v>2018</v>
      </c>
      <c r="D27" s="16">
        <f aca="true" t="shared" si="2" ref="D27:D34">I27+F27+E27</f>
        <v>0</v>
      </c>
      <c r="E27" s="21"/>
      <c r="F27" s="21"/>
      <c r="G27" s="21"/>
      <c r="H27" s="20"/>
      <c r="I27" s="18">
        <v>0</v>
      </c>
      <c r="J27" s="21"/>
      <c r="K27" s="9"/>
      <c r="L27" s="9"/>
    </row>
    <row r="28" spans="1:12" ht="29.25" customHeight="1">
      <c r="A28" s="14"/>
      <c r="B28" s="9"/>
      <c r="C28" s="15">
        <v>2019</v>
      </c>
      <c r="D28" s="16">
        <f t="shared" si="2"/>
        <v>0</v>
      </c>
      <c r="E28" s="21"/>
      <c r="F28" s="21"/>
      <c r="G28" s="21"/>
      <c r="H28" s="20"/>
      <c r="I28" s="18">
        <v>0</v>
      </c>
      <c r="J28" s="21"/>
      <c r="K28" s="9"/>
      <c r="L28" s="9"/>
    </row>
    <row r="29" spans="1:12" ht="27" customHeight="1">
      <c r="A29" s="14"/>
      <c r="B29" s="9"/>
      <c r="C29" s="15">
        <v>2020</v>
      </c>
      <c r="D29" s="16">
        <f t="shared" si="2"/>
        <v>0</v>
      </c>
      <c r="E29" s="21"/>
      <c r="F29" s="21"/>
      <c r="G29" s="21"/>
      <c r="H29" s="20"/>
      <c r="I29" s="18">
        <v>0</v>
      </c>
      <c r="J29" s="21"/>
      <c r="K29" s="9"/>
      <c r="L29" s="9"/>
    </row>
    <row r="30" spans="1:12" ht="27" customHeight="1">
      <c r="A30" s="14"/>
      <c r="B30" s="9"/>
      <c r="C30" s="15">
        <v>2021</v>
      </c>
      <c r="D30" s="16">
        <f t="shared" si="2"/>
        <v>514083.07</v>
      </c>
      <c r="E30" s="21"/>
      <c r="F30" s="21"/>
      <c r="G30" s="21"/>
      <c r="H30" s="20"/>
      <c r="I30" s="18">
        <v>514083.07</v>
      </c>
      <c r="J30" s="21"/>
      <c r="K30" s="9"/>
      <c r="L30" s="9"/>
    </row>
    <row r="31" spans="1:12" ht="25.5" customHeight="1">
      <c r="A31" s="14"/>
      <c r="B31" s="9"/>
      <c r="C31" s="15">
        <v>2022</v>
      </c>
      <c r="D31" s="16">
        <f t="shared" si="2"/>
        <v>0</v>
      </c>
      <c r="E31" s="21"/>
      <c r="F31" s="21"/>
      <c r="G31" s="21"/>
      <c r="H31" s="20"/>
      <c r="I31" s="18">
        <v>0</v>
      </c>
      <c r="J31" s="21"/>
      <c r="K31" s="9"/>
      <c r="L31" s="9"/>
    </row>
    <row r="32" spans="1:12" ht="24" customHeight="1">
      <c r="A32" s="14"/>
      <c r="B32" s="9"/>
      <c r="C32" s="15">
        <v>2023</v>
      </c>
      <c r="D32" s="16">
        <f t="shared" si="2"/>
        <v>0</v>
      </c>
      <c r="E32" s="21"/>
      <c r="F32" s="21"/>
      <c r="G32" s="21"/>
      <c r="H32" s="20"/>
      <c r="I32" s="18">
        <v>0</v>
      </c>
      <c r="J32" s="21"/>
      <c r="K32" s="9"/>
      <c r="L32" s="9"/>
    </row>
    <row r="33" spans="1:12" ht="21.75" customHeight="1">
      <c r="A33" s="14"/>
      <c r="B33" s="9"/>
      <c r="C33" s="15">
        <v>2024</v>
      </c>
      <c r="D33" s="16">
        <f t="shared" si="2"/>
        <v>0</v>
      </c>
      <c r="E33" s="21"/>
      <c r="F33" s="21"/>
      <c r="G33" s="21"/>
      <c r="H33" s="20"/>
      <c r="I33" s="18">
        <v>0</v>
      </c>
      <c r="J33" s="21"/>
      <c r="K33" s="9"/>
      <c r="L33" s="9"/>
    </row>
    <row r="34" spans="1:12" ht="21.75" customHeight="1">
      <c r="A34" s="14"/>
      <c r="B34" s="9"/>
      <c r="C34" s="15">
        <v>2025</v>
      </c>
      <c r="D34" s="16">
        <f t="shared" si="2"/>
        <v>0</v>
      </c>
      <c r="E34" s="21"/>
      <c r="F34" s="21"/>
      <c r="G34" s="21"/>
      <c r="H34" s="20"/>
      <c r="I34" s="18">
        <v>0</v>
      </c>
      <c r="J34" s="21"/>
      <c r="K34" s="9"/>
      <c r="L34" s="9"/>
    </row>
    <row r="35" spans="1:12" ht="24" customHeight="1">
      <c r="A35" s="14" t="s">
        <v>28</v>
      </c>
      <c r="B35" s="9" t="s">
        <v>29</v>
      </c>
      <c r="C35" s="15">
        <v>2017</v>
      </c>
      <c r="D35" s="16">
        <v>0</v>
      </c>
      <c r="E35" s="21"/>
      <c r="F35" s="21"/>
      <c r="G35" s="21"/>
      <c r="H35" s="18"/>
      <c r="I35" s="18">
        <v>0</v>
      </c>
      <c r="J35" s="21"/>
      <c r="K35" s="9" t="s">
        <v>30</v>
      </c>
      <c r="L35" s="9" t="s">
        <v>31</v>
      </c>
    </row>
    <row r="36" spans="1:12" ht="24" customHeight="1">
      <c r="A36" s="14"/>
      <c r="B36" s="9"/>
      <c r="C36" s="15">
        <v>2018</v>
      </c>
      <c r="D36" s="16">
        <f aca="true" t="shared" si="3" ref="D36:D37">E36+H36+I36</f>
        <v>0</v>
      </c>
      <c r="E36" s="21"/>
      <c r="F36" s="21"/>
      <c r="G36" s="21"/>
      <c r="H36" s="18"/>
      <c r="I36" s="18">
        <v>0</v>
      </c>
      <c r="J36" s="21"/>
      <c r="K36" s="9"/>
      <c r="L36" s="9"/>
    </row>
    <row r="37" spans="1:12" ht="27" customHeight="1">
      <c r="A37" s="14"/>
      <c r="B37" s="9"/>
      <c r="C37" s="15">
        <v>2019</v>
      </c>
      <c r="D37" s="16">
        <f t="shared" si="3"/>
        <v>48000</v>
      </c>
      <c r="E37" s="21"/>
      <c r="F37" s="21"/>
      <c r="G37" s="21"/>
      <c r="H37" s="18"/>
      <c r="I37" s="18">
        <v>48000</v>
      </c>
      <c r="J37" s="21"/>
      <c r="K37" s="9"/>
      <c r="L37" s="9"/>
    </row>
    <row r="38" spans="1:12" ht="25.5" customHeight="1">
      <c r="A38" s="14"/>
      <c r="B38" s="9"/>
      <c r="C38" s="15">
        <v>2020</v>
      </c>
      <c r="D38" s="16">
        <v>0</v>
      </c>
      <c r="E38" s="21"/>
      <c r="F38" s="21"/>
      <c r="G38" s="21"/>
      <c r="H38" s="18"/>
      <c r="I38" s="18">
        <v>0</v>
      </c>
      <c r="J38" s="21"/>
      <c r="K38" s="9"/>
      <c r="L38" s="9"/>
    </row>
    <row r="39" spans="1:12" ht="25.5" customHeight="1">
      <c r="A39" s="14"/>
      <c r="B39" s="9"/>
      <c r="C39" s="15">
        <v>2021</v>
      </c>
      <c r="D39" s="16">
        <v>0</v>
      </c>
      <c r="E39" s="21"/>
      <c r="F39" s="21"/>
      <c r="G39" s="21"/>
      <c r="H39" s="18"/>
      <c r="I39" s="18">
        <v>0</v>
      </c>
      <c r="J39" s="21"/>
      <c r="K39" s="9"/>
      <c r="L39" s="9"/>
    </row>
    <row r="40" spans="1:12" ht="28.5" customHeight="1">
      <c r="A40" s="14"/>
      <c r="B40" s="9"/>
      <c r="C40" s="15">
        <v>2022</v>
      </c>
      <c r="D40" s="16">
        <f aca="true" t="shared" si="4" ref="D40:D41">I40</f>
        <v>0</v>
      </c>
      <c r="E40" s="21"/>
      <c r="F40" s="21"/>
      <c r="G40" s="21"/>
      <c r="H40" s="18"/>
      <c r="I40" s="18">
        <v>0</v>
      </c>
      <c r="J40" s="21"/>
      <c r="K40" s="9"/>
      <c r="L40" s="9"/>
    </row>
    <row r="41" spans="1:12" ht="28.5" customHeight="1">
      <c r="A41" s="14"/>
      <c r="B41" s="9"/>
      <c r="C41" s="15">
        <v>2023</v>
      </c>
      <c r="D41" s="16">
        <f t="shared" si="4"/>
        <v>0</v>
      </c>
      <c r="E41" s="21"/>
      <c r="F41" s="21"/>
      <c r="G41" s="21"/>
      <c r="H41" s="18"/>
      <c r="I41" s="18">
        <v>0</v>
      </c>
      <c r="J41" s="21"/>
      <c r="K41" s="9"/>
      <c r="L41" s="9"/>
    </row>
    <row r="42" spans="1:12" ht="27" customHeight="1">
      <c r="A42" s="14"/>
      <c r="B42" s="9"/>
      <c r="C42" s="15">
        <v>2024</v>
      </c>
      <c r="D42" s="16">
        <v>0</v>
      </c>
      <c r="E42" s="21"/>
      <c r="F42" s="21"/>
      <c r="G42" s="21"/>
      <c r="H42" s="18"/>
      <c r="I42" s="18">
        <v>0</v>
      </c>
      <c r="J42" s="21"/>
      <c r="K42" s="9"/>
      <c r="L42" s="9"/>
    </row>
    <row r="43" spans="1:12" ht="27" customHeight="1">
      <c r="A43" s="14"/>
      <c r="B43" s="9"/>
      <c r="C43" s="15">
        <v>2025</v>
      </c>
      <c r="D43" s="16">
        <v>0</v>
      </c>
      <c r="E43" s="21"/>
      <c r="F43" s="21"/>
      <c r="G43" s="21"/>
      <c r="H43" s="18"/>
      <c r="I43" s="18">
        <v>0</v>
      </c>
      <c r="J43" s="21"/>
      <c r="K43" s="9"/>
      <c r="L43" s="9"/>
    </row>
    <row r="44" spans="1:12" ht="28.5" customHeight="1">
      <c r="A44" s="14" t="s">
        <v>32</v>
      </c>
      <c r="B44" s="9" t="s">
        <v>33</v>
      </c>
      <c r="C44" s="15">
        <v>2017</v>
      </c>
      <c r="D44" s="16">
        <f>I44+H44+E44</f>
        <v>0</v>
      </c>
      <c r="E44" s="21"/>
      <c r="F44" s="21"/>
      <c r="G44" s="21"/>
      <c r="H44" s="18"/>
      <c r="I44" s="18">
        <v>0</v>
      </c>
      <c r="J44" s="21"/>
      <c r="K44" s="9" t="s">
        <v>34</v>
      </c>
      <c r="L44" s="9" t="s">
        <v>35</v>
      </c>
    </row>
    <row r="45" spans="1:12" ht="29.25" customHeight="1">
      <c r="A45" s="14"/>
      <c r="B45" s="9"/>
      <c r="C45" s="15">
        <v>2018</v>
      </c>
      <c r="D45" s="16">
        <f>I45</f>
        <v>53907.48</v>
      </c>
      <c r="E45" s="21"/>
      <c r="F45" s="21"/>
      <c r="G45" s="21"/>
      <c r="H45" s="18"/>
      <c r="I45" s="18">
        <v>53907.48</v>
      </c>
      <c r="J45" s="21"/>
      <c r="K45" s="9"/>
      <c r="L45" s="9"/>
    </row>
    <row r="46" spans="1:12" ht="25.5" customHeight="1">
      <c r="A46" s="14"/>
      <c r="B46" s="9"/>
      <c r="C46" s="15">
        <v>2019</v>
      </c>
      <c r="D46" s="16">
        <f>I46+H46+E46</f>
        <v>0</v>
      </c>
      <c r="E46" s="21"/>
      <c r="F46" s="21"/>
      <c r="G46" s="21"/>
      <c r="H46" s="18"/>
      <c r="I46" s="18">
        <v>0</v>
      </c>
      <c r="J46" s="21"/>
      <c r="K46" s="9"/>
      <c r="L46" s="9"/>
    </row>
    <row r="47" spans="1:12" ht="25.5" customHeight="1">
      <c r="A47" s="14"/>
      <c r="B47" s="9"/>
      <c r="C47" s="15">
        <v>2020</v>
      </c>
      <c r="D47" s="16">
        <f>E47+F47+I47+J47</f>
        <v>632861.69</v>
      </c>
      <c r="E47" s="21"/>
      <c r="F47" s="21"/>
      <c r="G47" s="21"/>
      <c r="H47" s="18"/>
      <c r="I47" s="18">
        <v>632861.69</v>
      </c>
      <c r="J47" s="21"/>
      <c r="K47" s="9"/>
      <c r="L47" s="9"/>
    </row>
    <row r="48" spans="1:12" ht="22.5" customHeight="1">
      <c r="A48" s="14"/>
      <c r="B48" s="9"/>
      <c r="C48" s="15">
        <v>2021</v>
      </c>
      <c r="D48" s="16">
        <v>0</v>
      </c>
      <c r="E48" s="21"/>
      <c r="F48" s="21"/>
      <c r="G48" s="21"/>
      <c r="H48" s="18"/>
      <c r="I48" s="18">
        <v>0</v>
      </c>
      <c r="J48" s="21"/>
      <c r="K48" s="9"/>
      <c r="L48" s="9"/>
    </row>
    <row r="49" spans="1:12" ht="20.25" customHeight="1">
      <c r="A49" s="14"/>
      <c r="B49" s="9"/>
      <c r="C49" s="15">
        <v>2022</v>
      </c>
      <c r="D49" s="16">
        <v>0</v>
      </c>
      <c r="E49" s="21"/>
      <c r="F49" s="21"/>
      <c r="G49" s="21"/>
      <c r="H49" s="18"/>
      <c r="I49" s="18">
        <v>0</v>
      </c>
      <c r="J49" s="21"/>
      <c r="K49" s="9"/>
      <c r="L49" s="9"/>
    </row>
    <row r="50" spans="1:12" ht="20.25" customHeight="1">
      <c r="A50" s="14"/>
      <c r="B50" s="9"/>
      <c r="C50" s="15">
        <v>2023</v>
      </c>
      <c r="D50" s="16">
        <f>I50</f>
        <v>0</v>
      </c>
      <c r="E50" s="21"/>
      <c r="F50" s="21"/>
      <c r="G50" s="21"/>
      <c r="H50" s="18"/>
      <c r="I50" s="18">
        <v>0</v>
      </c>
      <c r="J50" s="21"/>
      <c r="K50" s="9"/>
      <c r="L50" s="9"/>
    </row>
    <row r="51" spans="1:12" ht="20.25" customHeight="1">
      <c r="A51" s="14"/>
      <c r="B51" s="9"/>
      <c r="C51" s="15">
        <v>2024</v>
      </c>
      <c r="D51" s="16">
        <v>0</v>
      </c>
      <c r="E51" s="21"/>
      <c r="F51" s="21"/>
      <c r="G51" s="21"/>
      <c r="H51" s="18"/>
      <c r="I51" s="18">
        <v>0</v>
      </c>
      <c r="J51" s="21"/>
      <c r="K51" s="9"/>
      <c r="L51" s="9"/>
    </row>
    <row r="52" spans="1:12" ht="20.25" customHeight="1">
      <c r="A52" s="14"/>
      <c r="B52" s="9"/>
      <c r="C52" s="15">
        <v>2025</v>
      </c>
      <c r="D52" s="16">
        <v>0</v>
      </c>
      <c r="E52" s="21"/>
      <c r="F52" s="21"/>
      <c r="G52" s="21"/>
      <c r="H52" s="18"/>
      <c r="I52" s="18">
        <v>0</v>
      </c>
      <c r="J52" s="21"/>
      <c r="K52" s="9"/>
      <c r="L52" s="9"/>
    </row>
    <row r="53" spans="1:12" ht="18.75" customHeight="1">
      <c r="A53" s="14" t="s">
        <v>36</v>
      </c>
      <c r="B53" s="9" t="s">
        <v>37</v>
      </c>
      <c r="C53" s="15">
        <v>2017</v>
      </c>
      <c r="D53" s="16">
        <f aca="true" t="shared" si="5" ref="D53:D54">I53+F53+E53</f>
        <v>1988772.32</v>
      </c>
      <c r="E53" s="22"/>
      <c r="F53" s="22"/>
      <c r="G53" s="22"/>
      <c r="H53" s="23"/>
      <c r="I53" s="18">
        <v>1988772.32</v>
      </c>
      <c r="J53" s="22"/>
      <c r="K53" s="9" t="s">
        <v>38</v>
      </c>
      <c r="L53" s="9" t="s">
        <v>39</v>
      </c>
    </row>
    <row r="54" spans="1:12" ht="22.5" customHeight="1">
      <c r="A54" s="14"/>
      <c r="B54" s="9"/>
      <c r="C54" s="15">
        <v>2018</v>
      </c>
      <c r="D54" s="16">
        <f t="shared" si="5"/>
        <v>2692319.15</v>
      </c>
      <c r="E54" s="11"/>
      <c r="F54" s="11"/>
      <c r="G54" s="11"/>
      <c r="H54" s="18"/>
      <c r="I54" s="18">
        <v>2692319.15</v>
      </c>
      <c r="J54" s="11"/>
      <c r="K54" s="9"/>
      <c r="L54" s="9"/>
    </row>
    <row r="55" spans="1:12" ht="22.5" customHeight="1">
      <c r="A55" s="14"/>
      <c r="B55" s="9"/>
      <c r="C55" s="15">
        <v>2019</v>
      </c>
      <c r="D55" s="16">
        <f>I55</f>
        <v>2635500</v>
      </c>
      <c r="E55" s="22"/>
      <c r="F55" s="22"/>
      <c r="G55" s="22"/>
      <c r="H55" s="23"/>
      <c r="I55" s="18">
        <v>2635500</v>
      </c>
      <c r="J55" s="22"/>
      <c r="K55" s="9"/>
      <c r="L55" s="9"/>
    </row>
    <row r="56" spans="1:12" ht="27.75" customHeight="1">
      <c r="A56" s="14"/>
      <c r="B56" s="9"/>
      <c r="C56" s="15">
        <v>2020</v>
      </c>
      <c r="D56" s="16">
        <f aca="true" t="shared" si="6" ref="D56:D61">I56+F56+E56</f>
        <v>3544998</v>
      </c>
      <c r="E56" s="22"/>
      <c r="F56" s="22"/>
      <c r="G56" s="22"/>
      <c r="H56" s="23"/>
      <c r="I56" s="18">
        <v>3544998</v>
      </c>
      <c r="J56" s="22"/>
      <c r="K56" s="9"/>
      <c r="L56" s="9"/>
    </row>
    <row r="57" spans="1:12" ht="29.25" customHeight="1">
      <c r="A57" s="14"/>
      <c r="B57" s="9"/>
      <c r="C57" s="15">
        <v>2021</v>
      </c>
      <c r="D57" s="16">
        <f t="shared" si="6"/>
        <v>4013496</v>
      </c>
      <c r="E57" s="22"/>
      <c r="F57" s="22"/>
      <c r="G57" s="22"/>
      <c r="H57" s="23"/>
      <c r="I57" s="18">
        <v>4013496</v>
      </c>
      <c r="J57" s="22"/>
      <c r="K57" s="9"/>
      <c r="L57" s="9"/>
    </row>
    <row r="58" spans="1:12" ht="29.25" customHeight="1">
      <c r="A58" s="14"/>
      <c r="B58" s="9"/>
      <c r="C58" s="15">
        <v>2022</v>
      </c>
      <c r="D58" s="16">
        <f t="shared" si="6"/>
        <v>3600000</v>
      </c>
      <c r="E58" s="22"/>
      <c r="F58" s="22"/>
      <c r="G58" s="22"/>
      <c r="H58" s="23"/>
      <c r="I58" s="18">
        <v>3600000</v>
      </c>
      <c r="J58" s="22"/>
      <c r="K58" s="9"/>
      <c r="L58" s="9"/>
    </row>
    <row r="59" spans="1:12" ht="29.25" customHeight="1">
      <c r="A59" s="14"/>
      <c r="B59" s="9"/>
      <c r="C59" s="15">
        <v>2023</v>
      </c>
      <c r="D59" s="16">
        <f t="shared" si="6"/>
        <v>4099320</v>
      </c>
      <c r="E59" s="22"/>
      <c r="F59" s="22"/>
      <c r="G59" s="22"/>
      <c r="H59" s="23"/>
      <c r="I59" s="18">
        <v>4099320</v>
      </c>
      <c r="J59" s="22"/>
      <c r="K59" s="9"/>
      <c r="L59" s="9"/>
    </row>
    <row r="60" spans="1:12" ht="29.25" customHeight="1">
      <c r="A60" s="14"/>
      <c r="B60" s="9"/>
      <c r="C60" s="15">
        <v>2024</v>
      </c>
      <c r="D60" s="16">
        <f t="shared" si="6"/>
        <v>2000000</v>
      </c>
      <c r="E60" s="22"/>
      <c r="F60" s="22"/>
      <c r="G60" s="22"/>
      <c r="H60" s="23"/>
      <c r="I60" s="18">
        <v>2000000</v>
      </c>
      <c r="J60" s="22"/>
      <c r="K60" s="9"/>
      <c r="L60" s="9"/>
    </row>
    <row r="61" spans="1:12" ht="29.25" customHeight="1">
      <c r="A61" s="14"/>
      <c r="B61" s="9"/>
      <c r="C61" s="15">
        <v>2025</v>
      </c>
      <c r="D61" s="16">
        <f t="shared" si="6"/>
        <v>2000000</v>
      </c>
      <c r="E61" s="22"/>
      <c r="F61" s="22"/>
      <c r="G61" s="22"/>
      <c r="H61" s="23"/>
      <c r="I61" s="18">
        <v>2000000</v>
      </c>
      <c r="J61" s="22"/>
      <c r="K61" s="9"/>
      <c r="L61" s="9"/>
    </row>
    <row r="62" spans="1:12" ht="18" customHeight="1">
      <c r="A62" s="14" t="s">
        <v>40</v>
      </c>
      <c r="B62" s="9" t="s">
        <v>41</v>
      </c>
      <c r="C62" s="15">
        <v>2017</v>
      </c>
      <c r="D62" s="16">
        <f aca="true" t="shared" si="7" ref="D62:D64">I62+H62+E62</f>
        <v>0</v>
      </c>
      <c r="E62" s="22"/>
      <c r="F62" s="22"/>
      <c r="G62" s="22"/>
      <c r="H62" s="23"/>
      <c r="I62" s="18">
        <v>0</v>
      </c>
      <c r="J62" s="22"/>
      <c r="K62" s="9" t="s">
        <v>42</v>
      </c>
      <c r="L62" s="9" t="s">
        <v>43</v>
      </c>
    </row>
    <row r="63" spans="1:12" ht="19.5" customHeight="1">
      <c r="A63" s="14"/>
      <c r="B63" s="9"/>
      <c r="C63" s="15">
        <v>2018</v>
      </c>
      <c r="D63" s="16">
        <f t="shared" si="7"/>
        <v>0</v>
      </c>
      <c r="E63" s="22"/>
      <c r="F63" s="22"/>
      <c r="G63" s="22"/>
      <c r="H63" s="23"/>
      <c r="I63" s="18">
        <v>0</v>
      </c>
      <c r="J63" s="22"/>
      <c r="K63" s="9"/>
      <c r="L63" s="9"/>
    </row>
    <row r="64" spans="1:12" ht="22.5" customHeight="1">
      <c r="A64" s="14"/>
      <c r="B64" s="9"/>
      <c r="C64" s="15">
        <v>2019</v>
      </c>
      <c r="D64" s="16">
        <f t="shared" si="7"/>
        <v>0</v>
      </c>
      <c r="E64" s="22"/>
      <c r="F64" s="22"/>
      <c r="G64" s="22"/>
      <c r="H64" s="23"/>
      <c r="I64" s="18">
        <v>0</v>
      </c>
      <c r="J64" s="22"/>
      <c r="K64" s="9"/>
      <c r="L64" s="9"/>
    </row>
    <row r="65" spans="1:12" ht="22.5" customHeight="1">
      <c r="A65" s="14"/>
      <c r="B65" s="9"/>
      <c r="C65" s="15">
        <v>2020</v>
      </c>
      <c r="D65" s="16">
        <f>I65</f>
        <v>997583.28</v>
      </c>
      <c r="E65" s="22"/>
      <c r="F65" s="22"/>
      <c r="G65" s="22"/>
      <c r="H65" s="23"/>
      <c r="I65" s="18">
        <v>997583.28</v>
      </c>
      <c r="J65" s="22"/>
      <c r="K65" s="9"/>
      <c r="L65" s="9"/>
    </row>
    <row r="66" spans="1:12" ht="22.5" customHeight="1">
      <c r="A66" s="14"/>
      <c r="B66" s="9"/>
      <c r="C66" s="15">
        <v>2021</v>
      </c>
      <c r="D66" s="16">
        <v>0</v>
      </c>
      <c r="E66" s="22"/>
      <c r="F66" s="22"/>
      <c r="G66" s="22"/>
      <c r="H66" s="23"/>
      <c r="I66" s="18">
        <v>0</v>
      </c>
      <c r="J66" s="22"/>
      <c r="K66" s="9"/>
      <c r="L66" s="9"/>
    </row>
    <row r="67" spans="1:12" ht="22.5" customHeight="1">
      <c r="A67" s="14"/>
      <c r="B67" s="9"/>
      <c r="C67" s="15">
        <v>2022</v>
      </c>
      <c r="D67" s="16">
        <f aca="true" t="shared" si="8" ref="D67:D69">I67</f>
        <v>0</v>
      </c>
      <c r="E67" s="22"/>
      <c r="F67" s="22"/>
      <c r="G67" s="22"/>
      <c r="H67" s="23"/>
      <c r="I67" s="18">
        <v>0</v>
      </c>
      <c r="J67" s="22"/>
      <c r="K67" s="9"/>
      <c r="L67" s="9"/>
    </row>
    <row r="68" spans="1:12" ht="22.5" customHeight="1">
      <c r="A68" s="14"/>
      <c r="B68" s="9"/>
      <c r="C68" s="15">
        <v>2023</v>
      </c>
      <c r="D68" s="16">
        <f t="shared" si="8"/>
        <v>225000</v>
      </c>
      <c r="E68" s="22"/>
      <c r="F68" s="22"/>
      <c r="G68" s="22"/>
      <c r="H68" s="23"/>
      <c r="I68" s="18">
        <v>225000</v>
      </c>
      <c r="J68" s="22"/>
      <c r="K68" s="9"/>
      <c r="L68" s="9"/>
    </row>
    <row r="69" spans="1:12" ht="22.5" customHeight="1">
      <c r="A69" s="14"/>
      <c r="B69" s="9"/>
      <c r="C69" s="15">
        <v>2024</v>
      </c>
      <c r="D69" s="16">
        <f t="shared" si="8"/>
        <v>0</v>
      </c>
      <c r="E69" s="22"/>
      <c r="F69" s="22"/>
      <c r="G69" s="22"/>
      <c r="H69" s="23"/>
      <c r="I69" s="18">
        <v>0</v>
      </c>
      <c r="J69" s="22"/>
      <c r="K69" s="9"/>
      <c r="L69" s="9"/>
    </row>
    <row r="70" spans="1:12" ht="22.5" customHeight="1">
      <c r="A70" s="14"/>
      <c r="B70" s="9"/>
      <c r="C70" s="15">
        <v>2025</v>
      </c>
      <c r="D70" s="16">
        <v>0</v>
      </c>
      <c r="E70" s="22"/>
      <c r="F70" s="22"/>
      <c r="G70" s="22"/>
      <c r="H70" s="23"/>
      <c r="I70" s="18">
        <v>0</v>
      </c>
      <c r="J70" s="22"/>
      <c r="K70" s="9"/>
      <c r="L70" s="9"/>
    </row>
    <row r="71" spans="1:12" ht="19.5" customHeight="1">
      <c r="A71" s="14" t="s">
        <v>44</v>
      </c>
      <c r="B71" s="9" t="s">
        <v>45</v>
      </c>
      <c r="C71" s="15">
        <v>2017</v>
      </c>
      <c r="D71" s="16">
        <f aca="true" t="shared" si="9" ref="D71:D78">E71+H71+I71</f>
        <v>25250</v>
      </c>
      <c r="E71" s="22"/>
      <c r="F71" s="22"/>
      <c r="G71" s="22"/>
      <c r="H71" s="23"/>
      <c r="I71" s="18">
        <v>25250</v>
      </c>
      <c r="J71" s="22"/>
      <c r="K71" s="9" t="s">
        <v>46</v>
      </c>
      <c r="L71" s="9" t="s">
        <v>47</v>
      </c>
    </row>
    <row r="72" spans="1:12" ht="19.5" customHeight="1">
      <c r="A72" s="14"/>
      <c r="B72" s="9"/>
      <c r="C72" s="15">
        <v>2018</v>
      </c>
      <c r="D72" s="16">
        <f t="shared" si="9"/>
        <v>83100</v>
      </c>
      <c r="E72" s="22"/>
      <c r="F72" s="22"/>
      <c r="G72" s="22"/>
      <c r="H72" s="23"/>
      <c r="I72" s="18">
        <v>83100</v>
      </c>
      <c r="J72" s="22"/>
      <c r="K72" s="9"/>
      <c r="L72" s="9"/>
    </row>
    <row r="73" spans="1:12" ht="19.5" customHeight="1">
      <c r="A73" s="14"/>
      <c r="B73" s="9"/>
      <c r="C73" s="15">
        <v>2019</v>
      </c>
      <c r="D73" s="16">
        <f t="shared" si="9"/>
        <v>15800</v>
      </c>
      <c r="E73" s="22"/>
      <c r="F73" s="22"/>
      <c r="G73" s="22"/>
      <c r="H73" s="23"/>
      <c r="I73" s="18">
        <v>15800</v>
      </c>
      <c r="J73" s="22"/>
      <c r="K73" s="9"/>
      <c r="L73" s="9"/>
    </row>
    <row r="74" spans="1:12" ht="19.5" customHeight="1">
      <c r="A74" s="14"/>
      <c r="B74" s="9"/>
      <c r="C74" s="15">
        <v>2020</v>
      </c>
      <c r="D74" s="16">
        <f t="shared" si="9"/>
        <v>0</v>
      </c>
      <c r="E74" s="22"/>
      <c r="F74" s="22"/>
      <c r="G74" s="22"/>
      <c r="H74" s="23"/>
      <c r="I74" s="18">
        <v>0</v>
      </c>
      <c r="J74" s="22"/>
      <c r="K74" s="9"/>
      <c r="L74" s="9"/>
    </row>
    <row r="75" spans="1:12" ht="19.5" customHeight="1">
      <c r="A75" s="14"/>
      <c r="B75" s="9"/>
      <c r="C75" s="15">
        <v>2021</v>
      </c>
      <c r="D75" s="16">
        <f t="shared" si="9"/>
        <v>221900</v>
      </c>
      <c r="E75" s="22"/>
      <c r="F75" s="22"/>
      <c r="G75" s="22"/>
      <c r="H75" s="23"/>
      <c r="I75" s="18">
        <v>221900</v>
      </c>
      <c r="J75" s="22"/>
      <c r="K75" s="9"/>
      <c r="L75" s="9"/>
    </row>
    <row r="76" spans="1:12" ht="19.5" customHeight="1">
      <c r="A76" s="14"/>
      <c r="B76" s="9"/>
      <c r="C76" s="15">
        <v>2022</v>
      </c>
      <c r="D76" s="16">
        <f t="shared" si="9"/>
        <v>0</v>
      </c>
      <c r="E76" s="22"/>
      <c r="F76" s="22"/>
      <c r="G76" s="22"/>
      <c r="H76" s="23"/>
      <c r="I76" s="18">
        <v>0</v>
      </c>
      <c r="J76" s="22"/>
      <c r="K76" s="9"/>
      <c r="L76" s="9"/>
    </row>
    <row r="77" spans="1:12" ht="19.5" customHeight="1">
      <c r="A77" s="14"/>
      <c r="B77" s="9"/>
      <c r="C77" s="15">
        <v>2023</v>
      </c>
      <c r="D77" s="16">
        <f t="shared" si="9"/>
        <v>0</v>
      </c>
      <c r="E77" s="22"/>
      <c r="F77" s="22"/>
      <c r="G77" s="22"/>
      <c r="H77" s="23"/>
      <c r="I77" s="18">
        <v>0</v>
      </c>
      <c r="J77" s="22"/>
      <c r="K77" s="9"/>
      <c r="L77" s="9"/>
    </row>
    <row r="78" spans="1:12" ht="19.5" customHeight="1">
      <c r="A78" s="14"/>
      <c r="B78" s="9"/>
      <c r="C78" s="15">
        <v>2024</v>
      </c>
      <c r="D78" s="16">
        <f t="shared" si="9"/>
        <v>0</v>
      </c>
      <c r="E78" s="22"/>
      <c r="F78" s="22"/>
      <c r="G78" s="22"/>
      <c r="H78" s="23"/>
      <c r="I78" s="18">
        <v>0</v>
      </c>
      <c r="J78" s="22"/>
      <c r="K78" s="9"/>
      <c r="L78" s="9"/>
    </row>
    <row r="79" spans="1:12" ht="19.5" customHeight="1">
      <c r="A79" s="14"/>
      <c r="B79" s="9"/>
      <c r="C79" s="15">
        <v>2025</v>
      </c>
      <c r="D79" s="16">
        <v>0</v>
      </c>
      <c r="E79" s="22"/>
      <c r="F79" s="22"/>
      <c r="G79" s="22"/>
      <c r="H79" s="23"/>
      <c r="I79" s="18">
        <v>0</v>
      </c>
      <c r="J79" s="22"/>
      <c r="K79" s="9"/>
      <c r="L79" s="9"/>
    </row>
    <row r="80" spans="1:12" ht="20.25" customHeight="1">
      <c r="A80" s="14" t="s">
        <v>48</v>
      </c>
      <c r="B80" s="9" t="s">
        <v>49</v>
      </c>
      <c r="C80" s="15">
        <v>2017</v>
      </c>
      <c r="D80" s="16">
        <f aca="true" t="shared" si="10" ref="D80:D82">E80+H80+I80</f>
        <v>0</v>
      </c>
      <c r="E80" s="22"/>
      <c r="F80" s="22"/>
      <c r="G80" s="22"/>
      <c r="H80" s="23"/>
      <c r="I80" s="18">
        <v>0</v>
      </c>
      <c r="J80" s="22"/>
      <c r="K80" s="9" t="s">
        <v>46</v>
      </c>
      <c r="L80" s="9" t="s">
        <v>50</v>
      </c>
    </row>
    <row r="81" spans="1:12" ht="22.5" customHeight="1">
      <c r="A81" s="14"/>
      <c r="B81" s="9"/>
      <c r="C81" s="15">
        <v>2018</v>
      </c>
      <c r="D81" s="16">
        <f t="shared" si="10"/>
        <v>0</v>
      </c>
      <c r="E81" s="22"/>
      <c r="F81" s="22"/>
      <c r="G81" s="22"/>
      <c r="H81" s="23"/>
      <c r="I81" s="18">
        <v>0</v>
      </c>
      <c r="J81" s="22"/>
      <c r="K81" s="9"/>
      <c r="L81" s="9"/>
    </row>
    <row r="82" spans="1:12" ht="25.5" customHeight="1">
      <c r="A82" s="14"/>
      <c r="B82" s="9"/>
      <c r="C82" s="15">
        <v>2019</v>
      </c>
      <c r="D82" s="16">
        <f t="shared" si="10"/>
        <v>0</v>
      </c>
      <c r="E82" s="22"/>
      <c r="F82" s="22"/>
      <c r="G82" s="22"/>
      <c r="H82" s="23"/>
      <c r="I82" s="18">
        <v>0</v>
      </c>
      <c r="J82" s="22"/>
      <c r="K82" s="9"/>
      <c r="L82" s="9"/>
    </row>
    <row r="83" spans="1:12" ht="25.5" customHeight="1">
      <c r="A83" s="14"/>
      <c r="B83" s="9"/>
      <c r="C83" s="15">
        <v>2020</v>
      </c>
      <c r="D83" s="16">
        <v>0</v>
      </c>
      <c r="E83" s="22"/>
      <c r="F83" s="22"/>
      <c r="G83" s="22"/>
      <c r="H83" s="23"/>
      <c r="I83" s="18">
        <v>0</v>
      </c>
      <c r="J83" s="22"/>
      <c r="K83" s="9"/>
      <c r="L83" s="9"/>
    </row>
    <row r="84" spans="1:12" ht="25.5" customHeight="1">
      <c r="A84" s="14"/>
      <c r="B84" s="9"/>
      <c r="C84" s="15">
        <v>2021</v>
      </c>
      <c r="D84" s="16">
        <v>0</v>
      </c>
      <c r="E84" s="22"/>
      <c r="F84" s="22"/>
      <c r="G84" s="22"/>
      <c r="H84" s="23"/>
      <c r="I84" s="18">
        <v>0</v>
      </c>
      <c r="J84" s="22"/>
      <c r="K84" s="9"/>
      <c r="L84" s="9"/>
    </row>
    <row r="85" spans="1:12" ht="25.5" customHeight="1">
      <c r="A85" s="14"/>
      <c r="B85" s="9"/>
      <c r="C85" s="15">
        <v>2022</v>
      </c>
      <c r="D85" s="16">
        <f aca="true" t="shared" si="11" ref="D85:D87">I85</f>
        <v>0</v>
      </c>
      <c r="E85" s="22"/>
      <c r="F85" s="22"/>
      <c r="G85" s="22"/>
      <c r="H85" s="23"/>
      <c r="I85" s="18">
        <v>0</v>
      </c>
      <c r="J85" s="22"/>
      <c r="K85" s="9"/>
      <c r="L85" s="9"/>
    </row>
    <row r="86" spans="1:12" ht="25.5" customHeight="1">
      <c r="A86" s="14"/>
      <c r="B86" s="9"/>
      <c r="C86" s="15">
        <v>2023</v>
      </c>
      <c r="D86" s="16">
        <f t="shared" si="11"/>
        <v>0</v>
      </c>
      <c r="E86" s="22"/>
      <c r="F86" s="22"/>
      <c r="G86" s="22"/>
      <c r="H86" s="23"/>
      <c r="I86" s="18">
        <v>0</v>
      </c>
      <c r="J86" s="22"/>
      <c r="K86" s="9"/>
      <c r="L86" s="9"/>
    </row>
    <row r="87" spans="1:12" ht="25.5" customHeight="1">
      <c r="A87" s="14"/>
      <c r="B87" s="9"/>
      <c r="C87" s="15">
        <v>2024</v>
      </c>
      <c r="D87" s="16">
        <f t="shared" si="11"/>
        <v>0</v>
      </c>
      <c r="E87" s="22"/>
      <c r="F87" s="22"/>
      <c r="G87" s="22"/>
      <c r="H87" s="23"/>
      <c r="I87" s="18">
        <v>0</v>
      </c>
      <c r="J87" s="22"/>
      <c r="K87" s="9"/>
      <c r="L87" s="9"/>
    </row>
    <row r="88" spans="1:12" ht="25.5" customHeight="1">
      <c r="A88" s="14"/>
      <c r="B88" s="9"/>
      <c r="C88" s="15">
        <v>2025</v>
      </c>
      <c r="D88" s="16">
        <v>0</v>
      </c>
      <c r="E88" s="22"/>
      <c r="F88" s="22"/>
      <c r="G88" s="22"/>
      <c r="H88" s="23"/>
      <c r="I88" s="18">
        <v>0</v>
      </c>
      <c r="J88" s="22"/>
      <c r="K88" s="9"/>
      <c r="L88" s="9"/>
    </row>
    <row r="89" spans="1:12" ht="25.5" customHeight="1">
      <c r="A89" s="14" t="s">
        <v>51</v>
      </c>
      <c r="B89" s="9" t="s">
        <v>52</v>
      </c>
      <c r="C89" s="15">
        <v>2017</v>
      </c>
      <c r="D89" s="16">
        <f aca="true" t="shared" si="12" ref="D89:D91">E89+H89+I89</f>
        <v>0</v>
      </c>
      <c r="E89" s="22"/>
      <c r="F89" s="22"/>
      <c r="G89" s="22"/>
      <c r="H89" s="23"/>
      <c r="I89" s="18">
        <v>0</v>
      </c>
      <c r="J89" s="22"/>
      <c r="K89" s="9" t="s">
        <v>53</v>
      </c>
      <c r="L89" s="9" t="s">
        <v>24</v>
      </c>
    </row>
    <row r="90" spans="1:12" ht="25.5" customHeight="1">
      <c r="A90" s="14"/>
      <c r="B90" s="9"/>
      <c r="C90" s="15">
        <v>2018</v>
      </c>
      <c r="D90" s="16">
        <f t="shared" si="12"/>
        <v>0</v>
      </c>
      <c r="E90" s="22"/>
      <c r="F90" s="22"/>
      <c r="G90" s="22"/>
      <c r="H90" s="23"/>
      <c r="I90" s="18">
        <v>0</v>
      </c>
      <c r="J90" s="22"/>
      <c r="K90" s="9"/>
      <c r="L90" s="9"/>
    </row>
    <row r="91" spans="1:12" ht="25.5" customHeight="1">
      <c r="A91" s="14"/>
      <c r="B91" s="9"/>
      <c r="C91" s="15">
        <v>2019</v>
      </c>
      <c r="D91" s="16">
        <f t="shared" si="12"/>
        <v>0</v>
      </c>
      <c r="E91" s="22"/>
      <c r="F91" s="22"/>
      <c r="G91" s="22"/>
      <c r="H91" s="23"/>
      <c r="I91" s="18">
        <v>0</v>
      </c>
      <c r="J91" s="22"/>
      <c r="K91" s="9"/>
      <c r="L91" s="9"/>
    </row>
    <row r="92" spans="1:12" ht="25.5" customHeight="1">
      <c r="A92" s="14"/>
      <c r="B92" s="9"/>
      <c r="C92" s="15">
        <v>2020</v>
      </c>
      <c r="D92" s="16">
        <v>0</v>
      </c>
      <c r="E92" s="22"/>
      <c r="F92" s="22"/>
      <c r="G92" s="22"/>
      <c r="H92" s="23"/>
      <c r="I92" s="18">
        <v>0</v>
      </c>
      <c r="J92" s="22"/>
      <c r="K92" s="9"/>
      <c r="L92" s="9"/>
    </row>
    <row r="93" spans="1:12" ht="25.5" customHeight="1">
      <c r="A93" s="14"/>
      <c r="B93" s="9"/>
      <c r="C93" s="15">
        <v>2021</v>
      </c>
      <c r="D93" s="16">
        <v>0</v>
      </c>
      <c r="E93" s="22"/>
      <c r="F93" s="22"/>
      <c r="G93" s="22"/>
      <c r="H93" s="23"/>
      <c r="I93" s="18">
        <v>0</v>
      </c>
      <c r="J93" s="22"/>
      <c r="K93" s="9"/>
      <c r="L93" s="9"/>
    </row>
    <row r="94" spans="1:12" ht="25.5" customHeight="1">
      <c r="A94" s="14"/>
      <c r="B94" s="9"/>
      <c r="C94" s="15">
        <v>2022</v>
      </c>
      <c r="D94" s="16">
        <f aca="true" t="shared" si="13" ref="D94:D96">I94</f>
        <v>225034.61</v>
      </c>
      <c r="E94" s="22"/>
      <c r="F94" s="22"/>
      <c r="G94" s="22"/>
      <c r="H94" s="23"/>
      <c r="I94" s="18">
        <v>225034.61</v>
      </c>
      <c r="J94" s="22"/>
      <c r="K94" s="9"/>
      <c r="L94" s="9"/>
    </row>
    <row r="95" spans="1:12" ht="25.5" customHeight="1">
      <c r="A95" s="14"/>
      <c r="B95" s="9"/>
      <c r="C95" s="15">
        <v>2023</v>
      </c>
      <c r="D95" s="16">
        <f t="shared" si="13"/>
        <v>0</v>
      </c>
      <c r="E95" s="22"/>
      <c r="F95" s="22"/>
      <c r="G95" s="22"/>
      <c r="H95" s="23"/>
      <c r="I95" s="18">
        <v>0</v>
      </c>
      <c r="J95" s="22"/>
      <c r="K95" s="9"/>
      <c r="L95" s="9"/>
    </row>
    <row r="96" spans="1:12" ht="25.5" customHeight="1">
      <c r="A96" s="14"/>
      <c r="B96" s="9"/>
      <c r="C96" s="15">
        <v>2024</v>
      </c>
      <c r="D96" s="16">
        <f t="shared" si="13"/>
        <v>0</v>
      </c>
      <c r="E96" s="22"/>
      <c r="F96" s="22"/>
      <c r="G96" s="22"/>
      <c r="H96" s="23"/>
      <c r="I96" s="18">
        <v>0</v>
      </c>
      <c r="J96" s="22"/>
      <c r="K96" s="9"/>
      <c r="L96" s="9"/>
    </row>
    <row r="97" spans="1:12" ht="25.5" customHeight="1">
      <c r="A97" s="14"/>
      <c r="B97" s="9"/>
      <c r="C97" s="15">
        <v>2025</v>
      </c>
      <c r="D97" s="16">
        <v>0</v>
      </c>
      <c r="E97" s="22"/>
      <c r="F97" s="22"/>
      <c r="G97" s="22"/>
      <c r="H97" s="23"/>
      <c r="I97" s="18">
        <v>0</v>
      </c>
      <c r="J97" s="22"/>
      <c r="K97" s="9"/>
      <c r="L97" s="9"/>
    </row>
    <row r="98" spans="1:12" ht="25.5" customHeight="1">
      <c r="A98" s="14" t="s">
        <v>54</v>
      </c>
      <c r="B98" s="9" t="s">
        <v>55</v>
      </c>
      <c r="C98" s="15">
        <v>2017</v>
      </c>
      <c r="D98" s="16">
        <f aca="true" t="shared" si="14" ref="D98:D100">E98+H98+I98</f>
        <v>0</v>
      </c>
      <c r="E98" s="22"/>
      <c r="F98" s="22"/>
      <c r="G98" s="22"/>
      <c r="H98" s="23"/>
      <c r="I98" s="18">
        <v>0</v>
      </c>
      <c r="J98" s="22"/>
      <c r="K98" s="9" t="s">
        <v>56</v>
      </c>
      <c r="L98" s="9" t="s">
        <v>57</v>
      </c>
    </row>
    <row r="99" spans="1:12" ht="25.5" customHeight="1">
      <c r="A99" s="14"/>
      <c r="B99" s="9"/>
      <c r="C99" s="15">
        <v>2018</v>
      </c>
      <c r="D99" s="16">
        <f t="shared" si="14"/>
        <v>58000</v>
      </c>
      <c r="E99" s="22"/>
      <c r="F99" s="22"/>
      <c r="G99" s="22"/>
      <c r="H99" s="23"/>
      <c r="I99" s="18">
        <v>58000</v>
      </c>
      <c r="J99" s="22"/>
      <c r="K99" s="9"/>
      <c r="L99" s="9"/>
    </row>
    <row r="100" spans="1:12" ht="25.5" customHeight="1">
      <c r="A100" s="14"/>
      <c r="B100" s="9"/>
      <c r="C100" s="15">
        <v>2019</v>
      </c>
      <c r="D100" s="16">
        <f t="shared" si="14"/>
        <v>0</v>
      </c>
      <c r="E100" s="22"/>
      <c r="F100" s="22"/>
      <c r="G100" s="22"/>
      <c r="H100" s="23"/>
      <c r="I100" s="18">
        <v>0</v>
      </c>
      <c r="J100" s="22"/>
      <c r="K100" s="9"/>
      <c r="L100" s="9"/>
    </row>
    <row r="101" spans="1:12" ht="21" customHeight="1">
      <c r="A101" s="14"/>
      <c r="B101" s="9"/>
      <c r="C101" s="15">
        <v>2020</v>
      </c>
      <c r="D101" s="16">
        <v>0</v>
      </c>
      <c r="E101" s="22"/>
      <c r="F101" s="22"/>
      <c r="G101" s="22"/>
      <c r="H101" s="23"/>
      <c r="I101" s="18">
        <v>0</v>
      </c>
      <c r="J101" s="22"/>
      <c r="K101" s="9"/>
      <c r="L101" s="9"/>
    </row>
    <row r="102" spans="1:12" ht="21" customHeight="1">
      <c r="A102" s="14"/>
      <c r="B102" s="9"/>
      <c r="C102" s="15">
        <v>2021</v>
      </c>
      <c r="D102" s="16">
        <v>0</v>
      </c>
      <c r="E102" s="22"/>
      <c r="F102" s="22"/>
      <c r="G102" s="22"/>
      <c r="H102" s="23"/>
      <c r="I102" s="18">
        <v>0</v>
      </c>
      <c r="J102" s="22"/>
      <c r="K102" s="9"/>
      <c r="L102" s="9"/>
    </row>
    <row r="103" spans="1:12" ht="21" customHeight="1">
      <c r="A103" s="14"/>
      <c r="B103" s="9"/>
      <c r="C103" s="15">
        <v>2022</v>
      </c>
      <c r="D103" s="16">
        <v>0</v>
      </c>
      <c r="E103" s="22"/>
      <c r="F103" s="22"/>
      <c r="G103" s="22"/>
      <c r="H103" s="23"/>
      <c r="I103" s="18">
        <v>0</v>
      </c>
      <c r="J103" s="22"/>
      <c r="K103" s="9"/>
      <c r="L103" s="9"/>
    </row>
    <row r="104" spans="1:12" ht="21" customHeight="1">
      <c r="A104" s="14"/>
      <c r="B104" s="9"/>
      <c r="C104" s="15">
        <v>2023</v>
      </c>
      <c r="D104" s="16">
        <v>0</v>
      </c>
      <c r="E104" s="22"/>
      <c r="F104" s="22"/>
      <c r="G104" s="22"/>
      <c r="H104" s="23"/>
      <c r="I104" s="18">
        <v>0</v>
      </c>
      <c r="J104" s="22"/>
      <c r="K104" s="9"/>
      <c r="L104" s="9"/>
    </row>
    <row r="105" spans="1:12" ht="21" customHeight="1">
      <c r="A105" s="14"/>
      <c r="B105" s="9"/>
      <c r="C105" s="15">
        <v>2024</v>
      </c>
      <c r="D105" s="16">
        <v>0</v>
      </c>
      <c r="E105" s="22"/>
      <c r="F105" s="22"/>
      <c r="G105" s="22"/>
      <c r="H105" s="23"/>
      <c r="I105" s="18">
        <v>0</v>
      </c>
      <c r="J105" s="22"/>
      <c r="K105" s="9"/>
      <c r="L105" s="9"/>
    </row>
    <row r="106" spans="1:12" ht="21" customHeight="1">
      <c r="A106" s="14"/>
      <c r="B106" s="9"/>
      <c r="C106" s="15">
        <v>2025</v>
      </c>
      <c r="D106" s="16">
        <v>0</v>
      </c>
      <c r="E106" s="22"/>
      <c r="F106" s="22"/>
      <c r="G106" s="22"/>
      <c r="H106" s="23"/>
      <c r="I106" s="18">
        <v>0</v>
      </c>
      <c r="J106" s="22"/>
      <c r="K106" s="9"/>
      <c r="L106" s="9"/>
    </row>
    <row r="107" spans="1:12" ht="25.5" customHeight="1">
      <c r="A107" s="14"/>
      <c r="B107" s="9" t="s">
        <v>58</v>
      </c>
      <c r="C107" s="15">
        <v>2017</v>
      </c>
      <c r="D107" s="16">
        <f aca="true" t="shared" si="15" ref="D107:D109">I107+H107+E107</f>
        <v>3423673.45</v>
      </c>
      <c r="E107" s="22"/>
      <c r="F107" s="22"/>
      <c r="G107" s="22"/>
      <c r="H107" s="23"/>
      <c r="I107" s="18">
        <f>I16+I26+I35+I44+I53+I62+I98+I71+I80+I89</f>
        <v>3423673.45</v>
      </c>
      <c r="J107" s="22"/>
      <c r="K107" s="9"/>
      <c r="L107" s="9"/>
    </row>
    <row r="108" spans="1:12" ht="25.5" customHeight="1">
      <c r="A108" s="14"/>
      <c r="B108" s="9"/>
      <c r="C108" s="15">
        <v>2018</v>
      </c>
      <c r="D108" s="16">
        <f t="shared" si="15"/>
        <v>4521335.33</v>
      </c>
      <c r="E108" s="22"/>
      <c r="F108" s="22"/>
      <c r="G108" s="22"/>
      <c r="H108" s="23"/>
      <c r="I108" s="18">
        <f>I17+I27+I45+I54+I63+I72+I81+I90+I99+I36</f>
        <v>4521335.33</v>
      </c>
      <c r="J108" s="22"/>
      <c r="K108" s="9"/>
      <c r="L108" s="9"/>
    </row>
    <row r="109" spans="1:12" ht="25.5" customHeight="1">
      <c r="A109" s="14"/>
      <c r="B109" s="9"/>
      <c r="C109" s="15">
        <v>2019</v>
      </c>
      <c r="D109" s="16">
        <f t="shared" si="15"/>
        <v>4420811.66</v>
      </c>
      <c r="E109" s="22"/>
      <c r="F109" s="22"/>
      <c r="G109" s="22"/>
      <c r="H109" s="23"/>
      <c r="I109" s="18">
        <f aca="true" t="shared" si="16" ref="I109:I115">I19+I28+I37+I46+I55+I64+I73+I82+I91+I100</f>
        <v>4420811.66</v>
      </c>
      <c r="J109" s="22"/>
      <c r="K109" s="9"/>
      <c r="L109" s="9"/>
    </row>
    <row r="110" spans="1:12" ht="25.5" customHeight="1">
      <c r="A110" s="14"/>
      <c r="B110" s="9"/>
      <c r="C110" s="15">
        <v>2020</v>
      </c>
      <c r="D110" s="16">
        <f aca="true" t="shared" si="17" ref="D110:D115">I110+F110+E110</f>
        <v>7068536.38</v>
      </c>
      <c r="E110" s="22"/>
      <c r="F110" s="22"/>
      <c r="G110" s="22"/>
      <c r="H110" s="23"/>
      <c r="I110" s="18">
        <f t="shared" si="16"/>
        <v>7068536.38</v>
      </c>
      <c r="J110" s="24"/>
      <c r="K110" s="9"/>
      <c r="L110" s="9"/>
    </row>
    <row r="111" spans="1:12" ht="25.5" customHeight="1">
      <c r="A111" s="14"/>
      <c r="B111" s="9"/>
      <c r="C111" s="25">
        <v>2021</v>
      </c>
      <c r="D111" s="26">
        <f t="shared" si="17"/>
        <v>7112400.6</v>
      </c>
      <c r="E111" s="27"/>
      <c r="F111" s="27"/>
      <c r="G111" s="27"/>
      <c r="H111" s="28"/>
      <c r="I111" s="29">
        <f t="shared" si="16"/>
        <v>7112400.6</v>
      </c>
      <c r="J111" s="30"/>
      <c r="K111" s="9"/>
      <c r="L111" s="9"/>
    </row>
    <row r="112" spans="1:12" ht="25.5" customHeight="1">
      <c r="A112" s="14"/>
      <c r="B112" s="9"/>
      <c r="C112" s="15">
        <v>2022</v>
      </c>
      <c r="D112" s="16">
        <f t="shared" si="17"/>
        <v>6525075.29</v>
      </c>
      <c r="E112" s="22"/>
      <c r="F112" s="22"/>
      <c r="G112" s="22"/>
      <c r="H112" s="23"/>
      <c r="I112" s="18">
        <f t="shared" si="16"/>
        <v>6525075.29</v>
      </c>
      <c r="J112" s="24"/>
      <c r="K112" s="9"/>
      <c r="L112" s="9"/>
    </row>
    <row r="113" spans="1:12" ht="25.5" customHeight="1">
      <c r="A113" s="14"/>
      <c r="B113" s="9"/>
      <c r="C113" s="15">
        <v>2023</v>
      </c>
      <c r="D113" s="16">
        <f t="shared" si="17"/>
        <v>7846838.390000001</v>
      </c>
      <c r="E113" s="22"/>
      <c r="F113" s="22"/>
      <c r="G113" s="22"/>
      <c r="H113" s="23"/>
      <c r="I113" s="18">
        <f t="shared" si="16"/>
        <v>7846838.390000001</v>
      </c>
      <c r="J113" s="24"/>
      <c r="K113" s="9"/>
      <c r="L113" s="9"/>
    </row>
    <row r="114" spans="1:12" ht="25.5" customHeight="1">
      <c r="A114" s="14"/>
      <c r="B114" s="9"/>
      <c r="C114" s="15">
        <v>2024</v>
      </c>
      <c r="D114" s="16">
        <f t="shared" si="17"/>
        <v>2000000</v>
      </c>
      <c r="E114" s="22"/>
      <c r="F114" s="22"/>
      <c r="G114" s="22"/>
      <c r="H114" s="23"/>
      <c r="I114" s="18">
        <f t="shared" si="16"/>
        <v>2000000</v>
      </c>
      <c r="J114" s="24"/>
      <c r="K114" s="9"/>
      <c r="L114" s="9"/>
    </row>
    <row r="115" spans="1:12" ht="25.5" customHeight="1">
      <c r="A115" s="14"/>
      <c r="B115" s="9"/>
      <c r="C115" s="15">
        <v>2025</v>
      </c>
      <c r="D115" s="16">
        <f t="shared" si="17"/>
        <v>2000000</v>
      </c>
      <c r="E115" s="22"/>
      <c r="F115" s="22"/>
      <c r="G115" s="22"/>
      <c r="H115" s="23"/>
      <c r="I115" s="18">
        <f t="shared" si="16"/>
        <v>2000000</v>
      </c>
      <c r="J115" s="24"/>
      <c r="K115" s="9"/>
      <c r="L115" s="9"/>
    </row>
    <row r="116" spans="1:12" ht="18.75" customHeight="1">
      <c r="A116" s="31" t="s">
        <v>59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</row>
    <row r="117" spans="1:12" ht="18.75" customHeight="1">
      <c r="A117" s="12" t="s">
        <v>60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ht="18.75" customHeight="1">
      <c r="A118" s="12" t="s">
        <v>61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ht="18.75" customHeight="1">
      <c r="A119" s="13" t="s">
        <v>20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 ht="18.75" customHeight="1">
      <c r="A120" s="14" t="s">
        <v>62</v>
      </c>
      <c r="B120" s="9" t="s">
        <v>63</v>
      </c>
      <c r="C120" s="15">
        <v>2017</v>
      </c>
      <c r="D120" s="16">
        <f>I120+H120+E120</f>
        <v>828492.85</v>
      </c>
      <c r="E120" s="21"/>
      <c r="F120" s="21"/>
      <c r="G120" s="21"/>
      <c r="H120" s="18"/>
      <c r="I120" s="18">
        <v>828492.85</v>
      </c>
      <c r="J120" s="21"/>
      <c r="K120" s="9" t="s">
        <v>64</v>
      </c>
      <c r="L120" s="9" t="s">
        <v>65</v>
      </c>
    </row>
    <row r="121" spans="1:12" ht="18.75">
      <c r="A121" s="14"/>
      <c r="B121" s="9"/>
      <c r="C121" s="15">
        <v>2018</v>
      </c>
      <c r="D121" s="16">
        <f aca="true" t="shared" si="18" ref="D121:D128">I121+F121+E121</f>
        <v>1140907.96</v>
      </c>
      <c r="E121" s="21"/>
      <c r="F121" s="21"/>
      <c r="G121" s="21"/>
      <c r="H121" s="20"/>
      <c r="I121" s="18">
        <v>1140907.96</v>
      </c>
      <c r="J121" s="21"/>
      <c r="K121" s="9"/>
      <c r="L121" s="9"/>
    </row>
    <row r="122" spans="1:12" ht="18.75">
      <c r="A122" s="14"/>
      <c r="B122" s="9"/>
      <c r="C122" s="15">
        <v>2019</v>
      </c>
      <c r="D122" s="16">
        <f t="shared" si="18"/>
        <v>972676.04</v>
      </c>
      <c r="E122" s="21"/>
      <c r="F122" s="21"/>
      <c r="G122" s="21"/>
      <c r="H122" s="20"/>
      <c r="I122" s="18">
        <v>972676.04</v>
      </c>
      <c r="J122" s="21"/>
      <c r="K122" s="9"/>
      <c r="L122" s="9"/>
    </row>
    <row r="123" spans="1:12" ht="18.75">
      <c r="A123" s="14"/>
      <c r="B123" s="9"/>
      <c r="C123" s="15">
        <v>2020</v>
      </c>
      <c r="D123" s="16">
        <f t="shared" si="18"/>
        <v>3164690.67</v>
      </c>
      <c r="E123" s="21"/>
      <c r="F123" s="21"/>
      <c r="G123" s="21"/>
      <c r="H123" s="20"/>
      <c r="I123" s="18">
        <v>3164690.67</v>
      </c>
      <c r="J123" s="21"/>
      <c r="K123" s="9"/>
      <c r="L123" s="9"/>
    </row>
    <row r="124" spans="1:12" ht="18.75">
      <c r="A124" s="14"/>
      <c r="B124" s="9"/>
      <c r="C124" s="15">
        <v>2021</v>
      </c>
      <c r="D124" s="16">
        <f t="shared" si="18"/>
        <v>1053701</v>
      </c>
      <c r="E124" s="21"/>
      <c r="F124" s="21"/>
      <c r="G124" s="21"/>
      <c r="H124" s="20"/>
      <c r="I124" s="18">
        <v>1053701</v>
      </c>
      <c r="J124" s="21"/>
      <c r="K124" s="9"/>
      <c r="L124" s="9"/>
    </row>
    <row r="125" spans="1:12" ht="18.75">
      <c r="A125" s="14"/>
      <c r="B125" s="9"/>
      <c r="C125" s="15">
        <v>2022</v>
      </c>
      <c r="D125" s="16">
        <f t="shared" si="18"/>
        <v>1128006.21</v>
      </c>
      <c r="E125" s="21"/>
      <c r="F125" s="21"/>
      <c r="G125" s="21"/>
      <c r="H125" s="20"/>
      <c r="I125" s="18">
        <v>1128006.21</v>
      </c>
      <c r="J125" s="21"/>
      <c r="K125" s="9"/>
      <c r="L125" s="9"/>
    </row>
    <row r="126" spans="1:12" ht="18.75">
      <c r="A126" s="14"/>
      <c r="B126" s="9"/>
      <c r="C126" s="15">
        <v>2023</v>
      </c>
      <c r="D126" s="16">
        <f t="shared" si="18"/>
        <v>2291120</v>
      </c>
      <c r="E126" s="21"/>
      <c r="F126" s="21"/>
      <c r="G126" s="21"/>
      <c r="H126" s="20"/>
      <c r="I126" s="18">
        <v>2291120</v>
      </c>
      <c r="J126" s="21"/>
      <c r="K126" s="9"/>
      <c r="L126" s="9"/>
    </row>
    <row r="127" spans="1:12" ht="18.75">
      <c r="A127" s="14"/>
      <c r="B127" s="9"/>
      <c r="C127" s="15">
        <v>2024</v>
      </c>
      <c r="D127" s="16">
        <f t="shared" si="18"/>
        <v>1424015</v>
      </c>
      <c r="E127" s="21"/>
      <c r="F127" s="21"/>
      <c r="G127" s="21"/>
      <c r="H127" s="20"/>
      <c r="I127" s="18">
        <v>1424015</v>
      </c>
      <c r="J127" s="21"/>
      <c r="K127" s="9"/>
      <c r="L127" s="9"/>
    </row>
    <row r="128" spans="1:12" ht="18.75">
      <c r="A128" s="14"/>
      <c r="B128" s="9"/>
      <c r="C128" s="15">
        <v>2025</v>
      </c>
      <c r="D128" s="16">
        <f t="shared" si="18"/>
        <v>1424015</v>
      </c>
      <c r="E128" s="21"/>
      <c r="F128" s="21"/>
      <c r="G128" s="21"/>
      <c r="H128" s="20"/>
      <c r="I128" s="18">
        <v>1424015</v>
      </c>
      <c r="J128" s="21"/>
      <c r="K128" s="9"/>
      <c r="L128" s="9"/>
    </row>
    <row r="129" spans="1:12" ht="18.75" customHeight="1">
      <c r="A129" s="14" t="s">
        <v>66</v>
      </c>
      <c r="B129" s="9" t="s">
        <v>67</v>
      </c>
      <c r="C129" s="15">
        <v>2017</v>
      </c>
      <c r="D129" s="16">
        <f>I129+H129+E129</f>
        <v>776613.56</v>
      </c>
      <c r="E129" s="21"/>
      <c r="F129" s="21"/>
      <c r="G129" s="21"/>
      <c r="H129" s="32"/>
      <c r="I129" s="18">
        <v>776613.56</v>
      </c>
      <c r="J129" s="13"/>
      <c r="K129" s="9" t="s">
        <v>68</v>
      </c>
      <c r="L129" s="9" t="s">
        <v>65</v>
      </c>
    </row>
    <row r="130" spans="1:12" ht="18.75">
      <c r="A130" s="14"/>
      <c r="B130" s="9"/>
      <c r="C130" s="15">
        <v>2018</v>
      </c>
      <c r="D130" s="16">
        <f aca="true" t="shared" si="19" ref="D130:D137">I130</f>
        <v>790734.36</v>
      </c>
      <c r="E130" s="21"/>
      <c r="F130" s="21"/>
      <c r="G130" s="21"/>
      <c r="H130" s="32"/>
      <c r="I130" s="18">
        <v>790734.36</v>
      </c>
      <c r="J130" s="13"/>
      <c r="K130" s="9"/>
      <c r="L130" s="9"/>
    </row>
    <row r="131" spans="1:12" ht="18.75">
      <c r="A131" s="14"/>
      <c r="B131" s="9"/>
      <c r="C131" s="15">
        <v>2019</v>
      </c>
      <c r="D131" s="16">
        <f t="shared" si="19"/>
        <v>947048.83</v>
      </c>
      <c r="E131" s="21"/>
      <c r="F131" s="21"/>
      <c r="G131" s="21"/>
      <c r="H131" s="32"/>
      <c r="I131" s="18">
        <v>947048.83</v>
      </c>
      <c r="J131" s="13"/>
      <c r="K131" s="9"/>
      <c r="L131" s="9"/>
    </row>
    <row r="132" spans="1:12" ht="18.75">
      <c r="A132" s="14"/>
      <c r="B132" s="9"/>
      <c r="C132" s="15">
        <v>2020</v>
      </c>
      <c r="D132" s="16">
        <f t="shared" si="19"/>
        <v>947649</v>
      </c>
      <c r="E132" s="21"/>
      <c r="F132" s="21"/>
      <c r="G132" s="21"/>
      <c r="H132" s="32"/>
      <c r="I132" s="18">
        <v>947649</v>
      </c>
      <c r="J132" s="13"/>
      <c r="K132" s="9"/>
      <c r="L132" s="9"/>
    </row>
    <row r="133" spans="1:12" ht="18.75">
      <c r="A133" s="14"/>
      <c r="B133" s="9"/>
      <c r="C133" s="15">
        <v>2021</v>
      </c>
      <c r="D133" s="16">
        <f t="shared" si="19"/>
        <v>870294.98</v>
      </c>
      <c r="E133" s="21"/>
      <c r="F133" s="21"/>
      <c r="G133" s="21"/>
      <c r="H133" s="32"/>
      <c r="I133" s="18">
        <v>870294.98</v>
      </c>
      <c r="J133" s="13"/>
      <c r="K133" s="9"/>
      <c r="L133" s="9"/>
    </row>
    <row r="134" spans="1:12" ht="18.75">
      <c r="A134" s="14"/>
      <c r="B134" s="9"/>
      <c r="C134" s="15">
        <v>2022</v>
      </c>
      <c r="D134" s="16">
        <f t="shared" si="19"/>
        <v>906263.06</v>
      </c>
      <c r="E134" s="21"/>
      <c r="F134" s="21"/>
      <c r="G134" s="21"/>
      <c r="H134" s="32"/>
      <c r="I134" s="18">
        <v>906263.06</v>
      </c>
      <c r="J134" s="13"/>
      <c r="K134" s="9"/>
      <c r="L134" s="9"/>
    </row>
    <row r="135" spans="1:12" ht="18.75">
      <c r="A135" s="14"/>
      <c r="B135" s="9"/>
      <c r="C135" s="15">
        <v>2023</v>
      </c>
      <c r="D135" s="16">
        <f t="shared" si="19"/>
        <v>2551116.3</v>
      </c>
      <c r="E135" s="21"/>
      <c r="F135" s="21"/>
      <c r="G135" s="21"/>
      <c r="H135" s="32"/>
      <c r="I135" s="18">
        <v>2551116.3</v>
      </c>
      <c r="J135" s="13"/>
      <c r="K135" s="9"/>
      <c r="L135" s="9"/>
    </row>
    <row r="136" spans="1:12" ht="18.75">
      <c r="A136" s="14"/>
      <c r="B136" s="9"/>
      <c r="C136" s="15">
        <v>2024</v>
      </c>
      <c r="D136" s="16">
        <f t="shared" si="19"/>
        <v>1024902</v>
      </c>
      <c r="E136" s="21"/>
      <c r="F136" s="21"/>
      <c r="G136" s="21"/>
      <c r="H136" s="32"/>
      <c r="I136" s="18">
        <v>1024902</v>
      </c>
      <c r="J136" s="13"/>
      <c r="K136" s="9"/>
      <c r="L136" s="9"/>
    </row>
    <row r="137" spans="1:12" ht="18.75">
      <c r="A137" s="14"/>
      <c r="B137" s="9"/>
      <c r="C137" s="15">
        <v>2025</v>
      </c>
      <c r="D137" s="16">
        <f t="shared" si="19"/>
        <v>1024902</v>
      </c>
      <c r="E137" s="21"/>
      <c r="F137" s="21"/>
      <c r="G137" s="21"/>
      <c r="H137" s="32"/>
      <c r="I137" s="18">
        <v>1024902</v>
      </c>
      <c r="J137" s="13"/>
      <c r="K137" s="9"/>
      <c r="L137" s="9"/>
    </row>
    <row r="138" spans="1:12" ht="18.75" customHeight="1">
      <c r="A138" s="14" t="s">
        <v>69</v>
      </c>
      <c r="B138" s="9" t="s">
        <v>70</v>
      </c>
      <c r="C138" s="15">
        <v>2017</v>
      </c>
      <c r="D138" s="16">
        <f>I138+H138+E138</f>
        <v>3462786.62</v>
      </c>
      <c r="E138" s="21"/>
      <c r="F138" s="21"/>
      <c r="G138" s="21"/>
      <c r="H138" s="16"/>
      <c r="I138" s="18">
        <v>3462786.62</v>
      </c>
      <c r="J138" s="13"/>
      <c r="K138" s="9" t="s">
        <v>46</v>
      </c>
      <c r="L138" s="9" t="s">
        <v>65</v>
      </c>
    </row>
    <row r="139" spans="1:12" ht="18.75">
      <c r="A139" s="14"/>
      <c r="B139" s="9"/>
      <c r="C139" s="15">
        <v>2018</v>
      </c>
      <c r="D139" s="16">
        <f aca="true" t="shared" si="20" ref="D139:D152">I139</f>
        <v>4579707.91</v>
      </c>
      <c r="E139" s="21"/>
      <c r="F139" s="21"/>
      <c r="G139" s="21"/>
      <c r="H139" s="32"/>
      <c r="I139" s="18">
        <v>4579707.91</v>
      </c>
      <c r="J139" s="13"/>
      <c r="K139" s="9"/>
      <c r="L139" s="9"/>
    </row>
    <row r="140" spans="1:12" ht="18.75">
      <c r="A140" s="14"/>
      <c r="B140" s="9"/>
      <c r="C140" s="15">
        <v>2019</v>
      </c>
      <c r="D140" s="16">
        <f t="shared" si="20"/>
        <v>5018551.7</v>
      </c>
      <c r="E140" s="21"/>
      <c r="F140" s="21"/>
      <c r="G140" s="21"/>
      <c r="H140" s="32"/>
      <c r="I140" s="18">
        <v>5018551.7</v>
      </c>
      <c r="J140" s="13"/>
      <c r="K140" s="9"/>
      <c r="L140" s="9"/>
    </row>
    <row r="141" spans="1:12" ht="18.75">
      <c r="A141" s="14"/>
      <c r="B141" s="9"/>
      <c r="C141" s="15">
        <v>2020</v>
      </c>
      <c r="D141" s="16">
        <f t="shared" si="20"/>
        <v>4589382.62</v>
      </c>
      <c r="E141" s="21"/>
      <c r="F141" s="21"/>
      <c r="G141" s="21"/>
      <c r="H141" s="32"/>
      <c r="I141" s="18">
        <v>4589382.62</v>
      </c>
      <c r="J141" s="13"/>
      <c r="K141" s="9"/>
      <c r="L141" s="9"/>
    </row>
    <row r="142" spans="1:12" ht="18.75">
      <c r="A142" s="14"/>
      <c r="B142" s="9"/>
      <c r="C142" s="15">
        <v>2021</v>
      </c>
      <c r="D142" s="16">
        <f t="shared" si="20"/>
        <v>6364463.07</v>
      </c>
      <c r="E142" s="21"/>
      <c r="F142" s="21"/>
      <c r="G142" s="21"/>
      <c r="H142" s="32"/>
      <c r="I142" s="18">
        <v>6364463.07</v>
      </c>
      <c r="J142" s="13"/>
      <c r="K142" s="9"/>
      <c r="L142" s="9"/>
    </row>
    <row r="143" spans="1:12" ht="18.75">
      <c r="A143" s="14"/>
      <c r="B143" s="9"/>
      <c r="C143" s="15">
        <v>2022</v>
      </c>
      <c r="D143" s="16">
        <f t="shared" si="20"/>
        <v>6711528.83</v>
      </c>
      <c r="E143" s="21"/>
      <c r="F143" s="21"/>
      <c r="G143" s="21"/>
      <c r="H143" s="32"/>
      <c r="I143" s="18">
        <v>6711528.83</v>
      </c>
      <c r="J143" s="13"/>
      <c r="K143" s="9"/>
      <c r="L143" s="9"/>
    </row>
    <row r="144" spans="1:12" ht="18.75">
      <c r="A144" s="14"/>
      <c r="B144" s="9"/>
      <c r="C144" s="15">
        <v>2023</v>
      </c>
      <c r="D144" s="16">
        <f t="shared" si="20"/>
        <v>9928443.48</v>
      </c>
      <c r="E144" s="21"/>
      <c r="F144" s="21"/>
      <c r="G144" s="21"/>
      <c r="H144" s="32"/>
      <c r="I144" s="18">
        <v>9928443.48</v>
      </c>
      <c r="J144" s="13"/>
      <c r="K144" s="9"/>
      <c r="L144" s="9"/>
    </row>
    <row r="145" spans="1:12" ht="18.75">
      <c r="A145" s="14"/>
      <c r="B145" s="9"/>
      <c r="C145" s="15">
        <v>2024</v>
      </c>
      <c r="D145" s="16">
        <f t="shared" si="20"/>
        <v>6535802</v>
      </c>
      <c r="E145" s="21"/>
      <c r="F145" s="21"/>
      <c r="G145" s="21"/>
      <c r="H145" s="32"/>
      <c r="I145" s="18">
        <v>6535802</v>
      </c>
      <c r="J145" s="13"/>
      <c r="K145" s="9"/>
      <c r="L145" s="9"/>
    </row>
    <row r="146" spans="1:12" ht="18.75">
      <c r="A146" s="14"/>
      <c r="B146" s="9"/>
      <c r="C146" s="15">
        <v>2025</v>
      </c>
      <c r="D146" s="16">
        <f t="shared" si="20"/>
        <v>6535802</v>
      </c>
      <c r="E146" s="21"/>
      <c r="F146" s="21"/>
      <c r="G146" s="21"/>
      <c r="H146" s="32"/>
      <c r="I146" s="18">
        <v>6535802</v>
      </c>
      <c r="J146" s="13"/>
      <c r="K146" s="9"/>
      <c r="L146" s="9"/>
    </row>
    <row r="147" spans="1:12" ht="17.25" customHeight="1">
      <c r="A147" s="33" t="s">
        <v>71</v>
      </c>
      <c r="B147" s="9" t="s">
        <v>72</v>
      </c>
      <c r="C147" s="15">
        <v>2020</v>
      </c>
      <c r="D147" s="16">
        <f t="shared" si="20"/>
        <v>99806.03</v>
      </c>
      <c r="E147" s="21"/>
      <c r="F147" s="21"/>
      <c r="G147" s="21"/>
      <c r="H147" s="32"/>
      <c r="I147" s="18">
        <v>99806.03</v>
      </c>
      <c r="J147" s="13"/>
      <c r="K147" s="9" t="s">
        <v>73</v>
      </c>
      <c r="L147" s="9" t="s">
        <v>65</v>
      </c>
    </row>
    <row r="148" spans="1:12" ht="18.75">
      <c r="A148" s="33"/>
      <c r="B148" s="9"/>
      <c r="C148" s="15">
        <v>2021</v>
      </c>
      <c r="D148" s="16">
        <f t="shared" si="20"/>
        <v>656508.46</v>
      </c>
      <c r="E148" s="21"/>
      <c r="F148" s="21"/>
      <c r="G148" s="21"/>
      <c r="H148" s="32"/>
      <c r="I148" s="18">
        <v>656508.46</v>
      </c>
      <c r="J148" s="13"/>
      <c r="K148" s="9"/>
      <c r="L148" s="9"/>
    </row>
    <row r="149" spans="1:12" ht="18.75">
      <c r="A149" s="33"/>
      <c r="B149" s="9"/>
      <c r="C149" s="15">
        <v>2022</v>
      </c>
      <c r="D149" s="16">
        <f t="shared" si="20"/>
        <v>316847.58</v>
      </c>
      <c r="E149" s="21"/>
      <c r="F149" s="21"/>
      <c r="G149" s="21"/>
      <c r="H149" s="32"/>
      <c r="I149" s="18">
        <v>316847.58</v>
      </c>
      <c r="J149" s="13"/>
      <c r="K149" s="9"/>
      <c r="L149" s="9"/>
    </row>
    <row r="150" spans="1:12" ht="18.75">
      <c r="A150" s="33"/>
      <c r="B150" s="9"/>
      <c r="C150" s="15">
        <v>2023</v>
      </c>
      <c r="D150" s="16">
        <f t="shared" si="20"/>
        <v>0</v>
      </c>
      <c r="E150" s="21"/>
      <c r="F150" s="21"/>
      <c r="G150" s="21"/>
      <c r="H150" s="32"/>
      <c r="I150" s="18">
        <v>0</v>
      </c>
      <c r="J150" s="13"/>
      <c r="K150" s="9"/>
      <c r="L150" s="9"/>
    </row>
    <row r="151" spans="1:12" ht="18.75">
      <c r="A151" s="33"/>
      <c r="B151" s="9"/>
      <c r="C151" s="15">
        <v>2024</v>
      </c>
      <c r="D151" s="16">
        <f t="shared" si="20"/>
        <v>0</v>
      </c>
      <c r="E151" s="21"/>
      <c r="F151" s="21"/>
      <c r="G151" s="21"/>
      <c r="H151" s="32"/>
      <c r="I151" s="18">
        <v>0</v>
      </c>
      <c r="J151" s="13"/>
      <c r="K151" s="9"/>
      <c r="L151" s="9"/>
    </row>
    <row r="152" spans="1:12" ht="18.75">
      <c r="A152" s="33"/>
      <c r="B152" s="9"/>
      <c r="C152" s="15">
        <v>2025</v>
      </c>
      <c r="D152" s="16">
        <f t="shared" si="20"/>
        <v>0</v>
      </c>
      <c r="E152" s="21"/>
      <c r="F152" s="21"/>
      <c r="G152" s="21"/>
      <c r="H152" s="32"/>
      <c r="I152" s="18">
        <v>0</v>
      </c>
      <c r="J152" s="13"/>
      <c r="K152" s="9"/>
      <c r="L152" s="9"/>
    </row>
    <row r="153" spans="1:12" ht="19.5" customHeight="1">
      <c r="A153" s="14"/>
      <c r="B153" s="9" t="s">
        <v>74</v>
      </c>
      <c r="C153" s="15">
        <v>2017</v>
      </c>
      <c r="D153" s="16">
        <f aca="true" t="shared" si="21" ref="D153:D155">I153+H153+E153</f>
        <v>5067893.03</v>
      </c>
      <c r="E153" s="18"/>
      <c r="F153" s="18"/>
      <c r="G153" s="18"/>
      <c r="H153" s="18"/>
      <c r="I153" s="18">
        <f aca="true" t="shared" si="22" ref="I153:I155">I120+I129+I138</f>
        <v>5067893.03</v>
      </c>
      <c r="J153" s="22"/>
      <c r="K153" s="9"/>
      <c r="L153" s="9"/>
    </row>
    <row r="154" spans="1:12" ht="21" customHeight="1">
      <c r="A154" s="14"/>
      <c r="B154" s="9"/>
      <c r="C154" s="15">
        <v>2018</v>
      </c>
      <c r="D154" s="16">
        <f t="shared" si="21"/>
        <v>6511350.23</v>
      </c>
      <c r="E154" s="18"/>
      <c r="F154" s="18"/>
      <c r="G154" s="18"/>
      <c r="H154" s="23"/>
      <c r="I154" s="18">
        <f t="shared" si="22"/>
        <v>6511350.23</v>
      </c>
      <c r="J154" s="22"/>
      <c r="K154" s="9"/>
      <c r="L154" s="9"/>
    </row>
    <row r="155" spans="1:12" ht="21.75" customHeight="1">
      <c r="A155" s="14"/>
      <c r="B155" s="9"/>
      <c r="C155" s="15">
        <v>2019</v>
      </c>
      <c r="D155" s="16">
        <f t="shared" si="21"/>
        <v>6938276.57</v>
      </c>
      <c r="E155" s="18"/>
      <c r="F155" s="18"/>
      <c r="G155" s="18"/>
      <c r="H155" s="23"/>
      <c r="I155" s="18">
        <f t="shared" si="22"/>
        <v>6938276.57</v>
      </c>
      <c r="J155" s="22"/>
      <c r="K155" s="9"/>
      <c r="L155" s="9"/>
    </row>
    <row r="156" spans="1:12" ht="22.5" customHeight="1">
      <c r="A156" s="14"/>
      <c r="B156" s="9"/>
      <c r="C156" s="15">
        <v>2020</v>
      </c>
      <c r="D156" s="16">
        <f aca="true" t="shared" si="23" ref="D156:D161">D123+D132+D141+D147</f>
        <v>8801528.319999998</v>
      </c>
      <c r="E156" s="16"/>
      <c r="F156" s="16"/>
      <c r="G156" s="16"/>
      <c r="H156" s="16"/>
      <c r="I156" s="18">
        <f aca="true" t="shared" si="24" ref="I156:I161">I123+I132+I141+I147</f>
        <v>8801528.319999998</v>
      </c>
      <c r="J156" s="22"/>
      <c r="K156" s="9"/>
      <c r="L156" s="9"/>
    </row>
    <row r="157" spans="1:12" ht="25.5" customHeight="1">
      <c r="A157" s="14"/>
      <c r="B157" s="9"/>
      <c r="C157" s="25">
        <v>2021</v>
      </c>
      <c r="D157" s="26">
        <f t="shared" si="23"/>
        <v>8944967.510000002</v>
      </c>
      <c r="E157" s="26"/>
      <c r="F157" s="26"/>
      <c r="G157" s="26"/>
      <c r="H157" s="26"/>
      <c r="I157" s="29">
        <f t="shared" si="24"/>
        <v>8944967.510000002</v>
      </c>
      <c r="J157" s="27"/>
      <c r="K157" s="9"/>
      <c r="L157" s="9"/>
    </row>
    <row r="158" spans="1:12" ht="22.5" customHeight="1">
      <c r="A158" s="14"/>
      <c r="B158" s="9"/>
      <c r="C158" s="15">
        <v>2022</v>
      </c>
      <c r="D158" s="26">
        <f t="shared" si="23"/>
        <v>9062645.68</v>
      </c>
      <c r="E158" s="16"/>
      <c r="F158" s="16"/>
      <c r="G158" s="16"/>
      <c r="H158" s="16"/>
      <c r="I158" s="29">
        <f t="shared" si="24"/>
        <v>9062645.68</v>
      </c>
      <c r="J158" s="22"/>
      <c r="K158" s="9"/>
      <c r="L158" s="9"/>
    </row>
    <row r="159" spans="1:12" ht="24" customHeight="1">
      <c r="A159" s="14"/>
      <c r="B159" s="9"/>
      <c r="C159" s="15">
        <v>2023</v>
      </c>
      <c r="D159" s="26">
        <f t="shared" si="23"/>
        <v>14770679.780000001</v>
      </c>
      <c r="E159" s="16"/>
      <c r="F159" s="16"/>
      <c r="G159" s="16"/>
      <c r="H159" s="16"/>
      <c r="I159" s="29">
        <f t="shared" si="24"/>
        <v>14770679.780000001</v>
      </c>
      <c r="J159" s="22"/>
      <c r="K159" s="9"/>
      <c r="L159" s="9"/>
    </row>
    <row r="160" spans="1:12" ht="24" customHeight="1">
      <c r="A160" s="14"/>
      <c r="B160" s="9"/>
      <c r="C160" s="15">
        <v>2024</v>
      </c>
      <c r="D160" s="34">
        <f t="shared" si="23"/>
        <v>8984719</v>
      </c>
      <c r="E160" s="34"/>
      <c r="F160" s="34"/>
      <c r="G160" s="34"/>
      <c r="H160" s="34"/>
      <c r="I160" s="35">
        <f t="shared" si="24"/>
        <v>8984719</v>
      </c>
      <c r="J160" s="22"/>
      <c r="K160" s="9"/>
      <c r="L160" s="9"/>
    </row>
    <row r="161" spans="1:12" ht="24" customHeight="1">
      <c r="A161" s="14"/>
      <c r="B161" s="9"/>
      <c r="C161" s="15">
        <v>2025</v>
      </c>
      <c r="D161" s="34">
        <f t="shared" si="23"/>
        <v>8984719</v>
      </c>
      <c r="E161" s="34"/>
      <c r="F161" s="34"/>
      <c r="G161" s="34"/>
      <c r="H161" s="34"/>
      <c r="I161" s="35">
        <f t="shared" si="24"/>
        <v>8984719</v>
      </c>
      <c r="J161" s="22"/>
      <c r="K161" s="9"/>
      <c r="L161" s="9"/>
    </row>
    <row r="162" spans="1:12" ht="24.75" customHeight="1">
      <c r="A162" s="36" t="s">
        <v>75</v>
      </c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</row>
    <row r="163" spans="1:12" ht="24.75" customHeight="1">
      <c r="A163" s="37" t="s">
        <v>76</v>
      </c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</row>
    <row r="164" spans="1:12" ht="24" customHeight="1">
      <c r="A164" s="37" t="s">
        <v>77</v>
      </c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</row>
    <row r="165" spans="1:12" ht="24" customHeight="1">
      <c r="A165" s="38" t="s">
        <v>20</v>
      </c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40"/>
    </row>
    <row r="166" spans="1:12" ht="24" customHeight="1">
      <c r="A166" s="14" t="s">
        <v>78</v>
      </c>
      <c r="B166" s="9" t="s">
        <v>79</v>
      </c>
      <c r="C166" s="15">
        <v>2017</v>
      </c>
      <c r="D166" s="16">
        <f>E166+H166+I166</f>
        <v>37179997.91</v>
      </c>
      <c r="E166" s="11"/>
      <c r="F166" s="11"/>
      <c r="G166" s="11"/>
      <c r="H166" s="18"/>
      <c r="I166" s="18">
        <v>37179997.91</v>
      </c>
      <c r="J166" s="11"/>
      <c r="K166" s="9" t="s">
        <v>80</v>
      </c>
      <c r="L166" s="9" t="s">
        <v>81</v>
      </c>
    </row>
    <row r="167" spans="1:12" ht="18.75">
      <c r="A167" s="14"/>
      <c r="B167" s="9"/>
      <c r="C167" s="15">
        <v>2018</v>
      </c>
      <c r="D167" s="16">
        <f aca="true" t="shared" si="25" ref="D167:D174">I167+F167+E167</f>
        <v>44284755.12</v>
      </c>
      <c r="E167" s="11"/>
      <c r="F167" s="11"/>
      <c r="G167" s="11"/>
      <c r="H167" s="18"/>
      <c r="I167" s="18">
        <v>44284755.12</v>
      </c>
      <c r="J167" s="11"/>
      <c r="K167" s="9"/>
      <c r="L167" s="9"/>
    </row>
    <row r="168" spans="1:12" s="41" customFormat="1" ht="18.75">
      <c r="A168" s="14"/>
      <c r="B168" s="9"/>
      <c r="C168" s="15">
        <v>2019</v>
      </c>
      <c r="D168" s="16">
        <f t="shared" si="25"/>
        <v>50822576.23</v>
      </c>
      <c r="E168" s="11"/>
      <c r="F168" s="11"/>
      <c r="G168" s="11"/>
      <c r="H168" s="18"/>
      <c r="I168" s="18">
        <v>50822576.23</v>
      </c>
      <c r="J168" s="11"/>
      <c r="K168" s="9"/>
      <c r="L168" s="9"/>
    </row>
    <row r="169" spans="1:12" ht="18.75">
      <c r="A169" s="14"/>
      <c r="B169" s="9"/>
      <c r="C169" s="15">
        <v>2020</v>
      </c>
      <c r="D169" s="16">
        <f t="shared" si="25"/>
        <v>50704727.49</v>
      </c>
      <c r="E169" s="16"/>
      <c r="F169" s="16"/>
      <c r="G169" s="16"/>
      <c r="H169" s="16"/>
      <c r="I169" s="18">
        <v>50704727.49</v>
      </c>
      <c r="J169" s="21"/>
      <c r="K169" s="9"/>
      <c r="L169" s="9"/>
    </row>
    <row r="170" spans="1:12" ht="18.75">
      <c r="A170" s="14"/>
      <c r="B170" s="9"/>
      <c r="C170" s="15">
        <v>2021</v>
      </c>
      <c r="D170" s="16">
        <f t="shared" si="25"/>
        <v>55214556.17</v>
      </c>
      <c r="E170" s="16"/>
      <c r="F170" s="16"/>
      <c r="G170" s="16"/>
      <c r="H170" s="16"/>
      <c r="I170" s="18">
        <v>55214556.17</v>
      </c>
      <c r="J170" s="21"/>
      <c r="K170" s="9"/>
      <c r="L170" s="9"/>
    </row>
    <row r="171" spans="1:12" ht="21" customHeight="1">
      <c r="A171" s="14"/>
      <c r="B171" s="9"/>
      <c r="C171" s="15">
        <v>2022</v>
      </c>
      <c r="D171" s="16">
        <f t="shared" si="25"/>
        <v>57474947.85</v>
      </c>
      <c r="E171" s="42"/>
      <c r="F171" s="42"/>
      <c r="G171" s="42"/>
      <c r="H171" s="42"/>
      <c r="I171" s="18">
        <v>57474947.85</v>
      </c>
      <c r="J171" s="42"/>
      <c r="K171" s="9"/>
      <c r="L171" s="9"/>
    </row>
    <row r="172" spans="1:12" ht="21" customHeight="1">
      <c r="A172" s="14"/>
      <c r="B172" s="9"/>
      <c r="C172" s="15">
        <v>2023</v>
      </c>
      <c r="D172" s="16">
        <f t="shared" si="25"/>
        <v>63061078.7</v>
      </c>
      <c r="E172" s="42"/>
      <c r="F172" s="42"/>
      <c r="G172" s="42"/>
      <c r="H172" s="42"/>
      <c r="I172" s="18">
        <v>63061078.7</v>
      </c>
      <c r="J172" s="42"/>
      <c r="K172" s="9"/>
      <c r="L172" s="9"/>
    </row>
    <row r="173" spans="1:12" ht="21" customHeight="1">
      <c r="A173" s="14"/>
      <c r="B173" s="9"/>
      <c r="C173" s="15">
        <v>2024</v>
      </c>
      <c r="D173" s="16">
        <f t="shared" si="25"/>
        <v>53324615</v>
      </c>
      <c r="E173" s="42"/>
      <c r="F173" s="42"/>
      <c r="G173" s="42"/>
      <c r="H173" s="42"/>
      <c r="I173" s="18">
        <v>53324615</v>
      </c>
      <c r="J173" s="42"/>
      <c r="K173" s="9"/>
      <c r="L173" s="9"/>
    </row>
    <row r="174" spans="1:12" ht="21" customHeight="1">
      <c r="A174" s="14"/>
      <c r="B174" s="9"/>
      <c r="C174" s="15">
        <v>2025</v>
      </c>
      <c r="D174" s="16">
        <f t="shared" si="25"/>
        <v>52157884</v>
      </c>
      <c r="E174" s="42"/>
      <c r="F174" s="42"/>
      <c r="G174" s="42"/>
      <c r="H174" s="42"/>
      <c r="I174" s="18">
        <v>52157884</v>
      </c>
      <c r="J174" s="42"/>
      <c r="K174" s="9"/>
      <c r="L174" s="9"/>
    </row>
    <row r="175" spans="1:12" ht="21.75" customHeight="1">
      <c r="A175" s="14" t="s">
        <v>82</v>
      </c>
      <c r="B175" s="9" t="s">
        <v>83</v>
      </c>
      <c r="C175" s="15">
        <v>2017</v>
      </c>
      <c r="D175" s="16">
        <f>E175+H175+I175</f>
        <v>0</v>
      </c>
      <c r="E175" s="21"/>
      <c r="F175" s="21"/>
      <c r="G175" s="21"/>
      <c r="H175" s="20"/>
      <c r="I175" s="18">
        <v>0</v>
      </c>
      <c r="J175" s="21"/>
      <c r="K175" s="9" t="s">
        <v>80</v>
      </c>
      <c r="L175" s="9" t="s">
        <v>84</v>
      </c>
    </row>
    <row r="176" spans="1:12" ht="21.75" customHeight="1">
      <c r="A176" s="14"/>
      <c r="B176" s="9"/>
      <c r="C176" s="15">
        <v>2018</v>
      </c>
      <c r="D176" s="16">
        <v>1071200</v>
      </c>
      <c r="E176" s="21"/>
      <c r="F176" s="21"/>
      <c r="G176" s="21"/>
      <c r="H176" s="20"/>
      <c r="I176" s="18">
        <v>1071200</v>
      </c>
      <c r="J176" s="21"/>
      <c r="K176" s="9"/>
      <c r="L176" s="9"/>
    </row>
    <row r="177" spans="1:12" ht="25.5" customHeight="1">
      <c r="A177" s="14"/>
      <c r="B177" s="9"/>
      <c r="C177" s="15">
        <v>2019</v>
      </c>
      <c r="D177" s="16">
        <f>E177+H177+I177</f>
        <v>0</v>
      </c>
      <c r="E177" s="21"/>
      <c r="F177" s="21"/>
      <c r="G177" s="21"/>
      <c r="H177" s="20"/>
      <c r="I177" s="18">
        <v>0</v>
      </c>
      <c r="J177" s="21"/>
      <c r="K177" s="9"/>
      <c r="L177" s="9"/>
    </row>
    <row r="178" spans="1:12" ht="24" customHeight="1">
      <c r="A178" s="14"/>
      <c r="B178" s="9"/>
      <c r="C178" s="15">
        <v>2017</v>
      </c>
      <c r="D178" s="16">
        <v>0</v>
      </c>
      <c r="E178" s="21"/>
      <c r="F178" s="21"/>
      <c r="G178" s="21"/>
      <c r="H178" s="20"/>
      <c r="I178" s="18">
        <v>0</v>
      </c>
      <c r="J178" s="21"/>
      <c r="K178" s="9"/>
      <c r="L178" s="9"/>
    </row>
    <row r="179" spans="1:12" ht="24" customHeight="1">
      <c r="A179" s="14"/>
      <c r="B179" s="9"/>
      <c r="C179" s="15">
        <v>2018</v>
      </c>
      <c r="D179" s="16">
        <f>I179</f>
        <v>1049000</v>
      </c>
      <c r="E179" s="21"/>
      <c r="F179" s="21"/>
      <c r="G179" s="21"/>
      <c r="H179" s="20"/>
      <c r="I179" s="18">
        <v>1049000</v>
      </c>
      <c r="J179" s="21"/>
      <c r="K179" s="9"/>
      <c r="L179" s="9"/>
    </row>
    <row r="180" spans="1:12" ht="24" customHeight="1">
      <c r="A180" s="14"/>
      <c r="B180" s="9"/>
      <c r="C180" s="15">
        <v>2019</v>
      </c>
      <c r="D180" s="16">
        <v>0</v>
      </c>
      <c r="E180" s="21"/>
      <c r="F180" s="21"/>
      <c r="G180" s="21"/>
      <c r="H180" s="20"/>
      <c r="I180" s="18">
        <v>0</v>
      </c>
      <c r="J180" s="21"/>
      <c r="K180" s="9"/>
      <c r="L180" s="9"/>
    </row>
    <row r="181" spans="1:12" ht="18.75">
      <c r="A181" s="14"/>
      <c r="B181" s="9"/>
      <c r="C181" s="15">
        <v>2020</v>
      </c>
      <c r="D181" s="16">
        <v>0</v>
      </c>
      <c r="E181" s="21"/>
      <c r="F181" s="21"/>
      <c r="G181" s="21"/>
      <c r="H181" s="20"/>
      <c r="I181" s="18">
        <v>0</v>
      </c>
      <c r="J181" s="21"/>
      <c r="K181" s="9"/>
      <c r="L181" s="9"/>
    </row>
    <row r="182" spans="1:12" ht="18.75">
      <c r="A182" s="14"/>
      <c r="B182" s="9"/>
      <c r="C182" s="15">
        <v>2021</v>
      </c>
      <c r="D182" s="16">
        <v>0</v>
      </c>
      <c r="E182" s="21"/>
      <c r="F182" s="21"/>
      <c r="G182" s="21"/>
      <c r="H182" s="20"/>
      <c r="I182" s="18">
        <v>0</v>
      </c>
      <c r="J182" s="21"/>
      <c r="K182" s="9"/>
      <c r="L182" s="9"/>
    </row>
    <row r="183" spans="1:12" ht="18.75">
      <c r="A183" s="14"/>
      <c r="B183" s="9"/>
      <c r="C183" s="15">
        <v>2022</v>
      </c>
      <c r="D183" s="16">
        <v>0</v>
      </c>
      <c r="E183" s="21"/>
      <c r="F183" s="21"/>
      <c r="G183" s="21"/>
      <c r="H183" s="20"/>
      <c r="I183" s="18">
        <v>0</v>
      </c>
      <c r="J183" s="21"/>
      <c r="K183" s="9"/>
      <c r="L183" s="9"/>
    </row>
    <row r="184" spans="1:12" ht="18.75">
      <c r="A184" s="14"/>
      <c r="B184" s="9"/>
      <c r="C184" s="15">
        <v>2023</v>
      </c>
      <c r="D184" s="16">
        <f>I184</f>
        <v>1926791.32</v>
      </c>
      <c r="E184" s="21"/>
      <c r="F184" s="21"/>
      <c r="G184" s="21"/>
      <c r="H184" s="20"/>
      <c r="I184" s="18">
        <v>1926791.32</v>
      </c>
      <c r="J184" s="21"/>
      <c r="K184" s="9"/>
      <c r="L184" s="9"/>
    </row>
    <row r="185" spans="1:12" ht="18.75">
      <c r="A185" s="14"/>
      <c r="B185" s="9"/>
      <c r="C185" s="15">
        <v>2024</v>
      </c>
      <c r="D185" s="16">
        <v>0</v>
      </c>
      <c r="E185" s="21"/>
      <c r="F185" s="21"/>
      <c r="G185" s="21"/>
      <c r="H185" s="20"/>
      <c r="I185" s="18">
        <v>0</v>
      </c>
      <c r="J185" s="21"/>
      <c r="K185" s="9"/>
      <c r="L185" s="9"/>
    </row>
    <row r="186" spans="1:12" ht="18.75">
      <c r="A186" s="14"/>
      <c r="B186" s="9"/>
      <c r="C186" s="15">
        <v>2025</v>
      </c>
      <c r="D186" s="16">
        <v>0</v>
      </c>
      <c r="E186" s="21"/>
      <c r="F186" s="21"/>
      <c r="G186" s="21"/>
      <c r="H186" s="20"/>
      <c r="I186" s="18">
        <v>0</v>
      </c>
      <c r="J186" s="21"/>
      <c r="K186" s="9"/>
      <c r="L186" s="9"/>
    </row>
    <row r="187" spans="1:12" ht="18.75" customHeight="1">
      <c r="A187" s="14"/>
      <c r="B187" s="9" t="s">
        <v>85</v>
      </c>
      <c r="C187" s="15">
        <v>2017</v>
      </c>
      <c r="D187" s="16">
        <f aca="true" t="shared" si="26" ref="D187:D189">E187+H187+I187</f>
        <v>37179997.91</v>
      </c>
      <c r="E187" s="21"/>
      <c r="F187" s="21"/>
      <c r="G187" s="21"/>
      <c r="H187" s="20"/>
      <c r="I187" s="18">
        <f>I166+I175</f>
        <v>37179997.91</v>
      </c>
      <c r="J187" s="21"/>
      <c r="K187" s="9" t="s">
        <v>80</v>
      </c>
      <c r="L187" s="9" t="s">
        <v>84</v>
      </c>
    </row>
    <row r="188" spans="1:12" ht="18.75">
      <c r="A188" s="14"/>
      <c r="B188" s="9"/>
      <c r="C188" s="15">
        <v>2018</v>
      </c>
      <c r="D188" s="16">
        <f t="shared" si="26"/>
        <v>45333755.12</v>
      </c>
      <c r="E188" s="21"/>
      <c r="F188" s="21"/>
      <c r="G188" s="21"/>
      <c r="H188" s="20"/>
      <c r="I188" s="18">
        <f aca="true" t="shared" si="27" ref="I188:I195">I167+I179</f>
        <v>45333755.12</v>
      </c>
      <c r="J188" s="21"/>
      <c r="K188" s="9"/>
      <c r="L188" s="9"/>
    </row>
    <row r="189" spans="1:12" ht="27.75" customHeight="1">
      <c r="A189" s="14"/>
      <c r="B189" s="9"/>
      <c r="C189" s="15">
        <v>2019</v>
      </c>
      <c r="D189" s="16">
        <f t="shared" si="26"/>
        <v>50822576.23</v>
      </c>
      <c r="E189" s="21"/>
      <c r="F189" s="21"/>
      <c r="G189" s="21"/>
      <c r="H189" s="20"/>
      <c r="I189" s="18">
        <f t="shared" si="27"/>
        <v>50822576.23</v>
      </c>
      <c r="J189" s="21"/>
      <c r="K189" s="9"/>
      <c r="L189" s="9"/>
    </row>
    <row r="190" spans="1:12" ht="28.5" customHeight="1">
      <c r="A190" s="14"/>
      <c r="B190" s="9"/>
      <c r="C190" s="15">
        <v>2020</v>
      </c>
      <c r="D190" s="16">
        <f aca="true" t="shared" si="28" ref="D190:D195">D169+D181</f>
        <v>50704727.49</v>
      </c>
      <c r="E190" s="16"/>
      <c r="F190" s="16"/>
      <c r="G190" s="16"/>
      <c r="H190" s="16"/>
      <c r="I190" s="18">
        <f t="shared" si="27"/>
        <v>50704727.49</v>
      </c>
      <c r="J190" s="21"/>
      <c r="K190" s="9"/>
      <c r="L190" s="9"/>
    </row>
    <row r="191" spans="1:12" ht="28.5" customHeight="1">
      <c r="A191" s="14"/>
      <c r="B191" s="9"/>
      <c r="C191" s="25">
        <v>2021</v>
      </c>
      <c r="D191" s="26">
        <f t="shared" si="28"/>
        <v>55214556.17</v>
      </c>
      <c r="E191" s="26"/>
      <c r="F191" s="26"/>
      <c r="G191" s="26"/>
      <c r="H191" s="26"/>
      <c r="I191" s="29">
        <f t="shared" si="27"/>
        <v>55214556.17</v>
      </c>
      <c r="J191" s="43"/>
      <c r="K191" s="9"/>
      <c r="L191" s="9"/>
    </row>
    <row r="192" spans="1:12" ht="28.5" customHeight="1">
      <c r="A192" s="14"/>
      <c r="B192" s="9"/>
      <c r="C192" s="15">
        <v>2022</v>
      </c>
      <c r="D192" s="16">
        <f t="shared" si="28"/>
        <v>57474947.85</v>
      </c>
      <c r="E192" s="16"/>
      <c r="F192" s="16"/>
      <c r="G192" s="16"/>
      <c r="H192" s="16"/>
      <c r="I192" s="29">
        <f t="shared" si="27"/>
        <v>57474947.85</v>
      </c>
      <c r="J192" s="21"/>
      <c r="K192" s="9"/>
      <c r="L192" s="9"/>
    </row>
    <row r="193" spans="1:12" ht="28.5" customHeight="1">
      <c r="A193" s="14"/>
      <c r="B193" s="9"/>
      <c r="C193" s="15">
        <v>2023</v>
      </c>
      <c r="D193" s="16">
        <f t="shared" si="28"/>
        <v>64987870.02</v>
      </c>
      <c r="E193" s="16"/>
      <c r="F193" s="16"/>
      <c r="G193" s="16"/>
      <c r="H193" s="16"/>
      <c r="I193" s="29">
        <f t="shared" si="27"/>
        <v>64987870.02</v>
      </c>
      <c r="J193" s="21"/>
      <c r="K193" s="9"/>
      <c r="L193" s="9"/>
    </row>
    <row r="194" spans="1:12" ht="28.5" customHeight="1">
      <c r="A194" s="14"/>
      <c r="B194" s="9"/>
      <c r="C194" s="15">
        <v>2024</v>
      </c>
      <c r="D194" s="16">
        <f t="shared" si="28"/>
        <v>53324615</v>
      </c>
      <c r="E194" s="16"/>
      <c r="F194" s="16"/>
      <c r="G194" s="16"/>
      <c r="H194" s="16"/>
      <c r="I194" s="35">
        <f t="shared" si="27"/>
        <v>53324615</v>
      </c>
      <c r="J194" s="21"/>
      <c r="K194" s="9"/>
      <c r="L194" s="9"/>
    </row>
    <row r="195" spans="1:12" ht="28.5" customHeight="1">
      <c r="A195" s="14"/>
      <c r="B195" s="9"/>
      <c r="C195" s="15">
        <v>2025</v>
      </c>
      <c r="D195" s="16">
        <f t="shared" si="28"/>
        <v>52157884</v>
      </c>
      <c r="E195" s="16"/>
      <c r="F195" s="16"/>
      <c r="G195" s="16"/>
      <c r="H195" s="16"/>
      <c r="I195" s="35">
        <f t="shared" si="27"/>
        <v>52157884</v>
      </c>
      <c r="J195" s="21"/>
      <c r="K195" s="9"/>
      <c r="L195" s="9"/>
    </row>
    <row r="196" spans="1:12" ht="21.75" customHeight="1">
      <c r="A196" s="44" t="s">
        <v>86</v>
      </c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</row>
    <row r="197" spans="1:12" ht="23.25" customHeight="1">
      <c r="A197" s="37" t="s">
        <v>87</v>
      </c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</row>
    <row r="198" spans="1:12" ht="21.75" customHeight="1">
      <c r="A198" s="37" t="s">
        <v>88</v>
      </c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</row>
    <row r="199" spans="1:12" ht="21.75" customHeight="1">
      <c r="A199" s="45" t="s">
        <v>20</v>
      </c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7"/>
    </row>
    <row r="200" spans="1:12" ht="21.75" customHeight="1">
      <c r="A200" s="14" t="s">
        <v>89</v>
      </c>
      <c r="B200" s="9" t="s">
        <v>90</v>
      </c>
      <c r="C200" s="15">
        <v>2017</v>
      </c>
      <c r="D200" s="16">
        <f aca="true" t="shared" si="29" ref="D200:D205">F200+I200</f>
        <v>3180798</v>
      </c>
      <c r="E200" s="11"/>
      <c r="F200" s="18">
        <v>2298000</v>
      </c>
      <c r="G200" s="11"/>
      <c r="H200" s="18">
        <v>2298000</v>
      </c>
      <c r="I200" s="18">
        <v>882798</v>
      </c>
      <c r="J200" s="11"/>
      <c r="K200" s="9" t="s">
        <v>91</v>
      </c>
      <c r="L200" s="9" t="s">
        <v>92</v>
      </c>
    </row>
    <row r="201" spans="1:12" ht="19.5" customHeight="1">
      <c r="A201" s="14"/>
      <c r="B201" s="9"/>
      <c r="C201" s="15">
        <v>2018</v>
      </c>
      <c r="D201" s="16">
        <f t="shared" si="29"/>
        <v>3449973.7800000003</v>
      </c>
      <c r="E201" s="11"/>
      <c r="F201" s="18">
        <f>H201</f>
        <v>2466400</v>
      </c>
      <c r="G201" s="11"/>
      <c r="H201" s="18">
        <v>2466400</v>
      </c>
      <c r="I201" s="18">
        <v>983573.78</v>
      </c>
      <c r="J201" s="11"/>
      <c r="K201" s="9"/>
      <c r="L201" s="9"/>
    </row>
    <row r="202" spans="1:12" ht="21.75" customHeight="1">
      <c r="A202" s="14"/>
      <c r="B202" s="9"/>
      <c r="C202" s="15">
        <v>2019</v>
      </c>
      <c r="D202" s="16">
        <f t="shared" si="29"/>
        <v>2708393.2</v>
      </c>
      <c r="E202" s="11"/>
      <c r="F202" s="18">
        <v>1930600</v>
      </c>
      <c r="G202" s="11"/>
      <c r="H202" s="18">
        <v>1930600</v>
      </c>
      <c r="I202" s="18">
        <v>777793.2</v>
      </c>
      <c r="J202" s="11"/>
      <c r="K202" s="9"/>
      <c r="L202" s="9"/>
    </row>
    <row r="203" spans="1:12" ht="21.75" customHeight="1">
      <c r="A203" s="14"/>
      <c r="B203" s="9"/>
      <c r="C203" s="15">
        <v>2020</v>
      </c>
      <c r="D203" s="16">
        <f t="shared" si="29"/>
        <v>0</v>
      </c>
      <c r="E203" s="21"/>
      <c r="F203" s="18">
        <v>0</v>
      </c>
      <c r="G203" s="21"/>
      <c r="H203" s="18">
        <v>0</v>
      </c>
      <c r="I203" s="18">
        <v>0</v>
      </c>
      <c r="J203" s="21"/>
      <c r="K203" s="9"/>
      <c r="L203" s="9"/>
    </row>
    <row r="204" spans="1:12" ht="21.75" customHeight="1">
      <c r="A204" s="14"/>
      <c r="B204" s="9"/>
      <c r="C204" s="15">
        <v>2021</v>
      </c>
      <c r="D204" s="16">
        <f t="shared" si="29"/>
        <v>0</v>
      </c>
      <c r="E204" s="21"/>
      <c r="F204" s="18">
        <v>0</v>
      </c>
      <c r="G204" s="21"/>
      <c r="H204" s="18">
        <v>0</v>
      </c>
      <c r="I204" s="18">
        <v>0</v>
      </c>
      <c r="J204" s="21"/>
      <c r="K204" s="9"/>
      <c r="L204" s="9"/>
    </row>
    <row r="205" spans="1:12" ht="20.25" customHeight="1">
      <c r="A205" s="14"/>
      <c r="B205" s="9"/>
      <c r="C205" s="15">
        <v>2022</v>
      </c>
      <c r="D205" s="16">
        <f t="shared" si="29"/>
        <v>0</v>
      </c>
      <c r="E205" s="21"/>
      <c r="F205" s="18">
        <v>0</v>
      </c>
      <c r="G205" s="21"/>
      <c r="H205" s="18">
        <v>0</v>
      </c>
      <c r="I205" s="18">
        <v>0</v>
      </c>
      <c r="J205" s="21"/>
      <c r="K205" s="9"/>
      <c r="L205" s="9"/>
    </row>
    <row r="206" spans="1:12" ht="20.25" customHeight="1">
      <c r="A206" s="14"/>
      <c r="B206" s="9"/>
      <c r="C206" s="15">
        <v>2023</v>
      </c>
      <c r="D206" s="16">
        <v>0</v>
      </c>
      <c r="E206" s="21"/>
      <c r="F206" s="18">
        <v>0</v>
      </c>
      <c r="G206" s="21"/>
      <c r="H206" s="18">
        <v>0</v>
      </c>
      <c r="I206" s="18">
        <v>0</v>
      </c>
      <c r="J206" s="21"/>
      <c r="K206" s="9"/>
      <c r="L206" s="9"/>
    </row>
    <row r="207" spans="1:12" ht="20.25" customHeight="1">
      <c r="A207" s="14"/>
      <c r="B207" s="9"/>
      <c r="C207" s="15">
        <v>2024</v>
      </c>
      <c r="D207" s="16">
        <v>0</v>
      </c>
      <c r="E207" s="21"/>
      <c r="F207" s="18">
        <v>0</v>
      </c>
      <c r="G207" s="21"/>
      <c r="H207" s="18">
        <v>0</v>
      </c>
      <c r="I207" s="18">
        <v>0</v>
      </c>
      <c r="J207" s="21"/>
      <c r="K207" s="9"/>
      <c r="L207" s="9"/>
    </row>
    <row r="208" spans="1:12" ht="20.25" customHeight="1">
      <c r="A208" s="14"/>
      <c r="B208" s="9"/>
      <c r="C208" s="15">
        <v>2025</v>
      </c>
      <c r="D208" s="16">
        <v>0</v>
      </c>
      <c r="E208" s="21"/>
      <c r="F208" s="18">
        <v>0</v>
      </c>
      <c r="G208" s="21"/>
      <c r="H208" s="18">
        <v>0</v>
      </c>
      <c r="I208" s="18">
        <v>0</v>
      </c>
      <c r="J208" s="21"/>
      <c r="K208" s="9"/>
      <c r="L208" s="9"/>
    </row>
    <row r="209" spans="1:15" ht="25.5" customHeight="1">
      <c r="A209" s="14"/>
      <c r="B209" s="9" t="s">
        <v>93</v>
      </c>
      <c r="C209" s="48">
        <v>2017</v>
      </c>
      <c r="D209" s="49">
        <f>I209+H209+E209</f>
        <v>3180798</v>
      </c>
      <c r="E209" s="50"/>
      <c r="F209" s="51">
        <v>2298000</v>
      </c>
      <c r="G209" s="50"/>
      <c r="H209" s="51">
        <v>2298000</v>
      </c>
      <c r="I209" s="51">
        <f aca="true" t="shared" si="30" ref="I209:I214">I200</f>
        <v>882798</v>
      </c>
      <c r="J209" s="52"/>
      <c r="K209" s="9"/>
      <c r="L209" s="9"/>
      <c r="O209" s="53"/>
    </row>
    <row r="210" spans="1:12" ht="21.75" customHeight="1">
      <c r="A210" s="14"/>
      <c r="B210" s="9"/>
      <c r="C210" s="15">
        <v>2018</v>
      </c>
      <c r="D210" s="16">
        <f aca="true" t="shared" si="31" ref="D210:D215">F210+I210</f>
        <v>3449973.7800000003</v>
      </c>
      <c r="E210" s="21"/>
      <c r="F210" s="18">
        <f aca="true" t="shared" si="32" ref="F210:F214">H210</f>
        <v>2466400</v>
      </c>
      <c r="G210" s="21"/>
      <c r="H210" s="18">
        <f aca="true" t="shared" si="33" ref="H210:H214">H201</f>
        <v>2466400</v>
      </c>
      <c r="I210" s="18">
        <f t="shared" si="30"/>
        <v>983573.78</v>
      </c>
      <c r="J210" s="13"/>
      <c r="K210" s="9"/>
      <c r="L210" s="9"/>
    </row>
    <row r="211" spans="1:12" ht="27" customHeight="1">
      <c r="A211" s="14"/>
      <c r="B211" s="9"/>
      <c r="C211" s="15">
        <v>2019</v>
      </c>
      <c r="D211" s="16">
        <f t="shared" si="31"/>
        <v>2708393.2</v>
      </c>
      <c r="E211" s="21"/>
      <c r="F211" s="18">
        <f t="shared" si="32"/>
        <v>1930600</v>
      </c>
      <c r="G211" s="21"/>
      <c r="H211" s="18">
        <f t="shared" si="33"/>
        <v>1930600</v>
      </c>
      <c r="I211" s="18">
        <f t="shared" si="30"/>
        <v>777793.2</v>
      </c>
      <c r="J211" s="13"/>
      <c r="K211" s="9"/>
      <c r="L211" s="9"/>
    </row>
    <row r="212" spans="1:12" ht="25.5" customHeight="1">
      <c r="A212" s="14"/>
      <c r="B212" s="9"/>
      <c r="C212" s="15">
        <v>2020</v>
      </c>
      <c r="D212" s="16">
        <f t="shared" si="31"/>
        <v>0</v>
      </c>
      <c r="E212" s="18"/>
      <c r="F212" s="18">
        <f t="shared" si="32"/>
        <v>0</v>
      </c>
      <c r="G212" s="18"/>
      <c r="H212" s="18">
        <f t="shared" si="33"/>
        <v>0</v>
      </c>
      <c r="I212" s="18">
        <f t="shared" si="30"/>
        <v>0</v>
      </c>
      <c r="J212" s="13"/>
      <c r="K212" s="9"/>
      <c r="L212" s="9"/>
    </row>
    <row r="213" spans="1:12" ht="27" customHeight="1">
      <c r="A213" s="14"/>
      <c r="B213" s="9"/>
      <c r="C213" s="15">
        <v>2021</v>
      </c>
      <c r="D213" s="16">
        <f t="shared" si="31"/>
        <v>0</v>
      </c>
      <c r="E213" s="18"/>
      <c r="F213" s="18">
        <f t="shared" si="32"/>
        <v>0</v>
      </c>
      <c r="G213" s="18"/>
      <c r="H213" s="18">
        <f t="shared" si="33"/>
        <v>0</v>
      </c>
      <c r="I213" s="18">
        <f t="shared" si="30"/>
        <v>0</v>
      </c>
      <c r="J213" s="13"/>
      <c r="K213" s="9"/>
      <c r="L213" s="9"/>
    </row>
    <row r="214" spans="1:12" ht="27" customHeight="1">
      <c r="A214" s="14"/>
      <c r="B214" s="9"/>
      <c r="C214" s="15">
        <v>2022</v>
      </c>
      <c r="D214" s="16">
        <f t="shared" si="31"/>
        <v>0</v>
      </c>
      <c r="E214" s="18"/>
      <c r="F214" s="18">
        <f t="shared" si="32"/>
        <v>0</v>
      </c>
      <c r="G214" s="18"/>
      <c r="H214" s="18">
        <f t="shared" si="33"/>
        <v>0</v>
      </c>
      <c r="I214" s="18">
        <f t="shared" si="30"/>
        <v>0</v>
      </c>
      <c r="J214" s="13"/>
      <c r="K214" s="9"/>
      <c r="L214" s="9"/>
    </row>
    <row r="215" spans="1:12" ht="27" customHeight="1">
      <c r="A215" s="14"/>
      <c r="B215" s="9"/>
      <c r="C215" s="15">
        <v>2023</v>
      </c>
      <c r="D215" s="16">
        <f t="shared" si="31"/>
        <v>0</v>
      </c>
      <c r="E215" s="18"/>
      <c r="F215" s="18">
        <v>0</v>
      </c>
      <c r="G215" s="18"/>
      <c r="H215" s="18">
        <v>0</v>
      </c>
      <c r="I215" s="18">
        <v>0</v>
      </c>
      <c r="J215" s="13"/>
      <c r="K215" s="9"/>
      <c r="L215" s="9"/>
    </row>
    <row r="216" spans="1:12" ht="27" customHeight="1">
      <c r="A216" s="14"/>
      <c r="B216" s="9"/>
      <c r="C216" s="15">
        <v>2024</v>
      </c>
      <c r="D216" s="16">
        <v>0</v>
      </c>
      <c r="E216" s="18"/>
      <c r="F216" s="18">
        <v>0</v>
      </c>
      <c r="G216" s="18"/>
      <c r="H216" s="18">
        <v>0</v>
      </c>
      <c r="I216" s="18">
        <v>0</v>
      </c>
      <c r="J216" s="13"/>
      <c r="K216" s="9"/>
      <c r="L216" s="9"/>
    </row>
    <row r="217" spans="1:12" ht="27" customHeight="1">
      <c r="A217" s="14"/>
      <c r="B217" s="9"/>
      <c r="C217" s="15">
        <v>2025</v>
      </c>
      <c r="D217" s="16">
        <v>0</v>
      </c>
      <c r="E217" s="18"/>
      <c r="F217" s="18">
        <v>0</v>
      </c>
      <c r="G217" s="18"/>
      <c r="H217" s="18">
        <v>0</v>
      </c>
      <c r="I217" s="18">
        <v>0</v>
      </c>
      <c r="J217" s="13"/>
      <c r="K217" s="9"/>
      <c r="L217" s="9"/>
    </row>
    <row r="218" spans="1:12" ht="27" customHeight="1">
      <c r="A218" s="36" t="s">
        <v>94</v>
      </c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</row>
    <row r="219" spans="1:12" ht="31.5" customHeight="1">
      <c r="A219" s="54" t="s">
        <v>95</v>
      </c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</row>
    <row r="220" spans="1:12" ht="27" customHeight="1">
      <c r="A220" s="36" t="s">
        <v>96</v>
      </c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</row>
    <row r="221" spans="1:12" ht="27" customHeight="1">
      <c r="A221" s="37" t="s">
        <v>20</v>
      </c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</row>
    <row r="222" spans="1:12" ht="27" customHeight="1">
      <c r="A222" s="33" t="s">
        <v>97</v>
      </c>
      <c r="B222" s="9" t="s">
        <v>98</v>
      </c>
      <c r="C222" s="15">
        <v>2020</v>
      </c>
      <c r="D222" s="16">
        <v>0</v>
      </c>
      <c r="E222" s="55"/>
      <c r="F222" s="18">
        <v>0</v>
      </c>
      <c r="G222" s="18">
        <v>0</v>
      </c>
      <c r="H222" s="18">
        <v>0</v>
      </c>
      <c r="I222" s="18">
        <v>0</v>
      </c>
      <c r="J222" s="13"/>
      <c r="K222" s="56" t="s">
        <v>46</v>
      </c>
      <c r="L222" s="9" t="s">
        <v>99</v>
      </c>
    </row>
    <row r="223" spans="1:12" ht="27" customHeight="1">
      <c r="A223" s="33"/>
      <c r="B223" s="9"/>
      <c r="C223" s="15">
        <v>2021</v>
      </c>
      <c r="D223" s="16">
        <f>F223</f>
        <v>161200</v>
      </c>
      <c r="E223" s="18"/>
      <c r="F223" s="18">
        <f>G223+H223</f>
        <v>161200</v>
      </c>
      <c r="G223" s="18">
        <v>161200</v>
      </c>
      <c r="H223" s="18">
        <v>0</v>
      </c>
      <c r="I223" s="18">
        <v>0</v>
      </c>
      <c r="J223" s="13"/>
      <c r="K223" s="56"/>
      <c r="L223" s="9"/>
    </row>
    <row r="224" spans="1:12" ht="27" customHeight="1">
      <c r="A224" s="33"/>
      <c r="B224" s="9"/>
      <c r="C224" s="15">
        <v>2022</v>
      </c>
      <c r="D224" s="16">
        <v>0</v>
      </c>
      <c r="E224" s="18"/>
      <c r="F224" s="18">
        <v>0</v>
      </c>
      <c r="G224" s="18">
        <v>0</v>
      </c>
      <c r="H224" s="18">
        <v>0</v>
      </c>
      <c r="I224" s="18">
        <v>0</v>
      </c>
      <c r="J224" s="13"/>
      <c r="K224" s="56"/>
      <c r="L224" s="9"/>
    </row>
    <row r="225" spans="1:12" ht="27" customHeight="1">
      <c r="A225" s="33"/>
      <c r="B225" s="9"/>
      <c r="C225" s="15">
        <v>2023</v>
      </c>
      <c r="D225" s="16">
        <v>0</v>
      </c>
      <c r="E225" s="18"/>
      <c r="F225" s="18">
        <v>0</v>
      </c>
      <c r="G225" s="18">
        <v>0</v>
      </c>
      <c r="H225" s="18">
        <v>0</v>
      </c>
      <c r="I225" s="18">
        <v>0</v>
      </c>
      <c r="J225" s="13"/>
      <c r="K225" s="56"/>
      <c r="L225" s="9"/>
    </row>
    <row r="226" spans="1:12" ht="27" customHeight="1">
      <c r="A226" s="33"/>
      <c r="B226" s="9"/>
      <c r="C226" s="15">
        <v>2024</v>
      </c>
      <c r="D226" s="16">
        <v>0</v>
      </c>
      <c r="E226" s="18"/>
      <c r="F226" s="18">
        <v>0</v>
      </c>
      <c r="G226" s="18">
        <v>0</v>
      </c>
      <c r="H226" s="18">
        <v>0</v>
      </c>
      <c r="I226" s="18">
        <v>0</v>
      </c>
      <c r="J226" s="13"/>
      <c r="K226" s="56"/>
      <c r="L226" s="9"/>
    </row>
    <row r="227" spans="1:12" ht="27" customHeight="1">
      <c r="A227" s="33"/>
      <c r="B227" s="9"/>
      <c r="C227" s="15">
        <v>2025</v>
      </c>
      <c r="D227" s="16">
        <v>0</v>
      </c>
      <c r="E227" s="18"/>
      <c r="F227" s="18">
        <v>0</v>
      </c>
      <c r="G227" s="18">
        <v>0</v>
      </c>
      <c r="H227" s="18">
        <v>0</v>
      </c>
      <c r="I227" s="18">
        <v>0</v>
      </c>
      <c r="J227" s="13"/>
      <c r="K227" s="56"/>
      <c r="L227" s="9"/>
    </row>
    <row r="228" spans="1:12" ht="27" customHeight="1">
      <c r="A228" s="57" t="s">
        <v>100</v>
      </c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</row>
    <row r="229" spans="1:12" ht="27" customHeight="1">
      <c r="A229" s="57" t="s">
        <v>101</v>
      </c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</row>
    <row r="230" spans="1:12" ht="27" customHeight="1">
      <c r="A230" s="57" t="s">
        <v>102</v>
      </c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</row>
    <row r="231" spans="1:12" ht="27" customHeight="1">
      <c r="A231" s="57" t="s">
        <v>20</v>
      </c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</row>
    <row r="232" spans="1:12" ht="27" customHeight="1">
      <c r="A232" s="33" t="s">
        <v>103</v>
      </c>
      <c r="B232" s="9" t="s">
        <v>104</v>
      </c>
      <c r="C232" s="15">
        <v>2020</v>
      </c>
      <c r="D232" s="16">
        <f aca="true" t="shared" si="34" ref="D232:D234">F232+I232</f>
        <v>251858</v>
      </c>
      <c r="E232" s="22"/>
      <c r="F232" s="16">
        <f>G232+H232</f>
        <v>220208</v>
      </c>
      <c r="G232" s="16">
        <v>125908</v>
      </c>
      <c r="H232" s="16">
        <v>94300</v>
      </c>
      <c r="I232" s="16">
        <v>31650</v>
      </c>
      <c r="J232" s="22"/>
      <c r="K232" s="9" t="s">
        <v>105</v>
      </c>
      <c r="L232" s="9" t="s">
        <v>106</v>
      </c>
    </row>
    <row r="233" spans="1:12" ht="27" customHeight="1">
      <c r="A233" s="33"/>
      <c r="B233" s="9"/>
      <c r="C233" s="15">
        <v>2021</v>
      </c>
      <c r="D233" s="16">
        <f t="shared" si="34"/>
        <v>0</v>
      </c>
      <c r="E233" s="22"/>
      <c r="F233" s="19">
        <v>0</v>
      </c>
      <c r="G233" s="19">
        <v>0</v>
      </c>
      <c r="H233" s="18">
        <v>0</v>
      </c>
      <c r="I233" s="18">
        <v>0</v>
      </c>
      <c r="J233" s="22"/>
      <c r="K233" s="9"/>
      <c r="L233" s="9"/>
    </row>
    <row r="234" spans="1:12" ht="27" customHeight="1">
      <c r="A234" s="33"/>
      <c r="B234" s="9"/>
      <c r="C234" s="15">
        <v>2022</v>
      </c>
      <c r="D234" s="16">
        <f t="shared" si="34"/>
        <v>0</v>
      </c>
      <c r="E234" s="22"/>
      <c r="F234" s="19">
        <v>0</v>
      </c>
      <c r="G234" s="19">
        <v>0</v>
      </c>
      <c r="H234" s="18">
        <v>0</v>
      </c>
      <c r="I234" s="18">
        <v>0</v>
      </c>
      <c r="J234" s="22"/>
      <c r="K234" s="9"/>
      <c r="L234" s="9"/>
    </row>
    <row r="235" spans="1:12" ht="27" customHeight="1">
      <c r="A235" s="33"/>
      <c r="B235" s="9"/>
      <c r="C235" s="15">
        <v>2023</v>
      </c>
      <c r="D235" s="16">
        <v>0</v>
      </c>
      <c r="E235" s="22"/>
      <c r="F235" s="19">
        <v>0</v>
      </c>
      <c r="G235" s="19">
        <v>0</v>
      </c>
      <c r="H235" s="18">
        <v>0</v>
      </c>
      <c r="I235" s="18">
        <v>0</v>
      </c>
      <c r="J235" s="22"/>
      <c r="K235" s="9"/>
      <c r="L235" s="9"/>
    </row>
    <row r="236" spans="1:12" ht="27" customHeight="1">
      <c r="A236" s="33"/>
      <c r="B236" s="9"/>
      <c r="C236" s="15">
        <v>2024</v>
      </c>
      <c r="D236" s="16">
        <v>0</v>
      </c>
      <c r="E236" s="22"/>
      <c r="F236" s="19">
        <v>0</v>
      </c>
      <c r="G236" s="19">
        <v>0</v>
      </c>
      <c r="H236" s="18">
        <v>0</v>
      </c>
      <c r="I236" s="18">
        <v>0</v>
      </c>
      <c r="J236" s="22"/>
      <c r="K236" s="9"/>
      <c r="L236" s="9"/>
    </row>
    <row r="237" spans="1:12" ht="27" customHeight="1">
      <c r="A237" s="33"/>
      <c r="B237" s="9"/>
      <c r="C237" s="15">
        <v>2025</v>
      </c>
      <c r="D237" s="16">
        <v>0</v>
      </c>
      <c r="E237" s="22"/>
      <c r="F237" s="19">
        <v>0</v>
      </c>
      <c r="G237" s="19">
        <v>0</v>
      </c>
      <c r="H237" s="18">
        <v>0</v>
      </c>
      <c r="I237" s="18">
        <v>0</v>
      </c>
      <c r="J237" s="22"/>
      <c r="K237" s="9"/>
      <c r="L237" s="9"/>
    </row>
    <row r="238" spans="1:12" ht="19.5" customHeight="1">
      <c r="A238" s="14"/>
      <c r="B238" s="58" t="s">
        <v>107</v>
      </c>
      <c r="C238" s="15" t="s">
        <v>108</v>
      </c>
      <c r="D238" s="16">
        <f>D239+D240+D241+D242+D243+D244+D245+D246+D247</f>
        <v>599938602.99</v>
      </c>
      <c r="E238" s="16">
        <f>E239+E240+E241+E242+E243+E244+E245+E246+E247</f>
        <v>0</v>
      </c>
      <c r="F238" s="16">
        <f>F239+F240+F241+F242+F243+F244+F245+F246+F247</f>
        <v>7076408</v>
      </c>
      <c r="G238" s="16">
        <f>G239+G240+G241+G242+G243+G244+G245+G246+G247</f>
        <v>287108</v>
      </c>
      <c r="H238" s="16">
        <f>H239+H240+H241+H242+H243+H244+H245+H246+H247</f>
        <v>6789300</v>
      </c>
      <c r="I238" s="16">
        <f>I239+I240+I241+I242+I243+I244+I245+I246+I247</f>
        <v>592862194.99</v>
      </c>
      <c r="J238" s="21"/>
      <c r="K238" s="9"/>
      <c r="L238" s="9"/>
    </row>
    <row r="239" spans="1:12" ht="19.5" customHeight="1">
      <c r="A239" s="14"/>
      <c r="B239" s="58"/>
      <c r="C239" s="15">
        <v>2017</v>
      </c>
      <c r="D239" s="16">
        <f aca="true" t="shared" si="35" ref="D239:D241">E239+H239+I239</f>
        <v>48852362.39</v>
      </c>
      <c r="E239" s="18">
        <f aca="true" t="shared" si="36" ref="E239:E241">E17+E26+E35+E44+E53+E62+E71+E80+E120+E129+E138+E166+E175+E200</f>
        <v>0</v>
      </c>
      <c r="F239" s="16">
        <v>2298000</v>
      </c>
      <c r="G239" s="18">
        <v>0</v>
      </c>
      <c r="H239" s="16">
        <f>H16+H26+H35+H44+H53+H62+H71+H80+H120+H129+H138+H166+H175+H200</f>
        <v>2298000</v>
      </c>
      <c r="I239" s="16">
        <f aca="true" t="shared" si="37" ref="I239:I240">I16+I26+I35+I44+I53+I62+I71+I80+I89+I98+I120+I129+I138+I166+I178+I200</f>
        <v>46554362.39</v>
      </c>
      <c r="J239" s="21"/>
      <c r="K239" s="9"/>
      <c r="L239" s="9"/>
    </row>
    <row r="240" spans="1:12" ht="19.5" customHeight="1">
      <c r="A240" s="14"/>
      <c r="B240" s="58"/>
      <c r="C240" s="15">
        <v>2018</v>
      </c>
      <c r="D240" s="16">
        <f t="shared" si="35"/>
        <v>59816414.46</v>
      </c>
      <c r="E240" s="18">
        <f t="shared" si="36"/>
        <v>0</v>
      </c>
      <c r="F240" s="16">
        <f aca="true" t="shared" si="38" ref="F240:F241">H240</f>
        <v>2466400</v>
      </c>
      <c r="G240" s="59">
        <v>0</v>
      </c>
      <c r="H240" s="16">
        <f>H201</f>
        <v>2466400</v>
      </c>
      <c r="I240" s="16">
        <f t="shared" si="37"/>
        <v>57350014.46</v>
      </c>
      <c r="J240" s="21"/>
      <c r="K240" s="9"/>
      <c r="L240" s="9"/>
    </row>
    <row r="241" spans="1:12" ht="19.5" customHeight="1">
      <c r="A241" s="14"/>
      <c r="B241" s="58"/>
      <c r="C241" s="15">
        <v>2019</v>
      </c>
      <c r="D241" s="16">
        <f t="shared" si="35"/>
        <v>64890057.66</v>
      </c>
      <c r="E241" s="18">
        <f t="shared" si="36"/>
        <v>0</v>
      </c>
      <c r="F241" s="16">
        <f t="shared" si="38"/>
        <v>1930600</v>
      </c>
      <c r="G241" s="18">
        <v>0</v>
      </c>
      <c r="H241" s="16">
        <f>H211</f>
        <v>1930600</v>
      </c>
      <c r="I241" s="16">
        <f>I19+I28+I37+I46+I55+I64+I73+I82+I91+I100+I122+I131+I140+I168+I180+I202</f>
        <v>62959457.66</v>
      </c>
      <c r="J241" s="21"/>
      <c r="K241" s="9"/>
      <c r="L241" s="9"/>
    </row>
    <row r="242" spans="1:12" ht="23.25" customHeight="1">
      <c r="A242" s="14"/>
      <c r="B242" s="58"/>
      <c r="C242" s="15">
        <v>2020</v>
      </c>
      <c r="D242" s="16">
        <f aca="true" t="shared" si="39" ref="D242:D247">E242+I242+F242</f>
        <v>66826650.190000005</v>
      </c>
      <c r="E242" s="18">
        <v>0</v>
      </c>
      <c r="F242" s="16">
        <f aca="true" t="shared" si="40" ref="F242:F247">G242+H242</f>
        <v>220208</v>
      </c>
      <c r="G242" s="16">
        <f aca="true" t="shared" si="41" ref="G242:G247">G232+G222+G212</f>
        <v>125908</v>
      </c>
      <c r="H242" s="16">
        <f aca="true" t="shared" si="42" ref="H242:H244">H232+H223+H212</f>
        <v>94300</v>
      </c>
      <c r="I242" s="16">
        <f aca="true" t="shared" si="43" ref="I242:I244">I20+I29+I38+I47+I56+I65+I74+I83+I92+I101+I123+I132+I141+I169+I181+I203+I223+I232+I147</f>
        <v>66606442.190000005</v>
      </c>
      <c r="J242" s="21"/>
      <c r="K242" s="9"/>
      <c r="L242" s="9"/>
    </row>
    <row r="243" spans="1:12" ht="18.75" customHeight="1">
      <c r="A243" s="14"/>
      <c r="B243" s="58"/>
      <c r="C243" s="15">
        <v>2021</v>
      </c>
      <c r="D243" s="16">
        <f t="shared" si="39"/>
        <v>71433124.28</v>
      </c>
      <c r="E243" s="18">
        <v>0</v>
      </c>
      <c r="F243" s="16">
        <f t="shared" si="40"/>
        <v>161200</v>
      </c>
      <c r="G243" s="16">
        <f t="shared" si="41"/>
        <v>161200</v>
      </c>
      <c r="H243" s="16">
        <f t="shared" si="42"/>
        <v>0</v>
      </c>
      <c r="I243" s="16">
        <f t="shared" si="43"/>
        <v>71271924.28</v>
      </c>
      <c r="J243" s="21"/>
      <c r="K243" s="9"/>
      <c r="L243" s="9"/>
    </row>
    <row r="244" spans="1:12" ht="18.75">
      <c r="A244" s="14"/>
      <c r="B244" s="58"/>
      <c r="C244" s="15">
        <v>2022</v>
      </c>
      <c r="D244" s="16">
        <f t="shared" si="39"/>
        <v>73062668.82000001</v>
      </c>
      <c r="E244" s="18">
        <v>0</v>
      </c>
      <c r="F244" s="16">
        <f t="shared" si="40"/>
        <v>0</v>
      </c>
      <c r="G244" s="16">
        <f t="shared" si="41"/>
        <v>0</v>
      </c>
      <c r="H244" s="16">
        <f t="shared" si="42"/>
        <v>0</v>
      </c>
      <c r="I244" s="16">
        <f t="shared" si="43"/>
        <v>73062668.82000001</v>
      </c>
      <c r="J244" s="42"/>
      <c r="K244" s="9"/>
      <c r="L244" s="9"/>
    </row>
    <row r="245" spans="1:12" ht="18.75">
      <c r="A245" s="14"/>
      <c r="B245" s="58"/>
      <c r="C245" s="15">
        <v>2023</v>
      </c>
      <c r="D245" s="16">
        <f t="shared" si="39"/>
        <v>87605388.19</v>
      </c>
      <c r="E245" s="16">
        <f aca="true" t="shared" si="44" ref="E245:E247">E23+E32+E41+E50+E59+E68+E77+E86+E95+E104+E126+E135+E144+E172+E184+E206</f>
        <v>0</v>
      </c>
      <c r="F245" s="16">
        <f t="shared" si="40"/>
        <v>0</v>
      </c>
      <c r="G245" s="16">
        <f t="shared" si="41"/>
        <v>0</v>
      </c>
      <c r="H245" s="16">
        <f aca="true" t="shared" si="45" ref="H245:H247">H235+H228+H215</f>
        <v>0</v>
      </c>
      <c r="I245" s="16">
        <f aca="true" t="shared" si="46" ref="I245:I247">I113+I159+I193+I215+I225+I235</f>
        <v>87605388.19</v>
      </c>
      <c r="J245" s="42"/>
      <c r="K245" s="9"/>
      <c r="L245" s="9"/>
    </row>
    <row r="246" spans="1:12" ht="18.75">
      <c r="A246" s="14"/>
      <c r="B246" s="58"/>
      <c r="C246" s="15">
        <v>2024</v>
      </c>
      <c r="D246" s="16">
        <f t="shared" si="39"/>
        <v>64309334</v>
      </c>
      <c r="E246" s="16">
        <f t="shared" si="44"/>
        <v>0</v>
      </c>
      <c r="F246" s="16">
        <f t="shared" si="40"/>
        <v>0</v>
      </c>
      <c r="G246" s="16">
        <f t="shared" si="41"/>
        <v>0</v>
      </c>
      <c r="H246" s="16">
        <f t="shared" si="45"/>
        <v>0</v>
      </c>
      <c r="I246" s="16">
        <f t="shared" si="46"/>
        <v>64309334</v>
      </c>
      <c r="J246" s="42"/>
      <c r="K246" s="9"/>
      <c r="L246" s="9"/>
    </row>
    <row r="247" spans="1:12" ht="18.75">
      <c r="A247" s="14"/>
      <c r="B247" s="58"/>
      <c r="C247" s="15">
        <v>2025</v>
      </c>
      <c r="D247" s="16">
        <f t="shared" si="39"/>
        <v>63142603</v>
      </c>
      <c r="E247" s="16">
        <f t="shared" si="44"/>
        <v>0</v>
      </c>
      <c r="F247" s="16">
        <f t="shared" si="40"/>
        <v>0</v>
      </c>
      <c r="G247" s="16">
        <f t="shared" si="41"/>
        <v>0</v>
      </c>
      <c r="H247" s="16">
        <f t="shared" si="45"/>
        <v>0</v>
      </c>
      <c r="I247" s="16">
        <f t="shared" si="46"/>
        <v>63142603</v>
      </c>
      <c r="J247" s="42"/>
      <c r="K247" s="9"/>
      <c r="L247" s="9"/>
    </row>
    <row r="248" spans="11:12" s="60" customFormat="1" ht="18.75">
      <c r="K248" s="61"/>
      <c r="L248" s="61"/>
    </row>
    <row r="250" ht="18.75">
      <c r="K250" s="62"/>
    </row>
  </sheetData>
  <sheetProtection selectLockedCells="1" selectUnlockedCells="1"/>
  <mergeCells count="143">
    <mergeCell ref="G1:L1"/>
    <mergeCell ref="I2:L2"/>
    <mergeCell ref="A4:L4"/>
    <mergeCell ref="A6:A10"/>
    <mergeCell ref="B6:B10"/>
    <mergeCell ref="C6:C10"/>
    <mergeCell ref="D6:D10"/>
    <mergeCell ref="E6:I6"/>
    <mergeCell ref="J6:J10"/>
    <mergeCell ref="K6:K10"/>
    <mergeCell ref="L6:L10"/>
    <mergeCell ref="E7:E10"/>
    <mergeCell ref="F7:I7"/>
    <mergeCell ref="F8:H8"/>
    <mergeCell ref="I8:I10"/>
    <mergeCell ref="F9:F10"/>
    <mergeCell ref="G9:H9"/>
    <mergeCell ref="A12:L12"/>
    <mergeCell ref="A13:L13"/>
    <mergeCell ref="A14:L14"/>
    <mergeCell ref="A15:L15"/>
    <mergeCell ref="A16:A25"/>
    <mergeCell ref="B16:B25"/>
    <mergeCell ref="K16:K25"/>
    <mergeCell ref="L16:L25"/>
    <mergeCell ref="C17:C18"/>
    <mergeCell ref="D17:D18"/>
    <mergeCell ref="E17:E18"/>
    <mergeCell ref="F17:F18"/>
    <mergeCell ref="G17:G18"/>
    <mergeCell ref="H17:H18"/>
    <mergeCell ref="I17:I18"/>
    <mergeCell ref="J17:J18"/>
    <mergeCell ref="A26:A34"/>
    <mergeCell ref="B26:B34"/>
    <mergeCell ref="K26:K34"/>
    <mergeCell ref="L26:L34"/>
    <mergeCell ref="A35:A43"/>
    <mergeCell ref="B35:B43"/>
    <mergeCell ref="K35:K43"/>
    <mergeCell ref="L35:L43"/>
    <mergeCell ref="A44:A52"/>
    <mergeCell ref="B44:B52"/>
    <mergeCell ref="K44:K52"/>
    <mergeCell ref="L44:L52"/>
    <mergeCell ref="A53:A61"/>
    <mergeCell ref="B53:B61"/>
    <mergeCell ref="K53:K61"/>
    <mergeCell ref="L53:L61"/>
    <mergeCell ref="A62:A70"/>
    <mergeCell ref="B62:B70"/>
    <mergeCell ref="K62:K70"/>
    <mergeCell ref="L62:L70"/>
    <mergeCell ref="A71:A79"/>
    <mergeCell ref="B71:B79"/>
    <mergeCell ref="K71:K79"/>
    <mergeCell ref="L71:L79"/>
    <mergeCell ref="A80:A88"/>
    <mergeCell ref="B80:B88"/>
    <mergeCell ref="K80:K88"/>
    <mergeCell ref="L80:L88"/>
    <mergeCell ref="A89:A97"/>
    <mergeCell ref="B89:B97"/>
    <mergeCell ref="K89:K97"/>
    <mergeCell ref="L89:L97"/>
    <mergeCell ref="A98:A106"/>
    <mergeCell ref="B98:B106"/>
    <mergeCell ref="K98:K106"/>
    <mergeCell ref="L98:L106"/>
    <mergeCell ref="A107:A115"/>
    <mergeCell ref="B107:B115"/>
    <mergeCell ref="K107:K115"/>
    <mergeCell ref="L107:L115"/>
    <mergeCell ref="A116:L116"/>
    <mergeCell ref="A117:L117"/>
    <mergeCell ref="A118:L118"/>
    <mergeCell ref="A119:L119"/>
    <mergeCell ref="A120:A128"/>
    <mergeCell ref="B120:B128"/>
    <mergeCell ref="K120:K128"/>
    <mergeCell ref="L120:L128"/>
    <mergeCell ref="A129:A137"/>
    <mergeCell ref="B129:B137"/>
    <mergeCell ref="K129:K137"/>
    <mergeCell ref="L129:L137"/>
    <mergeCell ref="A138:A146"/>
    <mergeCell ref="B138:B146"/>
    <mergeCell ref="K138:K146"/>
    <mergeCell ref="L138:L146"/>
    <mergeCell ref="A147:A152"/>
    <mergeCell ref="B147:B152"/>
    <mergeCell ref="K147:K152"/>
    <mergeCell ref="L147:L152"/>
    <mergeCell ref="A153:A161"/>
    <mergeCell ref="B153:B161"/>
    <mergeCell ref="K153:K161"/>
    <mergeCell ref="L153:L161"/>
    <mergeCell ref="A162:L162"/>
    <mergeCell ref="A163:L163"/>
    <mergeCell ref="A164:L164"/>
    <mergeCell ref="A166:A174"/>
    <mergeCell ref="B166:B174"/>
    <mergeCell ref="K166:K174"/>
    <mergeCell ref="L166:L174"/>
    <mergeCell ref="A175:A186"/>
    <mergeCell ref="B175:B186"/>
    <mergeCell ref="K175:K186"/>
    <mergeCell ref="L175:L186"/>
    <mergeCell ref="A187:A195"/>
    <mergeCell ref="B187:B195"/>
    <mergeCell ref="K187:K195"/>
    <mergeCell ref="L187:L195"/>
    <mergeCell ref="A196:L196"/>
    <mergeCell ref="A197:L197"/>
    <mergeCell ref="A198:L198"/>
    <mergeCell ref="A200:A208"/>
    <mergeCell ref="B200:B208"/>
    <mergeCell ref="K200:K208"/>
    <mergeCell ref="L200:L208"/>
    <mergeCell ref="A209:A217"/>
    <mergeCell ref="B209:B217"/>
    <mergeCell ref="K209:K217"/>
    <mergeCell ref="L209:L217"/>
    <mergeCell ref="A218:L218"/>
    <mergeCell ref="A219:L219"/>
    <mergeCell ref="A220:L220"/>
    <mergeCell ref="A221:L221"/>
    <mergeCell ref="A222:A227"/>
    <mergeCell ref="B222:B227"/>
    <mergeCell ref="K222:K227"/>
    <mergeCell ref="L222:L227"/>
    <mergeCell ref="A228:L228"/>
    <mergeCell ref="A229:L229"/>
    <mergeCell ref="A230:L230"/>
    <mergeCell ref="A231:L231"/>
    <mergeCell ref="A232:A237"/>
    <mergeCell ref="B232:B237"/>
    <mergeCell ref="K232:K237"/>
    <mergeCell ref="L232:L237"/>
    <mergeCell ref="A238:A247"/>
    <mergeCell ref="B238:B247"/>
    <mergeCell ref="K238:K247"/>
    <mergeCell ref="L238:L247"/>
  </mergeCells>
  <printOptions/>
  <pageMargins left="0.2743055555555556" right="0.27569444444444446" top="0.31527777777777777" bottom="0.3541666666666667" header="0.5118055555555555" footer="0.5118055555555555"/>
  <pageSetup horizontalDpi="300" verticalDpi="300" orientation="landscape" paperSize="9" scale="32"/>
  <rowBreaks count="3" manualBreakCount="3">
    <brk id="61" max="255" man="1"/>
    <brk id="115" max="255" man="1"/>
    <brk id="1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2023-06-09T08:02:37Z</cp:lastPrinted>
  <dcterms:created xsi:type="dcterms:W3CDTF">2006-09-28T02:33:49Z</dcterms:created>
  <dcterms:modified xsi:type="dcterms:W3CDTF">2023-12-22T14:18:12Z</dcterms:modified>
  <cp:category/>
  <cp:version/>
  <cp:contentType/>
  <cp:contentStatus/>
  <cp:revision>44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