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с 2017 года\Программы\Пассаж.перевозки\2023\декабрь\"/>
    </mc:Choice>
  </mc:AlternateContent>
  <bookViews>
    <workbookView xWindow="0" yWindow="0" windowWidth="28608" windowHeight="11760"/>
  </bookViews>
  <sheets>
    <sheet name="Лист1" sheetId="1" r:id="rId1"/>
  </sheets>
  <definedNames>
    <definedName name="_xlnm.Print_Area" localSheetId="0">Лист1!$A$1:$I$68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3" i="1"/>
  <c r="C63" i="1"/>
  <c r="F62" i="1" l="1"/>
  <c r="C34" i="1" l="1"/>
  <c r="C32" i="1"/>
  <c r="F65" i="1"/>
  <c r="E65" i="1"/>
  <c r="F64" i="1"/>
  <c r="C65" i="1" l="1"/>
  <c r="D66" i="1"/>
  <c r="E64" i="1"/>
  <c r="E63" i="1"/>
  <c r="C33" i="1"/>
  <c r="C31" i="1"/>
  <c r="C30" i="1"/>
  <c r="E66" i="1" l="1"/>
  <c r="C64" i="1"/>
  <c r="F60" i="1" l="1"/>
  <c r="E61" i="1" l="1"/>
  <c r="F61" i="1"/>
  <c r="F59" i="1"/>
  <c r="F57" i="1"/>
  <c r="E57" i="1"/>
  <c r="E62" i="1"/>
  <c r="E60" i="1"/>
  <c r="E59" i="1"/>
  <c r="C57" i="1" l="1"/>
  <c r="C59" i="1"/>
  <c r="C60" i="1"/>
  <c r="C61" i="1"/>
  <c r="F58" i="1"/>
  <c r="C62" i="1" l="1"/>
  <c r="C29" i="1"/>
  <c r="C28" i="1" l="1"/>
  <c r="C27" i="1" l="1"/>
  <c r="E58" i="1"/>
  <c r="C66" i="1" s="1"/>
  <c r="C58" i="1" l="1"/>
</calcChain>
</file>

<file path=xl/sharedStrings.xml><?xml version="1.0" encoding="utf-8"?>
<sst xmlns="http://schemas.openxmlformats.org/spreadsheetml/2006/main" count="47" uniqueCount="36">
  <si>
    <t>Наименование мероприятия</t>
  </si>
  <si>
    <t>Срок исполнения</t>
  </si>
  <si>
    <t>Объем финансирования (тыс.руб.)</t>
  </si>
  <si>
    <t>в том числе:</t>
  </si>
  <si>
    <t>Внебюджетные средства</t>
  </si>
  <si>
    <t>Исполнители, соисполнители,ответственные за реализацию мероприятия</t>
  </si>
  <si>
    <t>Ожидаемые показатели оценки  (количественные  или качественные показатели)</t>
  </si>
  <si>
    <t>Субвенции</t>
  </si>
  <si>
    <t>Собственные доходы</t>
  </si>
  <si>
    <t>Субсидии и иные межбюджетные трансферты</t>
  </si>
  <si>
    <t>Другие собственные  доходы</t>
  </si>
  <si>
    <t>МКУ "ГКМХ"</t>
  </si>
  <si>
    <t>3-42-95</t>
  </si>
  <si>
    <t>Развитие пассажирских перевозок на территории ЗАТО г.Радужный, увеличение доступности общественного транспорта для жителей города, повышение качества и безопасности пассажирских перевозок.</t>
  </si>
  <si>
    <t>1. Развитие и совершенствование транспортного обслуживания населения г.Радужный</t>
  </si>
  <si>
    <t>1.1.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</si>
  <si>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1.3. Перевозка пассажиров на городском автобусном маршруте общего пользования</t>
  </si>
  <si>
    <t>Повышение качества и безопасности пассажирских перевозок</t>
  </si>
  <si>
    <t>Перечень мероприятий муниципальной программы "Развитие пассажирских перевозок на территории ЗАТО г.Радужный Владимирской области "</t>
  </si>
  <si>
    <t xml:space="preserve">Цель: развитие и совершенствование транспортного обслуживания населения г.Радужный в соответствии с действующими нормативными правовыми актами с сфере организации пассажирских перевозок.   </t>
  </si>
  <si>
    <t xml:space="preserve">Задачи: удовлетворение потребности населения в транспортном обслуживании, увеличение доступности общественного транспорта, повышение качества и безопасности пассажирских перевозок.   </t>
  </si>
  <si>
    <t xml:space="preserve">1.4. Расходы на оформление  карт маршрута для выдачи  перевозчику  регулярных городских  перевозок пассажиров автомобильным транспортом по форме , установленной  приказом Министерства транспорта Российской Федерации от 10.11.2015 № 332 </t>
  </si>
  <si>
    <t>1.5. Разработка программы комплексного развития транспортной инфраструктуры</t>
  </si>
  <si>
    <t>Повышение безопасности, качества и эффективности транспортного обслуживания населения</t>
  </si>
  <si>
    <t>1.6. Приобретение автобуса для перевозки пассажиров</t>
  </si>
  <si>
    <t>А.И. Дубова</t>
  </si>
  <si>
    <t>1.7. Увеличение уставного фонда муниципального унитарного предприятия «АТП ЗАТО г. Радужный» Владимирской области для приобретения одного пассажирского автобуса большой вместимости</t>
  </si>
  <si>
    <t>3 831,060</t>
  </si>
  <si>
    <t>1.2. Обеспечение равной доступности услуг  транспорта общего пользования для отдельных категорий граждан в муниципальном сообщении</t>
  </si>
  <si>
    <t>к муниципальной программы "Развитие пассажирских перевозок на территории ЗАТО г.Радужный Владимирской области "</t>
  </si>
  <si>
    <t>Приложение № 4</t>
  </si>
  <si>
    <t>Всего по программе, в том числе по годам</t>
  </si>
  <si>
    <t>2017-2025</t>
  </si>
  <si>
    <t>1.8. Субсидии, предоставляемые МУП "АТП ЗАТО г.Радужный" на приобретение подвижного состава транспорта общего пользования с целью обновления автотранспортных средств для повышения качества перевозок пассажиров на регулярных автобусных маршрутах</t>
  </si>
  <si>
    <t>1.9.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г.Радужный Владимирской области)</t>
  </si>
  <si>
    <t xml:space="preserve">Приложение № 3  
к постановлению администрации ЗАТО г.Радужный Владимирской области   
от 27.12.2023 № 1769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</si>
</sst>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/>
    <xf numFmtId="164" fontId="0" fillId="0" borderId="0" xfId="0" applyNumberFormat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view="pageBreakPreview" topLeftCell="A67" zoomScaleNormal="100" zoomScaleSheetLayoutView="100" workbookViewId="0">
      <selection activeCell="E12" sqref="E12"/>
    </sheetView>
  </sheetViews>
  <sheetFormatPr defaultRowHeight="14.4" x14ac:dyDescent="0.3"/>
  <cols>
    <col min="1" max="1" width="30.109375" customWidth="1"/>
    <col min="2" max="2" width="13.109375" customWidth="1"/>
    <col min="3" max="3" width="18.109375" customWidth="1"/>
    <col min="4" max="4" width="12.6640625" customWidth="1"/>
    <col min="5" max="5" width="16.109375" customWidth="1"/>
    <col min="6" max="6" width="13.44140625" customWidth="1"/>
    <col min="7" max="7" width="15.6640625" customWidth="1"/>
    <col min="8" max="8" width="16" customWidth="1"/>
    <col min="9" max="9" width="23.33203125" customWidth="1"/>
    <col min="10" max="10" width="14.109375" customWidth="1"/>
  </cols>
  <sheetData>
    <row r="1" spans="1:9" ht="65.400000000000006" customHeight="1" x14ac:dyDescent="0.3">
      <c r="E1" s="63" t="s">
        <v>35</v>
      </c>
      <c r="F1" s="44"/>
      <c r="G1" s="44"/>
      <c r="H1" s="44"/>
      <c r="I1" s="44"/>
    </row>
    <row r="2" spans="1:9" ht="0.6" customHeight="1" x14ac:dyDescent="0.3">
      <c r="E2" s="44"/>
      <c r="F2" s="44"/>
      <c r="G2" s="44"/>
      <c r="H2" s="44"/>
      <c r="I2" s="44"/>
    </row>
    <row r="3" spans="1:9" ht="11.4" hidden="1" customHeight="1" x14ac:dyDescent="0.3">
      <c r="E3" s="44"/>
      <c r="F3" s="44"/>
      <c r="G3" s="44"/>
      <c r="H3" s="44"/>
      <c r="I3" s="44"/>
    </row>
    <row r="4" spans="1:9" ht="16.2" hidden="1" customHeight="1" x14ac:dyDescent="0.3">
      <c r="E4" s="44"/>
      <c r="F4" s="44"/>
      <c r="G4" s="44"/>
      <c r="H4" s="44"/>
      <c r="I4" s="44"/>
    </row>
    <row r="5" spans="1:9" ht="18" hidden="1" customHeight="1" x14ac:dyDescent="0.3">
      <c r="E5" s="45"/>
      <c r="F5" s="45"/>
      <c r="G5" s="45"/>
      <c r="H5" s="45"/>
      <c r="I5" s="45"/>
    </row>
    <row r="6" spans="1:9" ht="16.2" hidden="1" customHeight="1" x14ac:dyDescent="0.3">
      <c r="E6" s="36"/>
      <c r="F6" s="36"/>
      <c r="G6" s="36"/>
      <c r="H6" s="36"/>
      <c r="I6" s="36"/>
    </row>
    <row r="7" spans="1:9" ht="16.2" customHeight="1" x14ac:dyDescent="0.3">
      <c r="E7" s="44" t="s">
        <v>30</v>
      </c>
      <c r="F7" s="44"/>
      <c r="G7" s="44"/>
      <c r="H7" s="44"/>
      <c r="I7" s="44"/>
    </row>
    <row r="8" spans="1:9" ht="43.2" customHeight="1" x14ac:dyDescent="0.3">
      <c r="E8" s="45" t="s">
        <v>29</v>
      </c>
      <c r="F8" s="45"/>
      <c r="G8" s="45"/>
      <c r="H8" s="45"/>
      <c r="I8" s="45"/>
    </row>
    <row r="9" spans="1:9" ht="36.75" customHeight="1" x14ac:dyDescent="0.3">
      <c r="A9" s="70" t="s">
        <v>18</v>
      </c>
      <c r="B9" s="70"/>
      <c r="C9" s="70"/>
      <c r="D9" s="70"/>
      <c r="E9" s="70"/>
      <c r="F9" s="70"/>
      <c r="G9" s="70"/>
      <c r="H9" s="70"/>
      <c r="I9" s="70"/>
    </row>
    <row r="10" spans="1:9" ht="14.4" customHeight="1" x14ac:dyDescent="0.3">
      <c r="A10" s="64" t="s">
        <v>0</v>
      </c>
      <c r="B10" s="64" t="s">
        <v>1</v>
      </c>
      <c r="C10" s="64" t="s">
        <v>2</v>
      </c>
      <c r="D10" s="65" t="s">
        <v>3</v>
      </c>
      <c r="E10" s="66"/>
      <c r="F10" s="66"/>
      <c r="G10" s="67" t="s">
        <v>4</v>
      </c>
      <c r="H10" s="64" t="s">
        <v>5</v>
      </c>
      <c r="I10" s="64" t="s">
        <v>6</v>
      </c>
    </row>
    <row r="11" spans="1:9" ht="15.6" x14ac:dyDescent="0.3">
      <c r="A11" s="64"/>
      <c r="B11" s="64"/>
      <c r="C11" s="64"/>
      <c r="D11" s="64" t="s">
        <v>7</v>
      </c>
      <c r="E11" s="69" t="s">
        <v>8</v>
      </c>
      <c r="F11" s="69"/>
      <c r="G11" s="67"/>
      <c r="H11" s="64"/>
      <c r="I11" s="64"/>
    </row>
    <row r="12" spans="1:9" ht="77.25" customHeight="1" x14ac:dyDescent="0.3">
      <c r="A12" s="64"/>
      <c r="B12" s="64"/>
      <c r="C12" s="64"/>
      <c r="D12" s="68"/>
      <c r="E12" s="7" t="s">
        <v>9</v>
      </c>
      <c r="F12" s="7" t="s">
        <v>10</v>
      </c>
      <c r="G12" s="67"/>
      <c r="H12" s="64"/>
      <c r="I12" s="64"/>
    </row>
    <row r="13" spans="1:9" ht="15.6" x14ac:dyDescent="0.3">
      <c r="A13" s="8">
        <v>2</v>
      </c>
      <c r="B13" s="8">
        <v>3</v>
      </c>
      <c r="C13" s="8">
        <v>4</v>
      </c>
      <c r="D13" s="10">
        <v>5</v>
      </c>
      <c r="E13" s="11">
        <v>6</v>
      </c>
      <c r="F13" s="11">
        <v>7</v>
      </c>
      <c r="G13" s="9">
        <v>8</v>
      </c>
      <c r="H13" s="8">
        <v>9</v>
      </c>
      <c r="I13" s="8">
        <v>10</v>
      </c>
    </row>
    <row r="14" spans="1:9" ht="15.6" x14ac:dyDescent="0.3">
      <c r="A14" s="46" t="s">
        <v>14</v>
      </c>
      <c r="B14" s="46"/>
      <c r="C14" s="46"/>
      <c r="D14" s="46"/>
      <c r="E14" s="46"/>
      <c r="F14" s="46"/>
      <c r="G14" s="46"/>
      <c r="H14" s="46"/>
      <c r="I14" s="46"/>
    </row>
    <row r="15" spans="1:9" ht="34.950000000000003" customHeight="1" x14ac:dyDescent="0.3">
      <c r="A15" s="47" t="s">
        <v>19</v>
      </c>
      <c r="B15" s="47"/>
      <c r="C15" s="47"/>
      <c r="D15" s="47"/>
      <c r="E15" s="47"/>
      <c r="F15" s="47"/>
      <c r="G15" s="47"/>
      <c r="H15" s="47"/>
      <c r="I15" s="47"/>
    </row>
    <row r="16" spans="1:9" ht="33.6" customHeight="1" x14ac:dyDescent="0.3">
      <c r="A16" s="46" t="s">
        <v>20</v>
      </c>
      <c r="B16" s="46"/>
      <c r="C16" s="46"/>
      <c r="D16" s="46"/>
      <c r="E16" s="46"/>
      <c r="F16" s="46"/>
      <c r="G16" s="46"/>
      <c r="H16" s="46"/>
      <c r="I16" s="46"/>
    </row>
    <row r="17" spans="1:10" ht="33.6" customHeight="1" x14ac:dyDescent="0.3">
      <c r="A17" s="57" t="s">
        <v>15</v>
      </c>
      <c r="B17" s="28">
        <v>2017</v>
      </c>
      <c r="C17" s="29">
        <v>3347.9369999999999</v>
      </c>
      <c r="D17" s="29"/>
      <c r="E17" s="30"/>
      <c r="F17" s="29">
        <v>3347.9369999999999</v>
      </c>
      <c r="G17" s="12"/>
      <c r="H17" s="41" t="s">
        <v>11</v>
      </c>
      <c r="I17" s="41" t="s">
        <v>13</v>
      </c>
    </row>
    <row r="18" spans="1:10" ht="31.2" customHeight="1" x14ac:dyDescent="0.3">
      <c r="A18" s="58"/>
      <c r="B18" s="28">
        <v>2018</v>
      </c>
      <c r="C18" s="29" t="s">
        <v>27</v>
      </c>
      <c r="D18" s="30"/>
      <c r="E18" s="30"/>
      <c r="F18" s="29">
        <v>3831.06</v>
      </c>
      <c r="G18" s="12"/>
      <c r="H18" s="42"/>
      <c r="I18" s="42"/>
    </row>
    <row r="19" spans="1:10" ht="31.2" customHeight="1" x14ac:dyDescent="0.3">
      <c r="A19" s="58"/>
      <c r="B19" s="28">
        <v>2019</v>
      </c>
      <c r="C19" s="29">
        <v>4291.6000000000004</v>
      </c>
      <c r="D19" s="29"/>
      <c r="E19" s="30"/>
      <c r="F19" s="29">
        <v>4291.6000000000004</v>
      </c>
      <c r="G19" s="1"/>
      <c r="H19" s="42"/>
      <c r="I19" s="42"/>
    </row>
    <row r="20" spans="1:10" ht="31.2" customHeight="1" x14ac:dyDescent="0.3">
      <c r="A20" s="58"/>
      <c r="B20" s="28">
        <v>2020</v>
      </c>
      <c r="C20" s="29">
        <v>2935.6469999999999</v>
      </c>
      <c r="D20" s="29"/>
      <c r="E20" s="30"/>
      <c r="F20" s="29">
        <v>2935.6469999999999</v>
      </c>
      <c r="G20" s="1"/>
      <c r="H20" s="42"/>
      <c r="I20" s="42"/>
      <c r="J20" s="27"/>
    </row>
    <row r="21" spans="1:10" ht="31.2" customHeight="1" x14ac:dyDescent="0.3">
      <c r="A21" s="58"/>
      <c r="B21" s="28">
        <v>2021</v>
      </c>
      <c r="C21" s="29">
        <v>4000</v>
      </c>
      <c r="D21" s="29"/>
      <c r="E21" s="30"/>
      <c r="F21" s="29">
        <v>4000</v>
      </c>
      <c r="G21" s="1"/>
      <c r="H21" s="42"/>
      <c r="I21" s="42"/>
    </row>
    <row r="22" spans="1:10" ht="30.6" customHeight="1" x14ac:dyDescent="0.3">
      <c r="A22" s="58"/>
      <c r="B22" s="28">
        <v>2022</v>
      </c>
      <c r="C22" s="31">
        <v>4364.2920000000004</v>
      </c>
      <c r="D22" s="31"/>
      <c r="E22" s="31"/>
      <c r="F22" s="31">
        <v>4364.2920000000004</v>
      </c>
      <c r="G22" s="1"/>
      <c r="H22" s="42"/>
      <c r="I22" s="42"/>
    </row>
    <row r="23" spans="1:10" ht="29.4" customHeight="1" x14ac:dyDescent="0.3">
      <c r="A23" s="58"/>
      <c r="B23" s="28">
        <v>2023</v>
      </c>
      <c r="C23" s="31">
        <v>5084.3999999999996</v>
      </c>
      <c r="D23" s="31"/>
      <c r="E23" s="31"/>
      <c r="F23" s="31">
        <v>5084.3999999999996</v>
      </c>
      <c r="G23" s="1"/>
      <c r="H23" s="42"/>
      <c r="I23" s="42"/>
    </row>
    <row r="24" spans="1:10" ht="33" customHeight="1" x14ac:dyDescent="0.3">
      <c r="A24" s="58"/>
      <c r="B24" s="28">
        <v>2024</v>
      </c>
      <c r="C24" s="31">
        <v>0</v>
      </c>
      <c r="D24" s="31"/>
      <c r="E24" s="31"/>
      <c r="F24" s="31">
        <v>0</v>
      </c>
      <c r="G24" s="1"/>
      <c r="H24" s="42"/>
      <c r="I24" s="42"/>
    </row>
    <row r="25" spans="1:10" ht="33" customHeight="1" x14ac:dyDescent="0.3">
      <c r="A25" s="59"/>
      <c r="B25" s="28">
        <v>2025</v>
      </c>
      <c r="C25" s="31">
        <v>0</v>
      </c>
      <c r="D25" s="31"/>
      <c r="E25" s="31"/>
      <c r="F25" s="31">
        <v>0</v>
      </c>
      <c r="G25" s="1"/>
      <c r="H25" s="43"/>
      <c r="I25" s="42"/>
    </row>
    <row r="26" spans="1:10" ht="30" customHeight="1" x14ac:dyDescent="0.3">
      <c r="A26" s="57" t="s">
        <v>28</v>
      </c>
      <c r="B26" s="28">
        <v>2017</v>
      </c>
      <c r="C26" s="29">
        <v>462.45929999999998</v>
      </c>
      <c r="D26" s="29"/>
      <c r="E26" s="29">
        <v>73.099999999999994</v>
      </c>
      <c r="F26" s="29">
        <v>389.35930000000002</v>
      </c>
      <c r="G26" s="1"/>
      <c r="H26" s="41" t="s">
        <v>11</v>
      </c>
      <c r="I26" s="42"/>
    </row>
    <row r="27" spans="1:10" ht="29.4" customHeight="1" x14ac:dyDescent="0.3">
      <c r="A27" s="58"/>
      <c r="B27" s="28">
        <v>2018</v>
      </c>
      <c r="C27" s="29">
        <f t="shared" ref="C27:C29" si="0">SUM(E27:F27)</f>
        <v>483.63909999999998</v>
      </c>
      <c r="D27" s="29"/>
      <c r="E27" s="29">
        <v>82.3</v>
      </c>
      <c r="F27" s="29">
        <v>401.33909999999997</v>
      </c>
      <c r="G27" s="1"/>
      <c r="H27" s="42"/>
      <c r="I27" s="42"/>
    </row>
    <row r="28" spans="1:10" ht="30" customHeight="1" x14ac:dyDescent="0.3">
      <c r="A28" s="58"/>
      <c r="B28" s="28">
        <v>2019</v>
      </c>
      <c r="C28" s="29">
        <f t="shared" si="0"/>
        <v>559.80499999999995</v>
      </c>
      <c r="D28" s="29"/>
      <c r="E28" s="29">
        <v>90.9</v>
      </c>
      <c r="F28" s="29">
        <v>468.90499999999997</v>
      </c>
      <c r="G28" s="1"/>
      <c r="H28" s="42"/>
      <c r="I28" s="42"/>
    </row>
    <row r="29" spans="1:10" ht="30" customHeight="1" x14ac:dyDescent="0.3">
      <c r="A29" s="58"/>
      <c r="B29" s="28">
        <v>2020</v>
      </c>
      <c r="C29" s="29">
        <f t="shared" si="0"/>
        <v>525.62</v>
      </c>
      <c r="D29" s="29"/>
      <c r="E29" s="29">
        <v>103.9</v>
      </c>
      <c r="F29" s="29">
        <v>421.72</v>
      </c>
      <c r="G29" s="1"/>
      <c r="H29" s="42"/>
      <c r="I29" s="42"/>
    </row>
    <row r="30" spans="1:10" ht="30" customHeight="1" x14ac:dyDescent="0.3">
      <c r="A30" s="58"/>
      <c r="B30" s="28">
        <v>2021</v>
      </c>
      <c r="C30" s="29">
        <f t="shared" ref="C30:C34" si="1">SUM(E30:F30)</f>
        <v>628.92599999999993</v>
      </c>
      <c r="D30" s="29"/>
      <c r="E30" s="29">
        <v>105.8</v>
      </c>
      <c r="F30" s="29">
        <v>523.12599999999998</v>
      </c>
      <c r="G30" s="1"/>
      <c r="H30" s="42"/>
      <c r="I30" s="42"/>
    </row>
    <row r="31" spans="1:10" ht="30" customHeight="1" x14ac:dyDescent="0.3">
      <c r="A31" s="58"/>
      <c r="B31" s="28">
        <v>2022</v>
      </c>
      <c r="C31" s="29">
        <f t="shared" si="1"/>
        <v>758.42699999999991</v>
      </c>
      <c r="D31" s="31"/>
      <c r="E31" s="31">
        <v>156.30000000000001</v>
      </c>
      <c r="F31" s="31">
        <v>602.12699999999995</v>
      </c>
      <c r="G31" s="1"/>
      <c r="H31" s="42"/>
      <c r="I31" s="42"/>
    </row>
    <row r="32" spans="1:10" ht="30" customHeight="1" x14ac:dyDescent="0.3">
      <c r="A32" s="58"/>
      <c r="B32" s="28">
        <v>2023</v>
      </c>
      <c r="C32" s="29">
        <f>SUM(E32:F32)</f>
        <v>845.89199999999994</v>
      </c>
      <c r="D32" s="31"/>
      <c r="E32" s="31">
        <v>155.9</v>
      </c>
      <c r="F32" s="31">
        <v>689.99199999999996</v>
      </c>
      <c r="G32" s="1"/>
      <c r="H32" s="42"/>
      <c r="I32" s="42"/>
    </row>
    <row r="33" spans="1:9" ht="30" customHeight="1" x14ac:dyDescent="0.3">
      <c r="A33" s="58"/>
      <c r="B33" s="28">
        <v>2024</v>
      </c>
      <c r="C33" s="29">
        <f t="shared" si="1"/>
        <v>177.95099999999999</v>
      </c>
      <c r="D33" s="31"/>
      <c r="E33" s="31">
        <v>0</v>
      </c>
      <c r="F33" s="31">
        <v>177.95099999999999</v>
      </c>
      <c r="G33" s="1"/>
      <c r="H33" s="42"/>
      <c r="I33" s="42"/>
    </row>
    <row r="34" spans="1:9" ht="30" customHeight="1" x14ac:dyDescent="0.3">
      <c r="A34" s="59"/>
      <c r="B34" s="28">
        <v>2025</v>
      </c>
      <c r="C34" s="29">
        <f t="shared" si="1"/>
        <v>643.78399999999999</v>
      </c>
      <c r="D34" s="31"/>
      <c r="E34" s="31">
        <v>0</v>
      </c>
      <c r="F34" s="31">
        <v>643.78399999999999</v>
      </c>
      <c r="G34" s="1"/>
      <c r="H34" s="43"/>
      <c r="I34" s="42"/>
    </row>
    <row r="35" spans="1:9" ht="21" customHeight="1" x14ac:dyDescent="0.3">
      <c r="A35" s="60" t="s">
        <v>16</v>
      </c>
      <c r="B35" s="28">
        <v>2017</v>
      </c>
      <c r="C35" s="29">
        <v>1151.2</v>
      </c>
      <c r="D35" s="29"/>
      <c r="E35" s="30"/>
      <c r="F35" s="29">
        <v>1151.2</v>
      </c>
      <c r="G35" s="1"/>
      <c r="H35" s="41" t="s">
        <v>11</v>
      </c>
      <c r="I35" s="42"/>
    </row>
    <row r="36" spans="1:9" ht="25.5" customHeight="1" x14ac:dyDescent="0.3">
      <c r="A36" s="61"/>
      <c r="B36" s="28">
        <v>2018</v>
      </c>
      <c r="C36" s="29">
        <v>1209.50504</v>
      </c>
      <c r="D36" s="29"/>
      <c r="E36" s="30"/>
      <c r="F36" s="29">
        <v>1209.50504</v>
      </c>
      <c r="G36" s="1"/>
      <c r="H36" s="42"/>
      <c r="I36" s="42"/>
    </row>
    <row r="37" spans="1:9" ht="24.75" customHeight="1" x14ac:dyDescent="0.3">
      <c r="A37" s="61"/>
      <c r="B37" s="28">
        <v>2019</v>
      </c>
      <c r="C37" s="29">
        <v>1200</v>
      </c>
      <c r="D37" s="29"/>
      <c r="E37" s="30"/>
      <c r="F37" s="29">
        <v>1200</v>
      </c>
      <c r="G37" s="1"/>
      <c r="H37" s="42"/>
      <c r="I37" s="42"/>
    </row>
    <row r="38" spans="1:9" ht="24.75" customHeight="1" x14ac:dyDescent="0.3">
      <c r="A38" s="61"/>
      <c r="B38" s="28">
        <v>2020</v>
      </c>
      <c r="C38" s="29">
        <v>1200</v>
      </c>
      <c r="D38" s="29"/>
      <c r="E38" s="30"/>
      <c r="F38" s="29">
        <v>1200</v>
      </c>
      <c r="G38" s="1"/>
      <c r="H38" s="42"/>
      <c r="I38" s="42"/>
    </row>
    <row r="39" spans="1:9" ht="24.75" customHeight="1" x14ac:dyDescent="0.3">
      <c r="A39" s="61"/>
      <c r="B39" s="28">
        <v>2021</v>
      </c>
      <c r="C39" s="29">
        <v>1248</v>
      </c>
      <c r="D39" s="29"/>
      <c r="E39" s="30"/>
      <c r="F39" s="29">
        <v>1248</v>
      </c>
      <c r="G39" s="1"/>
      <c r="H39" s="42"/>
      <c r="I39" s="42"/>
    </row>
    <row r="40" spans="1:9" ht="24.75" customHeight="1" x14ac:dyDescent="0.3">
      <c r="A40" s="61"/>
      <c r="B40" s="28">
        <v>2022</v>
      </c>
      <c r="C40" s="29">
        <v>1199.9978900000001</v>
      </c>
      <c r="D40" s="32"/>
      <c r="E40" s="32"/>
      <c r="F40" s="29">
        <v>1199.9978900000001</v>
      </c>
      <c r="G40" s="1"/>
      <c r="H40" s="42"/>
      <c r="I40" s="42"/>
    </row>
    <row r="41" spans="1:9" ht="24.75" customHeight="1" x14ac:dyDescent="0.3">
      <c r="A41" s="61"/>
      <c r="B41" s="28">
        <v>2023</v>
      </c>
      <c r="C41" s="29">
        <v>1199.9978900000001</v>
      </c>
      <c r="D41" s="32"/>
      <c r="E41" s="32"/>
      <c r="F41" s="29">
        <v>1199.9978900000001</v>
      </c>
      <c r="G41" s="1"/>
      <c r="H41" s="42"/>
      <c r="I41" s="42"/>
    </row>
    <row r="42" spans="1:9" ht="24.75" customHeight="1" x14ac:dyDescent="0.3">
      <c r="A42" s="61"/>
      <c r="B42" s="28">
        <v>2024</v>
      </c>
      <c r="C42" s="29">
        <v>1350</v>
      </c>
      <c r="D42" s="32"/>
      <c r="E42" s="32"/>
      <c r="F42" s="29">
        <v>1350</v>
      </c>
      <c r="G42" s="1"/>
      <c r="H42" s="42"/>
      <c r="I42" s="42"/>
    </row>
    <row r="43" spans="1:9" ht="24.75" customHeight="1" x14ac:dyDescent="0.3">
      <c r="A43" s="62"/>
      <c r="B43" s="28">
        <v>2025</v>
      </c>
      <c r="C43" s="29">
        <v>0</v>
      </c>
      <c r="D43" s="32"/>
      <c r="E43" s="32"/>
      <c r="F43" s="29">
        <v>0</v>
      </c>
      <c r="G43" s="1"/>
      <c r="H43" s="43"/>
      <c r="I43" s="43"/>
    </row>
    <row r="44" spans="1:9" ht="171" customHeight="1" x14ac:dyDescent="0.3">
      <c r="A44" s="33" t="s">
        <v>21</v>
      </c>
      <c r="B44" s="28">
        <v>2017</v>
      </c>
      <c r="C44" s="29">
        <v>11</v>
      </c>
      <c r="D44" s="29"/>
      <c r="E44" s="29"/>
      <c r="F44" s="29">
        <v>11</v>
      </c>
      <c r="G44" s="1"/>
      <c r="H44" s="14" t="s">
        <v>11</v>
      </c>
      <c r="I44" s="13" t="s">
        <v>17</v>
      </c>
    </row>
    <row r="45" spans="1:9" ht="99.6" customHeight="1" x14ac:dyDescent="0.3">
      <c r="A45" s="33" t="s">
        <v>22</v>
      </c>
      <c r="B45" s="28">
        <v>2017</v>
      </c>
      <c r="C45" s="29">
        <v>62</v>
      </c>
      <c r="D45" s="29"/>
      <c r="E45" s="29"/>
      <c r="F45" s="29">
        <v>62</v>
      </c>
      <c r="G45" s="1"/>
      <c r="H45" s="14" t="s">
        <v>11</v>
      </c>
      <c r="I45" s="13" t="s">
        <v>23</v>
      </c>
    </row>
    <row r="46" spans="1:9" ht="26.4" customHeight="1" x14ac:dyDescent="0.3">
      <c r="A46" s="48" t="s">
        <v>24</v>
      </c>
      <c r="B46" s="28">
        <v>2017</v>
      </c>
      <c r="C46" s="29">
        <v>2378.6952200000001</v>
      </c>
      <c r="D46" s="29"/>
      <c r="E46" s="29"/>
      <c r="F46" s="29">
        <v>2378.6952200000001</v>
      </c>
      <c r="G46" s="1"/>
      <c r="H46" s="51" t="s">
        <v>11</v>
      </c>
      <c r="I46" s="54" t="s">
        <v>23</v>
      </c>
    </row>
    <row r="47" spans="1:9" ht="23.4" customHeight="1" x14ac:dyDescent="0.3">
      <c r="A47" s="49"/>
      <c r="B47" s="28">
        <v>2018</v>
      </c>
      <c r="C47" s="29">
        <v>0</v>
      </c>
      <c r="D47" s="29"/>
      <c r="E47" s="29"/>
      <c r="F47" s="29">
        <v>0</v>
      </c>
      <c r="G47" s="1"/>
      <c r="H47" s="52"/>
      <c r="I47" s="55"/>
    </row>
    <row r="48" spans="1:9" ht="23.4" customHeight="1" x14ac:dyDescent="0.3">
      <c r="A48" s="49"/>
      <c r="B48" s="28">
        <v>2019</v>
      </c>
      <c r="C48" s="29">
        <v>0</v>
      </c>
      <c r="D48" s="29"/>
      <c r="E48" s="29"/>
      <c r="F48" s="29">
        <v>0</v>
      </c>
      <c r="G48" s="1"/>
      <c r="H48" s="52"/>
      <c r="I48" s="55"/>
    </row>
    <row r="49" spans="1:9" ht="23.4" customHeight="1" x14ac:dyDescent="0.3">
      <c r="A49" s="49"/>
      <c r="B49" s="28">
        <v>2020</v>
      </c>
      <c r="C49" s="29">
        <v>0</v>
      </c>
      <c r="D49" s="29"/>
      <c r="E49" s="29"/>
      <c r="F49" s="29">
        <v>0</v>
      </c>
      <c r="G49" s="1"/>
      <c r="H49" s="52"/>
      <c r="I49" s="55"/>
    </row>
    <row r="50" spans="1:9" ht="23.4" customHeight="1" x14ac:dyDescent="0.3">
      <c r="A50" s="49"/>
      <c r="B50" s="28">
        <v>2021</v>
      </c>
      <c r="C50" s="29">
        <v>0</v>
      </c>
      <c r="D50" s="29"/>
      <c r="E50" s="29"/>
      <c r="F50" s="29">
        <v>0</v>
      </c>
      <c r="G50" s="1"/>
      <c r="H50" s="52"/>
      <c r="I50" s="55"/>
    </row>
    <row r="51" spans="1:9" ht="20.399999999999999" customHeight="1" x14ac:dyDescent="0.3">
      <c r="A51" s="49"/>
      <c r="B51" s="28">
        <v>2022</v>
      </c>
      <c r="C51" s="29">
        <v>0</v>
      </c>
      <c r="D51" s="29"/>
      <c r="E51" s="29"/>
      <c r="F51" s="29">
        <v>0</v>
      </c>
      <c r="G51" s="1"/>
      <c r="H51" s="52"/>
      <c r="I51" s="55"/>
    </row>
    <row r="52" spans="1:9" ht="20.399999999999999" customHeight="1" x14ac:dyDescent="0.3">
      <c r="A52" s="49"/>
      <c r="B52" s="28">
        <v>2023</v>
      </c>
      <c r="C52" s="29">
        <v>0</v>
      </c>
      <c r="D52" s="29"/>
      <c r="E52" s="29"/>
      <c r="F52" s="29">
        <v>0</v>
      </c>
      <c r="G52" s="1"/>
      <c r="H52" s="52"/>
      <c r="I52" s="55"/>
    </row>
    <row r="53" spans="1:9" ht="20.399999999999999" customHeight="1" x14ac:dyDescent="0.3">
      <c r="A53" s="50"/>
      <c r="B53" s="28">
        <v>2024</v>
      </c>
      <c r="C53" s="29">
        <v>0</v>
      </c>
      <c r="D53" s="29"/>
      <c r="E53" s="29"/>
      <c r="F53" s="29">
        <v>0</v>
      </c>
      <c r="G53" s="1"/>
      <c r="H53" s="53"/>
      <c r="I53" s="56"/>
    </row>
    <row r="54" spans="1:9" ht="130.19999999999999" customHeight="1" x14ac:dyDescent="0.3">
      <c r="A54" s="22" t="s">
        <v>26</v>
      </c>
      <c r="B54" s="28">
        <v>2018</v>
      </c>
      <c r="C54" s="29">
        <v>5000</v>
      </c>
      <c r="D54" s="29"/>
      <c r="E54" s="29"/>
      <c r="F54" s="29">
        <v>5000</v>
      </c>
      <c r="G54" s="1"/>
      <c r="H54" s="40" t="s">
        <v>11</v>
      </c>
      <c r="I54" s="19" t="s">
        <v>23</v>
      </c>
    </row>
    <row r="55" spans="1:9" ht="174" customHeight="1" x14ac:dyDescent="0.3">
      <c r="A55" s="39" t="s">
        <v>33</v>
      </c>
      <c r="B55" s="28">
        <v>2022</v>
      </c>
      <c r="C55" s="29">
        <v>20000</v>
      </c>
      <c r="D55" s="29"/>
      <c r="E55" s="29"/>
      <c r="F55" s="29">
        <v>20000</v>
      </c>
      <c r="G55" s="1"/>
      <c r="H55" s="40" t="s">
        <v>11</v>
      </c>
      <c r="I55" s="19" t="s">
        <v>23</v>
      </c>
    </row>
    <row r="56" spans="1:9" ht="138" customHeight="1" x14ac:dyDescent="0.3">
      <c r="A56" s="39" t="s">
        <v>34</v>
      </c>
      <c r="B56" s="28">
        <v>2023</v>
      </c>
      <c r="C56" s="29">
        <v>1197.0463400000001</v>
      </c>
      <c r="D56" s="29"/>
      <c r="E56" s="29"/>
      <c r="F56" s="29">
        <v>1197.0463400000001</v>
      </c>
      <c r="G56" s="1"/>
      <c r="H56" s="40" t="s">
        <v>11</v>
      </c>
      <c r="I56" s="19"/>
    </row>
    <row r="57" spans="1:9" ht="15.75" customHeight="1" x14ac:dyDescent="0.3">
      <c r="A57" s="41" t="s">
        <v>31</v>
      </c>
      <c r="B57" s="17">
        <v>2017</v>
      </c>
      <c r="C57" s="18">
        <f>E57+F57</f>
        <v>7413.2915200000007</v>
      </c>
      <c r="D57" s="18"/>
      <c r="E57" s="18">
        <f t="shared" ref="E57:E62" si="2">SUM(E26)</f>
        <v>73.099999999999994</v>
      </c>
      <c r="F57" s="18">
        <f>F17+F26+F35+F44+F45+F46</f>
        <v>7340.1915200000003</v>
      </c>
      <c r="G57" s="1"/>
      <c r="H57" s="11"/>
      <c r="I57" s="4"/>
    </row>
    <row r="58" spans="1:9" ht="15.6" x14ac:dyDescent="0.3">
      <c r="A58" s="42"/>
      <c r="B58" s="17">
        <v>2018</v>
      </c>
      <c r="C58" s="18">
        <f>SUM(E58:F58)</f>
        <v>10524.204139999998</v>
      </c>
      <c r="D58" s="18"/>
      <c r="E58" s="18">
        <f t="shared" si="2"/>
        <v>82.3</v>
      </c>
      <c r="F58" s="18">
        <f>SUM(F18+F27+F36+F54+F47)</f>
        <v>10441.904139999999</v>
      </c>
      <c r="G58" s="1"/>
      <c r="H58" s="11"/>
      <c r="I58" s="4"/>
    </row>
    <row r="59" spans="1:9" ht="15.6" x14ac:dyDescent="0.3">
      <c r="A59" s="42"/>
      <c r="B59" s="17">
        <v>2019</v>
      </c>
      <c r="C59" s="18">
        <f>SUM(D59:F59)</f>
        <v>6051.4049999999997</v>
      </c>
      <c r="D59" s="18"/>
      <c r="E59" s="18">
        <f t="shared" si="2"/>
        <v>90.9</v>
      </c>
      <c r="F59" s="18">
        <f>F19+F28+F37+F48</f>
        <v>5960.5050000000001</v>
      </c>
      <c r="G59" s="1"/>
      <c r="H59" s="11"/>
      <c r="I59" s="4"/>
    </row>
    <row r="60" spans="1:9" ht="15.6" x14ac:dyDescent="0.3">
      <c r="A60" s="42"/>
      <c r="B60" s="17">
        <v>2020</v>
      </c>
      <c r="C60" s="18">
        <f t="shared" ref="C60:C65" si="3">SUM(E60:F60)</f>
        <v>4661.2669999999998</v>
      </c>
      <c r="D60" s="18"/>
      <c r="E60" s="18">
        <f t="shared" si="2"/>
        <v>103.9</v>
      </c>
      <c r="F60" s="18">
        <f>SUM(F20+F29+F38+F49)</f>
        <v>4557.3670000000002</v>
      </c>
      <c r="G60" s="1"/>
      <c r="H60" s="16"/>
      <c r="I60" s="15"/>
    </row>
    <row r="61" spans="1:9" ht="15.6" x14ac:dyDescent="0.3">
      <c r="A61" s="42"/>
      <c r="B61" s="17">
        <v>2021</v>
      </c>
      <c r="C61" s="18">
        <f t="shared" si="3"/>
        <v>5876.9260000000004</v>
      </c>
      <c r="D61" s="18"/>
      <c r="E61" s="18">
        <f t="shared" si="2"/>
        <v>105.8</v>
      </c>
      <c r="F61" s="18">
        <f>SUM(F21+F30+F39+F50)</f>
        <v>5771.1260000000002</v>
      </c>
      <c r="G61" s="1"/>
      <c r="H61" s="24"/>
      <c r="I61" s="23"/>
    </row>
    <row r="62" spans="1:9" ht="15.6" x14ac:dyDescent="0.3">
      <c r="A62" s="42"/>
      <c r="B62" s="17">
        <v>2022</v>
      </c>
      <c r="C62" s="18">
        <f t="shared" si="3"/>
        <v>26322.71689</v>
      </c>
      <c r="D62" s="18"/>
      <c r="E62" s="18">
        <f t="shared" si="2"/>
        <v>156.30000000000001</v>
      </c>
      <c r="F62" s="18">
        <f>SUM(F22+F31+F40+F51+F55)</f>
        <v>26166.41689</v>
      </c>
      <c r="G62" s="1"/>
      <c r="H62" s="16"/>
      <c r="I62" s="15"/>
    </row>
    <row r="63" spans="1:9" ht="15.6" x14ac:dyDescent="0.3">
      <c r="A63" s="42"/>
      <c r="B63" s="17">
        <v>2023</v>
      </c>
      <c r="C63" s="18">
        <f>SUM(E63:F63)</f>
        <v>8327.3362300000008</v>
      </c>
      <c r="D63" s="18"/>
      <c r="E63" s="18">
        <f>E41+E32+E23</f>
        <v>155.9</v>
      </c>
      <c r="F63" s="18">
        <f>SUM(F23+F32+F41+F56)</f>
        <v>8171.4362300000003</v>
      </c>
      <c r="G63" s="1"/>
      <c r="H63" s="26"/>
      <c r="I63" s="25"/>
    </row>
    <row r="64" spans="1:9" ht="15.6" x14ac:dyDescent="0.3">
      <c r="A64" s="42"/>
      <c r="B64" s="17">
        <v>2024</v>
      </c>
      <c r="C64" s="18">
        <f t="shared" si="3"/>
        <v>1527.951</v>
      </c>
      <c r="D64" s="18"/>
      <c r="E64" s="18">
        <f>E42+E33+E24</f>
        <v>0</v>
      </c>
      <c r="F64" s="18">
        <f>SUM(F24+F33+F42+F53)</f>
        <v>1527.951</v>
      </c>
      <c r="G64" s="1"/>
      <c r="H64" s="35"/>
      <c r="I64" s="34"/>
    </row>
    <row r="65" spans="1:9" ht="15.6" x14ac:dyDescent="0.3">
      <c r="A65" s="42"/>
      <c r="B65" s="17">
        <v>2025</v>
      </c>
      <c r="C65" s="18">
        <f t="shared" si="3"/>
        <v>643.78399999999999</v>
      </c>
      <c r="D65" s="18"/>
      <c r="E65" s="18">
        <f>E43+E34+E25</f>
        <v>0</v>
      </c>
      <c r="F65" s="18">
        <f>SUM(F25+F34+F43)</f>
        <v>643.78399999999999</v>
      </c>
      <c r="G65" s="1"/>
      <c r="H65" s="38"/>
      <c r="I65" s="37"/>
    </row>
    <row r="66" spans="1:9" ht="15.6" x14ac:dyDescent="0.3">
      <c r="A66" s="43"/>
      <c r="B66" s="21" t="s">
        <v>32</v>
      </c>
      <c r="C66" s="18">
        <f>SUM(D66:F66)</f>
        <v>71348.881779999996</v>
      </c>
      <c r="D66" s="20">
        <f t="shared" ref="D66" si="4">SUM(D57:D64)</f>
        <v>0</v>
      </c>
      <c r="E66" s="20">
        <f>SUM(E57:E65)</f>
        <v>768.19999999999993</v>
      </c>
      <c r="F66" s="20">
        <f>SUM(F57:F65)</f>
        <v>70580.681779999999</v>
      </c>
      <c r="G66" s="3"/>
      <c r="H66" s="2"/>
      <c r="I66" s="2"/>
    </row>
    <row r="67" spans="1:9" x14ac:dyDescent="0.3">
      <c r="A67" s="5" t="s">
        <v>25</v>
      </c>
      <c r="C67" s="6"/>
    </row>
    <row r="68" spans="1:9" x14ac:dyDescent="0.3">
      <c r="A68" s="5" t="s">
        <v>12</v>
      </c>
    </row>
  </sheetData>
  <mergeCells count="31">
    <mergeCell ref="E1:I1"/>
    <mergeCell ref="E2:I2"/>
    <mergeCell ref="E3:I3"/>
    <mergeCell ref="A10:A12"/>
    <mergeCell ref="B10:B12"/>
    <mergeCell ref="C10:C12"/>
    <mergeCell ref="E7:I7"/>
    <mergeCell ref="E8:I8"/>
    <mergeCell ref="I10:I12"/>
    <mergeCell ref="D10:F10"/>
    <mergeCell ref="G10:G12"/>
    <mergeCell ref="H10:H12"/>
    <mergeCell ref="D11:D12"/>
    <mergeCell ref="E11:F11"/>
    <mergeCell ref="A9:I9"/>
    <mergeCell ref="A57:A66"/>
    <mergeCell ref="E4:I4"/>
    <mergeCell ref="E5:I5"/>
    <mergeCell ref="A14:I14"/>
    <mergeCell ref="A16:I16"/>
    <mergeCell ref="A15:I15"/>
    <mergeCell ref="A46:A53"/>
    <mergeCell ref="H46:H53"/>
    <mergeCell ref="I46:I53"/>
    <mergeCell ref="I17:I43"/>
    <mergeCell ref="A17:A25"/>
    <mergeCell ref="H17:H25"/>
    <mergeCell ref="A26:A34"/>
    <mergeCell ref="H26:H34"/>
    <mergeCell ref="A35:A43"/>
    <mergeCell ref="H35:H43"/>
  </mergeCells>
  <pageMargins left="0.78740157480314965" right="0.39370078740157483" top="0.55118110236220474" bottom="0.39370078740157483" header="0.31496062992125984" footer="0.31496062992125984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UserN3</dc:creator>
  <cp:lastModifiedBy>UserN3</cp:lastModifiedBy>
  <cp:lastPrinted>2023-09-13T08:27:35Z</cp:lastPrinted>
  <dcterms:created xsi:type="dcterms:W3CDTF">2015-02-12T06:44:09Z</dcterms:created>
  <dcterms:modified xsi:type="dcterms:W3CDTF">2023-12-28T07:02:27Z</dcterms:modified>
</cp:coreProperties>
</file>