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," sheetId="1" r:id="rId1"/>
    <sheet name="соц. поддержка" sheetId="2" state="hidden" r:id="rId2"/>
    <sheet name="организация досуга" sheetId="3" state="hidden" r:id="rId3"/>
    <sheet name="молодежь города" sheetId="4" state="hidden" r:id="rId4"/>
    <sheet name="временная занятость" sheetId="5" state="hidden" r:id="rId5"/>
  </sheets>
  <externalReferences>
    <externalReference r:id="rId8"/>
  </externalReferences>
  <definedNames>
    <definedName name="_xlnm.Print_Area" localSheetId="4">'временная занятость'!$A$1:$L$99</definedName>
    <definedName name="_xlnm.Print_Area" localSheetId="3">'молодежь города'!$A$1:$L$213</definedName>
    <definedName name="_xlnm.Print_Area" localSheetId="0">'РЕСУРСНОЕ ОБЕСП,'!$A$1:$K$61</definedName>
    <definedName name="_xlnm.Print_Area" localSheetId="1">'соц. поддержка'!$A$1:$L$90</definedName>
    <definedName name="Excel_BuiltIn_Print_Area" localSheetId="0">'РЕСУРСНОЕ ОБЕСП,'!$A$2:$K$61</definedName>
    <definedName name="_xlnm_Print_Area" localSheetId="0">'РЕСУРСНОЕ ОБЕСП,'!$A$1:$K$61</definedName>
    <definedName name="Excel_BuiltIn_Print_Area" localSheetId="1">'соц. поддержка'!$A$2:$L$11</definedName>
    <definedName name="_xlnm_Print_Area" localSheetId="1">'соц. поддержка'!$A$1:$L$90</definedName>
    <definedName name="Excel_BuiltIn_Print_Area" localSheetId="3">'молодежь города'!$A$1:$L$213</definedName>
    <definedName name="_xlnm_Print_Area" localSheetId="3">'молодежь города'!$A$1:$L$213</definedName>
    <definedName name="Excel_BuiltIn_Print_Area" localSheetId="4">'временная занятость'!$A$1:$L$99</definedName>
    <definedName name="_xlnm_Print_Area" localSheetId="4">'временная занятость'!$A$1:$L$99</definedName>
  </definedNames>
  <calcPr fullCalcOnLoad="1"/>
</workbook>
</file>

<file path=xl/sharedStrings.xml><?xml version="1.0" encoding="utf-8"?>
<sst xmlns="http://schemas.openxmlformats.org/spreadsheetml/2006/main" count="2559" uniqueCount="201">
  <si>
    <t xml:space="preserve"> </t>
  </si>
  <si>
    <t>3.  Ресурсное обеспечение  программы</t>
  </si>
  <si>
    <t>№ п/п</t>
  </si>
  <si>
    <t>Наименование программы</t>
  </si>
  <si>
    <t>Срок исполнения</t>
  </si>
  <si>
    <t>Объем финансирования                 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</si>
  <si>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</si>
  <si>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</si>
  <si>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</si>
  <si>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</si>
  <si>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</si>
  <si>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</si>
  <si>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</si>
  <si>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 том числе</t>
  </si>
  <si>
    <t>Всего</t>
  </si>
  <si>
    <t>из федерального бюджета</t>
  </si>
  <si>
    <t>из областного бюджета</t>
  </si>
  <si>
    <t>1.</t>
  </si>
  <si>
    <t xml:space="preserve">Программа «Создание благоприятных условий для развития молодого поколения на территории  ЗАТО                  г. Радужный Владимирской области» </t>
  </si>
  <si>
    <t>2017 год</t>
  </si>
  <si>
    <t>-</t>
  </si>
  <si>
    <t xml:space="preserve"> Управление образования, МКУ «Комитет по культуре  и спорту»; МБУК «Общедоступная библиотека»; ФСПН, МБУК КЦ «Досуг»,  МБУК «Парк культуры и отдыха»; МБОУ СОШ №1;  МБОУ СОШ №2; МБОУ ДО ЦВР «Лад»;  МБДОУ  ЦРР д/с № 3; МБДОУ  ЦРР д/с № 5;  МБДОУ  ЦРР д/с № 6; МБУДО «ДШИ»; МБУК «ЦДМ»; МБОУ ДО «ДЮСШ»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</si>
  <si>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</si>
  <si>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</si>
  <si>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</si>
  <si>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</si>
  <si>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</si>
  <si>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</si>
  <si>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</si>
  <si>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</si>
  <si>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ИТОГО по Программе</t>
  </si>
  <si>
    <t>2017-2025 годы</t>
  </si>
  <si>
    <t>1.1.</t>
  </si>
  <si>
    <t xml:space="preserve">Подпрограмма  "Социальная поддержка детей, оказавшихся в трудной жизненной ситуации   на территории ЗАТО  г.Радужный Владимирской области" </t>
  </si>
  <si>
    <t xml:space="preserve">  Управление образования; ФСПН; МБУК «Общедоступная библиотека»</t>
  </si>
  <si>
    <t xml:space="preserve">    Итого по Подпрограмме</t>
  </si>
  <si>
    <t>1.2.</t>
  </si>
  <si>
    <t xml:space="preserve">Подпрограмма «Организация досуга и воспитание детей  на территории ЗАТО  г.Радужный Владимирской области» </t>
  </si>
  <si>
    <t xml:space="preserve">Управление  образование; МБУК КЦ «Досуг»;  МБУК «Парк культуры и отдыха»; МБУ ДО «ДШИ» </t>
  </si>
  <si>
    <t xml:space="preserve">2024 год </t>
  </si>
  <si>
    <t>Итого по Подпрограмме</t>
  </si>
  <si>
    <t>1.3.</t>
  </si>
  <si>
    <t xml:space="preserve">Подпрограмма «Молодёжь города на территории ЗАТО  г.Радужный Владимирской области» </t>
  </si>
  <si>
    <t>Управление образования; МКУ «Комитет по культуре и спорту»; ФСПН; МБОУ СОШ №2; МБОУДО ЦВР «Лад».</t>
  </si>
  <si>
    <t>1.4.</t>
  </si>
  <si>
    <t xml:space="preserve">Подпрограмма «Временная занятость детей и молодёжи  на территории ЗАТО  г.Радужный Владимирской области» </t>
  </si>
  <si>
    <t>Управление образования; МБОУ СОШ №1;  МБОУ СОШ №2; МБОУ ДО ЦВР «Лад»;  МБДОУ  ЦРР д/с № 3;                МБДОУ  ЦРР д/с № 5;  МБДОУ  ЦРР д/с № 6;  МКУ «Дорожник»; МБУК Парк  культуры и  отдыха; МБУ ДО ДШИ; МБУК «ЦДМ»; МБОУ ДО «ДЮСШ»</t>
  </si>
  <si>
    <t xml:space="preserve">Приложение к подпрограмме </t>
  </si>
  <si>
    <t xml:space="preserve">4. Перечень мероприятий муниципальной подпрограммы "Социальная поддержка детей, оказавшихся в трудной жизненной ситуации на территории ЗАТО  г.Радужный Владимирской области" </t>
  </si>
  <si>
    <t>Сроки исполнения</t>
  </si>
  <si>
    <t>Объем финансирования                                            (тыс. руб.)</t>
  </si>
  <si>
    <t>Ожидаемые показатели оценки эффективности (количественные и качественные)</t>
  </si>
  <si>
    <t>Основное мероприятие "Адресная помощь детям-инвалидам, семьям с детьми инвалидами, многодетным семьям"</t>
  </si>
  <si>
    <t xml:space="preserve">Цели: - 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</si>
  <si>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</si>
  <si>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Управление образования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</si>
  <si>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</si>
  <si>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</si>
  <si>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</si>
  <si>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Управление образования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</si>
  <si>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</si>
  <si>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</si>
  <si>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</si>
  <si>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</si>
  <si>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</si>
  <si>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</si>
  <si>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</si>
  <si>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не менее 2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</si>
  <si>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</si>
  <si>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</si>
  <si>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 xml:space="preserve">        Управление образования                 </t>
  </si>
  <si>
    <t>Проведение мероприятий, посвященных Дню инвалидов не менее 3х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</si>
  <si>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</si>
  <si>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</si>
  <si>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Организация и проведение спортивных мероприятий для людей с ограниченными возможностями не менее 3х</t>
  </si>
  <si>
    <t>7.</t>
  </si>
  <si>
    <t>Проведение благотворительной городской Новогодней елки для детей с инвалидностью</t>
  </si>
  <si>
    <t>2017-2025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</si>
  <si>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</si>
  <si>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</si>
  <si>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 не менее 1 раза в квартал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</si>
  <si>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</si>
  <si>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</si>
  <si>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</si>
  <si>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</si>
  <si>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</si>
  <si>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</si>
  <si>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</si>
  <si>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</si>
  <si>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Приложение к подпрограмме</t>
  </si>
  <si>
    <t>4. Перечень мероприятий муниципальной подпрограммы«Организация досуга и воспитание детей на территории ЗАТО  г.Радужный Владимирской области»</t>
  </si>
  <si>
    <t>Основное мероприятие "Организация мероприятий для семей с детьми"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</si>
  <si>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</si>
  <si>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</si>
  <si>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 xml:space="preserve"> МКУ «Комитет по культуре  и спорту»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</si>
  <si>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</si>
  <si>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</si>
  <si>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</si>
  <si>
    <t>Приобретение и пошив сценических костюмов для детских образцовых коллективов</t>
  </si>
  <si>
    <t xml:space="preserve"> МБУК КЦ "Досуг"  </t>
  </si>
  <si>
    <t>Создание  условий для занятий творчеством воспитанников детских образцовых коллективов, организация досуга для детей</t>
  </si>
  <si>
    <t>МБУ ДО "Детская школа искусств"</t>
  </si>
  <si>
    <t>МБУК КЦ "Досуг",МБУ ДО "Детская школа искусств"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</si>
  <si>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</si>
  <si>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МБУК Парк культуры и отдыха
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</si>
  <si>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</si>
  <si>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</si>
  <si>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МБУК Парк культуры и отдыха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</si>
  <si>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</si>
  <si>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</si>
  <si>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Организация досуговой деятельности подростков в летний период, обеспечение работы детских аттракционов 6 дней в неделю</t>
  </si>
  <si>
    <t>4. Перечень мероприятий муниципальной подпрограммы «Молодёжь города на территории ЗАТО  г.Радужный Владимирской области»</t>
  </si>
  <si>
    <t>Наименование мероприятия</t>
  </si>
  <si>
    <t>Объем финанси-рования (тыс. руб.)</t>
  </si>
  <si>
    <t>из федерального бюджет</t>
  </si>
  <si>
    <t>Основное мероприятие "Молодёжь города"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</si>
  <si>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</si>
  <si>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</si>
  <si>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</si>
  <si>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МКУ «Комитет по культуре и спорту»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</si>
  <si>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</si>
  <si>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- транспортные расходы;                                    - командировочные расходы;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</si>
  <si>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</si>
  <si>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</si>
  <si>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</si>
  <si>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</si>
  <si>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</si>
  <si>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</si>
  <si>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</si>
  <si>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</si>
  <si>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</si>
  <si>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МКУ «Комитет по культуре  и спорту»</t>
  </si>
  <si>
    <t>Активизация деятельности молодежных и детских объединений и организаций</t>
  </si>
  <si>
    <t>Реализация проекта – победителя городского конкурса "Идея проектов"</t>
  </si>
  <si>
    <t>Реализация проекта – победителя областного конкурса проектов «Важное дело»</t>
  </si>
  <si>
    <t>МБОУ СОШ №2</t>
  </si>
  <si>
    <t>МБОУДО ЦВР "Лад"</t>
  </si>
  <si>
    <t>Выборы в Молодёжный совет при главе города; Проведение заседаний, семинаров, слётов, школ для молодых членов совета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</si>
  <si>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</si>
  <si>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</si>
  <si>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</si>
  <si>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</si>
  <si>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</si>
  <si>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11.</t>
  </si>
  <si>
    <t>Организация работы Штаба добровольцев ЗАТО г. Радужный. Проведение добровольческих акций. Участие в областных, всероссийских  и международных добровольческих фестивалях, форумах, акциях.</t>
  </si>
  <si>
    <t>Развитие добровольчества среди молодого поколения</t>
  </si>
  <si>
    <t>12.</t>
  </si>
  <si>
    <t>Проведение акции «Подари ребёнку радость» (организация сбора игрушек для детских садов)</t>
  </si>
  <si>
    <t>МКУ «Комитет по культуре  и спорту», Молодёжный Парламент ЗАТО г. Радужный (по согласованию)</t>
  </si>
  <si>
    <t>Повышение авторитета семьи и укрепление традиционных семейных ценностей</t>
  </si>
  <si>
    <t>13.</t>
  </si>
  <si>
    <t>Проведение акций, праздничных и благотворительных мероприятий  для семей с детьми</t>
  </si>
  <si>
    <t>ежемесячно</t>
  </si>
  <si>
    <t>14.</t>
  </si>
  <si>
    <t>Проведение мероприятий, посвящённых празднованию Дня Молодёжи ( фестиваль уличных видов спорта)</t>
  </si>
  <si>
    <t>Формирование позитивного имиджа молодёжи, популяризация её творческих достижений и общественно — полезных инициатив</t>
  </si>
  <si>
    <t>15.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</si>
  <si>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</si>
  <si>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</si>
  <si>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16.</t>
  </si>
  <si>
    <t>Проведение городских игр «Что? Где? Когда?»</t>
  </si>
  <si>
    <t>Поддержка талантливой молодёжи</t>
  </si>
  <si>
    <t>17.</t>
  </si>
  <si>
    <t>Вручение стипендий  одаренным детям за успехи в учебе, творчестве и спорте</t>
  </si>
  <si>
    <t>Поддержка талантливых детей и  молодёжи(не менее 10 стипендий и одноразовых выплат)</t>
  </si>
  <si>
    <t>18.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</si>
  <si>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</si>
  <si>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</si>
  <si>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</si>
  <si>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</si>
  <si>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</si>
  <si>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</si>
  <si>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</si>
  <si>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</si>
  <si>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</si>
  <si>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</si>
  <si>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</si>
  <si>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   «Временная занятость детей и молодёжи на территории ЗАТО  г.Радужный Владимирской области» </t>
  </si>
  <si>
    <t>Объем финанси-рования    (тыс. руб.)</t>
  </si>
  <si>
    <t>Основное мероприятие "Временная занятость детей и молодёжи"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</si>
  <si>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</si>
  <si>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</si>
  <si>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Проведение мелкого ремонта школьной мебели,  уборка скошенной травы, перекопка клумб, посадка цветов,                   прополка, полив на территории МБОУ СОШ №1, МБОУ СОШ №2,  МБОУ ДО ЦВР «Лад».</t>
  </si>
  <si>
    <t xml:space="preserve">  Управление образования  (МБОУ СОШ №1, МБОУ СОШ №2,    МБОУ ДО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</si>
  <si>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                                                                                                                                                                                                           2020 г. - 100%                                                                                                                                                                                                           2021 г. - 100%</t>
  </si>
  <si>
    <t>Благоустройство и озеленение территорий детских садов,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</si>
  <si>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(МБДОУ  ЦРР д/с № 3,  МБДОУ  ЦРР д/с № 5,  МБДОУ  ЦРР д/с № 6)</t>
  </si>
  <si>
    <t>Уборка городского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</si>
  <si>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</si>
  <si>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 МБУК ДОД ДШИ,  перекопка клумб, посадка  цветов, прополка, полив.</t>
  </si>
  <si>
    <t>МКУ «Комитет по культуре и спорту» (МБУ ДО ДШИ)</t>
  </si>
  <si>
    <t>Благоустройство территории МБУК ЦДМ,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</si>
  <si>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</si>
  <si>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</si>
  <si>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 ДЮСШ)</t>
  </si>
  <si>
    <t>Поддержка молодёжного движения студенческих отрядов</t>
  </si>
  <si>
    <t>Развитие студенческого движения стройотрядов</t>
  </si>
  <si>
    <t>Благоустройство и озеленение городских территорий,  перекопка клумб, посадка цветов, прополка, полив, вырубка и обрезка кустов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</si>
  <si>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</t>
  </si>
  <si>
    <t xml:space="preserve">Предоставления субсидии из бюджета ЗАТО г. 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 </t>
  </si>
  <si>
    <t>Сокращение подростковой преступности, получение подростками практических знаний основ рабочих профессий, навыков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</si>
</sst>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000"/>
    <numFmt numFmtId="167" formatCode="#,##0.00"/>
    <numFmt numFmtId="168" formatCode="0.00000"/>
    <numFmt numFmtId="169" formatCode="0.00"/>
    <numFmt numFmtId="170" formatCode="0.000"/>
    <numFmt numFmtId="171" formatCode="0.0"/>
    <numFmt numFmtId="172" formatCode="#,##0.000"/>
    <numFmt numFmtId="173" formatCode="_-* #,##0.00\ _₽_-;\-* #,##0.00\ _₽_-;_-* \-??\ _₽_-;_-@_-"/>
    <numFmt numFmtId="174" formatCode="#,##0.00000\ _₽;\-#,##0.00000\ _₽"/>
    <numFmt numFmtId="175" formatCode="0.000000"/>
    <numFmt numFmtId="176" formatCode="_-* #,##0.00&quot;р.&quot;_-;\-* #,##0.00&quot;р.&quot;_-;_-* \-??&quot;р.&quot;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Border="0" applyProtection="0">
      <alignment/>
    </xf>
    <xf numFmtId="41" fontId="1" fillId="0" borderId="0" applyFill="0" applyBorder="0" applyAlignment="0" applyProtection="0"/>
    <xf numFmtId="17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4" fontId="4" fillId="0" borderId="21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3" xfId="0" applyFont="1" applyBorder="1" applyAlignment="1">
      <alignment horizontal="center" vertical="center"/>
    </xf>
    <xf numFmtId="164" fontId="7" fillId="0" borderId="1" xfId="0" applyFont="1" applyBorder="1" applyAlignment="1">
      <alignment horizontal="right" vertical="center" wrapText="1"/>
    </xf>
    <xf numFmtId="164" fontId="8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4" fontId="10" fillId="0" borderId="32" xfId="0" applyFont="1" applyBorder="1" applyAlignment="1">
      <alignment horizontal="left" vertical="top" wrapText="1"/>
    </xf>
    <xf numFmtId="164" fontId="9" fillId="0" borderId="8" xfId="0" applyFont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6" fontId="9" fillId="3" borderId="8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168" fontId="9" fillId="3" borderId="8" xfId="0" applyNumberFormat="1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/>
    </xf>
    <xf numFmtId="169" fontId="9" fillId="3" borderId="8" xfId="0" applyNumberFormat="1" applyFont="1" applyFill="1" applyBorder="1" applyAlignment="1">
      <alignment horizontal="center" vertical="center" wrapText="1"/>
    </xf>
    <xf numFmtId="170" fontId="9" fillId="3" borderId="8" xfId="0" applyNumberFormat="1" applyFont="1" applyFill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169" fontId="9" fillId="2" borderId="8" xfId="0" applyNumberFormat="1" applyFont="1" applyFill="1" applyBorder="1" applyAlignment="1">
      <alignment horizontal="center" vertical="center" wrapText="1"/>
    </xf>
    <xf numFmtId="171" fontId="9" fillId="3" borderId="8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6" fontId="11" fillId="3" borderId="8" xfId="0" applyNumberFormat="1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72" fontId="9" fillId="3" borderId="8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6" fontId="9" fillId="3" borderId="8" xfId="15" applyNumberFormat="1" applyFont="1" applyFill="1" applyBorder="1" applyAlignment="1" applyProtection="1">
      <alignment horizontal="center" vertical="center" wrapText="1"/>
      <protection/>
    </xf>
    <xf numFmtId="174" fontId="9" fillId="3" borderId="8" xfId="15" applyNumberFormat="1" applyFont="1" applyFill="1" applyBorder="1" applyAlignment="1" applyProtection="1">
      <alignment horizontal="center" vertical="center" wrapText="1"/>
      <protection/>
    </xf>
    <xf numFmtId="164" fontId="9" fillId="3" borderId="10" xfId="0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7" fontId="9" fillId="3" borderId="10" xfId="0" applyNumberFormat="1" applyFont="1" applyFill="1" applyBorder="1" applyAlignment="1">
      <alignment horizontal="center" vertical="center" wrapText="1"/>
    </xf>
    <xf numFmtId="168" fontId="9" fillId="3" borderId="10" xfId="0" applyNumberFormat="1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 wrapText="1"/>
    </xf>
    <xf numFmtId="164" fontId="8" fillId="0" borderId="14" xfId="0" applyFont="1" applyBorder="1" applyAlignment="1">
      <alignment horizontal="center" vertical="center" wrapText="1"/>
    </xf>
    <xf numFmtId="164" fontId="6" fillId="3" borderId="19" xfId="0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center" vertical="center" wrapText="1"/>
    </xf>
    <xf numFmtId="172" fontId="6" fillId="3" borderId="19" xfId="0" applyNumberFormat="1" applyFont="1" applyFill="1" applyBorder="1" applyAlignment="1">
      <alignment horizontal="center" vertical="center" wrapText="1"/>
    </xf>
    <xf numFmtId="168" fontId="6" fillId="3" borderId="19" xfId="0" applyNumberFormat="1" applyFont="1" applyFill="1" applyBorder="1" applyAlignment="1">
      <alignment horizontal="center" vertical="center" wrapText="1"/>
    </xf>
    <xf numFmtId="171" fontId="6" fillId="0" borderId="16" xfId="0" applyNumberFormat="1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top" wrapText="1"/>
    </xf>
    <xf numFmtId="164" fontId="6" fillId="3" borderId="8" xfId="0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9" fontId="6" fillId="3" borderId="8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70" fontId="6" fillId="3" borderId="8" xfId="0" applyNumberFormat="1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8" fontId="6" fillId="3" borderId="10" xfId="0" applyNumberFormat="1" applyFont="1" applyFill="1" applyBorder="1" applyAlignment="1">
      <alignment horizontal="center" vertical="center" wrapText="1"/>
    </xf>
    <xf numFmtId="169" fontId="6" fillId="3" borderId="10" xfId="0" applyNumberFormat="1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69" fontId="6" fillId="3" borderId="12" xfId="0" applyNumberFormat="1" applyFont="1" applyFill="1" applyBorder="1" applyAlignment="1">
      <alignment horizontal="center" vertical="center" wrapText="1"/>
    </xf>
    <xf numFmtId="168" fontId="6" fillId="3" borderId="12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Alignment="1">
      <alignment horizontal="left" indent="1"/>
    </xf>
    <xf numFmtId="172" fontId="5" fillId="0" borderId="0" xfId="0" applyNumberFormat="1" applyFont="1" applyAlignment="1">
      <alignment/>
    </xf>
    <xf numFmtId="164" fontId="8" fillId="0" borderId="33" xfId="0" applyFont="1" applyBorder="1" applyAlignment="1">
      <alignment horizontal="center" vertical="center"/>
    </xf>
    <xf numFmtId="164" fontId="9" fillId="0" borderId="33" xfId="0" applyFont="1" applyBorder="1" applyAlignment="1">
      <alignment horizontal="right" vertical="center" wrapText="1"/>
    </xf>
    <xf numFmtId="164" fontId="9" fillId="0" borderId="33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top" wrapText="1"/>
    </xf>
    <xf numFmtId="164" fontId="3" fillId="0" borderId="33" xfId="0" applyFont="1" applyBorder="1" applyAlignment="1">
      <alignment horizontal="center" vertical="top" wrapText="1"/>
    </xf>
    <xf numFmtId="164" fontId="4" fillId="0" borderId="33" xfId="0" applyFont="1" applyBorder="1" applyAlignment="1">
      <alignment vertical="top" wrapText="1"/>
    </xf>
    <xf numFmtId="164" fontId="9" fillId="3" borderId="33" xfId="0" applyFont="1" applyFill="1" applyBorder="1" applyAlignment="1">
      <alignment horizontal="center" vertical="center" wrapText="1"/>
    </xf>
    <xf numFmtId="166" fontId="9" fillId="3" borderId="33" xfId="0" applyNumberFormat="1" applyFont="1" applyFill="1" applyBorder="1" applyAlignment="1">
      <alignment horizontal="center" vertical="center" wrapText="1"/>
    </xf>
    <xf numFmtId="164" fontId="9" fillId="3" borderId="33" xfId="0" applyFont="1" applyFill="1" applyBorder="1" applyAlignment="1">
      <alignment horizontal="center"/>
    </xf>
    <xf numFmtId="166" fontId="9" fillId="3" borderId="33" xfId="0" applyNumberFormat="1" applyFont="1" applyFill="1" applyBorder="1" applyAlignment="1">
      <alignment horizontal="center"/>
    </xf>
    <xf numFmtId="164" fontId="9" fillId="3" borderId="33" xfId="0" applyFont="1" applyFill="1" applyBorder="1" applyAlignment="1">
      <alignment horizontal="center" vertical="center"/>
    </xf>
    <xf numFmtId="166" fontId="9" fillId="3" borderId="33" xfId="0" applyNumberFormat="1" applyFont="1" applyFill="1" applyBorder="1" applyAlignment="1">
      <alignment horizontal="center" wrapText="1"/>
    </xf>
    <xf numFmtId="164" fontId="9" fillId="3" borderId="33" xfId="0" applyFont="1" applyFill="1" applyBorder="1" applyAlignment="1">
      <alignment horizontal="left" vertical="top" wrapText="1"/>
    </xf>
    <xf numFmtId="167" fontId="9" fillId="3" borderId="33" xfId="0" applyNumberFormat="1" applyFont="1" applyFill="1" applyBorder="1" applyAlignment="1">
      <alignment horizontal="center" vertical="center" wrapText="1"/>
    </xf>
    <xf numFmtId="166" fontId="9" fillId="3" borderId="33" xfId="17" applyNumberFormat="1" applyFont="1" applyFill="1" applyBorder="1" applyAlignment="1" applyProtection="1">
      <alignment horizontal="center" vertical="center" wrapText="1"/>
      <protection/>
    </xf>
    <xf numFmtId="165" fontId="9" fillId="3" borderId="33" xfId="0" applyNumberFormat="1" applyFont="1" applyFill="1" applyBorder="1" applyAlignment="1">
      <alignment horizontal="center" vertical="center" wrapText="1"/>
    </xf>
    <xf numFmtId="164" fontId="5" fillId="3" borderId="0" xfId="0" applyFont="1" applyFill="1" applyAlignment="1">
      <alignment/>
    </xf>
    <xf numFmtId="166" fontId="9" fillId="0" borderId="33" xfId="0" applyNumberFormat="1" applyFont="1" applyFill="1" applyBorder="1" applyAlignment="1">
      <alignment horizontal="center" vertical="center" wrapText="1"/>
    </xf>
    <xf numFmtId="164" fontId="6" fillId="3" borderId="33" xfId="0" applyFont="1" applyFill="1" applyBorder="1" applyAlignment="1">
      <alignment horizontal="center" vertical="center" wrapText="1"/>
    </xf>
    <xf numFmtId="166" fontId="6" fillId="3" borderId="33" xfId="0" applyNumberFormat="1" applyFont="1" applyFill="1" applyBorder="1" applyAlignment="1">
      <alignment horizontal="center" vertical="center" wrapText="1"/>
    </xf>
    <xf numFmtId="171" fontId="6" fillId="3" borderId="33" xfId="0" applyNumberFormat="1" applyFont="1" applyFill="1" applyBorder="1" applyAlignment="1">
      <alignment horizontal="center" vertical="center" wrapText="1"/>
    </xf>
    <xf numFmtId="164" fontId="9" fillId="3" borderId="33" xfId="0" applyFont="1" applyFill="1" applyBorder="1" applyAlignment="1">
      <alignment horizontal="center" vertical="top" wrapText="1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Border="1" applyAlignment="1">
      <alignment horizontal="right" vertical="center" wrapText="1"/>
    </xf>
    <xf numFmtId="164" fontId="8" fillId="0" borderId="33" xfId="0" applyFont="1" applyBorder="1" applyAlignment="1">
      <alignment horizontal="center" vertical="center" wrapText="1"/>
    </xf>
    <xf numFmtId="164" fontId="14" fillId="0" borderId="33" xfId="0" applyFont="1" applyBorder="1" applyAlignment="1">
      <alignment horizontal="center" vertical="center" wrapText="1"/>
    </xf>
    <xf numFmtId="164" fontId="14" fillId="0" borderId="33" xfId="0" applyFont="1" applyBorder="1" applyAlignment="1">
      <alignment horizontal="center" vertical="top" wrapText="1"/>
    </xf>
    <xf numFmtId="164" fontId="14" fillId="3" borderId="33" xfId="0" applyFont="1" applyFill="1" applyBorder="1" applyAlignment="1">
      <alignment horizontal="center" vertical="center" wrapText="1"/>
    </xf>
    <xf numFmtId="166" fontId="14" fillId="3" borderId="33" xfId="0" applyNumberFormat="1" applyFont="1" applyFill="1" applyBorder="1" applyAlignment="1">
      <alignment horizontal="center" vertical="center" wrapText="1"/>
    </xf>
    <xf numFmtId="164" fontId="14" fillId="0" borderId="33" xfId="0" applyFont="1" applyBorder="1" applyAlignment="1">
      <alignment horizontal="left" vertical="center" wrapText="1"/>
    </xf>
    <xf numFmtId="164" fontId="15" fillId="0" borderId="33" xfId="0" applyFont="1" applyBorder="1" applyAlignment="1">
      <alignment horizontal="center" vertical="center" wrapText="1"/>
    </xf>
    <xf numFmtId="164" fontId="14" fillId="2" borderId="33" xfId="0" applyFont="1" applyFill="1" applyBorder="1" applyAlignment="1">
      <alignment horizontal="center" vertical="center" wrapText="1"/>
    </xf>
    <xf numFmtId="166" fontId="14" fillId="2" borderId="33" xfId="0" applyNumberFormat="1" applyFont="1" applyFill="1" applyBorder="1" applyAlignment="1">
      <alignment horizontal="center" vertical="center" wrapText="1"/>
    </xf>
    <xf numFmtId="164" fontId="14" fillId="3" borderId="33" xfId="0" applyFont="1" applyFill="1" applyBorder="1" applyAlignment="1">
      <alignment horizontal="center"/>
    </xf>
    <xf numFmtId="166" fontId="14" fillId="3" borderId="33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 vertical="center" wrapText="1"/>
    </xf>
    <xf numFmtId="164" fontId="14" fillId="3" borderId="33" xfId="0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 wrapText="1"/>
    </xf>
    <xf numFmtId="166" fontId="14" fillId="3" borderId="33" xfId="0" applyNumberFormat="1" applyFont="1" applyFill="1" applyBorder="1" applyAlignment="1">
      <alignment horizontal="center" vertical="center"/>
    </xf>
    <xf numFmtId="164" fontId="14" fillId="0" borderId="33" xfId="0" applyFont="1" applyFill="1" applyBorder="1" applyAlignment="1">
      <alignment horizontal="center" vertical="center" wrapText="1"/>
    </xf>
    <xf numFmtId="166" fontId="15" fillId="3" borderId="33" xfId="0" applyNumberFormat="1" applyFont="1" applyFill="1" applyBorder="1" applyAlignment="1">
      <alignment horizontal="center" vertical="center" wrapText="1"/>
    </xf>
    <xf numFmtId="166" fontId="15" fillId="0" borderId="33" xfId="0" applyNumberFormat="1" applyFont="1" applyFill="1" applyBorder="1" applyAlignment="1">
      <alignment horizontal="center"/>
    </xf>
    <xf numFmtId="169" fontId="13" fillId="0" borderId="0" xfId="0" applyNumberFormat="1" applyFont="1" applyAlignment="1">
      <alignment/>
    </xf>
    <xf numFmtId="164" fontId="15" fillId="3" borderId="33" xfId="0" applyFont="1" applyFill="1" applyBorder="1" applyAlignment="1">
      <alignment horizontal="center" vertical="center" wrapText="1"/>
    </xf>
    <xf numFmtId="166" fontId="16" fillId="3" borderId="33" xfId="0" applyNumberFormat="1" applyFont="1" applyFill="1" applyBorder="1" applyAlignment="1">
      <alignment horizontal="center" vertical="center" wrapText="1"/>
    </xf>
    <xf numFmtId="166" fontId="15" fillId="3" borderId="33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4" fillId="0" borderId="33" xfId="0" applyFont="1" applyBorder="1" applyAlignment="1">
      <alignment horizontal="center" vertical="center"/>
    </xf>
    <xf numFmtId="164" fontId="8" fillId="3" borderId="33" xfId="0" applyFont="1" applyFill="1" applyBorder="1" applyAlignment="1">
      <alignment horizontal="center" vertical="center" wrapText="1"/>
    </xf>
    <xf numFmtId="166" fontId="8" fillId="3" borderId="33" xfId="0" applyNumberFormat="1" applyFont="1" applyFill="1" applyBorder="1" applyAlignment="1">
      <alignment horizontal="center" vertical="center"/>
    </xf>
    <xf numFmtId="164" fontId="8" fillId="3" borderId="33" xfId="0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4" fillId="0" borderId="34" xfId="0" applyFont="1" applyBorder="1" applyAlignment="1">
      <alignment horizontal="right" vertical="center" wrapText="1"/>
    </xf>
    <xf numFmtId="164" fontId="10" fillId="0" borderId="7" xfId="0" applyFont="1" applyBorder="1" applyAlignment="1">
      <alignment horizontal="center"/>
    </xf>
    <xf numFmtId="164" fontId="8" fillId="0" borderId="33" xfId="0" applyFont="1" applyBorder="1" applyAlignment="1">
      <alignment horizontal="center" vertical="top" wrapText="1"/>
    </xf>
    <xf numFmtId="164" fontId="14" fillId="0" borderId="33" xfId="0" applyFont="1" applyBorder="1" applyAlignment="1">
      <alignment horizontal="left" vertical="top" wrapText="1"/>
    </xf>
    <xf numFmtId="164" fontId="14" fillId="0" borderId="33" xfId="0" applyFont="1" applyBorder="1" applyAlignment="1">
      <alignment horizontal="right" vertical="top" wrapText="1"/>
    </xf>
    <xf numFmtId="168" fontId="14" fillId="3" borderId="33" xfId="0" applyNumberFormat="1" applyFont="1" applyFill="1" applyBorder="1" applyAlignment="1">
      <alignment horizontal="center" vertical="center" wrapText="1"/>
    </xf>
    <xf numFmtId="164" fontId="15" fillId="0" borderId="33" xfId="0" applyFont="1" applyBorder="1" applyAlignment="1">
      <alignment horizontal="left" vertical="top" wrapText="1"/>
    </xf>
    <xf numFmtId="166" fontId="10" fillId="0" borderId="8" xfId="0" applyNumberFormat="1" applyFont="1" applyBorder="1" applyAlignment="1">
      <alignment horizontal="center"/>
    </xf>
    <xf numFmtId="168" fontId="14" fillId="3" borderId="33" xfId="0" applyNumberFormat="1" applyFont="1" applyFill="1" applyBorder="1" applyAlignment="1">
      <alignment horizontal="center" vertical="center"/>
    </xf>
    <xf numFmtId="168" fontId="14" fillId="2" borderId="33" xfId="0" applyNumberFormat="1" applyFont="1" applyFill="1" applyBorder="1" applyAlignment="1">
      <alignment horizontal="center" vertical="center" wrapText="1"/>
    </xf>
    <xf numFmtId="168" fontId="14" fillId="2" borderId="33" xfId="0" applyNumberFormat="1" applyFont="1" applyFill="1" applyBorder="1" applyAlignment="1">
      <alignment horizontal="center" vertical="center"/>
    </xf>
    <xf numFmtId="168" fontId="15" fillId="3" borderId="33" xfId="0" applyNumberFormat="1" applyFont="1" applyFill="1" applyBorder="1" applyAlignment="1">
      <alignment horizontal="center" vertical="center" wrapText="1"/>
    </xf>
    <xf numFmtId="168" fontId="14" fillId="3" borderId="33" xfId="0" applyNumberFormat="1" applyFont="1" applyFill="1" applyBorder="1" applyAlignment="1">
      <alignment horizontal="center"/>
    </xf>
    <xf numFmtId="168" fontId="14" fillId="2" borderId="33" xfId="0" applyNumberFormat="1" applyFont="1" applyFill="1" applyBorder="1" applyAlignment="1">
      <alignment horizontal="center"/>
    </xf>
    <xf numFmtId="168" fontId="14" fillId="4" borderId="33" xfId="0" applyNumberFormat="1" applyFont="1" applyFill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4" fontId="10" fillId="3" borderId="7" xfId="0" applyFont="1" applyFill="1" applyBorder="1" applyAlignment="1">
      <alignment horizontal="center"/>
    </xf>
    <xf numFmtId="164" fontId="10" fillId="3" borderId="8" xfId="0" applyFont="1" applyFill="1" applyBorder="1" applyAlignment="1">
      <alignment horizontal="center"/>
    </xf>
    <xf numFmtId="168" fontId="8" fillId="3" borderId="33" xfId="0" applyNumberFormat="1" applyFont="1" applyFill="1" applyBorder="1" applyAlignment="1">
      <alignment horizontal="center" vertical="center" wrapText="1"/>
    </xf>
    <xf numFmtId="168" fontId="14" fillId="4" borderId="33" xfId="0" applyNumberFormat="1" applyFont="1" applyFill="1" applyBorder="1" applyAlignment="1">
      <alignment horizontal="center"/>
    </xf>
    <xf numFmtId="168" fontId="14" fillId="4" borderId="33" xfId="0" applyNumberFormat="1" applyFont="1" applyFill="1" applyBorder="1" applyAlignment="1">
      <alignment horizontal="center" vertical="center"/>
    </xf>
    <xf numFmtId="164" fontId="18" fillId="0" borderId="3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7D7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4\&#1086;&#1073;&#1084;&#1077;&#1085;%20&#1084;&#1086;&#1083;&#1086;&#1076;&#1077;&#1078;&#1082;&#1072;%202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1">
        <row r="47">
          <cell r="G47">
            <v>269.537</v>
          </cell>
          <cell r="H47">
            <v>150</v>
          </cell>
        </row>
      </sheetData>
      <sheetData sheetId="2">
        <row r="40">
          <cell r="G40">
            <v>319.87601</v>
          </cell>
        </row>
      </sheetData>
      <sheetData sheetId="4">
        <row r="44">
          <cell r="G44">
            <v>756.74762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tabSelected="1" view="pageBreakPreview" zoomScale="50" zoomScaleSheetLayoutView="50" workbookViewId="0" topLeftCell="C1">
      <selection activeCell="K42" sqref="K42"/>
    </sheetView>
  </sheetViews>
  <sheetFormatPr defaultColWidth="9.140625" defaultRowHeight="15"/>
  <cols>
    <col min="1" max="1" width="7.7109375" style="1" customWidth="1"/>
    <col min="2" max="2" width="89.421875" style="1" customWidth="1"/>
    <col min="3" max="3" width="25.28125" style="1" customWidth="1"/>
    <col min="4" max="4" width="24.421875" style="1" customWidth="1"/>
    <col min="5" max="5" width="21.28125" style="1" customWidth="1"/>
    <col min="6" max="6" width="23.28125" style="1" customWidth="1"/>
    <col min="7" max="7" width="28.140625" style="1" customWidth="1"/>
    <col min="8" max="8" width="24.140625" style="1" customWidth="1"/>
    <col min="9" max="9" width="29.28125" style="1" customWidth="1"/>
    <col min="10" max="10" width="34.00390625" style="1" customWidth="1"/>
    <col min="11" max="11" width="115.00390625" style="1" customWidth="1"/>
    <col min="12" max="16384" width="8.8515625" style="1" customWidth="1"/>
  </cols>
  <sheetData>
    <row r="1" spans="1:11" ht="40.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  <c r="K3" s="5" t="s">
        <v>8</v>
      </c>
    </row>
    <row r="4" spans="1:11" ht="23.25" customHeight="1">
      <c r="A4" s="5"/>
      <c r="B4" s="5"/>
      <c r="C4" s="5"/>
      <c r="D4" s="5"/>
      <c r="E4" s="5" t="s">
        <v>9</v>
      </c>
      <c r="F4" s="5" t="s">
        <v>10</v>
      </c>
      <c r="G4" s="5"/>
      <c r="H4" s="5"/>
      <c r="I4" s="5"/>
      <c r="J4" s="5"/>
      <c r="K4" s="5"/>
    </row>
    <row r="5" spans="1:11" ht="51.75" customHeight="1">
      <c r="A5" s="5"/>
      <c r="B5" s="5"/>
      <c r="C5" s="5"/>
      <c r="D5" s="5"/>
      <c r="E5" s="5"/>
      <c r="F5" s="5" t="s">
        <v>11</v>
      </c>
      <c r="G5" s="5"/>
      <c r="H5" s="5"/>
      <c r="I5" s="5" t="s">
        <v>12</v>
      </c>
      <c r="J5" s="5"/>
      <c r="K5" s="5"/>
    </row>
    <row r="6" spans="1:11" ht="29.25" customHeight="1">
      <c r="A6" s="5"/>
      <c r="B6" s="5"/>
      <c r="C6" s="5"/>
      <c r="D6" s="5"/>
      <c r="E6" s="5"/>
      <c r="F6" s="5" t="s">
        <v>13</v>
      </c>
      <c r="G6" s="5"/>
      <c r="H6" s="5"/>
      <c r="I6" s="5"/>
      <c r="J6" s="5"/>
      <c r="K6" s="5"/>
    </row>
    <row r="7" spans="1:11" ht="67.5" customHeight="1">
      <c r="A7" s="5"/>
      <c r="B7" s="5"/>
      <c r="C7" s="5"/>
      <c r="D7" s="5"/>
      <c r="E7" s="5"/>
      <c r="F7" s="5" t="s">
        <v>14</v>
      </c>
      <c r="G7" s="5" t="s">
        <v>15</v>
      </c>
      <c r="H7" s="5" t="s">
        <v>16</v>
      </c>
      <c r="I7" s="5"/>
      <c r="J7" s="5"/>
      <c r="K7" s="5"/>
    </row>
    <row r="8" spans="1:11" ht="24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25.5" customHeight="1">
      <c r="A9" s="7" t="s">
        <v>17</v>
      </c>
      <c r="B9" s="8" t="s">
        <v>18</v>
      </c>
      <c r="C9" s="9" t="s">
        <v>19</v>
      </c>
      <c r="D9" s="10">
        <f>I9+J9</f>
        <v>1620.56063</v>
      </c>
      <c r="E9" s="11" t="s">
        <v>20</v>
      </c>
      <c r="F9" s="11" t="s">
        <v>20</v>
      </c>
      <c r="G9" s="11" t="s">
        <v>20</v>
      </c>
      <c r="H9" s="11" t="s">
        <v>20</v>
      </c>
      <c r="I9" s="12">
        <f>I20+I30+I42+I52</f>
        <v>1420.56063</v>
      </c>
      <c r="J9" s="10">
        <f>'соц. поддержка'!J81+'молодежь города'!J204</f>
        <v>200</v>
      </c>
      <c r="K9" s="13" t="s">
        <v>21</v>
      </c>
    </row>
    <row r="10" spans="1:11" ht="27" customHeight="1">
      <c r="A10" s="7"/>
      <c r="B10" s="8"/>
      <c r="C10" s="14" t="s">
        <v>22</v>
      </c>
      <c r="D10" s="15">
        <f>'соц. поддержка'!D82+'организация досуга'!D74+'молодежь города'!D205+'временная занятость'!D91</f>
        <v>2244.06304</v>
      </c>
      <c r="E10" s="16" t="s">
        <v>20</v>
      </c>
      <c r="F10" s="15">
        <v>15</v>
      </c>
      <c r="G10" s="16" t="s">
        <v>20</v>
      </c>
      <c r="H10" s="15">
        <v>15</v>
      </c>
      <c r="I10" s="15">
        <f>'соц. поддержка'!I82+'организация досуга'!I74+'молодежь города'!I205+'временная занятость'!I91</f>
        <v>1779.06304</v>
      </c>
      <c r="J10" s="15">
        <f>'соц. поддержка'!J82+'молодежь города'!J205</f>
        <v>450</v>
      </c>
      <c r="K10" s="13"/>
    </row>
    <row r="11" spans="1:11" ht="24.75" customHeight="1">
      <c r="A11" s="7"/>
      <c r="B11" s="8"/>
      <c r="C11" s="14" t="s">
        <v>23</v>
      </c>
      <c r="D11" s="15">
        <f>H11+I11+J11</f>
        <v>2356.77543</v>
      </c>
      <c r="E11" s="16" t="s">
        <v>20</v>
      </c>
      <c r="F11" s="15">
        <v>45</v>
      </c>
      <c r="G11" s="16" t="s">
        <v>20</v>
      </c>
      <c r="H11" s="15">
        <f>H44</f>
        <v>45</v>
      </c>
      <c r="I11" s="15">
        <f aca="true" t="shared" si="0" ref="I11:I12">I22+I32+I44+I54</f>
        <v>1955.2854300000001</v>
      </c>
      <c r="J11" s="15">
        <f aca="true" t="shared" si="1" ref="J11:J13">J22+J44</f>
        <v>356.49</v>
      </c>
      <c r="K11" s="13"/>
    </row>
    <row r="12" spans="1:11" ht="24.75" customHeight="1">
      <c r="A12" s="7"/>
      <c r="B12" s="8"/>
      <c r="C12" s="14" t="s">
        <v>24</v>
      </c>
      <c r="D12" s="15">
        <f>'соц. поддержка'!D84+'организация досуга'!D76+'молодежь города'!D207+'временная занятость'!D93</f>
        <v>1724.79767</v>
      </c>
      <c r="E12" s="16" t="s">
        <v>20</v>
      </c>
      <c r="F12" s="16" t="s">
        <v>20</v>
      </c>
      <c r="G12" s="16" t="s">
        <v>20</v>
      </c>
      <c r="H12" s="16" t="s">
        <v>20</v>
      </c>
      <c r="I12" s="15">
        <f t="shared" si="0"/>
        <v>1537.64867</v>
      </c>
      <c r="J12" s="15">
        <f t="shared" si="1"/>
        <v>187.149</v>
      </c>
      <c r="K12" s="13"/>
    </row>
    <row r="13" spans="1:11" ht="23.25" customHeight="1">
      <c r="A13" s="7"/>
      <c r="B13" s="8"/>
      <c r="C13" s="14" t="s">
        <v>25</v>
      </c>
      <c r="D13" s="15">
        <f>'соц. поддержка'!D85+'организация досуга'!D77+'молодежь города'!D208+'временная занятость'!D94</f>
        <v>2104.39642</v>
      </c>
      <c r="E13" s="16" t="s">
        <v>20</v>
      </c>
      <c r="F13" s="15">
        <f>H13</f>
        <v>30</v>
      </c>
      <c r="G13" s="16" t="s">
        <v>20</v>
      </c>
      <c r="H13" s="15">
        <f aca="true" t="shared" si="2" ref="H13:H14">H46</f>
        <v>30</v>
      </c>
      <c r="I13" s="15">
        <f>'соц. поддержка'!I85+'организация досуга'!I77+'молодежь города'!I208+'временная занятость'!I94</f>
        <v>1822.39642</v>
      </c>
      <c r="J13" s="15">
        <f t="shared" si="1"/>
        <v>252</v>
      </c>
      <c r="K13" s="13"/>
    </row>
    <row r="14" spans="1:11" ht="23.25" customHeight="1">
      <c r="A14" s="7"/>
      <c r="B14" s="8"/>
      <c r="C14" s="14" t="s">
        <v>26</v>
      </c>
      <c r="D14" s="15">
        <f>D25+D35+D47+D57</f>
        <v>2000.70827</v>
      </c>
      <c r="E14" s="16" t="s">
        <v>20</v>
      </c>
      <c r="F14" s="15">
        <f>F47</f>
        <v>25</v>
      </c>
      <c r="G14" s="15" t="s">
        <v>20</v>
      </c>
      <c r="H14" s="15">
        <f t="shared" si="2"/>
        <v>25</v>
      </c>
      <c r="I14" s="15">
        <f aca="true" t="shared" si="3" ref="I14:I15">I25+I35+I47+I57</f>
        <v>1975.70827</v>
      </c>
      <c r="J14" s="16" t="s">
        <v>20</v>
      </c>
      <c r="K14" s="13"/>
    </row>
    <row r="15" spans="1:11" ht="23.25" customHeight="1">
      <c r="A15" s="7"/>
      <c r="B15" s="8"/>
      <c r="C15" s="14" t="s">
        <v>27</v>
      </c>
      <c r="D15" s="15">
        <f>I15+F15</f>
        <v>1590.12467</v>
      </c>
      <c r="E15" s="16" t="s">
        <v>20</v>
      </c>
      <c r="F15" s="15">
        <f>H15</f>
        <v>30</v>
      </c>
      <c r="G15" s="16" t="s">
        <v>20</v>
      </c>
      <c r="H15" s="15">
        <f>'молодежь города'!H210</f>
        <v>30</v>
      </c>
      <c r="I15" s="15">
        <f t="shared" si="3"/>
        <v>1560.12467</v>
      </c>
      <c r="J15" s="16" t="s">
        <v>20</v>
      </c>
      <c r="K15" s="13"/>
    </row>
    <row r="16" spans="1:11" ht="23.25" customHeight="1">
      <c r="A16" s="7"/>
      <c r="B16" s="8"/>
      <c r="C16" s="17" t="s">
        <v>28</v>
      </c>
      <c r="D16" s="15">
        <v>2112.279</v>
      </c>
      <c r="E16" s="16"/>
      <c r="F16" s="16"/>
      <c r="G16" s="16"/>
      <c r="H16" s="16"/>
      <c r="I16" s="15">
        <v>2112.279</v>
      </c>
      <c r="J16" s="18"/>
      <c r="K16" s="13"/>
    </row>
    <row r="17" spans="1:11" ht="26.25" customHeight="1">
      <c r="A17" s="7"/>
      <c r="B17" s="8"/>
      <c r="C17" s="19" t="s">
        <v>29</v>
      </c>
      <c r="D17" s="20">
        <v>2062.279</v>
      </c>
      <c r="E17" s="16" t="s">
        <v>20</v>
      </c>
      <c r="F17" s="16" t="s">
        <v>20</v>
      </c>
      <c r="G17" s="16" t="s">
        <v>20</v>
      </c>
      <c r="H17" s="16" t="s">
        <v>20</v>
      </c>
      <c r="I17" s="20">
        <v>2062.279</v>
      </c>
      <c r="J17" s="21" t="s">
        <v>20</v>
      </c>
      <c r="K17" s="13"/>
    </row>
    <row r="18" spans="1:11" ht="41.25" customHeight="1">
      <c r="A18" s="7"/>
      <c r="B18" s="22" t="s">
        <v>30</v>
      </c>
      <c r="C18" s="23" t="s">
        <v>31</v>
      </c>
      <c r="D18" s="24">
        <f>D9+D10+D11+D12+D13+D14+D15+D16+D17</f>
        <v>17815.984129999997</v>
      </c>
      <c r="E18" s="24" t="s">
        <v>20</v>
      </c>
      <c r="F18" s="24">
        <f>F10+F11+F13+F14+F15</f>
        <v>145</v>
      </c>
      <c r="G18" s="24" t="s">
        <v>20</v>
      </c>
      <c r="H18" s="24">
        <f>H10+H11+H13+H14+H15</f>
        <v>145</v>
      </c>
      <c r="I18" s="24">
        <f>I9+I10+I11+I12+I13+I14+I15+I16+I17</f>
        <v>16225.34513</v>
      </c>
      <c r="J18" s="25">
        <f>J9+J10+J11+J12+J13</f>
        <v>1445.6390000000001</v>
      </c>
      <c r="K18" s="13"/>
    </row>
    <row r="19" spans="1:11" ht="53.25" customHeight="1">
      <c r="A19" s="7"/>
      <c r="B19" s="22"/>
      <c r="C19" s="23"/>
      <c r="D19" s="24"/>
      <c r="E19" s="24"/>
      <c r="F19" s="24"/>
      <c r="G19" s="24"/>
      <c r="H19" s="24"/>
      <c r="I19" s="24"/>
      <c r="J19" s="25"/>
      <c r="K19" s="13"/>
    </row>
    <row r="20" spans="1:11" ht="18.75" customHeight="1">
      <c r="A20" s="26" t="s">
        <v>32</v>
      </c>
      <c r="B20" s="5" t="s">
        <v>33</v>
      </c>
      <c r="C20" s="27" t="s">
        <v>19</v>
      </c>
      <c r="D20" s="28">
        <f>I20+J20</f>
        <v>419.537</v>
      </c>
      <c r="E20" s="29" t="s">
        <v>20</v>
      </c>
      <c r="F20" s="29" t="s">
        <v>20</v>
      </c>
      <c r="G20" s="29" t="s">
        <v>20</v>
      </c>
      <c r="H20" s="29" t="s">
        <v>20</v>
      </c>
      <c r="I20" s="28">
        <f>'[1]соц. поддержка'!G47</f>
        <v>269.537</v>
      </c>
      <c r="J20" s="30">
        <f>'[1]соц. поддержка'!H47</f>
        <v>150</v>
      </c>
      <c r="K20" s="13" t="s">
        <v>34</v>
      </c>
    </row>
    <row r="21" spans="1:11" ht="25.5" customHeight="1">
      <c r="A21" s="26"/>
      <c r="B21" s="5"/>
      <c r="C21" s="31" t="s">
        <v>22</v>
      </c>
      <c r="D21" s="15">
        <f>'соц. поддержка'!D82</f>
        <v>422.193</v>
      </c>
      <c r="E21" s="16" t="s">
        <v>20</v>
      </c>
      <c r="F21" s="16" t="s">
        <v>20</v>
      </c>
      <c r="G21" s="16" t="s">
        <v>20</v>
      </c>
      <c r="H21" s="16" t="s">
        <v>20</v>
      </c>
      <c r="I21" s="15">
        <f>'соц. поддержка'!I82</f>
        <v>272.193</v>
      </c>
      <c r="J21" s="32">
        <v>150</v>
      </c>
      <c r="K21" s="13"/>
    </row>
    <row r="22" spans="1:11" ht="25.5" customHeight="1">
      <c r="A22" s="26"/>
      <c r="B22" s="5"/>
      <c r="C22" s="31" t="s">
        <v>23</v>
      </c>
      <c r="D22" s="15">
        <f>'соц. поддержка'!D83</f>
        <v>428</v>
      </c>
      <c r="E22" s="16" t="s">
        <v>20</v>
      </c>
      <c r="F22" s="16" t="s">
        <v>20</v>
      </c>
      <c r="G22" s="16" t="s">
        <v>20</v>
      </c>
      <c r="H22" s="16" t="s">
        <v>20</v>
      </c>
      <c r="I22" s="15">
        <f>'соц. поддержка'!I83</f>
        <v>278</v>
      </c>
      <c r="J22" s="32">
        <f>'соц. поддержка'!J83</f>
        <v>150</v>
      </c>
      <c r="K22" s="13"/>
    </row>
    <row r="23" spans="1:11" ht="21.75" customHeight="1">
      <c r="A23" s="26"/>
      <c r="B23" s="5"/>
      <c r="C23" s="31" t="s">
        <v>24</v>
      </c>
      <c r="D23" s="15">
        <f>I23+J23</f>
        <v>417.77816</v>
      </c>
      <c r="E23" s="16" t="s">
        <v>20</v>
      </c>
      <c r="F23" s="16" t="s">
        <v>20</v>
      </c>
      <c r="G23" s="16" t="s">
        <v>20</v>
      </c>
      <c r="H23" s="16" t="s">
        <v>20</v>
      </c>
      <c r="I23" s="15">
        <f>'соц. поддержка'!I84</f>
        <v>275.62916</v>
      </c>
      <c r="J23" s="32">
        <f>'соц. поддержка'!J84</f>
        <v>142.149</v>
      </c>
      <c r="K23" s="13"/>
    </row>
    <row r="24" spans="1:11" ht="23.25" customHeight="1">
      <c r="A24" s="26"/>
      <c r="B24" s="5"/>
      <c r="C24" s="33" t="s">
        <v>25</v>
      </c>
      <c r="D24" s="34">
        <f>'соц. поддержка'!D85</f>
        <v>424.747</v>
      </c>
      <c r="E24" s="35" t="s">
        <v>20</v>
      </c>
      <c r="F24" s="35" t="s">
        <v>20</v>
      </c>
      <c r="G24" s="35" t="s">
        <v>20</v>
      </c>
      <c r="H24" s="35" t="s">
        <v>20</v>
      </c>
      <c r="I24" s="34">
        <f>'соц. поддержка'!I85</f>
        <v>274.747</v>
      </c>
      <c r="J24" s="36">
        <v>150</v>
      </c>
      <c r="K24" s="13"/>
    </row>
    <row r="25" spans="1:11" ht="21.75" customHeight="1">
      <c r="A25" s="26"/>
      <c r="B25" s="5"/>
      <c r="C25" s="33" t="s">
        <v>26</v>
      </c>
      <c r="D25" s="34">
        <f>'соц. поддержка'!D86</f>
        <v>275</v>
      </c>
      <c r="E25" s="35" t="s">
        <v>20</v>
      </c>
      <c r="F25" s="35" t="s">
        <v>20</v>
      </c>
      <c r="G25" s="35" t="s">
        <v>20</v>
      </c>
      <c r="H25" s="35" t="s">
        <v>20</v>
      </c>
      <c r="I25" s="34">
        <f>'соц. поддержка'!I86</f>
        <v>275</v>
      </c>
      <c r="J25" s="37">
        <f>'соц. поддержка'!J86</f>
        <v>0</v>
      </c>
      <c r="K25" s="13"/>
    </row>
    <row r="26" spans="1:11" ht="27" customHeight="1">
      <c r="A26" s="26"/>
      <c r="B26" s="5"/>
      <c r="C26" s="33" t="s">
        <v>27</v>
      </c>
      <c r="D26" s="34">
        <f aca="true" t="shared" si="4" ref="D26:D28">I26</f>
        <v>150</v>
      </c>
      <c r="E26" s="35" t="s">
        <v>20</v>
      </c>
      <c r="F26" s="35" t="s">
        <v>20</v>
      </c>
      <c r="G26" s="35" t="s">
        <v>20</v>
      </c>
      <c r="H26" s="35" t="s">
        <v>20</v>
      </c>
      <c r="I26" s="34">
        <f>'соц. поддержка'!I87</f>
        <v>150</v>
      </c>
      <c r="J26" s="37">
        <f>'соц. поддержка'!J87</f>
        <v>0</v>
      </c>
      <c r="K26" s="13"/>
    </row>
    <row r="27" spans="1:11" ht="27" customHeight="1">
      <c r="A27" s="26"/>
      <c r="B27" s="5"/>
      <c r="C27" s="38" t="s">
        <v>28</v>
      </c>
      <c r="D27" s="34">
        <f t="shared" si="4"/>
        <v>0</v>
      </c>
      <c r="E27" s="35"/>
      <c r="F27" s="35"/>
      <c r="G27" s="35"/>
      <c r="H27" s="35"/>
      <c r="I27" s="39">
        <f>'соц. поддержка'!D88</f>
        <v>0</v>
      </c>
      <c r="J27" s="40"/>
      <c r="K27" s="13"/>
    </row>
    <row r="28" spans="1:11" ht="27" customHeight="1">
      <c r="A28" s="26"/>
      <c r="B28" s="5"/>
      <c r="C28" s="41" t="s">
        <v>29</v>
      </c>
      <c r="D28" s="34">
        <f t="shared" si="4"/>
        <v>0</v>
      </c>
      <c r="E28" s="35" t="s">
        <v>20</v>
      </c>
      <c r="F28" s="35" t="s">
        <v>20</v>
      </c>
      <c r="G28" s="35" t="s">
        <v>20</v>
      </c>
      <c r="H28" s="35" t="s">
        <v>20</v>
      </c>
      <c r="I28" s="42">
        <f>'соц. поддержка'!I88</f>
        <v>0</v>
      </c>
      <c r="J28" s="43" t="s">
        <v>20</v>
      </c>
      <c r="K28" s="13"/>
    </row>
    <row r="29" spans="1:11" ht="21.75" customHeight="1">
      <c r="A29" s="26"/>
      <c r="B29" s="22" t="s">
        <v>35</v>
      </c>
      <c r="C29" s="23" t="s">
        <v>31</v>
      </c>
      <c r="D29" s="24">
        <f>D24+D23+D22+D21+D20+D25+D26+D28+D27</f>
        <v>2537.25516</v>
      </c>
      <c r="E29" s="24" t="s">
        <v>20</v>
      </c>
      <c r="F29" s="24" t="s">
        <v>20</v>
      </c>
      <c r="G29" s="24" t="s">
        <v>20</v>
      </c>
      <c r="H29" s="24" t="s">
        <v>20</v>
      </c>
      <c r="I29" s="24">
        <f>I20+I21+I22+I23+I24+I25+I26+I28+I27</f>
        <v>1795.10616</v>
      </c>
      <c r="J29" s="25">
        <f>J20+J21+J22+J23+J24</f>
        <v>742.149</v>
      </c>
      <c r="K29" s="13"/>
    </row>
    <row r="30" spans="1:11" ht="26.25" customHeight="1">
      <c r="A30" s="44" t="s">
        <v>36</v>
      </c>
      <c r="B30" s="5" t="s">
        <v>37</v>
      </c>
      <c r="C30" s="45" t="s">
        <v>19</v>
      </c>
      <c r="D30" s="28">
        <f>I30</f>
        <v>319.87601</v>
      </c>
      <c r="E30" s="29" t="s">
        <v>20</v>
      </c>
      <c r="F30" s="29" t="s">
        <v>20</v>
      </c>
      <c r="G30" s="29" t="s">
        <v>20</v>
      </c>
      <c r="H30" s="29" t="s">
        <v>20</v>
      </c>
      <c r="I30" s="28">
        <f>'[1]орг. досуга'!G40</f>
        <v>319.87601</v>
      </c>
      <c r="J30" s="29" t="s">
        <v>20</v>
      </c>
      <c r="K30" s="46" t="s">
        <v>38</v>
      </c>
    </row>
    <row r="31" spans="1:11" ht="23.25" customHeight="1">
      <c r="A31" s="44"/>
      <c r="B31" s="5"/>
      <c r="C31" s="14" t="s">
        <v>22</v>
      </c>
      <c r="D31" s="15">
        <f>'организация досуга'!D74</f>
        <v>319.62316999999996</v>
      </c>
      <c r="E31" s="16" t="s">
        <v>20</v>
      </c>
      <c r="F31" s="16" t="s">
        <v>20</v>
      </c>
      <c r="G31" s="16" t="s">
        <v>20</v>
      </c>
      <c r="H31" s="16" t="s">
        <v>20</v>
      </c>
      <c r="I31" s="15">
        <f>'организация досуга'!I74</f>
        <v>319.62317</v>
      </c>
      <c r="J31" s="16" t="s">
        <v>20</v>
      </c>
      <c r="K31" s="46"/>
    </row>
    <row r="32" spans="1:11" ht="24" customHeight="1">
      <c r="A32" s="44"/>
      <c r="B32" s="5"/>
      <c r="C32" s="14" t="s">
        <v>23</v>
      </c>
      <c r="D32" s="15">
        <f aca="true" t="shared" si="5" ref="D32:D34">I32</f>
        <v>450.98278</v>
      </c>
      <c r="E32" s="16" t="s">
        <v>20</v>
      </c>
      <c r="F32" s="16" t="s">
        <v>20</v>
      </c>
      <c r="G32" s="16" t="s">
        <v>20</v>
      </c>
      <c r="H32" s="16" t="s">
        <v>20</v>
      </c>
      <c r="I32" s="15">
        <f>'организация досуга'!I75</f>
        <v>450.98278</v>
      </c>
      <c r="J32" s="16" t="s">
        <v>20</v>
      </c>
      <c r="K32" s="46"/>
    </row>
    <row r="33" spans="1:11" ht="24" customHeight="1">
      <c r="A33" s="44"/>
      <c r="B33" s="5"/>
      <c r="C33" s="17" t="s">
        <v>24</v>
      </c>
      <c r="D33" s="47">
        <f t="shared" si="5"/>
        <v>378.81291999999996</v>
      </c>
      <c r="E33" s="18" t="s">
        <v>20</v>
      </c>
      <c r="F33" s="18" t="s">
        <v>20</v>
      </c>
      <c r="G33" s="18" t="s">
        <v>20</v>
      </c>
      <c r="H33" s="18" t="s">
        <v>20</v>
      </c>
      <c r="I33" s="47">
        <f>'организация досуга'!I76</f>
        <v>378.81291999999996</v>
      </c>
      <c r="J33" s="18" t="s">
        <v>20</v>
      </c>
      <c r="K33" s="46"/>
    </row>
    <row r="34" spans="1:11" ht="24" customHeight="1">
      <c r="A34" s="44"/>
      <c r="B34" s="5"/>
      <c r="C34" s="48" t="s">
        <v>25</v>
      </c>
      <c r="D34" s="49">
        <f t="shared" si="5"/>
        <v>356.9896</v>
      </c>
      <c r="E34" s="35" t="s">
        <v>20</v>
      </c>
      <c r="F34" s="35" t="s">
        <v>20</v>
      </c>
      <c r="G34" s="35" t="s">
        <v>20</v>
      </c>
      <c r="H34" s="35" t="s">
        <v>20</v>
      </c>
      <c r="I34" s="49">
        <f>'организация досуга'!I77</f>
        <v>356.9896</v>
      </c>
      <c r="J34" s="35" t="s">
        <v>20</v>
      </c>
      <c r="K34" s="46"/>
    </row>
    <row r="35" spans="1:11" ht="24" customHeight="1">
      <c r="A35" s="44"/>
      <c r="B35" s="5"/>
      <c r="C35" s="48" t="s">
        <v>26</v>
      </c>
      <c r="D35" s="49">
        <f>'организация досуга'!D78</f>
        <v>455</v>
      </c>
      <c r="E35" s="35" t="s">
        <v>20</v>
      </c>
      <c r="F35" s="35" t="s">
        <v>20</v>
      </c>
      <c r="G35" s="35" t="s">
        <v>20</v>
      </c>
      <c r="H35" s="35" t="s">
        <v>20</v>
      </c>
      <c r="I35" s="49">
        <f>'организация досуга'!I78</f>
        <v>455</v>
      </c>
      <c r="J35" s="35" t="s">
        <v>20</v>
      </c>
      <c r="K35" s="46"/>
    </row>
    <row r="36" spans="1:11" ht="24" customHeight="1">
      <c r="A36" s="44"/>
      <c r="B36" s="5"/>
      <c r="C36" s="48" t="s">
        <v>27</v>
      </c>
      <c r="D36" s="49">
        <f aca="true" t="shared" si="6" ref="D36:D38">I36</f>
        <v>232.86134</v>
      </c>
      <c r="E36" s="35" t="s">
        <v>20</v>
      </c>
      <c r="F36" s="35" t="s">
        <v>20</v>
      </c>
      <c r="G36" s="35" t="s">
        <v>20</v>
      </c>
      <c r="H36" s="35" t="s">
        <v>20</v>
      </c>
      <c r="I36" s="49">
        <f>'организация досуга'!I79</f>
        <v>232.86134</v>
      </c>
      <c r="J36" s="35" t="s">
        <v>20</v>
      </c>
      <c r="K36" s="46"/>
    </row>
    <row r="37" spans="1:11" ht="24" customHeight="1">
      <c r="A37" s="44"/>
      <c r="B37" s="5"/>
      <c r="C37" s="50" t="s">
        <v>39</v>
      </c>
      <c r="D37" s="49">
        <f t="shared" si="6"/>
        <v>434.5</v>
      </c>
      <c r="E37" s="35"/>
      <c r="F37" s="35"/>
      <c r="G37" s="35"/>
      <c r="H37" s="35"/>
      <c r="I37" s="51">
        <f>'организация досуга'!I80</f>
        <v>434.5</v>
      </c>
      <c r="J37" s="35"/>
      <c r="K37" s="46"/>
    </row>
    <row r="38" spans="1:11" ht="24" customHeight="1">
      <c r="A38" s="44"/>
      <c r="B38" s="5"/>
      <c r="C38" s="52" t="s">
        <v>29</v>
      </c>
      <c r="D38" s="49">
        <f t="shared" si="6"/>
        <v>434.5</v>
      </c>
      <c r="E38" s="35" t="s">
        <v>20</v>
      </c>
      <c r="F38" s="35" t="s">
        <v>20</v>
      </c>
      <c r="G38" s="35" t="s">
        <v>20</v>
      </c>
      <c r="H38" s="35" t="s">
        <v>20</v>
      </c>
      <c r="I38" s="53">
        <f>'организация досуга'!I80</f>
        <v>434.5</v>
      </c>
      <c r="J38" s="35" t="s">
        <v>20</v>
      </c>
      <c r="K38" s="46"/>
    </row>
    <row r="39" spans="1:11" ht="15.75" customHeight="1">
      <c r="A39" s="44"/>
      <c r="B39" s="22" t="s">
        <v>40</v>
      </c>
      <c r="C39" s="23" t="s">
        <v>31</v>
      </c>
      <c r="D39" s="24">
        <f>D34+D33+D32+D31+D30+D35+D36+D38+D37</f>
        <v>3383.1458199999997</v>
      </c>
      <c r="E39" s="24" t="s">
        <v>20</v>
      </c>
      <c r="F39" s="24" t="s">
        <v>20</v>
      </c>
      <c r="G39" s="24" t="s">
        <v>20</v>
      </c>
      <c r="H39" s="24" t="s">
        <v>20</v>
      </c>
      <c r="I39" s="24">
        <f>I34+I33+I32+I31+I30+I35+I36+I38+I37</f>
        <v>3383.14582</v>
      </c>
      <c r="J39" s="25" t="s">
        <v>20</v>
      </c>
      <c r="K39" s="46"/>
    </row>
    <row r="40" spans="1:11" ht="7.5" customHeight="1">
      <c r="A40" s="44"/>
      <c r="B40" s="22"/>
      <c r="C40" s="23"/>
      <c r="D40" s="24"/>
      <c r="E40" s="24"/>
      <c r="F40" s="24"/>
      <c r="G40" s="24"/>
      <c r="H40" s="24"/>
      <c r="I40" s="24"/>
      <c r="J40" s="25"/>
      <c r="K40" s="46"/>
    </row>
    <row r="41" spans="1:11" ht="7.5" customHeight="1">
      <c r="A41" s="44"/>
      <c r="B41" s="22"/>
      <c r="C41" s="23"/>
      <c r="D41" s="24"/>
      <c r="E41" s="24"/>
      <c r="F41" s="24"/>
      <c r="G41" s="24"/>
      <c r="H41" s="24"/>
      <c r="I41" s="24"/>
      <c r="J41" s="25"/>
      <c r="K41" s="46"/>
    </row>
    <row r="42" spans="1:11" ht="29.25" customHeight="1">
      <c r="A42" s="54" t="s">
        <v>41</v>
      </c>
      <c r="B42" s="5" t="s">
        <v>42</v>
      </c>
      <c r="C42" s="45" t="s">
        <v>19</v>
      </c>
      <c r="D42" s="28">
        <f>I42+J42</f>
        <v>124.4</v>
      </c>
      <c r="E42" s="29" t="s">
        <v>20</v>
      </c>
      <c r="F42" s="29" t="s">
        <v>20</v>
      </c>
      <c r="G42" s="29" t="s">
        <v>20</v>
      </c>
      <c r="H42" s="29" t="s">
        <v>20</v>
      </c>
      <c r="I42" s="28">
        <f>'молодежь города'!I204</f>
        <v>74.4</v>
      </c>
      <c r="J42" s="28">
        <f>'молодежь города'!J204</f>
        <v>50</v>
      </c>
      <c r="K42" s="55" t="s">
        <v>43</v>
      </c>
    </row>
    <row r="43" spans="1:11" ht="30.75" customHeight="1">
      <c r="A43" s="54"/>
      <c r="B43" s="5"/>
      <c r="C43" s="14" t="s">
        <v>22</v>
      </c>
      <c r="D43" s="15">
        <f>'молодежь города'!D205</f>
        <v>399.5</v>
      </c>
      <c r="E43" s="16" t="s">
        <v>20</v>
      </c>
      <c r="F43" s="15">
        <v>15</v>
      </c>
      <c r="G43" s="16" t="s">
        <v>20</v>
      </c>
      <c r="H43" s="15">
        <v>15</v>
      </c>
      <c r="I43" s="15">
        <f>'молодежь города'!I205</f>
        <v>84.5</v>
      </c>
      <c r="J43" s="15">
        <v>300</v>
      </c>
      <c r="K43" s="55"/>
    </row>
    <row r="44" spans="1:11" ht="28.5" customHeight="1">
      <c r="A44" s="54"/>
      <c r="B44" s="5"/>
      <c r="C44" s="14" t="s">
        <v>23</v>
      </c>
      <c r="D44" s="15">
        <f>H44+I44+J44</f>
        <v>347.747</v>
      </c>
      <c r="E44" s="16" t="s">
        <v>20</v>
      </c>
      <c r="F44" s="15">
        <v>45</v>
      </c>
      <c r="G44" s="16" t="s">
        <v>20</v>
      </c>
      <c r="H44" s="15">
        <v>45</v>
      </c>
      <c r="I44" s="15">
        <f>'молодежь города'!I206</f>
        <v>96.257</v>
      </c>
      <c r="J44" s="15">
        <f>'молодежь города'!J206</f>
        <v>206.49</v>
      </c>
      <c r="K44" s="55"/>
    </row>
    <row r="45" spans="1:11" ht="28.5" customHeight="1">
      <c r="A45" s="54"/>
      <c r="B45" s="5"/>
      <c r="C45" s="17" t="s">
        <v>24</v>
      </c>
      <c r="D45" s="47">
        <f>I45+J45</f>
        <v>132.989</v>
      </c>
      <c r="E45" s="18" t="s">
        <v>20</v>
      </c>
      <c r="F45" s="18" t="s">
        <v>20</v>
      </c>
      <c r="G45" s="18" t="s">
        <v>20</v>
      </c>
      <c r="H45" s="18" t="s">
        <v>20</v>
      </c>
      <c r="I45" s="47">
        <f>'молодежь города'!I207</f>
        <v>87.989</v>
      </c>
      <c r="J45" s="47">
        <f>'молодежь города'!J207</f>
        <v>45</v>
      </c>
      <c r="K45" s="55"/>
    </row>
    <row r="46" spans="1:11" ht="28.5" customHeight="1">
      <c r="A46" s="54"/>
      <c r="B46" s="5"/>
      <c r="C46" s="14" t="s">
        <v>25</v>
      </c>
      <c r="D46" s="15">
        <f>I46+J46+F46</f>
        <v>187.6</v>
      </c>
      <c r="E46" s="16" t="s">
        <v>20</v>
      </c>
      <c r="F46" s="15">
        <f>'молодежь города'!F208</f>
        <v>30</v>
      </c>
      <c r="G46" s="16" t="s">
        <v>20</v>
      </c>
      <c r="H46" s="15">
        <v>30</v>
      </c>
      <c r="I46" s="15">
        <f>'молодежь города'!I208</f>
        <v>55.6</v>
      </c>
      <c r="J46" s="15">
        <f>'молодежь города'!J208</f>
        <v>102</v>
      </c>
      <c r="K46" s="55"/>
    </row>
    <row r="47" spans="1:11" ht="28.5" customHeight="1">
      <c r="A47" s="54"/>
      <c r="B47" s="5"/>
      <c r="C47" s="17" t="s">
        <v>26</v>
      </c>
      <c r="D47" s="47">
        <f>I47+H47</f>
        <v>102</v>
      </c>
      <c r="E47" s="18" t="s">
        <v>20</v>
      </c>
      <c r="F47" s="47">
        <f aca="true" t="shared" si="7" ref="F47:F48">H47</f>
        <v>25</v>
      </c>
      <c r="G47" s="18" t="s">
        <v>20</v>
      </c>
      <c r="H47" s="47">
        <f>'молодежь города'!H209</f>
        <v>25</v>
      </c>
      <c r="I47" s="47">
        <f>'молодежь города'!I209</f>
        <v>77</v>
      </c>
      <c r="J47" s="47">
        <f>'молодежь города'!J209</f>
        <v>0</v>
      </c>
      <c r="K47" s="55"/>
    </row>
    <row r="48" spans="1:11" ht="28.5" customHeight="1">
      <c r="A48" s="54"/>
      <c r="B48" s="5"/>
      <c r="C48" s="14" t="s">
        <v>27</v>
      </c>
      <c r="D48" s="15">
        <f>F48+I48</f>
        <v>174.2</v>
      </c>
      <c r="E48" s="16" t="s">
        <v>20</v>
      </c>
      <c r="F48" s="15">
        <f t="shared" si="7"/>
        <v>30</v>
      </c>
      <c r="G48" s="16" t="s">
        <v>20</v>
      </c>
      <c r="H48" s="15">
        <f>'молодежь города'!H210</f>
        <v>30</v>
      </c>
      <c r="I48" s="15">
        <f>'молодежь города'!I210</f>
        <v>144.2</v>
      </c>
      <c r="J48" s="16">
        <f>'молодежь города'!J210</f>
        <v>0</v>
      </c>
      <c r="K48" s="55"/>
    </row>
    <row r="49" spans="1:11" ht="28.5" customHeight="1">
      <c r="A49" s="54"/>
      <c r="B49" s="5"/>
      <c r="C49" s="17" t="s">
        <v>28</v>
      </c>
      <c r="D49" s="15">
        <v>93</v>
      </c>
      <c r="E49" s="16"/>
      <c r="F49" s="15"/>
      <c r="G49" s="16"/>
      <c r="H49" s="16"/>
      <c r="I49" s="47">
        <v>93</v>
      </c>
      <c r="J49" s="18"/>
      <c r="K49" s="55"/>
    </row>
    <row r="50" spans="1:11" ht="28.5" customHeight="1">
      <c r="A50" s="54"/>
      <c r="B50" s="5"/>
      <c r="C50" s="19" t="s">
        <v>29</v>
      </c>
      <c r="D50" s="15">
        <v>43</v>
      </c>
      <c r="E50" s="16" t="s">
        <v>20</v>
      </c>
      <c r="F50" s="15" t="s">
        <v>20</v>
      </c>
      <c r="G50" s="16" t="s">
        <v>20</v>
      </c>
      <c r="H50" s="16" t="s">
        <v>20</v>
      </c>
      <c r="I50" s="20">
        <v>43</v>
      </c>
      <c r="J50" s="21">
        <f>'молодежь города'!J211</f>
        <v>0</v>
      </c>
      <c r="K50" s="55"/>
    </row>
    <row r="51" spans="1:11" ht="22.5" customHeight="1">
      <c r="A51" s="54"/>
      <c r="B51" s="22" t="s">
        <v>40</v>
      </c>
      <c r="C51" s="22" t="s">
        <v>31</v>
      </c>
      <c r="D51" s="56">
        <f>D46+D45+D44+D43+D42+D47+D48+D50+D49</f>
        <v>1604.4360000000001</v>
      </c>
      <c r="E51" s="24" t="s">
        <v>20</v>
      </c>
      <c r="F51" s="24">
        <f>F43+F44+F46+F47+F48</f>
        <v>145</v>
      </c>
      <c r="G51" s="24" t="s">
        <v>20</v>
      </c>
      <c r="H51" s="24">
        <f>H43+H44+H46+H47+H48</f>
        <v>145</v>
      </c>
      <c r="I51" s="24">
        <f>I42+I43+I44+I45+I46+I47+I48+I49+I50</f>
        <v>755.946</v>
      </c>
      <c r="J51" s="25">
        <f>J42+J43+J44+J45+J46+J47</f>
        <v>703.49</v>
      </c>
      <c r="K51" s="55"/>
    </row>
    <row r="52" spans="1:11" ht="29.25" customHeight="1">
      <c r="A52" s="57" t="s">
        <v>44</v>
      </c>
      <c r="B52" s="58" t="s">
        <v>45</v>
      </c>
      <c r="C52" s="59" t="s">
        <v>19</v>
      </c>
      <c r="D52" s="28">
        <f>I52</f>
        <v>756.74762</v>
      </c>
      <c r="E52" s="29" t="s">
        <v>20</v>
      </c>
      <c r="F52" s="29" t="s">
        <v>20</v>
      </c>
      <c r="G52" s="29" t="s">
        <v>20</v>
      </c>
      <c r="H52" s="29" t="s">
        <v>20</v>
      </c>
      <c r="I52" s="28">
        <f>'[1]временная занятость'!G44</f>
        <v>756.74762</v>
      </c>
      <c r="J52" s="29" t="s">
        <v>20</v>
      </c>
      <c r="K52" s="55" t="s">
        <v>46</v>
      </c>
    </row>
    <row r="53" spans="1:11" ht="32.25" customHeight="1">
      <c r="A53" s="57"/>
      <c r="B53" s="58"/>
      <c r="C53" s="60" t="s">
        <v>22</v>
      </c>
      <c r="D53" s="15">
        <f>'временная занятость'!D91</f>
        <v>1102.74687</v>
      </c>
      <c r="E53" s="16" t="s">
        <v>20</v>
      </c>
      <c r="F53" s="16" t="s">
        <v>20</v>
      </c>
      <c r="G53" s="16" t="s">
        <v>20</v>
      </c>
      <c r="H53" s="16" t="s">
        <v>20</v>
      </c>
      <c r="I53" s="15">
        <f>'временная занятость'!I91</f>
        <v>1102.74687</v>
      </c>
      <c r="J53" s="16" t="s">
        <v>20</v>
      </c>
      <c r="K53" s="55"/>
    </row>
    <row r="54" spans="1:11" ht="27" customHeight="1">
      <c r="A54" s="57"/>
      <c r="B54" s="58"/>
      <c r="C54" s="60" t="s">
        <v>23</v>
      </c>
      <c r="D54" s="15">
        <f aca="true" t="shared" si="8" ref="D54:D55">I54</f>
        <v>1130.04565</v>
      </c>
      <c r="E54" s="16" t="s">
        <v>20</v>
      </c>
      <c r="F54" s="16" t="s">
        <v>20</v>
      </c>
      <c r="G54" s="16" t="s">
        <v>20</v>
      </c>
      <c r="H54" s="16" t="s">
        <v>20</v>
      </c>
      <c r="I54" s="15">
        <f>'временная занятость'!I92</f>
        <v>1130.04565</v>
      </c>
      <c r="J54" s="16" t="s">
        <v>20</v>
      </c>
      <c r="K54" s="55"/>
    </row>
    <row r="55" spans="1:11" ht="27" customHeight="1">
      <c r="A55" s="57"/>
      <c r="B55" s="58"/>
      <c r="C55" s="61" t="s">
        <v>24</v>
      </c>
      <c r="D55" s="47">
        <f t="shared" si="8"/>
        <v>795.21759</v>
      </c>
      <c r="E55" s="18" t="s">
        <v>20</v>
      </c>
      <c r="F55" s="18" t="s">
        <v>20</v>
      </c>
      <c r="G55" s="18" t="s">
        <v>20</v>
      </c>
      <c r="H55" s="18" t="s">
        <v>20</v>
      </c>
      <c r="I55" s="47">
        <f>'временная занятость'!I93</f>
        <v>795.21759</v>
      </c>
      <c r="J55" s="18" t="s">
        <v>20</v>
      </c>
      <c r="K55" s="55"/>
    </row>
    <row r="56" spans="1:11" ht="27" customHeight="1">
      <c r="A56" s="57"/>
      <c r="B56" s="58"/>
      <c r="C56" s="62" t="s">
        <v>25</v>
      </c>
      <c r="D56" s="51">
        <f>'временная занятость'!D94</f>
        <v>1135.05982</v>
      </c>
      <c r="E56" s="63" t="s">
        <v>20</v>
      </c>
      <c r="F56" s="63" t="s">
        <v>20</v>
      </c>
      <c r="G56" s="63" t="s">
        <v>20</v>
      </c>
      <c r="H56" s="63" t="s">
        <v>20</v>
      </c>
      <c r="I56" s="51">
        <f>D56</f>
        <v>1135.05982</v>
      </c>
      <c r="J56" s="63" t="s">
        <v>20</v>
      </c>
      <c r="K56" s="55"/>
    </row>
    <row r="57" spans="1:11" ht="27" customHeight="1">
      <c r="A57" s="57"/>
      <c r="B57" s="58"/>
      <c r="C57" s="62" t="s">
        <v>26</v>
      </c>
      <c r="D57" s="51">
        <f>'временная занятость'!D95</f>
        <v>1168.70827</v>
      </c>
      <c r="E57" s="63" t="s">
        <v>20</v>
      </c>
      <c r="F57" s="63" t="s">
        <v>20</v>
      </c>
      <c r="G57" s="63" t="s">
        <v>20</v>
      </c>
      <c r="H57" s="63" t="s">
        <v>20</v>
      </c>
      <c r="I57" s="51">
        <f>'временная занятость'!I95</f>
        <v>1168.70827</v>
      </c>
      <c r="J57" s="63" t="s">
        <v>20</v>
      </c>
      <c r="K57" s="55"/>
    </row>
    <row r="58" spans="1:11" ht="27" customHeight="1">
      <c r="A58" s="57"/>
      <c r="B58" s="58"/>
      <c r="C58" s="64" t="s">
        <v>27</v>
      </c>
      <c r="D58" s="49">
        <f aca="true" t="shared" si="9" ref="D58:D60">I58</f>
        <v>1033.06333</v>
      </c>
      <c r="E58" s="65" t="s">
        <v>20</v>
      </c>
      <c r="F58" s="65" t="s">
        <v>20</v>
      </c>
      <c r="G58" s="65" t="s">
        <v>20</v>
      </c>
      <c r="H58" s="65" t="s">
        <v>20</v>
      </c>
      <c r="I58" s="49">
        <f>'временная занятость'!I96</f>
        <v>1033.06333</v>
      </c>
      <c r="J58" s="35" t="s">
        <v>20</v>
      </c>
      <c r="K58" s="55"/>
    </row>
    <row r="59" spans="1:11" ht="27" customHeight="1">
      <c r="A59" s="57"/>
      <c r="B59" s="58"/>
      <c r="C59" s="62" t="s">
        <v>28</v>
      </c>
      <c r="D59" s="49">
        <f t="shared" si="9"/>
        <v>1249.779</v>
      </c>
      <c r="E59" s="65"/>
      <c r="F59" s="65"/>
      <c r="G59" s="65"/>
      <c r="H59" s="65"/>
      <c r="I59" s="51">
        <f>'временная занятость'!I97</f>
        <v>1249.779</v>
      </c>
      <c r="J59" s="35"/>
      <c r="K59" s="55"/>
    </row>
    <row r="60" spans="1:11" ht="27" customHeight="1">
      <c r="A60" s="57"/>
      <c r="B60" s="58"/>
      <c r="C60" s="66" t="s">
        <v>29</v>
      </c>
      <c r="D60" s="53">
        <f t="shared" si="9"/>
        <v>1249.779</v>
      </c>
      <c r="E60" s="65" t="s">
        <v>20</v>
      </c>
      <c r="F60" s="65" t="s">
        <v>20</v>
      </c>
      <c r="G60" s="65" t="s">
        <v>20</v>
      </c>
      <c r="H60" s="65" t="s">
        <v>20</v>
      </c>
      <c r="I60" s="53">
        <f>'временная занятость'!I97</f>
        <v>1249.779</v>
      </c>
      <c r="J60" s="35" t="s">
        <v>20</v>
      </c>
      <c r="K60" s="55"/>
    </row>
    <row r="61" spans="1:11" ht="27.75" customHeight="1">
      <c r="A61" s="57"/>
      <c r="B61" s="8" t="s">
        <v>40</v>
      </c>
      <c r="C61" s="67" t="s">
        <v>31</v>
      </c>
      <c r="D61" s="24">
        <f>D56+D55+D54+D53+D52+D57+D58+D60+D59</f>
        <v>9621.14715</v>
      </c>
      <c r="E61" s="24" t="s">
        <v>20</v>
      </c>
      <c r="F61" s="24" t="s">
        <v>20</v>
      </c>
      <c r="G61" s="24" t="s">
        <v>20</v>
      </c>
      <c r="H61" s="24" t="s">
        <v>20</v>
      </c>
      <c r="I61" s="24">
        <f>I56+I55+I54+I53+I52+I57+I58+I60+I59</f>
        <v>9621.14715</v>
      </c>
      <c r="J61" s="25" t="s">
        <v>20</v>
      </c>
      <c r="K61" s="55"/>
    </row>
    <row r="62" ht="18" customHeight="1"/>
    <row r="63" ht="18" customHeight="1"/>
    <row r="64" ht="18" customHeight="1"/>
    <row r="65" ht="18" customHeight="1"/>
  </sheetData>
  <sheetProtection selectLockedCells="1" selectUnlockedCells="1"/>
  <mergeCells count="47"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4:I4"/>
    <mergeCell ref="F5:H5"/>
    <mergeCell ref="I5:I7"/>
    <mergeCell ref="F6:H6"/>
    <mergeCell ref="A9:A19"/>
    <mergeCell ref="B9:B17"/>
    <mergeCell ref="K9:K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9"/>
    <mergeCell ref="B20:B28"/>
    <mergeCell ref="K20:K29"/>
    <mergeCell ref="A30:A41"/>
    <mergeCell ref="B30:B38"/>
    <mergeCell ref="K30:K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A42:A51"/>
    <mergeCell ref="B42:B50"/>
    <mergeCell ref="K42:K51"/>
    <mergeCell ref="A52:A61"/>
    <mergeCell ref="B52:B60"/>
    <mergeCell ref="K52:K61"/>
  </mergeCells>
  <printOptions/>
  <pageMargins left="0.3902777777777778" right="0.20972222222222223" top="0.2" bottom="0.15763888888888888" header="0.5118055555555555" footer="0.5118055555555555"/>
  <pageSetup horizontalDpi="300" verticalDpi="3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5"/>
  <sheetViews>
    <sheetView view="pageBreakPreview" zoomScale="50" zoomScaleSheetLayoutView="50" workbookViewId="0" topLeftCell="A1">
      <selection activeCell="I20" sqref="I20"/>
    </sheetView>
  </sheetViews>
  <sheetFormatPr defaultColWidth="9.140625" defaultRowHeight="15"/>
  <cols>
    <col min="1" max="1" width="4.8515625" style="68" customWidth="1"/>
    <col min="2" max="2" width="83.421875" style="68" customWidth="1"/>
    <col min="3" max="3" width="15.8515625" style="68" customWidth="1"/>
    <col min="4" max="4" width="19.28125" style="68" customWidth="1"/>
    <col min="5" max="5" width="10.7109375" style="68" customWidth="1"/>
    <col min="6" max="6" width="8.7109375" style="68" customWidth="1"/>
    <col min="7" max="7" width="15.7109375" style="68" customWidth="1"/>
    <col min="8" max="8" width="15.8515625" style="68" customWidth="1"/>
    <col min="9" max="9" width="15.28125" style="68" customWidth="1"/>
    <col min="10" max="10" width="17.140625" style="68" customWidth="1"/>
    <col min="11" max="11" width="48.00390625" style="68" customWidth="1"/>
    <col min="12" max="12" width="79.421875" style="68" customWidth="1"/>
    <col min="13" max="16384" width="8.8515625" style="68" customWidth="1"/>
  </cols>
  <sheetData>
    <row r="1" spans="1:12" ht="48.75" customHeight="1">
      <c r="A1" s="69"/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8.5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4" customHeight="1">
      <c r="A3" s="72" t="s">
        <v>2</v>
      </c>
      <c r="B3" s="72" t="s">
        <v>3</v>
      </c>
      <c r="C3" s="72" t="s">
        <v>49</v>
      </c>
      <c r="D3" s="72" t="s">
        <v>50</v>
      </c>
      <c r="E3" s="72" t="s">
        <v>6</v>
      </c>
      <c r="F3" s="72"/>
      <c r="G3" s="72"/>
      <c r="H3" s="72"/>
      <c r="I3" s="72"/>
      <c r="J3" s="72" t="s">
        <v>7</v>
      </c>
      <c r="K3" s="72" t="s">
        <v>8</v>
      </c>
      <c r="L3" s="72" t="s">
        <v>51</v>
      </c>
    </row>
    <row r="4" spans="1:12" ht="17.25" customHeight="1">
      <c r="A4" s="72"/>
      <c r="B4" s="72"/>
      <c r="C4" s="72"/>
      <c r="D4" s="72"/>
      <c r="E4" s="72" t="s">
        <v>9</v>
      </c>
      <c r="F4" s="72" t="s">
        <v>10</v>
      </c>
      <c r="G4" s="72"/>
      <c r="H4" s="72"/>
      <c r="I4" s="72"/>
      <c r="J4" s="72"/>
      <c r="K4" s="72"/>
      <c r="L4" s="72"/>
    </row>
    <row r="5" spans="1:12" ht="39" customHeight="1">
      <c r="A5" s="72"/>
      <c r="B5" s="72"/>
      <c r="C5" s="72"/>
      <c r="D5" s="72"/>
      <c r="E5" s="72"/>
      <c r="F5" s="72" t="s">
        <v>11</v>
      </c>
      <c r="G5" s="72"/>
      <c r="H5" s="72"/>
      <c r="I5" s="72" t="s">
        <v>12</v>
      </c>
      <c r="J5" s="72"/>
      <c r="K5" s="72"/>
      <c r="L5" s="72"/>
    </row>
    <row r="6" spans="1:12" ht="20.25" customHeight="1">
      <c r="A6" s="72"/>
      <c r="B6" s="72"/>
      <c r="C6" s="72"/>
      <c r="D6" s="72"/>
      <c r="E6" s="72"/>
      <c r="F6" s="72" t="s">
        <v>14</v>
      </c>
      <c r="G6" s="72" t="s">
        <v>13</v>
      </c>
      <c r="H6" s="72"/>
      <c r="I6" s="72"/>
      <c r="J6" s="72"/>
      <c r="K6" s="72"/>
      <c r="L6" s="72"/>
    </row>
    <row r="7" spans="1:12" ht="51.75" customHeight="1">
      <c r="A7" s="72"/>
      <c r="B7" s="72"/>
      <c r="C7" s="72"/>
      <c r="D7" s="72"/>
      <c r="E7" s="72"/>
      <c r="F7" s="72"/>
      <c r="G7" s="72" t="s">
        <v>15</v>
      </c>
      <c r="H7" s="72" t="s">
        <v>16</v>
      </c>
      <c r="I7" s="72"/>
      <c r="J7" s="72"/>
      <c r="K7" s="72"/>
      <c r="L7" s="72"/>
    </row>
    <row r="8" spans="1:12" ht="23.2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</row>
    <row r="9" spans="1:12" ht="20.25" customHeight="1">
      <c r="A9" s="74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7.25" customHeight="1">
      <c r="A10" s="75" t="s">
        <v>53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63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4.25" customHeight="1">
      <c r="A12" s="76" t="s">
        <v>17</v>
      </c>
      <c r="B12" s="77" t="s">
        <v>54</v>
      </c>
      <c r="C12" s="78">
        <v>2017</v>
      </c>
      <c r="D12" s="79">
        <v>249.537</v>
      </c>
      <c r="E12" s="80" t="s">
        <v>20</v>
      </c>
      <c r="F12" s="80" t="s">
        <v>20</v>
      </c>
      <c r="G12" s="80" t="s">
        <v>20</v>
      </c>
      <c r="H12" s="80" t="s">
        <v>20</v>
      </c>
      <c r="I12" s="79">
        <v>249.537</v>
      </c>
      <c r="J12" s="81" t="s">
        <v>20</v>
      </c>
      <c r="K12" s="82" t="s">
        <v>55</v>
      </c>
      <c r="L12" s="76" t="s">
        <v>56</v>
      </c>
    </row>
    <row r="13" spans="1:12" ht="14.25" customHeight="1">
      <c r="A13" s="76"/>
      <c r="B13" s="77"/>
      <c r="C13" s="78"/>
      <c r="D13" s="79"/>
      <c r="E13" s="80"/>
      <c r="F13" s="80"/>
      <c r="G13" s="80"/>
      <c r="H13" s="80"/>
      <c r="I13" s="79"/>
      <c r="J13" s="81"/>
      <c r="K13" s="82"/>
      <c r="L13" s="76"/>
    </row>
    <row r="14" spans="1:12" ht="12" customHeight="1">
      <c r="A14" s="76"/>
      <c r="B14" s="77"/>
      <c r="C14" s="78">
        <v>2018</v>
      </c>
      <c r="D14" s="79">
        <v>249.193</v>
      </c>
      <c r="E14" s="83" t="s">
        <v>20</v>
      </c>
      <c r="F14" s="83" t="s">
        <v>20</v>
      </c>
      <c r="G14" s="83" t="s">
        <v>20</v>
      </c>
      <c r="H14" s="83" t="s">
        <v>20</v>
      </c>
      <c r="I14" s="79">
        <v>249.193</v>
      </c>
      <c r="J14" s="81" t="s">
        <v>20</v>
      </c>
      <c r="K14" s="82"/>
      <c r="L14" s="76"/>
    </row>
    <row r="15" spans="1:12" ht="16.5" customHeight="1">
      <c r="A15" s="76"/>
      <c r="B15" s="77"/>
      <c r="C15" s="78"/>
      <c r="D15" s="79"/>
      <c r="E15" s="83"/>
      <c r="F15" s="83"/>
      <c r="G15" s="83"/>
      <c r="H15" s="83"/>
      <c r="I15" s="79"/>
      <c r="J15" s="81"/>
      <c r="K15" s="82"/>
      <c r="L15" s="76"/>
    </row>
    <row r="16" spans="1:12" ht="12" customHeight="1">
      <c r="A16" s="76"/>
      <c r="B16" s="77"/>
      <c r="C16" s="78">
        <v>2019</v>
      </c>
      <c r="D16" s="79">
        <v>250</v>
      </c>
      <c r="E16" s="83" t="s">
        <v>20</v>
      </c>
      <c r="F16" s="83" t="s">
        <v>20</v>
      </c>
      <c r="G16" s="83" t="s">
        <v>20</v>
      </c>
      <c r="H16" s="83" t="s">
        <v>20</v>
      </c>
      <c r="I16" s="79">
        <v>250</v>
      </c>
      <c r="J16" s="81" t="s">
        <v>20</v>
      </c>
      <c r="K16" s="82"/>
      <c r="L16" s="76"/>
    </row>
    <row r="17" spans="1:12" ht="12.75" customHeight="1">
      <c r="A17" s="76"/>
      <c r="B17" s="77"/>
      <c r="C17" s="78"/>
      <c r="D17" s="79"/>
      <c r="E17" s="83"/>
      <c r="F17" s="83"/>
      <c r="G17" s="83"/>
      <c r="H17" s="83"/>
      <c r="I17" s="79"/>
      <c r="J17" s="81"/>
      <c r="K17" s="82"/>
      <c r="L17" s="76"/>
    </row>
    <row r="18" spans="1:12" ht="21" customHeight="1">
      <c r="A18" s="76"/>
      <c r="B18" s="77"/>
      <c r="C18" s="78">
        <v>2020</v>
      </c>
      <c r="D18" s="79">
        <f aca="true" t="shared" si="0" ref="D18:D21">I18</f>
        <v>250.63</v>
      </c>
      <c r="E18" s="83" t="s">
        <v>20</v>
      </c>
      <c r="F18" s="83" t="s">
        <v>20</v>
      </c>
      <c r="G18" s="83" t="s">
        <v>20</v>
      </c>
      <c r="H18" s="83" t="s">
        <v>20</v>
      </c>
      <c r="I18" s="79">
        <v>250.63</v>
      </c>
      <c r="J18" s="81" t="s">
        <v>20</v>
      </c>
      <c r="K18" s="82"/>
      <c r="L18" s="76"/>
    </row>
    <row r="19" spans="1:12" ht="22.5" customHeight="1">
      <c r="A19" s="76"/>
      <c r="B19" s="77"/>
      <c r="C19" s="78">
        <v>2021</v>
      </c>
      <c r="D19" s="79">
        <f t="shared" si="0"/>
        <v>249.747</v>
      </c>
      <c r="E19" s="84" t="s">
        <v>20</v>
      </c>
      <c r="F19" s="84" t="s">
        <v>20</v>
      </c>
      <c r="G19" s="84" t="s">
        <v>20</v>
      </c>
      <c r="H19" s="84" t="s">
        <v>20</v>
      </c>
      <c r="I19" s="79">
        <v>249.747</v>
      </c>
      <c r="J19" s="81" t="s">
        <v>20</v>
      </c>
      <c r="K19" s="82"/>
      <c r="L19" s="76"/>
    </row>
    <row r="20" spans="1:12" ht="22.5" customHeight="1">
      <c r="A20" s="76"/>
      <c r="B20" s="77"/>
      <c r="C20" s="78">
        <v>2022</v>
      </c>
      <c r="D20" s="79">
        <f t="shared" si="0"/>
        <v>250</v>
      </c>
      <c r="E20" s="83" t="s">
        <v>20</v>
      </c>
      <c r="F20" s="83" t="s">
        <v>20</v>
      </c>
      <c r="G20" s="83" t="s">
        <v>20</v>
      </c>
      <c r="H20" s="83" t="s">
        <v>20</v>
      </c>
      <c r="I20" s="79">
        <v>250</v>
      </c>
      <c r="J20" s="81" t="s">
        <v>20</v>
      </c>
      <c r="K20" s="82"/>
      <c r="L20" s="76"/>
    </row>
    <row r="21" spans="1:12" ht="22.5" customHeight="1">
      <c r="A21" s="76"/>
      <c r="B21" s="77"/>
      <c r="C21" s="77">
        <v>2023</v>
      </c>
      <c r="D21" s="85">
        <f t="shared" si="0"/>
        <v>150</v>
      </c>
      <c r="E21" s="86" t="s">
        <v>20</v>
      </c>
      <c r="F21" s="86" t="s">
        <v>20</v>
      </c>
      <c r="G21" s="86" t="s">
        <v>20</v>
      </c>
      <c r="H21" s="86" t="s">
        <v>20</v>
      </c>
      <c r="I21" s="85">
        <v>150</v>
      </c>
      <c r="J21" s="81" t="s">
        <v>20</v>
      </c>
      <c r="K21" s="82"/>
      <c r="L21" s="76"/>
    </row>
    <row r="22" spans="1:12" ht="22.5" customHeight="1">
      <c r="A22" s="76"/>
      <c r="B22" s="77"/>
      <c r="C22" s="78">
        <v>2024</v>
      </c>
      <c r="D22" s="79">
        <v>0</v>
      </c>
      <c r="E22" s="83"/>
      <c r="F22" s="83"/>
      <c r="G22" s="83"/>
      <c r="H22" s="83"/>
      <c r="I22" s="79">
        <v>0</v>
      </c>
      <c r="J22" s="81"/>
      <c r="K22" s="82"/>
      <c r="L22" s="76"/>
    </row>
    <row r="23" spans="1:12" ht="22.5" customHeight="1">
      <c r="A23" s="76"/>
      <c r="B23" s="77"/>
      <c r="C23" s="78">
        <v>2025</v>
      </c>
      <c r="D23" s="79">
        <v>0</v>
      </c>
      <c r="E23" s="83" t="s">
        <v>20</v>
      </c>
      <c r="F23" s="83" t="s">
        <v>20</v>
      </c>
      <c r="G23" s="83" t="s">
        <v>20</v>
      </c>
      <c r="H23" s="83" t="s">
        <v>20</v>
      </c>
      <c r="I23" s="79">
        <v>0</v>
      </c>
      <c r="J23" s="81" t="s">
        <v>20</v>
      </c>
      <c r="K23" s="82"/>
      <c r="L23" s="76"/>
    </row>
    <row r="24" spans="1:12" ht="16.5" customHeight="1">
      <c r="A24" s="76" t="s">
        <v>57</v>
      </c>
      <c r="B24" s="76" t="s">
        <v>58</v>
      </c>
      <c r="C24" s="78">
        <v>2017</v>
      </c>
      <c r="D24" s="79">
        <v>0</v>
      </c>
      <c r="E24" s="78" t="s">
        <v>20</v>
      </c>
      <c r="F24" s="78" t="s">
        <v>20</v>
      </c>
      <c r="G24" s="78" t="s">
        <v>20</v>
      </c>
      <c r="H24" s="78" t="s">
        <v>20</v>
      </c>
      <c r="I24" s="79">
        <v>0</v>
      </c>
      <c r="J24" s="81" t="s">
        <v>20</v>
      </c>
      <c r="K24" s="76" t="s">
        <v>59</v>
      </c>
      <c r="L24" s="76" t="s">
        <v>60</v>
      </c>
    </row>
    <row r="25" spans="1:12" ht="16.5" customHeight="1">
      <c r="A25" s="76"/>
      <c r="B25" s="76"/>
      <c r="C25" s="78">
        <v>2018</v>
      </c>
      <c r="D25" s="79">
        <v>0</v>
      </c>
      <c r="E25" s="78" t="s">
        <v>20</v>
      </c>
      <c r="F25" s="78" t="s">
        <v>20</v>
      </c>
      <c r="G25" s="78" t="s">
        <v>20</v>
      </c>
      <c r="H25" s="78" t="s">
        <v>20</v>
      </c>
      <c r="I25" s="79">
        <v>0</v>
      </c>
      <c r="J25" s="81" t="s">
        <v>20</v>
      </c>
      <c r="K25" s="76"/>
      <c r="L25" s="76"/>
    </row>
    <row r="26" spans="1:12" ht="16.5" customHeight="1">
      <c r="A26" s="76"/>
      <c r="B26" s="76"/>
      <c r="C26" s="78">
        <v>2019</v>
      </c>
      <c r="D26" s="79">
        <v>0</v>
      </c>
      <c r="E26" s="78" t="s">
        <v>20</v>
      </c>
      <c r="F26" s="78" t="s">
        <v>20</v>
      </c>
      <c r="G26" s="78" t="s">
        <v>20</v>
      </c>
      <c r="H26" s="78" t="s">
        <v>20</v>
      </c>
      <c r="I26" s="79">
        <v>0</v>
      </c>
      <c r="J26" s="81" t="s">
        <v>20</v>
      </c>
      <c r="K26" s="76"/>
      <c r="L26" s="76"/>
    </row>
    <row r="27" spans="1:12" ht="16.5" customHeight="1">
      <c r="A27" s="76"/>
      <c r="B27" s="76"/>
      <c r="C27" s="78">
        <v>2020</v>
      </c>
      <c r="D27" s="79">
        <v>0</v>
      </c>
      <c r="E27" s="78" t="s">
        <v>20</v>
      </c>
      <c r="F27" s="78" t="s">
        <v>20</v>
      </c>
      <c r="G27" s="78" t="s">
        <v>20</v>
      </c>
      <c r="H27" s="78" t="s">
        <v>20</v>
      </c>
      <c r="I27" s="79">
        <v>0</v>
      </c>
      <c r="J27" s="81" t="s">
        <v>20</v>
      </c>
      <c r="K27" s="76"/>
      <c r="L27" s="76"/>
    </row>
    <row r="28" spans="1:12" ht="16.5" customHeight="1">
      <c r="A28" s="76"/>
      <c r="B28" s="76"/>
      <c r="C28" s="78">
        <v>2021</v>
      </c>
      <c r="D28" s="79">
        <v>0</v>
      </c>
      <c r="E28" s="78" t="s">
        <v>20</v>
      </c>
      <c r="F28" s="78" t="s">
        <v>20</v>
      </c>
      <c r="G28" s="78" t="s">
        <v>20</v>
      </c>
      <c r="H28" s="78" t="s">
        <v>20</v>
      </c>
      <c r="I28" s="79">
        <v>0</v>
      </c>
      <c r="J28" s="81" t="s">
        <v>20</v>
      </c>
      <c r="K28" s="76"/>
      <c r="L28" s="76"/>
    </row>
    <row r="29" spans="1:12" ht="16.5" customHeight="1">
      <c r="A29" s="76"/>
      <c r="B29" s="76"/>
      <c r="C29" s="78">
        <v>2022</v>
      </c>
      <c r="D29" s="79">
        <v>0</v>
      </c>
      <c r="E29" s="78" t="s">
        <v>20</v>
      </c>
      <c r="F29" s="78" t="s">
        <v>20</v>
      </c>
      <c r="G29" s="78" t="s">
        <v>20</v>
      </c>
      <c r="H29" s="78" t="s">
        <v>20</v>
      </c>
      <c r="I29" s="79">
        <v>0</v>
      </c>
      <c r="J29" s="81" t="s">
        <v>20</v>
      </c>
      <c r="K29" s="76"/>
      <c r="L29" s="76"/>
    </row>
    <row r="30" spans="1:12" ht="16.5" customHeight="1">
      <c r="A30" s="76"/>
      <c r="B30" s="76"/>
      <c r="C30" s="78">
        <v>2023</v>
      </c>
      <c r="D30" s="79">
        <v>0</v>
      </c>
      <c r="E30" s="78" t="s">
        <v>20</v>
      </c>
      <c r="F30" s="78" t="s">
        <v>20</v>
      </c>
      <c r="G30" s="78" t="s">
        <v>20</v>
      </c>
      <c r="H30" s="78" t="s">
        <v>20</v>
      </c>
      <c r="I30" s="79">
        <v>0</v>
      </c>
      <c r="J30" s="81" t="s">
        <v>20</v>
      </c>
      <c r="K30" s="76"/>
      <c r="L30" s="76"/>
    </row>
    <row r="31" spans="1:12" ht="16.5" customHeight="1">
      <c r="A31" s="76"/>
      <c r="B31" s="76"/>
      <c r="C31" s="78">
        <v>2024</v>
      </c>
      <c r="D31" s="79">
        <v>0</v>
      </c>
      <c r="E31" s="87"/>
      <c r="F31" s="87"/>
      <c r="G31" s="87"/>
      <c r="H31" s="87"/>
      <c r="I31" s="79">
        <v>0</v>
      </c>
      <c r="J31" s="81"/>
      <c r="K31" s="76"/>
      <c r="L31" s="76"/>
    </row>
    <row r="32" spans="1:12" ht="16.5" customHeight="1">
      <c r="A32" s="76"/>
      <c r="B32" s="76"/>
      <c r="C32" s="78">
        <v>2025</v>
      </c>
      <c r="D32" s="79">
        <v>0</v>
      </c>
      <c r="E32" s="78"/>
      <c r="F32" s="78"/>
      <c r="G32" s="78"/>
      <c r="H32" s="78"/>
      <c r="I32" s="79">
        <v>0</v>
      </c>
      <c r="J32" s="81"/>
      <c r="K32" s="76"/>
      <c r="L32" s="76"/>
    </row>
    <row r="33" spans="1:12" ht="16.5" customHeight="1">
      <c r="A33" s="76" t="s">
        <v>61</v>
      </c>
      <c r="B33" s="76" t="s">
        <v>62</v>
      </c>
      <c r="C33" s="78">
        <v>2017</v>
      </c>
      <c r="D33" s="79">
        <v>10</v>
      </c>
      <c r="E33" s="80" t="s">
        <v>20</v>
      </c>
      <c r="F33" s="80" t="s">
        <v>20</v>
      </c>
      <c r="G33" s="80" t="s">
        <v>20</v>
      </c>
      <c r="H33" s="80" t="s">
        <v>20</v>
      </c>
      <c r="I33" s="79">
        <v>10</v>
      </c>
      <c r="J33" s="81" t="s">
        <v>20</v>
      </c>
      <c r="K33" s="76" t="s">
        <v>59</v>
      </c>
      <c r="L33" s="76" t="s">
        <v>63</v>
      </c>
    </row>
    <row r="34" spans="1:12" ht="16.5" customHeight="1">
      <c r="A34" s="76"/>
      <c r="B34" s="76"/>
      <c r="C34" s="78">
        <v>2018</v>
      </c>
      <c r="D34" s="79">
        <v>10</v>
      </c>
      <c r="E34" s="80" t="s">
        <v>20</v>
      </c>
      <c r="F34" s="80" t="s">
        <v>20</v>
      </c>
      <c r="G34" s="80" t="s">
        <v>20</v>
      </c>
      <c r="H34" s="80" t="s">
        <v>20</v>
      </c>
      <c r="I34" s="79">
        <v>10</v>
      </c>
      <c r="J34" s="81" t="s">
        <v>20</v>
      </c>
      <c r="K34" s="76"/>
      <c r="L34" s="76"/>
    </row>
    <row r="35" spans="1:12" ht="16.5" customHeight="1">
      <c r="A35" s="76"/>
      <c r="B35" s="76"/>
      <c r="C35" s="78">
        <v>2019</v>
      </c>
      <c r="D35" s="79">
        <f>I35</f>
        <v>18</v>
      </c>
      <c r="E35" s="80" t="s">
        <v>20</v>
      </c>
      <c r="F35" s="80" t="s">
        <v>20</v>
      </c>
      <c r="G35" s="80" t="s">
        <v>20</v>
      </c>
      <c r="H35" s="80" t="s">
        <v>20</v>
      </c>
      <c r="I35" s="79">
        <v>18</v>
      </c>
      <c r="J35" s="81" t="s">
        <v>20</v>
      </c>
      <c r="K35" s="76"/>
      <c r="L35" s="76"/>
    </row>
    <row r="36" spans="1:12" s="92" customFormat="1" ht="16.5" customHeight="1">
      <c r="A36" s="76"/>
      <c r="B36" s="76"/>
      <c r="C36" s="88">
        <v>2020</v>
      </c>
      <c r="D36" s="89">
        <v>15</v>
      </c>
      <c r="E36" s="90" t="s">
        <v>20</v>
      </c>
      <c r="F36" s="90" t="s">
        <v>20</v>
      </c>
      <c r="G36" s="90" t="s">
        <v>20</v>
      </c>
      <c r="H36" s="90" t="s">
        <v>20</v>
      </c>
      <c r="I36" s="89">
        <v>15</v>
      </c>
      <c r="J36" s="91" t="s">
        <v>20</v>
      </c>
      <c r="K36" s="76"/>
      <c r="L36" s="76"/>
    </row>
    <row r="37" spans="1:12" ht="16.5" customHeight="1">
      <c r="A37" s="76"/>
      <c r="B37" s="76"/>
      <c r="C37" s="78">
        <v>2021</v>
      </c>
      <c r="D37" s="79">
        <v>15</v>
      </c>
      <c r="E37" s="90" t="s">
        <v>20</v>
      </c>
      <c r="F37" s="90" t="s">
        <v>20</v>
      </c>
      <c r="G37" s="90" t="s">
        <v>20</v>
      </c>
      <c r="H37" s="90" t="s">
        <v>20</v>
      </c>
      <c r="I37" s="79">
        <v>15</v>
      </c>
      <c r="J37" s="81" t="s">
        <v>20</v>
      </c>
      <c r="K37" s="76"/>
      <c r="L37" s="76"/>
    </row>
    <row r="38" spans="1:12" ht="16.5" customHeight="1">
      <c r="A38" s="76"/>
      <c r="B38" s="76"/>
      <c r="C38" s="78">
        <v>2022</v>
      </c>
      <c r="D38" s="79">
        <f aca="true" t="shared" si="1" ref="D38:D41">I38</f>
        <v>15</v>
      </c>
      <c r="E38" s="90" t="s">
        <v>20</v>
      </c>
      <c r="F38" s="90" t="s">
        <v>20</v>
      </c>
      <c r="G38" s="90" t="s">
        <v>20</v>
      </c>
      <c r="H38" s="90" t="s">
        <v>20</v>
      </c>
      <c r="I38" s="79">
        <v>15</v>
      </c>
      <c r="J38" s="81" t="s">
        <v>20</v>
      </c>
      <c r="K38" s="76"/>
      <c r="L38" s="76"/>
    </row>
    <row r="39" spans="1:12" ht="16.5" customHeight="1">
      <c r="A39" s="76"/>
      <c r="B39" s="76"/>
      <c r="C39" s="78">
        <v>2023</v>
      </c>
      <c r="D39" s="79">
        <f t="shared" si="1"/>
        <v>0</v>
      </c>
      <c r="E39" s="90" t="s">
        <v>20</v>
      </c>
      <c r="F39" s="90" t="s">
        <v>20</v>
      </c>
      <c r="G39" s="90" t="s">
        <v>20</v>
      </c>
      <c r="H39" s="90" t="s">
        <v>20</v>
      </c>
      <c r="I39" s="79">
        <v>0</v>
      </c>
      <c r="J39" s="81" t="s">
        <v>20</v>
      </c>
      <c r="K39" s="76"/>
      <c r="L39" s="76"/>
    </row>
    <row r="40" spans="1:12" ht="16.5" customHeight="1">
      <c r="A40" s="76"/>
      <c r="B40" s="76"/>
      <c r="C40" s="78">
        <v>2024</v>
      </c>
      <c r="D40" s="79">
        <f t="shared" si="1"/>
        <v>0</v>
      </c>
      <c r="E40" s="90"/>
      <c r="F40" s="90"/>
      <c r="G40" s="90"/>
      <c r="H40" s="90"/>
      <c r="I40" s="79">
        <v>0</v>
      </c>
      <c r="J40" s="81"/>
      <c r="K40" s="76"/>
      <c r="L40" s="76"/>
    </row>
    <row r="41" spans="1:12" ht="16.5" customHeight="1">
      <c r="A41" s="76"/>
      <c r="B41" s="76"/>
      <c r="C41" s="78">
        <v>2025</v>
      </c>
      <c r="D41" s="79">
        <f t="shared" si="1"/>
        <v>0</v>
      </c>
      <c r="E41" s="90"/>
      <c r="F41" s="90"/>
      <c r="G41" s="90"/>
      <c r="H41" s="90"/>
      <c r="I41" s="79">
        <v>0</v>
      </c>
      <c r="J41" s="81"/>
      <c r="K41" s="76"/>
      <c r="L41" s="76"/>
    </row>
    <row r="42" spans="1:12" ht="16.5" customHeight="1">
      <c r="A42" s="76" t="s">
        <v>64</v>
      </c>
      <c r="B42" s="76" t="s">
        <v>65</v>
      </c>
      <c r="C42" s="78">
        <v>2017</v>
      </c>
      <c r="D42" s="79">
        <v>150</v>
      </c>
      <c r="E42" s="80" t="s">
        <v>20</v>
      </c>
      <c r="F42" s="80" t="s">
        <v>20</v>
      </c>
      <c r="G42" s="80" t="s">
        <v>20</v>
      </c>
      <c r="H42" s="80" t="s">
        <v>20</v>
      </c>
      <c r="I42" s="79" t="s">
        <v>20</v>
      </c>
      <c r="J42" s="81">
        <v>150</v>
      </c>
      <c r="K42" s="76" t="s">
        <v>66</v>
      </c>
      <c r="L42" s="76" t="s">
        <v>67</v>
      </c>
    </row>
    <row r="43" spans="1:12" ht="16.5" customHeight="1">
      <c r="A43" s="76"/>
      <c r="B43" s="76"/>
      <c r="C43" s="78">
        <v>2018</v>
      </c>
      <c r="D43" s="79">
        <v>150</v>
      </c>
      <c r="E43" s="80" t="s">
        <v>20</v>
      </c>
      <c r="F43" s="80" t="s">
        <v>20</v>
      </c>
      <c r="G43" s="80" t="s">
        <v>20</v>
      </c>
      <c r="H43" s="80" t="s">
        <v>20</v>
      </c>
      <c r="I43" s="79" t="s">
        <v>20</v>
      </c>
      <c r="J43" s="81">
        <v>150</v>
      </c>
      <c r="K43" s="76"/>
      <c r="L43" s="76"/>
    </row>
    <row r="44" spans="1:12" ht="16.5" customHeight="1">
      <c r="A44" s="76"/>
      <c r="B44" s="76"/>
      <c r="C44" s="78">
        <v>2019</v>
      </c>
      <c r="D44" s="79">
        <v>150</v>
      </c>
      <c r="E44" s="80" t="s">
        <v>20</v>
      </c>
      <c r="F44" s="80" t="s">
        <v>20</v>
      </c>
      <c r="G44" s="80" t="s">
        <v>20</v>
      </c>
      <c r="H44" s="80" t="s">
        <v>20</v>
      </c>
      <c r="I44" s="79" t="s">
        <v>20</v>
      </c>
      <c r="J44" s="81">
        <v>150</v>
      </c>
      <c r="K44" s="76"/>
      <c r="L44" s="76"/>
    </row>
    <row r="45" spans="1:12" ht="16.5" customHeight="1">
      <c r="A45" s="76"/>
      <c r="B45" s="76"/>
      <c r="C45" s="78">
        <v>2020</v>
      </c>
      <c r="D45" s="79">
        <f>J45</f>
        <v>142.149</v>
      </c>
      <c r="E45" s="93"/>
      <c r="F45" s="93" t="s">
        <v>20</v>
      </c>
      <c r="G45" s="93"/>
      <c r="H45" s="93"/>
      <c r="I45" s="79" t="s">
        <v>20</v>
      </c>
      <c r="J45" s="81">
        <v>142.149</v>
      </c>
      <c r="K45" s="76"/>
      <c r="L45" s="76"/>
    </row>
    <row r="46" spans="1:12" ht="16.5" customHeight="1">
      <c r="A46" s="76"/>
      <c r="B46" s="76"/>
      <c r="C46" s="78">
        <v>2021</v>
      </c>
      <c r="D46" s="79">
        <v>150</v>
      </c>
      <c r="E46" s="80" t="s">
        <v>20</v>
      </c>
      <c r="F46" s="80" t="s">
        <v>20</v>
      </c>
      <c r="G46" s="80" t="s">
        <v>20</v>
      </c>
      <c r="H46" s="80" t="s">
        <v>20</v>
      </c>
      <c r="I46" s="79" t="s">
        <v>20</v>
      </c>
      <c r="J46" s="81">
        <v>150</v>
      </c>
      <c r="K46" s="76"/>
      <c r="L46" s="76"/>
    </row>
    <row r="47" spans="1:12" ht="16.5" customHeight="1">
      <c r="A47" s="76"/>
      <c r="B47" s="76"/>
      <c r="C47" s="78">
        <v>2022</v>
      </c>
      <c r="D47" s="79">
        <v>0</v>
      </c>
      <c r="E47" s="80" t="s">
        <v>20</v>
      </c>
      <c r="F47" s="80" t="s">
        <v>20</v>
      </c>
      <c r="G47" s="80" t="s">
        <v>20</v>
      </c>
      <c r="H47" s="80" t="s">
        <v>20</v>
      </c>
      <c r="I47" s="79" t="s">
        <v>20</v>
      </c>
      <c r="J47" s="81">
        <v>0</v>
      </c>
      <c r="K47" s="76"/>
      <c r="L47" s="76"/>
    </row>
    <row r="48" spans="1:12" ht="16.5" customHeight="1">
      <c r="A48" s="76"/>
      <c r="B48" s="76"/>
      <c r="C48" s="78">
        <v>2023</v>
      </c>
      <c r="D48" s="79">
        <v>0</v>
      </c>
      <c r="E48" s="80" t="s">
        <v>20</v>
      </c>
      <c r="F48" s="80" t="s">
        <v>20</v>
      </c>
      <c r="G48" s="80" t="s">
        <v>20</v>
      </c>
      <c r="H48" s="80" t="s">
        <v>20</v>
      </c>
      <c r="I48" s="79" t="s">
        <v>20</v>
      </c>
      <c r="J48" s="81">
        <v>0</v>
      </c>
      <c r="K48" s="76"/>
      <c r="L48" s="76"/>
    </row>
    <row r="49" spans="1:12" ht="16.5" customHeight="1">
      <c r="A49" s="76"/>
      <c r="B49" s="76"/>
      <c r="C49" s="78">
        <v>2024</v>
      </c>
      <c r="D49" s="79">
        <v>0</v>
      </c>
      <c r="E49" s="80"/>
      <c r="F49" s="80"/>
      <c r="G49" s="80"/>
      <c r="H49" s="80"/>
      <c r="I49" s="79"/>
      <c r="J49" s="81">
        <v>0</v>
      </c>
      <c r="K49" s="76"/>
      <c r="L49" s="76"/>
    </row>
    <row r="50" spans="1:12" ht="16.5" customHeight="1">
      <c r="A50" s="76"/>
      <c r="B50" s="76"/>
      <c r="C50" s="78">
        <v>2025</v>
      </c>
      <c r="D50" s="79">
        <v>0</v>
      </c>
      <c r="E50" s="80" t="s">
        <v>20</v>
      </c>
      <c r="F50" s="80" t="s">
        <v>20</v>
      </c>
      <c r="G50" s="80" t="s">
        <v>20</v>
      </c>
      <c r="H50" s="80" t="s">
        <v>20</v>
      </c>
      <c r="I50" s="79" t="s">
        <v>20</v>
      </c>
      <c r="J50" s="81">
        <v>0</v>
      </c>
      <c r="K50" s="76"/>
      <c r="L50" s="76"/>
    </row>
    <row r="51" spans="1:12" ht="16.5" customHeight="1">
      <c r="A51" s="76" t="s">
        <v>68</v>
      </c>
      <c r="B51" s="78" t="s">
        <v>69</v>
      </c>
      <c r="C51" s="78">
        <v>2017</v>
      </c>
      <c r="D51" s="79">
        <v>3</v>
      </c>
      <c r="E51" s="83" t="s">
        <v>20</v>
      </c>
      <c r="F51" s="83" t="s">
        <v>20</v>
      </c>
      <c r="G51" s="83" t="s">
        <v>20</v>
      </c>
      <c r="H51" s="83" t="s">
        <v>20</v>
      </c>
      <c r="I51" s="79">
        <v>3</v>
      </c>
      <c r="J51" s="81" t="s">
        <v>20</v>
      </c>
      <c r="K51" s="76" t="s">
        <v>70</v>
      </c>
      <c r="L51" s="76" t="s">
        <v>71</v>
      </c>
    </row>
    <row r="52" spans="1:12" ht="16.5" customHeight="1">
      <c r="A52" s="76"/>
      <c r="B52" s="78"/>
      <c r="C52" s="78">
        <v>2018</v>
      </c>
      <c r="D52" s="79">
        <v>3</v>
      </c>
      <c r="E52" s="83" t="s">
        <v>20</v>
      </c>
      <c r="F52" s="83" t="s">
        <v>20</v>
      </c>
      <c r="G52" s="83" t="s">
        <v>20</v>
      </c>
      <c r="H52" s="83" t="s">
        <v>20</v>
      </c>
      <c r="I52" s="79">
        <v>3</v>
      </c>
      <c r="J52" s="81" t="s">
        <v>20</v>
      </c>
      <c r="K52" s="76"/>
      <c r="L52" s="76"/>
    </row>
    <row r="53" spans="1:12" ht="16.5" customHeight="1">
      <c r="A53" s="76"/>
      <c r="B53" s="78"/>
      <c r="C53" s="78">
        <v>2019</v>
      </c>
      <c r="D53" s="79">
        <v>3</v>
      </c>
      <c r="E53" s="83" t="s">
        <v>20</v>
      </c>
      <c r="F53" s="83" t="s">
        <v>20</v>
      </c>
      <c r="G53" s="83" t="s">
        <v>20</v>
      </c>
      <c r="H53" s="83" t="s">
        <v>20</v>
      </c>
      <c r="I53" s="79">
        <v>3</v>
      </c>
      <c r="J53" s="81" t="s">
        <v>20</v>
      </c>
      <c r="K53" s="76"/>
      <c r="L53" s="76"/>
    </row>
    <row r="54" spans="1:12" ht="16.5" customHeight="1">
      <c r="A54" s="76"/>
      <c r="B54" s="78"/>
      <c r="C54" s="78">
        <v>2020</v>
      </c>
      <c r="D54" s="79">
        <v>0</v>
      </c>
      <c r="E54" s="83" t="s">
        <v>20</v>
      </c>
      <c r="F54" s="83" t="s">
        <v>20</v>
      </c>
      <c r="G54" s="83" t="s">
        <v>20</v>
      </c>
      <c r="H54" s="83" t="s">
        <v>20</v>
      </c>
      <c r="I54" s="79">
        <v>0</v>
      </c>
      <c r="J54" s="81" t="s">
        <v>20</v>
      </c>
      <c r="K54" s="76"/>
      <c r="L54" s="76"/>
    </row>
    <row r="55" spans="1:12" ht="16.5" customHeight="1">
      <c r="A55" s="76"/>
      <c r="B55" s="78"/>
      <c r="C55" s="78">
        <v>2021</v>
      </c>
      <c r="D55" s="79">
        <f aca="true" t="shared" si="2" ref="D55:D56">I55</f>
        <v>0</v>
      </c>
      <c r="E55" s="83" t="s">
        <v>20</v>
      </c>
      <c r="F55" s="83" t="s">
        <v>20</v>
      </c>
      <c r="G55" s="83" t="s">
        <v>20</v>
      </c>
      <c r="H55" s="83" t="s">
        <v>20</v>
      </c>
      <c r="I55" s="79">
        <v>0</v>
      </c>
      <c r="J55" s="81" t="s">
        <v>20</v>
      </c>
      <c r="K55" s="76"/>
      <c r="L55" s="76"/>
    </row>
    <row r="56" spans="1:12" ht="16.5" customHeight="1">
      <c r="A56" s="76"/>
      <c r="B56" s="78"/>
      <c r="C56" s="78">
        <v>2022</v>
      </c>
      <c r="D56" s="79">
        <f t="shared" si="2"/>
        <v>0</v>
      </c>
      <c r="E56" s="83" t="s">
        <v>20</v>
      </c>
      <c r="F56" s="83" t="s">
        <v>20</v>
      </c>
      <c r="G56" s="83" t="s">
        <v>20</v>
      </c>
      <c r="H56" s="83" t="s">
        <v>20</v>
      </c>
      <c r="I56" s="79">
        <v>0</v>
      </c>
      <c r="J56" s="81" t="s">
        <v>20</v>
      </c>
      <c r="K56" s="76"/>
      <c r="L56" s="76"/>
    </row>
    <row r="57" spans="1:12" ht="16.5" customHeight="1">
      <c r="A57" s="76"/>
      <c r="B57" s="78"/>
      <c r="C57" s="78">
        <v>2023</v>
      </c>
      <c r="D57" s="79">
        <v>0</v>
      </c>
      <c r="E57" s="83" t="s">
        <v>20</v>
      </c>
      <c r="F57" s="83" t="s">
        <v>20</v>
      </c>
      <c r="G57" s="83" t="s">
        <v>20</v>
      </c>
      <c r="H57" s="83" t="s">
        <v>20</v>
      </c>
      <c r="I57" s="79">
        <v>0</v>
      </c>
      <c r="J57" s="81" t="s">
        <v>20</v>
      </c>
      <c r="K57" s="76"/>
      <c r="L57" s="76"/>
    </row>
    <row r="58" spans="1:12" ht="16.5" customHeight="1">
      <c r="A58" s="76"/>
      <c r="B58" s="78"/>
      <c r="C58" s="78">
        <v>2024</v>
      </c>
      <c r="D58" s="79">
        <v>0</v>
      </c>
      <c r="E58" s="83"/>
      <c r="F58" s="83"/>
      <c r="G58" s="83"/>
      <c r="H58" s="83"/>
      <c r="I58" s="79">
        <v>0</v>
      </c>
      <c r="J58" s="81"/>
      <c r="K58" s="76"/>
      <c r="L58" s="76"/>
    </row>
    <row r="59" spans="1:12" ht="16.5" customHeight="1">
      <c r="A59" s="76"/>
      <c r="B59" s="78"/>
      <c r="C59" s="78">
        <v>2025</v>
      </c>
      <c r="D59" s="79">
        <v>0</v>
      </c>
      <c r="E59" s="83"/>
      <c r="F59" s="83"/>
      <c r="G59" s="83"/>
      <c r="H59" s="83"/>
      <c r="I59" s="79">
        <v>0</v>
      </c>
      <c r="J59" s="81" t="s">
        <v>20</v>
      </c>
      <c r="K59" s="76"/>
      <c r="L59" s="76"/>
    </row>
    <row r="60" spans="1:12" ht="16.5" customHeight="1">
      <c r="A60" s="76" t="s">
        <v>72</v>
      </c>
      <c r="B60" s="76" t="s">
        <v>73</v>
      </c>
      <c r="C60" s="78">
        <v>2017</v>
      </c>
      <c r="D60" s="79">
        <v>0</v>
      </c>
      <c r="E60" s="80" t="s">
        <v>20</v>
      </c>
      <c r="F60" s="80" t="s">
        <v>20</v>
      </c>
      <c r="G60" s="80" t="s">
        <v>20</v>
      </c>
      <c r="H60" s="80" t="s">
        <v>20</v>
      </c>
      <c r="I60" s="79">
        <v>0</v>
      </c>
      <c r="J60" s="81" t="s">
        <v>20</v>
      </c>
      <c r="K60" s="76" t="s">
        <v>59</v>
      </c>
      <c r="L60" s="76" t="s">
        <v>74</v>
      </c>
    </row>
    <row r="61" spans="1:12" ht="16.5" customHeight="1">
      <c r="A61" s="76"/>
      <c r="B61" s="76"/>
      <c r="C61" s="78">
        <v>2018</v>
      </c>
      <c r="D61" s="79">
        <v>0</v>
      </c>
      <c r="E61" s="80" t="s">
        <v>20</v>
      </c>
      <c r="F61" s="80" t="s">
        <v>20</v>
      </c>
      <c r="G61" s="80" t="s">
        <v>20</v>
      </c>
      <c r="H61" s="80" t="s">
        <v>20</v>
      </c>
      <c r="I61" s="79">
        <v>0</v>
      </c>
      <c r="J61" s="81" t="s">
        <v>20</v>
      </c>
      <c r="K61" s="76"/>
      <c r="L61" s="76"/>
    </row>
    <row r="62" spans="1:12" ht="16.5" customHeight="1">
      <c r="A62" s="76"/>
      <c r="B62" s="76"/>
      <c r="C62" s="78">
        <v>2019</v>
      </c>
      <c r="D62" s="79">
        <v>0</v>
      </c>
      <c r="E62" s="80" t="s">
        <v>20</v>
      </c>
      <c r="F62" s="80" t="s">
        <v>20</v>
      </c>
      <c r="G62" s="80" t="s">
        <v>20</v>
      </c>
      <c r="H62" s="80" t="s">
        <v>20</v>
      </c>
      <c r="I62" s="79">
        <v>0</v>
      </c>
      <c r="J62" s="81" t="s">
        <v>20</v>
      </c>
      <c r="K62" s="76"/>
      <c r="L62" s="76"/>
    </row>
    <row r="63" spans="1:12" ht="16.5" customHeight="1">
      <c r="A63" s="76"/>
      <c r="B63" s="76"/>
      <c r="C63" s="78">
        <v>2020</v>
      </c>
      <c r="D63" s="79">
        <v>0</v>
      </c>
      <c r="E63" s="80" t="s">
        <v>20</v>
      </c>
      <c r="F63" s="80" t="s">
        <v>20</v>
      </c>
      <c r="G63" s="80" t="s">
        <v>20</v>
      </c>
      <c r="H63" s="80" t="s">
        <v>20</v>
      </c>
      <c r="I63" s="79">
        <v>0</v>
      </c>
      <c r="J63" s="81" t="s">
        <v>20</v>
      </c>
      <c r="K63" s="76"/>
      <c r="L63" s="76"/>
    </row>
    <row r="64" spans="1:12" ht="16.5" customHeight="1">
      <c r="A64" s="76"/>
      <c r="B64" s="76"/>
      <c r="C64" s="78">
        <v>2021</v>
      </c>
      <c r="D64" s="79">
        <v>0</v>
      </c>
      <c r="E64" s="80" t="s">
        <v>20</v>
      </c>
      <c r="F64" s="80" t="s">
        <v>20</v>
      </c>
      <c r="G64" s="80" t="s">
        <v>20</v>
      </c>
      <c r="H64" s="80" t="s">
        <v>20</v>
      </c>
      <c r="I64" s="79">
        <v>0</v>
      </c>
      <c r="J64" s="81" t="s">
        <v>20</v>
      </c>
      <c r="K64" s="76"/>
      <c r="L64" s="76"/>
    </row>
    <row r="65" spans="1:12" ht="16.5" customHeight="1">
      <c r="A65" s="76"/>
      <c r="B65" s="76"/>
      <c r="C65" s="78">
        <v>2022</v>
      </c>
      <c r="D65" s="79">
        <v>0</v>
      </c>
      <c r="E65" s="80" t="s">
        <v>20</v>
      </c>
      <c r="F65" s="80" t="s">
        <v>20</v>
      </c>
      <c r="G65" s="80" t="s">
        <v>20</v>
      </c>
      <c r="H65" s="80" t="s">
        <v>20</v>
      </c>
      <c r="I65" s="79">
        <v>0</v>
      </c>
      <c r="J65" s="81" t="s">
        <v>20</v>
      </c>
      <c r="K65" s="76"/>
      <c r="L65" s="76"/>
    </row>
    <row r="66" spans="1:12" ht="16.5" customHeight="1">
      <c r="A66" s="76"/>
      <c r="B66" s="76"/>
      <c r="C66" s="78">
        <v>2023</v>
      </c>
      <c r="D66" s="79">
        <v>0</v>
      </c>
      <c r="E66" s="80" t="s">
        <v>20</v>
      </c>
      <c r="F66" s="80" t="s">
        <v>20</v>
      </c>
      <c r="G66" s="80" t="s">
        <v>20</v>
      </c>
      <c r="H66" s="80" t="s">
        <v>20</v>
      </c>
      <c r="I66" s="79">
        <v>0</v>
      </c>
      <c r="J66" s="81" t="s">
        <v>20</v>
      </c>
      <c r="K66" s="76"/>
      <c r="L66" s="76"/>
    </row>
    <row r="67" spans="1:12" ht="16.5" customHeight="1">
      <c r="A67" s="76"/>
      <c r="B67" s="76"/>
      <c r="C67" s="78">
        <v>2024</v>
      </c>
      <c r="D67" s="79"/>
      <c r="E67" s="80"/>
      <c r="F67" s="80"/>
      <c r="G67" s="80"/>
      <c r="H67" s="80"/>
      <c r="I67" s="79"/>
      <c r="J67" s="81"/>
      <c r="K67" s="76"/>
      <c r="L67" s="76"/>
    </row>
    <row r="68" spans="1:12" ht="16.5" customHeight="1">
      <c r="A68" s="76"/>
      <c r="B68" s="76"/>
      <c r="C68" s="78">
        <v>2025</v>
      </c>
      <c r="D68" s="79" t="s">
        <v>20</v>
      </c>
      <c r="E68" s="80" t="s">
        <v>20</v>
      </c>
      <c r="F68" s="80" t="s">
        <v>20</v>
      </c>
      <c r="G68" s="80" t="s">
        <v>20</v>
      </c>
      <c r="H68" s="80" t="s">
        <v>20</v>
      </c>
      <c r="I68" s="79" t="s">
        <v>20</v>
      </c>
      <c r="J68" s="81" t="s">
        <v>20</v>
      </c>
      <c r="K68" s="76"/>
      <c r="L68" s="76"/>
    </row>
    <row r="69" spans="1:12" ht="37.5" customHeight="1">
      <c r="A69" s="76" t="s">
        <v>75</v>
      </c>
      <c r="B69" s="76" t="s">
        <v>76</v>
      </c>
      <c r="C69" s="78" t="s">
        <v>77</v>
      </c>
      <c r="D69" s="79" t="s">
        <v>20</v>
      </c>
      <c r="E69" s="80" t="s">
        <v>20</v>
      </c>
      <c r="F69" s="80" t="s">
        <v>20</v>
      </c>
      <c r="G69" s="80" t="s">
        <v>20</v>
      </c>
      <c r="H69" s="80" t="s">
        <v>20</v>
      </c>
      <c r="I69" s="79" t="s">
        <v>20</v>
      </c>
      <c r="J69" s="81" t="s">
        <v>20</v>
      </c>
      <c r="K69" s="76" t="s">
        <v>59</v>
      </c>
      <c r="L69" s="76"/>
    </row>
    <row r="70" spans="1:12" ht="63" customHeight="1">
      <c r="A70" s="76" t="s">
        <v>78</v>
      </c>
      <c r="B70" s="76" t="s">
        <v>79</v>
      </c>
      <c r="C70" s="78" t="s">
        <v>77</v>
      </c>
      <c r="D70" s="79" t="s">
        <v>20</v>
      </c>
      <c r="E70" s="80" t="s">
        <v>20</v>
      </c>
      <c r="F70" s="80" t="s">
        <v>20</v>
      </c>
      <c r="G70" s="80" t="s">
        <v>20</v>
      </c>
      <c r="H70" s="80" t="s">
        <v>20</v>
      </c>
      <c r="I70" s="79" t="s">
        <v>20</v>
      </c>
      <c r="J70" s="81" t="s">
        <v>20</v>
      </c>
      <c r="K70" s="76" t="s">
        <v>59</v>
      </c>
      <c r="L70" s="76" t="s">
        <v>80</v>
      </c>
    </row>
    <row r="71" spans="1:12" ht="39" customHeight="1">
      <c r="A71" s="76" t="s">
        <v>81</v>
      </c>
      <c r="B71" s="76" t="s">
        <v>82</v>
      </c>
      <c r="C71" s="78" t="s">
        <v>77</v>
      </c>
      <c r="D71" s="79" t="s">
        <v>20</v>
      </c>
      <c r="E71" s="80" t="s">
        <v>20</v>
      </c>
      <c r="F71" s="80" t="s">
        <v>20</v>
      </c>
      <c r="G71" s="80" t="s">
        <v>20</v>
      </c>
      <c r="H71" s="80" t="s">
        <v>20</v>
      </c>
      <c r="I71" s="79" t="s">
        <v>20</v>
      </c>
      <c r="J71" s="81" t="s">
        <v>20</v>
      </c>
      <c r="K71" s="76" t="s">
        <v>83</v>
      </c>
      <c r="L71" s="76" t="s">
        <v>84</v>
      </c>
    </row>
    <row r="72" spans="1:12" ht="23.25" customHeight="1">
      <c r="A72" s="94" t="s">
        <v>85</v>
      </c>
      <c r="B72" s="94" t="s">
        <v>86</v>
      </c>
      <c r="C72" s="78">
        <v>2017</v>
      </c>
      <c r="D72" s="79">
        <v>7</v>
      </c>
      <c r="E72" s="80" t="s">
        <v>20</v>
      </c>
      <c r="F72" s="80" t="s">
        <v>20</v>
      </c>
      <c r="G72" s="80" t="s">
        <v>20</v>
      </c>
      <c r="H72" s="80" t="s">
        <v>20</v>
      </c>
      <c r="I72" s="79">
        <v>7</v>
      </c>
      <c r="J72" s="81" t="s">
        <v>20</v>
      </c>
      <c r="K72" s="94" t="s">
        <v>83</v>
      </c>
      <c r="L72" s="94" t="s">
        <v>87</v>
      </c>
    </row>
    <row r="73" spans="1:12" ht="21" customHeight="1">
      <c r="A73" s="94"/>
      <c r="B73" s="94"/>
      <c r="C73" s="78">
        <v>2018</v>
      </c>
      <c r="D73" s="79">
        <v>10</v>
      </c>
      <c r="E73" s="80" t="s">
        <v>20</v>
      </c>
      <c r="F73" s="80" t="s">
        <v>20</v>
      </c>
      <c r="G73" s="80" t="s">
        <v>20</v>
      </c>
      <c r="H73" s="80" t="s">
        <v>20</v>
      </c>
      <c r="I73" s="79">
        <v>10</v>
      </c>
      <c r="J73" s="81" t="s">
        <v>20</v>
      </c>
      <c r="K73" s="94"/>
      <c r="L73" s="94"/>
    </row>
    <row r="74" spans="1:12" ht="21" customHeight="1">
      <c r="A74" s="94"/>
      <c r="B74" s="94"/>
      <c r="C74" s="78">
        <v>2019</v>
      </c>
      <c r="D74" s="79">
        <v>7</v>
      </c>
      <c r="E74" s="80" t="s">
        <v>20</v>
      </c>
      <c r="F74" s="80" t="s">
        <v>20</v>
      </c>
      <c r="G74" s="80" t="s">
        <v>20</v>
      </c>
      <c r="H74" s="80" t="s">
        <v>20</v>
      </c>
      <c r="I74" s="79">
        <v>7</v>
      </c>
      <c r="J74" s="81" t="s">
        <v>20</v>
      </c>
      <c r="K74" s="94"/>
      <c r="L74" s="94"/>
    </row>
    <row r="75" spans="1:12" ht="22.5" customHeight="1">
      <c r="A75" s="94"/>
      <c r="B75" s="94"/>
      <c r="C75" s="78">
        <v>2020</v>
      </c>
      <c r="D75" s="95">
        <f>I75</f>
        <v>9.99916</v>
      </c>
      <c r="E75" s="96" t="s">
        <v>20</v>
      </c>
      <c r="F75" s="96" t="s">
        <v>20</v>
      </c>
      <c r="G75" s="96" t="s">
        <v>20</v>
      </c>
      <c r="H75" s="96" t="s">
        <v>20</v>
      </c>
      <c r="I75" s="95">
        <v>9.99916</v>
      </c>
      <c r="J75" s="81" t="s">
        <v>20</v>
      </c>
      <c r="K75" s="94"/>
      <c r="L75" s="94"/>
    </row>
    <row r="76" spans="1:12" ht="21" customHeight="1">
      <c r="A76" s="94"/>
      <c r="B76" s="94"/>
      <c r="C76" s="78">
        <v>2021</v>
      </c>
      <c r="D76" s="79">
        <v>10</v>
      </c>
      <c r="E76" s="80" t="s">
        <v>20</v>
      </c>
      <c r="F76" s="80" t="s">
        <v>20</v>
      </c>
      <c r="G76" s="80" t="s">
        <v>20</v>
      </c>
      <c r="H76" s="80" t="s">
        <v>20</v>
      </c>
      <c r="I76" s="79">
        <v>10</v>
      </c>
      <c r="J76" s="81" t="s">
        <v>20</v>
      </c>
      <c r="K76" s="94"/>
      <c r="L76" s="94"/>
    </row>
    <row r="77" spans="1:12" ht="18.75" customHeight="1">
      <c r="A77" s="94"/>
      <c r="B77" s="94"/>
      <c r="C77" s="78">
        <v>2022</v>
      </c>
      <c r="D77" s="79">
        <f aca="true" t="shared" si="3" ref="D77:D80">I77</f>
        <v>10</v>
      </c>
      <c r="E77" s="80" t="s">
        <v>20</v>
      </c>
      <c r="F77" s="80" t="s">
        <v>20</v>
      </c>
      <c r="G77" s="80" t="s">
        <v>20</v>
      </c>
      <c r="H77" s="80" t="s">
        <v>20</v>
      </c>
      <c r="I77" s="79">
        <v>10</v>
      </c>
      <c r="J77" s="81" t="s">
        <v>20</v>
      </c>
      <c r="K77" s="94"/>
      <c r="L77" s="94"/>
    </row>
    <row r="78" spans="1:12" ht="22.5" customHeight="1">
      <c r="A78" s="94"/>
      <c r="B78" s="94"/>
      <c r="C78" s="97">
        <v>2023</v>
      </c>
      <c r="D78" s="98">
        <f t="shared" si="3"/>
        <v>0</v>
      </c>
      <c r="E78" s="99" t="s">
        <v>20</v>
      </c>
      <c r="F78" s="99" t="s">
        <v>20</v>
      </c>
      <c r="G78" s="99" t="s">
        <v>20</v>
      </c>
      <c r="H78" s="99" t="s">
        <v>20</v>
      </c>
      <c r="I78" s="98">
        <v>0</v>
      </c>
      <c r="J78" s="100" t="s">
        <v>20</v>
      </c>
      <c r="K78" s="94"/>
      <c r="L78" s="94"/>
    </row>
    <row r="79" spans="1:12" ht="22.5" customHeight="1">
      <c r="A79" s="94"/>
      <c r="B79" s="94"/>
      <c r="C79" s="97">
        <v>2024</v>
      </c>
      <c r="D79" s="98">
        <f t="shared" si="3"/>
        <v>0</v>
      </c>
      <c r="E79" s="99"/>
      <c r="F79" s="99"/>
      <c r="G79" s="99"/>
      <c r="H79" s="99"/>
      <c r="I79" s="98">
        <v>0</v>
      </c>
      <c r="J79" s="100"/>
      <c r="K79" s="94"/>
      <c r="L79" s="94"/>
    </row>
    <row r="80" spans="1:12" ht="20.25" customHeight="1">
      <c r="A80" s="94"/>
      <c r="B80" s="94"/>
      <c r="C80" s="101">
        <v>2025</v>
      </c>
      <c r="D80" s="79">
        <f t="shared" si="3"/>
        <v>0</v>
      </c>
      <c r="E80" s="99" t="s">
        <v>20</v>
      </c>
      <c r="F80" s="99" t="s">
        <v>20</v>
      </c>
      <c r="G80" s="99" t="s">
        <v>20</v>
      </c>
      <c r="H80" s="99" t="s">
        <v>20</v>
      </c>
      <c r="I80" s="79">
        <v>0</v>
      </c>
      <c r="J80" s="100" t="s">
        <v>20</v>
      </c>
      <c r="K80" s="94"/>
      <c r="L80" s="94"/>
    </row>
    <row r="81" spans="1:12" ht="16.5" customHeight="1">
      <c r="A81" s="102" t="s">
        <v>88</v>
      </c>
      <c r="B81" s="102"/>
      <c r="C81" s="103">
        <v>2017</v>
      </c>
      <c r="D81" s="104">
        <f>SUM(D12,D24,D33,D42,D51,D60,D72)</f>
        <v>419.53700000000003</v>
      </c>
      <c r="E81" s="105" t="s">
        <v>20</v>
      </c>
      <c r="F81" s="105" t="s">
        <v>20</v>
      </c>
      <c r="G81" s="105" t="s">
        <v>20</v>
      </c>
      <c r="H81" s="105" t="s">
        <v>20</v>
      </c>
      <c r="I81" s="104">
        <f>SUM(I12,I33,I51,I72)</f>
        <v>269.53700000000003</v>
      </c>
      <c r="J81" s="106">
        <f aca="true" t="shared" si="4" ref="J81:J84">J42</f>
        <v>150</v>
      </c>
      <c r="K81" s="107"/>
      <c r="L81" s="108"/>
    </row>
    <row r="82" spans="1:12" ht="16.5" customHeight="1">
      <c r="A82" s="102"/>
      <c r="B82" s="102"/>
      <c r="C82" s="109">
        <v>2018</v>
      </c>
      <c r="D82" s="110">
        <f>D14+D34+D52+D73+D43</f>
        <v>422.193</v>
      </c>
      <c r="E82" s="111" t="s">
        <v>20</v>
      </c>
      <c r="F82" s="111" t="s">
        <v>20</v>
      </c>
      <c r="G82" s="111" t="s">
        <v>20</v>
      </c>
      <c r="H82" s="111" t="s">
        <v>20</v>
      </c>
      <c r="I82" s="110">
        <f>SUM(I73,I14,I34,I52)</f>
        <v>272.193</v>
      </c>
      <c r="J82" s="112">
        <f t="shared" si="4"/>
        <v>150</v>
      </c>
      <c r="K82" s="107"/>
      <c r="L82" s="108"/>
    </row>
    <row r="83" spans="1:12" ht="16.5" customHeight="1">
      <c r="A83" s="102"/>
      <c r="B83" s="102"/>
      <c r="C83" s="109">
        <v>2019</v>
      </c>
      <c r="D83" s="110">
        <f>D35+D53+D74+D44+D16</f>
        <v>428</v>
      </c>
      <c r="E83" s="111" t="s">
        <v>20</v>
      </c>
      <c r="F83" s="111" t="s">
        <v>20</v>
      </c>
      <c r="G83" s="111" t="s">
        <v>20</v>
      </c>
      <c r="H83" s="111" t="s">
        <v>20</v>
      </c>
      <c r="I83" s="110">
        <f>I16+I35+I53+I74</f>
        <v>278</v>
      </c>
      <c r="J83" s="112">
        <f t="shared" si="4"/>
        <v>150</v>
      </c>
      <c r="K83" s="107"/>
      <c r="L83" s="108"/>
    </row>
    <row r="84" spans="1:12" ht="16.5" customHeight="1">
      <c r="A84" s="102"/>
      <c r="B84" s="102"/>
      <c r="C84" s="109">
        <v>2020</v>
      </c>
      <c r="D84" s="110">
        <f>D36+D54+D75+D45+D18</f>
        <v>417.77815999999996</v>
      </c>
      <c r="E84" s="113" t="s">
        <v>20</v>
      </c>
      <c r="F84" s="113" t="s">
        <v>20</v>
      </c>
      <c r="G84" s="113" t="s">
        <v>20</v>
      </c>
      <c r="H84" s="113" t="s">
        <v>20</v>
      </c>
      <c r="I84" s="110">
        <f aca="true" t="shared" si="5" ref="I84:I85">I18+I36+I54+I75</f>
        <v>275.62916</v>
      </c>
      <c r="J84" s="112">
        <f t="shared" si="4"/>
        <v>142.149</v>
      </c>
      <c r="K84" s="107"/>
      <c r="L84" s="108"/>
    </row>
    <row r="85" spans="1:12" ht="16.5" customHeight="1">
      <c r="A85" s="102"/>
      <c r="B85" s="102"/>
      <c r="C85" s="109">
        <v>2021</v>
      </c>
      <c r="D85" s="110">
        <f>D76+D46+D37+D19</f>
        <v>424.747</v>
      </c>
      <c r="E85" s="111" t="s">
        <v>20</v>
      </c>
      <c r="F85" s="111" t="s">
        <v>20</v>
      </c>
      <c r="G85" s="111" t="s">
        <v>20</v>
      </c>
      <c r="H85" s="111" t="s">
        <v>20</v>
      </c>
      <c r="I85" s="110">
        <f t="shared" si="5"/>
        <v>274.747</v>
      </c>
      <c r="J85" s="112">
        <v>150</v>
      </c>
      <c r="K85" s="107"/>
      <c r="L85" s="108"/>
    </row>
    <row r="86" spans="1:12" ht="16.5" customHeight="1">
      <c r="A86" s="102"/>
      <c r="B86" s="102"/>
      <c r="C86" s="109">
        <v>2022</v>
      </c>
      <c r="D86" s="110">
        <f aca="true" t="shared" si="6" ref="D86:D89">D77+D38+D20</f>
        <v>275</v>
      </c>
      <c r="E86" s="111" t="s">
        <v>20</v>
      </c>
      <c r="F86" s="111" t="s">
        <v>20</v>
      </c>
      <c r="G86" s="111" t="s">
        <v>20</v>
      </c>
      <c r="H86" s="111" t="s">
        <v>20</v>
      </c>
      <c r="I86" s="110">
        <f>I77+I56+I38+I20</f>
        <v>275</v>
      </c>
      <c r="J86" s="112">
        <f>J47</f>
        <v>0</v>
      </c>
      <c r="K86" s="107"/>
      <c r="L86" s="108"/>
    </row>
    <row r="87" spans="1:12" ht="16.5" customHeight="1">
      <c r="A87" s="102"/>
      <c r="B87" s="102"/>
      <c r="C87" s="114">
        <v>2023</v>
      </c>
      <c r="D87" s="110">
        <f t="shared" si="6"/>
        <v>150</v>
      </c>
      <c r="E87" s="111" t="s">
        <v>20</v>
      </c>
      <c r="F87" s="111" t="s">
        <v>20</v>
      </c>
      <c r="G87" s="111" t="s">
        <v>20</v>
      </c>
      <c r="H87" s="111" t="s">
        <v>20</v>
      </c>
      <c r="I87" s="115">
        <f aca="true" t="shared" si="7" ref="I87:I89">I21+I39+I57+I78</f>
        <v>150</v>
      </c>
      <c r="J87" s="116" t="s">
        <v>20</v>
      </c>
      <c r="K87" s="107"/>
      <c r="L87" s="108"/>
    </row>
    <row r="88" spans="1:12" ht="16.5" customHeight="1">
      <c r="A88" s="102"/>
      <c r="B88" s="102"/>
      <c r="C88" s="114">
        <v>2024</v>
      </c>
      <c r="D88" s="110">
        <f t="shared" si="6"/>
        <v>0</v>
      </c>
      <c r="E88" s="111" t="s">
        <v>20</v>
      </c>
      <c r="F88" s="111" t="s">
        <v>20</v>
      </c>
      <c r="G88" s="111" t="s">
        <v>20</v>
      </c>
      <c r="H88" s="111" t="s">
        <v>20</v>
      </c>
      <c r="I88" s="115">
        <f t="shared" si="7"/>
        <v>0</v>
      </c>
      <c r="J88" s="116" t="s">
        <v>20</v>
      </c>
      <c r="K88" s="107"/>
      <c r="L88" s="108"/>
    </row>
    <row r="89" spans="1:12" ht="16.5" customHeight="1">
      <c r="A89" s="102"/>
      <c r="B89" s="102"/>
      <c r="C89" s="114">
        <v>2025</v>
      </c>
      <c r="D89" s="110">
        <f t="shared" si="6"/>
        <v>0</v>
      </c>
      <c r="E89" s="117"/>
      <c r="F89" s="117"/>
      <c r="G89" s="117"/>
      <c r="H89" s="117"/>
      <c r="I89" s="115">
        <f t="shared" si="7"/>
        <v>0</v>
      </c>
      <c r="J89" s="116"/>
      <c r="K89" s="107"/>
      <c r="L89" s="108"/>
    </row>
    <row r="90" spans="1:12" ht="21" customHeight="1">
      <c r="A90" s="102"/>
      <c r="B90" s="102"/>
      <c r="C90" s="118" t="s">
        <v>77</v>
      </c>
      <c r="D90" s="119">
        <f>I90+J90</f>
        <v>2537.25516</v>
      </c>
      <c r="E90" s="120" t="s">
        <v>20</v>
      </c>
      <c r="F90" s="120" t="s">
        <v>20</v>
      </c>
      <c r="G90" s="120" t="s">
        <v>20</v>
      </c>
      <c r="H90" s="120" t="s">
        <v>20</v>
      </c>
      <c r="I90" s="119">
        <f>I81+I82+I83+I84+I85+I86+I87+I88+I89</f>
        <v>1795.10616</v>
      </c>
      <c r="J90" s="121">
        <f>J81+J82+J83+J84+J85</f>
        <v>742.149</v>
      </c>
      <c r="K90" s="107"/>
      <c r="L90" s="108"/>
    </row>
    <row r="93" ht="16.5" customHeight="1">
      <c r="I93" s="122"/>
    </row>
    <row r="95" ht="16.5" customHeight="1">
      <c r="J95" s="123"/>
    </row>
  </sheetData>
  <sheetProtection selectLockedCells="1" selectUnlockedCells="1"/>
  <mergeCells count="73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3"/>
    <mergeCell ref="B12:B23"/>
    <mergeCell ref="C12:C13"/>
    <mergeCell ref="D12:D13"/>
    <mergeCell ref="E12:E13"/>
    <mergeCell ref="F12:F13"/>
    <mergeCell ref="G12:G13"/>
    <mergeCell ref="H12:H13"/>
    <mergeCell ref="I12:I13"/>
    <mergeCell ref="J12:J13"/>
    <mergeCell ref="K12:K23"/>
    <mergeCell ref="L12:L23"/>
    <mergeCell ref="C14:C15"/>
    <mergeCell ref="D14:D15"/>
    <mergeCell ref="E14:E15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A24:A32"/>
    <mergeCell ref="B24:B32"/>
    <mergeCell ref="K24:K32"/>
    <mergeCell ref="L24:L32"/>
    <mergeCell ref="A33:A41"/>
    <mergeCell ref="B33:B41"/>
    <mergeCell ref="K33:K41"/>
    <mergeCell ref="L33:L41"/>
    <mergeCell ref="A42:A50"/>
    <mergeCell ref="B42:B50"/>
    <mergeCell ref="K42:K50"/>
    <mergeCell ref="L42:L50"/>
    <mergeCell ref="A51:A59"/>
    <mergeCell ref="B51:B59"/>
    <mergeCell ref="K51:K59"/>
    <mergeCell ref="L51:L59"/>
    <mergeCell ref="A60:A68"/>
    <mergeCell ref="B60:B68"/>
    <mergeCell ref="K60:K68"/>
    <mergeCell ref="L60:L68"/>
    <mergeCell ref="A72:A80"/>
    <mergeCell ref="B72:B80"/>
    <mergeCell ref="K72:K80"/>
    <mergeCell ref="L72:L80"/>
    <mergeCell ref="A81:B90"/>
    <mergeCell ref="K81:K90"/>
    <mergeCell ref="L81:L90"/>
  </mergeCells>
  <printOptions/>
  <pageMargins left="0.5513888888888889" right="0.5118055555555555" top="0.2" bottom="0.15763888888888888" header="0.5118055555555555" footer="0.5118055555555555"/>
  <pageSetup horizontalDpi="300" verticalDpi="300" orientation="landscape" paperSize="9" scale="3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82"/>
  <sheetViews>
    <sheetView view="pageBreakPreview" zoomScale="50" zoomScaleNormal="75" zoomScaleSheetLayoutView="50" workbookViewId="0" topLeftCell="A37">
      <selection activeCell="A10" sqref="A10"/>
    </sheetView>
  </sheetViews>
  <sheetFormatPr defaultColWidth="9.140625" defaultRowHeight="15"/>
  <cols>
    <col min="1" max="1" width="4.8515625" style="68" customWidth="1"/>
    <col min="2" max="2" width="74.57421875" style="68" customWidth="1"/>
    <col min="3" max="3" width="13.7109375" style="68" customWidth="1"/>
    <col min="4" max="4" width="19.57421875" style="68" customWidth="1"/>
    <col min="5" max="5" width="9.7109375" style="68" customWidth="1"/>
    <col min="6" max="6" width="10.8515625" style="68" customWidth="1"/>
    <col min="7" max="7" width="10.28125" style="68" customWidth="1"/>
    <col min="8" max="8" width="18.00390625" style="68" customWidth="1"/>
    <col min="9" max="9" width="24.8515625" style="68" customWidth="1"/>
    <col min="10" max="10" width="26.28125" style="68" customWidth="1"/>
    <col min="11" max="11" width="88.7109375" style="68" customWidth="1"/>
    <col min="12" max="12" width="107.421875" style="68" customWidth="1"/>
    <col min="13" max="16384" width="8.8515625" style="68" customWidth="1"/>
  </cols>
  <sheetData>
    <row r="1" spans="1:12" ht="48.75" customHeight="1">
      <c r="A1" s="124"/>
      <c r="B1" s="125" t="s">
        <v>89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8.5" customHeight="1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2.5" customHeight="1">
      <c r="A3" s="126" t="s">
        <v>2</v>
      </c>
      <c r="B3" s="126" t="s">
        <v>3</v>
      </c>
      <c r="C3" s="126" t="s">
        <v>49</v>
      </c>
      <c r="D3" s="126" t="s">
        <v>50</v>
      </c>
      <c r="E3" s="126" t="s">
        <v>6</v>
      </c>
      <c r="F3" s="126"/>
      <c r="G3" s="126"/>
      <c r="H3" s="126"/>
      <c r="I3" s="126"/>
      <c r="J3" s="126" t="s">
        <v>7</v>
      </c>
      <c r="K3" s="126" t="s">
        <v>8</v>
      </c>
      <c r="L3" s="126" t="s">
        <v>51</v>
      </c>
    </row>
    <row r="4" spans="1:12" ht="26.25" customHeight="1">
      <c r="A4" s="126"/>
      <c r="B4" s="126"/>
      <c r="C4" s="126"/>
      <c r="D4" s="126"/>
      <c r="E4" s="126" t="s">
        <v>9</v>
      </c>
      <c r="F4" s="126" t="s">
        <v>10</v>
      </c>
      <c r="G4" s="126"/>
      <c r="H4" s="126"/>
      <c r="I4" s="126"/>
      <c r="J4" s="126"/>
      <c r="K4" s="126"/>
      <c r="L4" s="126"/>
    </row>
    <row r="5" spans="1:12" ht="33.75" customHeight="1">
      <c r="A5" s="126"/>
      <c r="B5" s="126"/>
      <c r="C5" s="126"/>
      <c r="D5" s="126"/>
      <c r="E5" s="126"/>
      <c r="F5" s="126" t="s">
        <v>11</v>
      </c>
      <c r="G5" s="126"/>
      <c r="H5" s="126"/>
      <c r="I5" s="126" t="s">
        <v>12</v>
      </c>
      <c r="J5" s="126"/>
      <c r="K5" s="126"/>
      <c r="L5" s="126"/>
    </row>
    <row r="6" spans="1:12" ht="20.25" customHeight="1">
      <c r="A6" s="126"/>
      <c r="B6" s="126"/>
      <c r="C6" s="126"/>
      <c r="D6" s="126"/>
      <c r="E6" s="126"/>
      <c r="F6" s="126" t="s">
        <v>14</v>
      </c>
      <c r="G6" s="126" t="s">
        <v>13</v>
      </c>
      <c r="H6" s="126"/>
      <c r="I6" s="126"/>
      <c r="J6" s="126"/>
      <c r="K6" s="126"/>
      <c r="L6" s="126"/>
    </row>
    <row r="7" spans="1:12" ht="54" customHeight="1">
      <c r="A7" s="126"/>
      <c r="B7" s="126"/>
      <c r="C7" s="126"/>
      <c r="D7" s="126"/>
      <c r="E7" s="126"/>
      <c r="F7" s="126"/>
      <c r="G7" s="126" t="s">
        <v>15</v>
      </c>
      <c r="H7" s="126" t="s">
        <v>16</v>
      </c>
      <c r="I7" s="126"/>
      <c r="J7" s="126"/>
      <c r="K7" s="126"/>
      <c r="L7" s="126"/>
    </row>
    <row r="8" spans="1:12" ht="19.5" customHeight="1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</row>
    <row r="9" spans="1:12" ht="33" customHeight="1">
      <c r="A9" s="128" t="s">
        <v>91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7.25" customHeight="1">
      <c r="A10" s="129" t="s">
        <v>92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25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6.5" customHeight="1">
      <c r="A12" s="130" t="s">
        <v>17</v>
      </c>
      <c r="B12" s="130" t="s">
        <v>93</v>
      </c>
      <c r="C12" s="130">
        <v>2017</v>
      </c>
      <c r="D12" s="131">
        <v>10</v>
      </c>
      <c r="E12" s="131" t="s">
        <v>20</v>
      </c>
      <c r="F12" s="131" t="s">
        <v>20</v>
      </c>
      <c r="G12" s="131" t="s">
        <v>20</v>
      </c>
      <c r="H12" s="131" t="s">
        <v>20</v>
      </c>
      <c r="I12" s="131">
        <v>10</v>
      </c>
      <c r="J12" s="130" t="s">
        <v>20</v>
      </c>
      <c r="K12" s="130" t="s">
        <v>94</v>
      </c>
      <c r="L12" s="130" t="s">
        <v>95</v>
      </c>
    </row>
    <row r="13" spans="1:12" ht="4.5" customHeight="1">
      <c r="A13" s="130"/>
      <c r="B13" s="130"/>
      <c r="C13" s="130"/>
      <c r="D13" s="131"/>
      <c r="E13" s="131"/>
      <c r="F13" s="131"/>
      <c r="G13" s="131"/>
      <c r="H13" s="131"/>
      <c r="I13" s="131"/>
      <c r="J13" s="130"/>
      <c r="K13" s="130"/>
      <c r="L13" s="130"/>
    </row>
    <row r="14" spans="1:12" ht="12" customHeight="1">
      <c r="A14" s="130"/>
      <c r="B14" s="130"/>
      <c r="C14" s="130">
        <v>2018</v>
      </c>
      <c r="D14" s="131">
        <v>9.97614</v>
      </c>
      <c r="E14" s="131" t="s">
        <v>20</v>
      </c>
      <c r="F14" s="131" t="s">
        <v>20</v>
      </c>
      <c r="G14" s="131" t="s">
        <v>20</v>
      </c>
      <c r="H14" s="131" t="s">
        <v>20</v>
      </c>
      <c r="I14" s="131">
        <v>9.97614</v>
      </c>
      <c r="J14" s="130" t="s">
        <v>20</v>
      </c>
      <c r="K14" s="130"/>
      <c r="L14" s="130"/>
    </row>
    <row r="15" spans="1:12" ht="7.5" customHeight="1">
      <c r="A15" s="130"/>
      <c r="B15" s="130"/>
      <c r="C15" s="130"/>
      <c r="D15" s="131"/>
      <c r="E15" s="131"/>
      <c r="F15" s="131"/>
      <c r="G15" s="131"/>
      <c r="H15" s="131"/>
      <c r="I15" s="131"/>
      <c r="J15" s="130"/>
      <c r="K15" s="130"/>
      <c r="L15" s="130"/>
    </row>
    <row r="16" spans="1:12" ht="13.5" customHeight="1">
      <c r="A16" s="130"/>
      <c r="B16" s="130"/>
      <c r="C16" s="130">
        <v>2019</v>
      </c>
      <c r="D16" s="131">
        <v>10</v>
      </c>
      <c r="E16" s="131" t="s">
        <v>20</v>
      </c>
      <c r="F16" s="131" t="s">
        <v>20</v>
      </c>
      <c r="G16" s="131" t="s">
        <v>20</v>
      </c>
      <c r="H16" s="131" t="s">
        <v>20</v>
      </c>
      <c r="I16" s="131">
        <v>10</v>
      </c>
      <c r="J16" s="130" t="s">
        <v>20</v>
      </c>
      <c r="K16" s="130"/>
      <c r="L16" s="130"/>
    </row>
    <row r="17" spans="1:12" ht="17.25" customHeight="1">
      <c r="A17" s="130"/>
      <c r="B17" s="130"/>
      <c r="C17" s="130">
        <v>2020</v>
      </c>
      <c r="D17" s="131">
        <v>0</v>
      </c>
      <c r="E17" s="131" t="s">
        <v>20</v>
      </c>
      <c r="F17" s="131" t="s">
        <v>20</v>
      </c>
      <c r="G17" s="131" t="s">
        <v>20</v>
      </c>
      <c r="H17" s="131" t="s">
        <v>20</v>
      </c>
      <c r="I17" s="131">
        <v>0</v>
      </c>
      <c r="J17" s="130" t="s">
        <v>20</v>
      </c>
      <c r="K17" s="130"/>
      <c r="L17" s="130"/>
    </row>
    <row r="18" spans="1:12" ht="16.5" customHeight="1">
      <c r="A18" s="130"/>
      <c r="B18" s="130"/>
      <c r="C18" s="132">
        <v>2021</v>
      </c>
      <c r="D18" s="133">
        <f aca="true" t="shared" si="0" ref="D18:D19">I18</f>
        <v>0</v>
      </c>
      <c r="E18" s="131" t="s">
        <v>20</v>
      </c>
      <c r="F18" s="131" t="s">
        <v>20</v>
      </c>
      <c r="G18" s="131" t="s">
        <v>20</v>
      </c>
      <c r="H18" s="131" t="s">
        <v>20</v>
      </c>
      <c r="I18" s="131">
        <v>0</v>
      </c>
      <c r="J18" s="134" t="s">
        <v>20</v>
      </c>
      <c r="K18" s="130"/>
      <c r="L18" s="130"/>
    </row>
    <row r="19" spans="1:12" ht="16.5" customHeight="1">
      <c r="A19" s="130"/>
      <c r="B19" s="130"/>
      <c r="C19" s="132">
        <v>2022</v>
      </c>
      <c r="D19" s="133">
        <f t="shared" si="0"/>
        <v>0</v>
      </c>
      <c r="E19" s="131" t="s">
        <v>20</v>
      </c>
      <c r="F19" s="131" t="s">
        <v>20</v>
      </c>
      <c r="G19" s="131" t="s">
        <v>20</v>
      </c>
      <c r="H19" s="131" t="s">
        <v>20</v>
      </c>
      <c r="I19" s="131">
        <v>0</v>
      </c>
      <c r="J19" s="134" t="s">
        <v>20</v>
      </c>
      <c r="K19" s="130"/>
      <c r="L19" s="130"/>
    </row>
    <row r="20" spans="1:12" ht="16.5" customHeight="1">
      <c r="A20" s="130"/>
      <c r="B20" s="130"/>
      <c r="C20" s="132">
        <v>2023</v>
      </c>
      <c r="D20" s="133">
        <v>0</v>
      </c>
      <c r="E20" s="131" t="s">
        <v>20</v>
      </c>
      <c r="F20" s="131" t="s">
        <v>20</v>
      </c>
      <c r="G20" s="131" t="s">
        <v>20</v>
      </c>
      <c r="H20" s="131" t="s">
        <v>20</v>
      </c>
      <c r="I20" s="131">
        <v>0</v>
      </c>
      <c r="J20" s="134" t="s">
        <v>20</v>
      </c>
      <c r="K20" s="130"/>
      <c r="L20" s="130"/>
    </row>
    <row r="21" spans="1:12" ht="16.5" customHeight="1">
      <c r="A21" s="130"/>
      <c r="B21" s="130"/>
      <c r="C21" s="132">
        <v>2024</v>
      </c>
      <c r="D21" s="133">
        <v>0</v>
      </c>
      <c r="E21" s="131"/>
      <c r="F21" s="131"/>
      <c r="G21" s="131"/>
      <c r="H21" s="131"/>
      <c r="I21" s="131">
        <v>0</v>
      </c>
      <c r="J21" s="134"/>
      <c r="K21" s="130"/>
      <c r="L21" s="130"/>
    </row>
    <row r="22" spans="1:12" ht="18" customHeight="1">
      <c r="A22" s="130"/>
      <c r="B22" s="130"/>
      <c r="C22" s="130">
        <v>2025</v>
      </c>
      <c r="D22" s="133">
        <v>0</v>
      </c>
      <c r="E22" s="131" t="s">
        <v>20</v>
      </c>
      <c r="F22" s="131" t="s">
        <v>20</v>
      </c>
      <c r="G22" s="131" t="s">
        <v>20</v>
      </c>
      <c r="H22" s="131" t="s">
        <v>20</v>
      </c>
      <c r="I22" s="131">
        <v>0</v>
      </c>
      <c r="J22" s="134" t="s">
        <v>20</v>
      </c>
      <c r="K22" s="130"/>
      <c r="L22" s="130"/>
    </row>
    <row r="23" spans="1:12" ht="16.5" customHeight="1">
      <c r="A23" s="130" t="s">
        <v>57</v>
      </c>
      <c r="B23" s="130" t="s">
        <v>96</v>
      </c>
      <c r="C23" s="130">
        <v>2017</v>
      </c>
      <c r="D23" s="131">
        <v>10</v>
      </c>
      <c r="E23" s="131" t="s">
        <v>20</v>
      </c>
      <c r="F23" s="131" t="s">
        <v>20</v>
      </c>
      <c r="G23" s="131" t="s">
        <v>20</v>
      </c>
      <c r="H23" s="131" t="s">
        <v>20</v>
      </c>
      <c r="I23" s="131">
        <v>10</v>
      </c>
      <c r="J23" s="130" t="s">
        <v>20</v>
      </c>
      <c r="K23" s="130" t="s">
        <v>59</v>
      </c>
      <c r="L23" s="130" t="s">
        <v>60</v>
      </c>
    </row>
    <row r="24" spans="1:12" ht="16.5" customHeight="1">
      <c r="A24" s="130"/>
      <c r="B24" s="130"/>
      <c r="C24" s="130">
        <v>2018</v>
      </c>
      <c r="D24" s="131">
        <v>10</v>
      </c>
      <c r="E24" s="131" t="s">
        <v>20</v>
      </c>
      <c r="F24" s="131" t="s">
        <v>20</v>
      </c>
      <c r="G24" s="131" t="s">
        <v>20</v>
      </c>
      <c r="H24" s="131" t="s">
        <v>20</v>
      </c>
      <c r="I24" s="131">
        <v>10</v>
      </c>
      <c r="J24" s="130" t="s">
        <v>20</v>
      </c>
      <c r="K24" s="130"/>
      <c r="L24" s="130"/>
    </row>
    <row r="25" spans="1:12" ht="16.5" customHeight="1">
      <c r="A25" s="130"/>
      <c r="B25" s="130"/>
      <c r="C25" s="130">
        <v>2019</v>
      </c>
      <c r="D25" s="131">
        <v>20</v>
      </c>
      <c r="E25" s="131" t="s">
        <v>20</v>
      </c>
      <c r="F25" s="131" t="s">
        <v>20</v>
      </c>
      <c r="G25" s="131" t="s">
        <v>20</v>
      </c>
      <c r="H25" s="131" t="s">
        <v>20</v>
      </c>
      <c r="I25" s="131">
        <v>20</v>
      </c>
      <c r="J25" s="130" t="s">
        <v>20</v>
      </c>
      <c r="K25" s="130"/>
      <c r="L25" s="130"/>
    </row>
    <row r="26" spans="1:12" ht="16.5" customHeight="1">
      <c r="A26" s="130"/>
      <c r="B26" s="130"/>
      <c r="C26" s="130">
        <v>2020</v>
      </c>
      <c r="D26" s="131">
        <v>3.411</v>
      </c>
      <c r="E26" s="131" t="s">
        <v>20</v>
      </c>
      <c r="F26" s="131" t="s">
        <v>20</v>
      </c>
      <c r="G26" s="131" t="s">
        <v>20</v>
      </c>
      <c r="H26" s="131" t="s">
        <v>20</v>
      </c>
      <c r="I26" s="131">
        <v>3.411</v>
      </c>
      <c r="J26" s="130" t="s">
        <v>20</v>
      </c>
      <c r="K26" s="130"/>
      <c r="L26" s="130"/>
    </row>
    <row r="27" spans="1:12" ht="16.5" customHeight="1">
      <c r="A27" s="130"/>
      <c r="B27" s="130"/>
      <c r="C27" s="132">
        <v>2021</v>
      </c>
      <c r="D27" s="131">
        <v>20</v>
      </c>
      <c r="E27" s="131" t="s">
        <v>20</v>
      </c>
      <c r="F27" s="131" t="s">
        <v>20</v>
      </c>
      <c r="G27" s="131" t="s">
        <v>20</v>
      </c>
      <c r="H27" s="131" t="s">
        <v>20</v>
      </c>
      <c r="I27" s="131">
        <v>20</v>
      </c>
      <c r="J27" s="132" t="s">
        <v>20</v>
      </c>
      <c r="K27" s="130"/>
      <c r="L27" s="130"/>
    </row>
    <row r="28" spans="1:12" ht="16.5" customHeight="1">
      <c r="A28" s="130"/>
      <c r="B28" s="130"/>
      <c r="C28" s="132">
        <v>2022</v>
      </c>
      <c r="D28" s="131">
        <f aca="true" t="shared" si="1" ref="D28:D31">I28</f>
        <v>20</v>
      </c>
      <c r="E28" s="131" t="s">
        <v>20</v>
      </c>
      <c r="F28" s="131" t="s">
        <v>20</v>
      </c>
      <c r="G28" s="131" t="s">
        <v>20</v>
      </c>
      <c r="H28" s="131" t="s">
        <v>20</v>
      </c>
      <c r="I28" s="131">
        <v>20</v>
      </c>
      <c r="J28" s="132" t="s">
        <v>20</v>
      </c>
      <c r="K28" s="130"/>
      <c r="L28" s="130"/>
    </row>
    <row r="29" spans="1:12" ht="16.5" customHeight="1">
      <c r="A29" s="130"/>
      <c r="B29" s="130"/>
      <c r="C29" s="132">
        <v>2023</v>
      </c>
      <c r="D29" s="131">
        <f t="shared" si="1"/>
        <v>0</v>
      </c>
      <c r="E29" s="135" t="s">
        <v>20</v>
      </c>
      <c r="F29" s="135" t="s">
        <v>20</v>
      </c>
      <c r="G29" s="135" t="s">
        <v>20</v>
      </c>
      <c r="H29" s="135" t="s">
        <v>20</v>
      </c>
      <c r="I29" s="131">
        <v>0</v>
      </c>
      <c r="J29" s="132" t="s">
        <v>20</v>
      </c>
      <c r="K29" s="130"/>
      <c r="L29" s="130"/>
    </row>
    <row r="30" spans="1:12" ht="16.5" customHeight="1">
      <c r="A30" s="130"/>
      <c r="B30" s="130"/>
      <c r="C30" s="132">
        <v>2024</v>
      </c>
      <c r="D30" s="131">
        <f t="shared" si="1"/>
        <v>0</v>
      </c>
      <c r="E30" s="135"/>
      <c r="F30" s="135"/>
      <c r="G30" s="135"/>
      <c r="H30" s="135"/>
      <c r="I30" s="131">
        <v>0</v>
      </c>
      <c r="J30" s="132"/>
      <c r="K30" s="130"/>
      <c r="L30" s="130"/>
    </row>
    <row r="31" spans="1:12" ht="18.75" customHeight="1">
      <c r="A31" s="130"/>
      <c r="B31" s="130"/>
      <c r="C31" s="130">
        <v>2025</v>
      </c>
      <c r="D31" s="131">
        <f t="shared" si="1"/>
        <v>0</v>
      </c>
      <c r="E31" s="135" t="s">
        <v>20</v>
      </c>
      <c r="F31" s="135" t="s">
        <v>20</v>
      </c>
      <c r="G31" s="135" t="s">
        <v>20</v>
      </c>
      <c r="H31" s="135" t="s">
        <v>20</v>
      </c>
      <c r="I31" s="131">
        <v>0</v>
      </c>
      <c r="J31" s="132" t="s">
        <v>20</v>
      </c>
      <c r="K31" s="130"/>
      <c r="L31" s="130"/>
    </row>
    <row r="32" spans="1:12" ht="17.25" customHeight="1">
      <c r="A32" s="136" t="s">
        <v>97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2" ht="21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ht="25.5" customHeight="1">
      <c r="A34" s="130" t="s">
        <v>61</v>
      </c>
      <c r="B34" s="130" t="s">
        <v>98</v>
      </c>
      <c r="C34" s="130">
        <v>2017</v>
      </c>
      <c r="D34" s="131">
        <v>30</v>
      </c>
      <c r="E34" s="131" t="s">
        <v>20</v>
      </c>
      <c r="F34" s="131" t="s">
        <v>20</v>
      </c>
      <c r="G34" s="131" t="s">
        <v>20</v>
      </c>
      <c r="H34" s="131" t="s">
        <v>20</v>
      </c>
      <c r="I34" s="131">
        <v>30</v>
      </c>
      <c r="J34" s="130" t="s">
        <v>20</v>
      </c>
      <c r="K34" s="130" t="s">
        <v>99</v>
      </c>
      <c r="L34" s="130" t="s">
        <v>100</v>
      </c>
    </row>
    <row r="35" spans="1:12" ht="23.25" customHeight="1">
      <c r="A35" s="130"/>
      <c r="B35" s="130"/>
      <c r="C35" s="130">
        <v>2018</v>
      </c>
      <c r="D35" s="131">
        <v>30</v>
      </c>
      <c r="E35" s="131" t="s">
        <v>20</v>
      </c>
      <c r="F35" s="131" t="s">
        <v>20</v>
      </c>
      <c r="G35" s="131" t="s">
        <v>20</v>
      </c>
      <c r="H35" s="131" t="s">
        <v>20</v>
      </c>
      <c r="I35" s="131">
        <v>30</v>
      </c>
      <c r="J35" s="130" t="s">
        <v>20</v>
      </c>
      <c r="K35" s="130"/>
      <c r="L35" s="130"/>
    </row>
    <row r="36" spans="1:12" ht="21" customHeight="1">
      <c r="A36" s="130"/>
      <c r="B36" s="130"/>
      <c r="C36" s="130">
        <v>2019</v>
      </c>
      <c r="D36" s="131">
        <v>40</v>
      </c>
      <c r="E36" s="131" t="s">
        <v>20</v>
      </c>
      <c r="F36" s="131" t="s">
        <v>20</v>
      </c>
      <c r="G36" s="131" t="s">
        <v>20</v>
      </c>
      <c r="H36" s="131" t="s">
        <v>20</v>
      </c>
      <c r="I36" s="131">
        <v>40</v>
      </c>
      <c r="J36" s="130" t="s">
        <v>20</v>
      </c>
      <c r="K36" s="130"/>
      <c r="L36" s="130"/>
    </row>
    <row r="37" spans="1:12" ht="33.75" customHeight="1">
      <c r="A37" s="130"/>
      <c r="B37" s="130"/>
      <c r="C37" s="130">
        <v>2020</v>
      </c>
      <c r="D37" s="131">
        <f>I37</f>
        <v>40</v>
      </c>
      <c r="E37" s="131" t="s">
        <v>20</v>
      </c>
      <c r="F37" s="131" t="s">
        <v>20</v>
      </c>
      <c r="G37" s="131" t="s">
        <v>20</v>
      </c>
      <c r="H37" s="131" t="s">
        <v>20</v>
      </c>
      <c r="I37" s="131">
        <v>40</v>
      </c>
      <c r="J37" s="130" t="s">
        <v>20</v>
      </c>
      <c r="K37" s="130"/>
      <c r="L37" s="130"/>
    </row>
    <row r="38" spans="1:12" ht="36.75" customHeight="1">
      <c r="A38" s="130"/>
      <c r="B38" s="130"/>
      <c r="C38" s="130"/>
      <c r="D38" s="131">
        <v>100</v>
      </c>
      <c r="E38" s="131" t="s">
        <v>20</v>
      </c>
      <c r="F38" s="131" t="s">
        <v>20</v>
      </c>
      <c r="G38" s="131" t="s">
        <v>20</v>
      </c>
      <c r="H38" s="131" t="s">
        <v>20</v>
      </c>
      <c r="I38" s="131">
        <v>100</v>
      </c>
      <c r="J38" s="130" t="s">
        <v>20</v>
      </c>
      <c r="K38" s="130" t="s">
        <v>101</v>
      </c>
      <c r="L38" s="130"/>
    </row>
    <row r="39" spans="1:12" ht="19.5" customHeight="1">
      <c r="A39" s="130"/>
      <c r="B39" s="130"/>
      <c r="C39" s="134">
        <v>2021</v>
      </c>
      <c r="D39" s="131">
        <v>40</v>
      </c>
      <c r="E39" s="131" t="s">
        <v>20</v>
      </c>
      <c r="F39" s="131" t="s">
        <v>20</v>
      </c>
      <c r="G39" s="131" t="s">
        <v>20</v>
      </c>
      <c r="H39" s="131" t="s">
        <v>20</v>
      </c>
      <c r="I39" s="131">
        <v>40</v>
      </c>
      <c r="J39" s="130" t="s">
        <v>20</v>
      </c>
      <c r="K39" s="130" t="s">
        <v>99</v>
      </c>
      <c r="L39" s="130"/>
    </row>
    <row r="40" spans="1:12" ht="9.75" customHeight="1">
      <c r="A40" s="130"/>
      <c r="B40" s="130"/>
      <c r="C40" s="134"/>
      <c r="D40" s="131"/>
      <c r="E40" s="131"/>
      <c r="F40" s="131"/>
      <c r="G40" s="131"/>
      <c r="H40" s="131"/>
      <c r="I40" s="131"/>
      <c r="J40" s="130"/>
      <c r="K40" s="130"/>
      <c r="L40" s="130"/>
    </row>
    <row r="41" spans="1:12" ht="34.5" customHeight="1">
      <c r="A41" s="130"/>
      <c r="B41" s="130"/>
      <c r="C41" s="134">
        <v>2022</v>
      </c>
      <c r="D41" s="131">
        <f aca="true" t="shared" si="2" ref="D41:D44">I41</f>
        <v>40</v>
      </c>
      <c r="E41" s="131" t="s">
        <v>20</v>
      </c>
      <c r="F41" s="131" t="s">
        <v>20</v>
      </c>
      <c r="G41" s="131" t="s">
        <v>20</v>
      </c>
      <c r="H41" s="131" t="s">
        <v>20</v>
      </c>
      <c r="I41" s="131">
        <v>40</v>
      </c>
      <c r="J41" s="134" t="s">
        <v>20</v>
      </c>
      <c r="K41" s="130" t="s">
        <v>102</v>
      </c>
      <c r="L41" s="130"/>
    </row>
    <row r="42" spans="1:12" ht="32.25" customHeight="1">
      <c r="A42" s="130"/>
      <c r="B42" s="130"/>
      <c r="C42" s="134">
        <v>2023</v>
      </c>
      <c r="D42" s="131">
        <f t="shared" si="2"/>
        <v>0</v>
      </c>
      <c r="E42" s="131" t="s">
        <v>20</v>
      </c>
      <c r="F42" s="131" t="s">
        <v>20</v>
      </c>
      <c r="G42" s="131" t="s">
        <v>20</v>
      </c>
      <c r="H42" s="131" t="s">
        <v>20</v>
      </c>
      <c r="I42" s="131">
        <v>0</v>
      </c>
      <c r="J42" s="132" t="s">
        <v>20</v>
      </c>
      <c r="K42" s="130"/>
      <c r="L42" s="130"/>
    </row>
    <row r="43" spans="1:12" ht="32.25" customHeight="1">
      <c r="A43" s="130"/>
      <c r="B43" s="130"/>
      <c r="C43" s="134">
        <v>2024</v>
      </c>
      <c r="D43" s="131">
        <f t="shared" si="2"/>
        <v>0</v>
      </c>
      <c r="E43" s="131"/>
      <c r="F43" s="131"/>
      <c r="G43" s="131"/>
      <c r="H43" s="131"/>
      <c r="I43" s="131">
        <v>0</v>
      </c>
      <c r="J43" s="132"/>
      <c r="K43" s="130"/>
      <c r="L43" s="130"/>
    </row>
    <row r="44" spans="1:12" ht="23.25" customHeight="1">
      <c r="A44" s="130"/>
      <c r="B44" s="130"/>
      <c r="C44" s="130">
        <v>2025</v>
      </c>
      <c r="D44" s="131">
        <f t="shared" si="2"/>
        <v>0</v>
      </c>
      <c r="E44" s="131" t="s">
        <v>20</v>
      </c>
      <c r="F44" s="131" t="s">
        <v>20</v>
      </c>
      <c r="G44" s="131" t="s">
        <v>20</v>
      </c>
      <c r="H44" s="131" t="s">
        <v>20</v>
      </c>
      <c r="I44" s="131">
        <v>0</v>
      </c>
      <c r="J44" s="132" t="s">
        <v>20</v>
      </c>
      <c r="K44" s="130"/>
      <c r="L44" s="130"/>
    </row>
    <row r="45" spans="1:12" ht="23.25" customHeight="1">
      <c r="A45" s="130" t="s">
        <v>64</v>
      </c>
      <c r="B45" s="130" t="s">
        <v>103</v>
      </c>
      <c r="C45" s="130">
        <v>2017</v>
      </c>
      <c r="D45" s="131">
        <v>49.9016</v>
      </c>
      <c r="E45" s="131" t="s">
        <v>20</v>
      </c>
      <c r="F45" s="131" t="s">
        <v>20</v>
      </c>
      <c r="G45" s="131" t="s">
        <v>20</v>
      </c>
      <c r="H45" s="131" t="s">
        <v>20</v>
      </c>
      <c r="I45" s="131">
        <v>49.9016</v>
      </c>
      <c r="J45" s="130" t="s">
        <v>20</v>
      </c>
      <c r="K45" s="130" t="s">
        <v>104</v>
      </c>
      <c r="L45" s="130" t="s">
        <v>105</v>
      </c>
    </row>
    <row r="46" spans="1:12" ht="21.75" customHeight="1">
      <c r="A46" s="130"/>
      <c r="B46" s="130"/>
      <c r="C46" s="130">
        <v>2018</v>
      </c>
      <c r="D46" s="131">
        <v>49.9016</v>
      </c>
      <c r="E46" s="131" t="s">
        <v>20</v>
      </c>
      <c r="F46" s="131" t="s">
        <v>20</v>
      </c>
      <c r="G46" s="131" t="s">
        <v>20</v>
      </c>
      <c r="H46" s="131" t="s">
        <v>20</v>
      </c>
      <c r="I46" s="131">
        <v>49.9016</v>
      </c>
      <c r="J46" s="137" t="s">
        <v>20</v>
      </c>
      <c r="K46" s="130"/>
      <c r="L46" s="130"/>
    </row>
    <row r="47" spans="1:12" ht="19.5" customHeight="1">
      <c r="A47" s="130"/>
      <c r="B47" s="130"/>
      <c r="C47" s="130">
        <v>2019</v>
      </c>
      <c r="D47" s="138">
        <f aca="true" t="shared" si="3" ref="D47:D49">I47</f>
        <v>59.99905</v>
      </c>
      <c r="E47" s="131" t="s">
        <v>20</v>
      </c>
      <c r="F47" s="131" t="s">
        <v>20</v>
      </c>
      <c r="G47" s="131" t="s">
        <v>20</v>
      </c>
      <c r="H47" s="131" t="s">
        <v>20</v>
      </c>
      <c r="I47" s="131">
        <v>59.99905</v>
      </c>
      <c r="J47" s="137" t="s">
        <v>20</v>
      </c>
      <c r="K47" s="130"/>
      <c r="L47" s="130"/>
    </row>
    <row r="48" spans="1:12" ht="16.5" customHeight="1">
      <c r="A48" s="130"/>
      <c r="B48" s="130"/>
      <c r="C48" s="130">
        <v>2020</v>
      </c>
      <c r="D48" s="131">
        <f t="shared" si="3"/>
        <v>49.647</v>
      </c>
      <c r="E48" s="131" t="s">
        <v>20</v>
      </c>
      <c r="F48" s="131" t="s">
        <v>20</v>
      </c>
      <c r="G48" s="131" t="s">
        <v>20</v>
      </c>
      <c r="H48" s="131" t="s">
        <v>20</v>
      </c>
      <c r="I48" s="131">
        <v>49.647</v>
      </c>
      <c r="J48" s="137" t="s">
        <v>20</v>
      </c>
      <c r="K48" s="130"/>
      <c r="L48" s="130"/>
    </row>
    <row r="49" spans="1:12" ht="19.5" customHeight="1">
      <c r="A49" s="130"/>
      <c r="B49" s="130"/>
      <c r="C49" s="132">
        <v>2021</v>
      </c>
      <c r="D49" s="131">
        <f t="shared" si="3"/>
        <v>40.5</v>
      </c>
      <c r="E49" s="133" t="s">
        <v>20</v>
      </c>
      <c r="F49" s="133" t="s">
        <v>20</v>
      </c>
      <c r="G49" s="133" t="s">
        <v>20</v>
      </c>
      <c r="H49" s="133" t="s">
        <v>20</v>
      </c>
      <c r="I49" s="131">
        <v>40.5</v>
      </c>
      <c r="J49" s="137" t="s">
        <v>20</v>
      </c>
      <c r="K49" s="130"/>
      <c r="L49" s="130"/>
    </row>
    <row r="50" spans="1:12" ht="18" customHeight="1">
      <c r="A50" s="130"/>
      <c r="B50" s="130"/>
      <c r="C50" s="132">
        <v>2022</v>
      </c>
      <c r="D50" s="131">
        <v>60.0856</v>
      </c>
      <c r="E50" s="133" t="s">
        <v>20</v>
      </c>
      <c r="F50" s="133" t="s">
        <v>20</v>
      </c>
      <c r="G50" s="133" t="s">
        <v>20</v>
      </c>
      <c r="H50" s="133" t="s">
        <v>20</v>
      </c>
      <c r="I50" s="131">
        <f>D50</f>
        <v>60.0856</v>
      </c>
      <c r="J50" s="137" t="s">
        <v>20</v>
      </c>
      <c r="K50" s="130"/>
      <c r="L50" s="130"/>
    </row>
    <row r="51" spans="1:12" ht="20.25" customHeight="1">
      <c r="A51" s="130"/>
      <c r="B51" s="130"/>
      <c r="C51" s="132">
        <v>2023</v>
      </c>
      <c r="D51" s="131">
        <f>I51</f>
        <v>44.769</v>
      </c>
      <c r="E51" s="133" t="s">
        <v>20</v>
      </c>
      <c r="F51" s="133" t="s">
        <v>20</v>
      </c>
      <c r="G51" s="133" t="s">
        <v>20</v>
      </c>
      <c r="H51" s="133" t="s">
        <v>20</v>
      </c>
      <c r="I51" s="131">
        <v>44.769</v>
      </c>
      <c r="J51" s="137" t="s">
        <v>20</v>
      </c>
      <c r="K51" s="130"/>
      <c r="L51" s="130"/>
    </row>
    <row r="52" spans="1:12" ht="20.25" customHeight="1">
      <c r="A52" s="130"/>
      <c r="B52" s="130"/>
      <c r="C52" s="132">
        <v>2024</v>
      </c>
      <c r="D52" s="131">
        <v>66</v>
      </c>
      <c r="E52" s="133"/>
      <c r="F52" s="133"/>
      <c r="G52" s="133"/>
      <c r="H52" s="133"/>
      <c r="I52" s="131">
        <f aca="true" t="shared" si="4" ref="I52:I53">D52</f>
        <v>66</v>
      </c>
      <c r="J52" s="137"/>
      <c r="K52" s="130"/>
      <c r="L52" s="130"/>
    </row>
    <row r="53" spans="1:12" ht="20.25" customHeight="1">
      <c r="A53" s="130"/>
      <c r="B53" s="130"/>
      <c r="C53" s="130">
        <v>2025</v>
      </c>
      <c r="D53" s="131">
        <v>66</v>
      </c>
      <c r="E53" s="133" t="s">
        <v>20</v>
      </c>
      <c r="F53" s="133" t="s">
        <v>20</v>
      </c>
      <c r="G53" s="133" t="s">
        <v>20</v>
      </c>
      <c r="H53" s="133" t="s">
        <v>20</v>
      </c>
      <c r="I53" s="131">
        <f t="shared" si="4"/>
        <v>66</v>
      </c>
      <c r="J53" s="137" t="s">
        <v>20</v>
      </c>
      <c r="K53" s="130"/>
      <c r="L53" s="130"/>
    </row>
    <row r="54" spans="1:12" ht="36.75" customHeight="1">
      <c r="A54" s="130" t="s">
        <v>68</v>
      </c>
      <c r="B54" s="130" t="s">
        <v>106</v>
      </c>
      <c r="C54" s="130"/>
      <c r="D54" s="130"/>
      <c r="E54" s="130"/>
      <c r="F54" s="130"/>
      <c r="G54" s="130"/>
      <c r="H54" s="130"/>
      <c r="I54" s="130"/>
      <c r="J54" s="130"/>
      <c r="K54" s="130" t="s">
        <v>107</v>
      </c>
      <c r="L54" s="130" t="s">
        <v>71</v>
      </c>
    </row>
    <row r="55" spans="1:12" ht="16.5" customHeight="1">
      <c r="A55" s="130"/>
      <c r="B55" s="139" t="s">
        <v>108</v>
      </c>
      <c r="C55" s="130">
        <v>2017</v>
      </c>
      <c r="D55" s="131">
        <v>184.97441</v>
      </c>
      <c r="E55" s="131" t="s">
        <v>20</v>
      </c>
      <c r="F55" s="131" t="s">
        <v>20</v>
      </c>
      <c r="G55" s="131" t="s">
        <v>20</v>
      </c>
      <c r="H55" s="131" t="s">
        <v>20</v>
      </c>
      <c r="I55" s="131">
        <v>184.97441</v>
      </c>
      <c r="J55" s="137" t="s">
        <v>20</v>
      </c>
      <c r="K55" s="130"/>
      <c r="L55" s="130"/>
    </row>
    <row r="56" spans="1:12" ht="16.5" customHeight="1">
      <c r="A56" s="130"/>
      <c r="B56" s="139"/>
      <c r="C56" s="130">
        <v>2018</v>
      </c>
      <c r="D56" s="131">
        <v>219.74543</v>
      </c>
      <c r="E56" s="131" t="s">
        <v>20</v>
      </c>
      <c r="F56" s="131" t="s">
        <v>20</v>
      </c>
      <c r="G56" s="131" t="s">
        <v>20</v>
      </c>
      <c r="H56" s="131" t="s">
        <v>20</v>
      </c>
      <c r="I56" s="131">
        <v>219.74543</v>
      </c>
      <c r="J56" s="137" t="s">
        <v>20</v>
      </c>
      <c r="K56" s="130"/>
      <c r="L56" s="130"/>
    </row>
    <row r="57" spans="1:12" ht="16.5" customHeight="1">
      <c r="A57" s="130"/>
      <c r="B57" s="139"/>
      <c r="C57" s="130">
        <v>2019</v>
      </c>
      <c r="D57" s="131">
        <f aca="true" t="shared" si="5" ref="D57:D59">I57</f>
        <v>320.98373</v>
      </c>
      <c r="E57" s="131" t="s">
        <v>20</v>
      </c>
      <c r="F57" s="131" t="s">
        <v>20</v>
      </c>
      <c r="G57" s="131" t="s">
        <v>20</v>
      </c>
      <c r="H57" s="131" t="s">
        <v>20</v>
      </c>
      <c r="I57" s="131">
        <v>320.98373</v>
      </c>
      <c r="J57" s="137" t="s">
        <v>20</v>
      </c>
      <c r="K57" s="130"/>
      <c r="L57" s="130"/>
    </row>
    <row r="58" spans="1:12" s="140" customFormat="1" ht="16.5" customHeight="1">
      <c r="A58" s="130"/>
      <c r="B58" s="139"/>
      <c r="C58" s="130">
        <v>2020</v>
      </c>
      <c r="D58" s="131">
        <f t="shared" si="5"/>
        <v>185.75492</v>
      </c>
      <c r="E58" s="131" t="s">
        <v>20</v>
      </c>
      <c r="F58" s="131" t="s">
        <v>20</v>
      </c>
      <c r="G58" s="131" t="s">
        <v>20</v>
      </c>
      <c r="H58" s="131" t="s">
        <v>20</v>
      </c>
      <c r="I58" s="131">
        <v>185.75492</v>
      </c>
      <c r="J58" s="137" t="s">
        <v>20</v>
      </c>
      <c r="K58" s="130"/>
      <c r="L58" s="130"/>
    </row>
    <row r="59" spans="1:12" ht="16.5" customHeight="1">
      <c r="A59" s="130"/>
      <c r="B59" s="139"/>
      <c r="C59" s="130">
        <v>2021</v>
      </c>
      <c r="D59" s="131">
        <f t="shared" si="5"/>
        <v>256.4896</v>
      </c>
      <c r="E59" s="131" t="s">
        <v>20</v>
      </c>
      <c r="F59" s="131" t="s">
        <v>20</v>
      </c>
      <c r="G59" s="131" t="s">
        <v>20</v>
      </c>
      <c r="H59" s="131" t="s">
        <v>20</v>
      </c>
      <c r="I59" s="131">
        <v>256.4896</v>
      </c>
      <c r="J59" s="137" t="s">
        <v>20</v>
      </c>
      <c r="K59" s="130"/>
      <c r="L59" s="130"/>
    </row>
    <row r="60" spans="1:12" ht="16.5" customHeight="1">
      <c r="A60" s="130"/>
      <c r="B60" s="139"/>
      <c r="C60" s="130">
        <v>2022</v>
      </c>
      <c r="D60" s="131">
        <f>334.9144-27</f>
        <v>307.9144</v>
      </c>
      <c r="E60" s="131" t="s">
        <v>20</v>
      </c>
      <c r="F60" s="131" t="s">
        <v>20</v>
      </c>
      <c r="G60" s="131" t="s">
        <v>20</v>
      </c>
      <c r="H60" s="131" t="s">
        <v>20</v>
      </c>
      <c r="I60" s="131">
        <f>D60</f>
        <v>307.9144</v>
      </c>
      <c r="J60" s="137" t="s">
        <v>20</v>
      </c>
      <c r="K60" s="130"/>
      <c r="L60" s="130"/>
    </row>
    <row r="61" spans="1:12" ht="16.5" customHeight="1">
      <c r="A61" s="130"/>
      <c r="B61" s="139"/>
      <c r="C61" s="130">
        <v>2023</v>
      </c>
      <c r="D61" s="131">
        <f>I61</f>
        <v>188.09234</v>
      </c>
      <c r="E61" s="131" t="s">
        <v>20</v>
      </c>
      <c r="F61" s="131" t="s">
        <v>20</v>
      </c>
      <c r="G61" s="131" t="s">
        <v>20</v>
      </c>
      <c r="H61" s="131" t="s">
        <v>20</v>
      </c>
      <c r="I61" s="141">
        <v>188.09234</v>
      </c>
      <c r="J61" s="137" t="s">
        <v>20</v>
      </c>
      <c r="K61" s="130"/>
      <c r="L61" s="130"/>
    </row>
    <row r="62" spans="1:12" ht="16.5" customHeight="1">
      <c r="A62" s="130"/>
      <c r="B62" s="139"/>
      <c r="C62" s="130">
        <v>2024</v>
      </c>
      <c r="D62" s="131">
        <v>333.5</v>
      </c>
      <c r="E62" s="131"/>
      <c r="F62" s="131"/>
      <c r="G62" s="131"/>
      <c r="H62" s="131"/>
      <c r="I62" s="131">
        <f aca="true" t="shared" si="6" ref="I62:I63">D62</f>
        <v>333.5</v>
      </c>
      <c r="J62" s="137"/>
      <c r="K62" s="130"/>
      <c r="L62" s="130"/>
    </row>
    <row r="63" spans="1:12" ht="16.5" customHeight="1">
      <c r="A63" s="130"/>
      <c r="B63" s="139"/>
      <c r="C63" s="130">
        <v>2025</v>
      </c>
      <c r="D63" s="131">
        <v>333.5</v>
      </c>
      <c r="E63" s="131" t="s">
        <v>20</v>
      </c>
      <c r="F63" s="131" t="s">
        <v>20</v>
      </c>
      <c r="G63" s="131" t="s">
        <v>20</v>
      </c>
      <c r="H63" s="131"/>
      <c r="I63" s="131">
        <f t="shared" si="6"/>
        <v>333.5</v>
      </c>
      <c r="J63" s="137" t="s">
        <v>20</v>
      </c>
      <c r="K63" s="130"/>
      <c r="L63" s="130"/>
    </row>
    <row r="64" spans="1:12" ht="16.5" customHeight="1">
      <c r="A64" s="130"/>
      <c r="B64" s="130" t="s">
        <v>109</v>
      </c>
      <c r="C64" s="130">
        <v>2017</v>
      </c>
      <c r="D64" s="131">
        <v>35</v>
      </c>
      <c r="E64" s="131" t="s">
        <v>20</v>
      </c>
      <c r="F64" s="131" t="s">
        <v>20</v>
      </c>
      <c r="G64" s="131" t="s">
        <v>20</v>
      </c>
      <c r="H64" s="131" t="s">
        <v>20</v>
      </c>
      <c r="I64" s="131">
        <v>35</v>
      </c>
      <c r="J64" s="137" t="s">
        <v>20</v>
      </c>
      <c r="K64" s="130"/>
      <c r="L64" s="130" t="s">
        <v>110</v>
      </c>
    </row>
    <row r="65" spans="1:12" ht="16.5" customHeight="1">
      <c r="A65" s="130"/>
      <c r="B65" s="130"/>
      <c r="C65" s="130">
        <v>2018</v>
      </c>
      <c r="D65" s="131">
        <f aca="true" t="shared" si="7" ref="D65:D66">I65</f>
        <v>0</v>
      </c>
      <c r="E65" s="131" t="s">
        <v>20</v>
      </c>
      <c r="F65" s="131" t="s">
        <v>20</v>
      </c>
      <c r="G65" s="131" t="s">
        <v>20</v>
      </c>
      <c r="H65" s="131" t="s">
        <v>20</v>
      </c>
      <c r="I65" s="131">
        <v>0</v>
      </c>
      <c r="J65" s="137" t="s">
        <v>20</v>
      </c>
      <c r="K65" s="130"/>
      <c r="L65" s="130"/>
    </row>
    <row r="66" spans="1:12" ht="16.5" customHeight="1">
      <c r="A66" s="130"/>
      <c r="B66" s="130"/>
      <c r="C66" s="130">
        <v>2019</v>
      </c>
      <c r="D66" s="131">
        <f t="shared" si="7"/>
        <v>0</v>
      </c>
      <c r="E66" s="131" t="s">
        <v>20</v>
      </c>
      <c r="F66" s="131" t="s">
        <v>20</v>
      </c>
      <c r="G66" s="131" t="s">
        <v>20</v>
      </c>
      <c r="H66" s="131" t="s">
        <v>20</v>
      </c>
      <c r="I66" s="131">
        <v>0</v>
      </c>
      <c r="J66" s="137" t="s">
        <v>20</v>
      </c>
      <c r="K66" s="130"/>
      <c r="L66" s="130"/>
    </row>
    <row r="67" spans="1:12" ht="16.5" customHeight="1">
      <c r="A67" s="130"/>
      <c r="B67" s="130"/>
      <c r="C67" s="130">
        <v>2020</v>
      </c>
      <c r="D67" s="131">
        <v>0</v>
      </c>
      <c r="E67" s="131" t="s">
        <v>20</v>
      </c>
      <c r="F67" s="131" t="s">
        <v>20</v>
      </c>
      <c r="G67" s="131" t="s">
        <v>20</v>
      </c>
      <c r="H67" s="131" t="s">
        <v>20</v>
      </c>
      <c r="I67" s="131">
        <v>0</v>
      </c>
      <c r="J67" s="130" t="s">
        <v>20</v>
      </c>
      <c r="K67" s="130"/>
      <c r="L67" s="130"/>
    </row>
    <row r="68" spans="1:12" ht="18.75" customHeight="1">
      <c r="A68" s="130"/>
      <c r="B68" s="130"/>
      <c r="C68" s="132">
        <v>2021</v>
      </c>
      <c r="D68" s="131">
        <v>0</v>
      </c>
      <c r="E68" s="133" t="s">
        <v>20</v>
      </c>
      <c r="F68" s="133" t="s">
        <v>20</v>
      </c>
      <c r="G68" s="133" t="s">
        <v>20</v>
      </c>
      <c r="H68" s="133" t="s">
        <v>20</v>
      </c>
      <c r="I68" s="131">
        <v>0</v>
      </c>
      <c r="J68" s="132" t="s">
        <v>20</v>
      </c>
      <c r="K68" s="130"/>
      <c r="L68" s="130"/>
    </row>
    <row r="69" spans="1:12" ht="16.5" customHeight="1">
      <c r="A69" s="130"/>
      <c r="B69" s="130"/>
      <c r="C69" s="132">
        <v>2022</v>
      </c>
      <c r="D69" s="131">
        <v>27</v>
      </c>
      <c r="E69" s="133" t="s">
        <v>20</v>
      </c>
      <c r="F69" s="133" t="s">
        <v>20</v>
      </c>
      <c r="G69" s="133" t="s">
        <v>20</v>
      </c>
      <c r="H69" s="133" t="s">
        <v>20</v>
      </c>
      <c r="I69" s="131">
        <v>27</v>
      </c>
      <c r="J69" s="132" t="s">
        <v>20</v>
      </c>
      <c r="K69" s="130"/>
      <c r="L69" s="130"/>
    </row>
    <row r="70" spans="1:12" ht="21" customHeight="1">
      <c r="A70" s="130"/>
      <c r="B70" s="130"/>
      <c r="C70" s="132">
        <v>2023</v>
      </c>
      <c r="D70" s="131">
        <f>I70</f>
        <v>0</v>
      </c>
      <c r="E70" s="133" t="s">
        <v>20</v>
      </c>
      <c r="F70" s="133" t="s">
        <v>20</v>
      </c>
      <c r="G70" s="133" t="s">
        <v>20</v>
      </c>
      <c r="H70" s="133" t="s">
        <v>20</v>
      </c>
      <c r="I70" s="131">
        <v>0</v>
      </c>
      <c r="J70" s="132" t="s">
        <v>20</v>
      </c>
      <c r="K70" s="130"/>
      <c r="L70" s="130"/>
    </row>
    <row r="71" spans="1:12" ht="21" customHeight="1">
      <c r="A71" s="130"/>
      <c r="B71" s="130"/>
      <c r="C71" s="132">
        <v>2024</v>
      </c>
      <c r="D71" s="131">
        <v>35</v>
      </c>
      <c r="E71" s="133" t="s">
        <v>20</v>
      </c>
      <c r="F71" s="133" t="s">
        <v>20</v>
      </c>
      <c r="G71" s="133" t="s">
        <v>20</v>
      </c>
      <c r="H71" s="133" t="s">
        <v>20</v>
      </c>
      <c r="I71" s="131">
        <v>35</v>
      </c>
      <c r="J71" s="132" t="s">
        <v>20</v>
      </c>
      <c r="K71" s="130"/>
      <c r="L71" s="130"/>
    </row>
    <row r="72" spans="1:12" ht="21" customHeight="1">
      <c r="A72" s="130"/>
      <c r="B72" s="130"/>
      <c r="C72" s="132">
        <v>2025</v>
      </c>
      <c r="D72" s="131">
        <v>35</v>
      </c>
      <c r="E72" s="133"/>
      <c r="F72" s="133"/>
      <c r="G72" s="133"/>
      <c r="H72" s="133"/>
      <c r="I72" s="131">
        <v>35</v>
      </c>
      <c r="J72" s="132"/>
      <c r="K72" s="130"/>
      <c r="L72" s="130"/>
    </row>
    <row r="73" spans="1:12" ht="26.25" customHeight="1">
      <c r="A73" s="142" t="s">
        <v>88</v>
      </c>
      <c r="B73" s="142"/>
      <c r="C73" s="142">
        <v>2017</v>
      </c>
      <c r="D73" s="143">
        <f>SUM(D12,D23,D34,D45,D55,D64)</f>
        <v>319.87601</v>
      </c>
      <c r="E73" s="143" t="s">
        <v>20</v>
      </c>
      <c r="F73" s="143" t="s">
        <v>20</v>
      </c>
      <c r="G73" s="143" t="s">
        <v>20</v>
      </c>
      <c r="H73" s="143" t="s">
        <v>20</v>
      </c>
      <c r="I73" s="143">
        <f>SUM(I12,I23,I34,I45,I55,I64)</f>
        <v>319.87601</v>
      </c>
      <c r="J73" s="144">
        <f aca="true" t="shared" si="8" ref="J73:J75">J45</f>
        <v>0</v>
      </c>
      <c r="K73" s="144"/>
      <c r="L73" s="145"/>
    </row>
    <row r="74" spans="1:12" ht="27" customHeight="1">
      <c r="A74" s="142"/>
      <c r="B74" s="142"/>
      <c r="C74" s="142">
        <v>2018</v>
      </c>
      <c r="D74" s="143">
        <f>D14+D24+D35+D56+D46</f>
        <v>319.62316999999996</v>
      </c>
      <c r="E74" s="143" t="s">
        <v>20</v>
      </c>
      <c r="F74" s="143" t="s">
        <v>20</v>
      </c>
      <c r="G74" s="143" t="s">
        <v>20</v>
      </c>
      <c r="H74" s="143" t="s">
        <v>20</v>
      </c>
      <c r="I74" s="143">
        <f>SUM(I24,I14,I35,I46,I56)</f>
        <v>319.62317</v>
      </c>
      <c r="J74" s="144">
        <f t="shared" si="8"/>
        <v>0</v>
      </c>
      <c r="K74" s="144"/>
      <c r="L74" s="145"/>
    </row>
    <row r="75" spans="1:12" ht="24.75" customHeight="1">
      <c r="A75" s="142"/>
      <c r="B75" s="142"/>
      <c r="C75" s="142">
        <v>2019</v>
      </c>
      <c r="D75" s="143">
        <f>D57+D47+D36+D25+D16</f>
        <v>450.98278</v>
      </c>
      <c r="E75" s="143" t="s">
        <v>20</v>
      </c>
      <c r="F75" s="143" t="s">
        <v>20</v>
      </c>
      <c r="G75" s="143" t="s">
        <v>20</v>
      </c>
      <c r="H75" s="143" t="s">
        <v>20</v>
      </c>
      <c r="I75" s="143">
        <f>SUM(I16,I25,I36,I47,I57)</f>
        <v>450.98278</v>
      </c>
      <c r="J75" s="144">
        <f t="shared" si="8"/>
        <v>0</v>
      </c>
      <c r="K75" s="144"/>
      <c r="L75" s="145"/>
    </row>
    <row r="76" spans="1:12" ht="24.75" customHeight="1">
      <c r="A76" s="142"/>
      <c r="B76" s="142"/>
      <c r="C76" s="142">
        <v>2020</v>
      </c>
      <c r="D76" s="143">
        <f>D67+D58+D48+D37+D38+D26+D17</f>
        <v>378.81292</v>
      </c>
      <c r="E76" s="143" t="s">
        <v>20</v>
      </c>
      <c r="F76" s="143" t="s">
        <v>20</v>
      </c>
      <c r="G76" s="143" t="s">
        <v>20</v>
      </c>
      <c r="H76" s="143" t="s">
        <v>20</v>
      </c>
      <c r="I76" s="143">
        <f>I17+I26+I37+I48+I58+I67+I38</f>
        <v>378.81291999999996</v>
      </c>
      <c r="J76" s="144" t="s">
        <v>20</v>
      </c>
      <c r="K76" s="144"/>
      <c r="L76" s="145"/>
    </row>
    <row r="77" spans="1:12" ht="24.75" customHeight="1">
      <c r="A77" s="142"/>
      <c r="B77" s="142"/>
      <c r="C77" s="142">
        <v>2021</v>
      </c>
      <c r="D77" s="143">
        <f>D68+D59+D49+D39+D27+D18</f>
        <v>356.9896</v>
      </c>
      <c r="E77" s="143" t="s">
        <v>20</v>
      </c>
      <c r="F77" s="143" t="s">
        <v>20</v>
      </c>
      <c r="G77" s="143" t="s">
        <v>20</v>
      </c>
      <c r="H77" s="143" t="s">
        <v>20</v>
      </c>
      <c r="I77" s="143">
        <f>I18+I27+I39+I49+I59</f>
        <v>356.9896</v>
      </c>
      <c r="J77" s="144" t="s">
        <v>20</v>
      </c>
      <c r="K77" s="144"/>
      <c r="L77" s="145"/>
    </row>
    <row r="78" spans="1:12" ht="24.75" customHeight="1">
      <c r="A78" s="142"/>
      <c r="B78" s="142"/>
      <c r="C78" s="142">
        <v>2022</v>
      </c>
      <c r="D78" s="143">
        <f aca="true" t="shared" si="9" ref="D78:D81">D19+D28+D41+D50+D60+D69</f>
        <v>455</v>
      </c>
      <c r="E78" s="143" t="s">
        <v>20</v>
      </c>
      <c r="F78" s="143" t="s">
        <v>20</v>
      </c>
      <c r="G78" s="143" t="s">
        <v>20</v>
      </c>
      <c r="H78" s="143" t="s">
        <v>20</v>
      </c>
      <c r="I78" s="143">
        <f>I69+I60+I50+I41+I28+I19</f>
        <v>455</v>
      </c>
      <c r="J78" s="144" t="s">
        <v>20</v>
      </c>
      <c r="K78" s="144"/>
      <c r="L78" s="145"/>
    </row>
    <row r="79" spans="1:12" ht="24.75" customHeight="1">
      <c r="A79" s="142"/>
      <c r="B79" s="142"/>
      <c r="C79" s="142">
        <v>2023</v>
      </c>
      <c r="D79" s="143">
        <f t="shared" si="9"/>
        <v>232.86134</v>
      </c>
      <c r="E79" s="143" t="s">
        <v>20</v>
      </c>
      <c r="F79" s="143" t="s">
        <v>20</v>
      </c>
      <c r="G79" s="143" t="s">
        <v>20</v>
      </c>
      <c r="H79" s="143" t="s">
        <v>20</v>
      </c>
      <c r="I79" s="143">
        <f>I20+I29+I42+I51+I70+I61</f>
        <v>232.86134</v>
      </c>
      <c r="J79" s="144" t="s">
        <v>20</v>
      </c>
      <c r="K79" s="144"/>
      <c r="L79" s="145"/>
    </row>
    <row r="80" spans="1:12" ht="24.75" customHeight="1">
      <c r="A80" s="142"/>
      <c r="B80" s="142"/>
      <c r="C80" s="142">
        <v>2024</v>
      </c>
      <c r="D80" s="143">
        <f t="shared" si="9"/>
        <v>434.5</v>
      </c>
      <c r="E80" s="143" t="s">
        <v>20</v>
      </c>
      <c r="F80" s="143" t="s">
        <v>20</v>
      </c>
      <c r="G80" s="143" t="s">
        <v>20</v>
      </c>
      <c r="H80" s="143" t="s">
        <v>20</v>
      </c>
      <c r="I80" s="143">
        <f>I22+I31+I44+I53+I71+I63</f>
        <v>434.5</v>
      </c>
      <c r="J80" s="144" t="s">
        <v>20</v>
      </c>
      <c r="K80" s="144"/>
      <c r="L80" s="145"/>
    </row>
    <row r="81" spans="1:12" ht="24.75" customHeight="1">
      <c r="A81" s="142"/>
      <c r="B81" s="142"/>
      <c r="C81" s="142">
        <v>2025</v>
      </c>
      <c r="D81" s="143">
        <f t="shared" si="9"/>
        <v>434.5</v>
      </c>
      <c r="E81" s="143"/>
      <c r="F81" s="143"/>
      <c r="G81" s="143"/>
      <c r="H81" s="143"/>
      <c r="I81" s="143">
        <f>I22+I31+I44+I53+I72+I63</f>
        <v>434.5</v>
      </c>
      <c r="J81" s="144"/>
      <c r="K81" s="144"/>
      <c r="L81" s="145"/>
    </row>
    <row r="82" spans="1:12" ht="28.5" customHeight="1">
      <c r="A82" s="142"/>
      <c r="B82" s="142"/>
      <c r="C82" s="142" t="s">
        <v>77</v>
      </c>
      <c r="D82" s="143">
        <f>SUM(D73:D81)</f>
        <v>3383.1458199999997</v>
      </c>
      <c r="E82" s="143" t="s">
        <v>20</v>
      </c>
      <c r="F82" s="143" t="s">
        <v>20</v>
      </c>
      <c r="G82" s="143" t="s">
        <v>20</v>
      </c>
      <c r="H82" s="143" t="s">
        <v>20</v>
      </c>
      <c r="I82" s="143">
        <f>I77+I76+I75+I74+I73+I78+I79+I80+I81</f>
        <v>3383.14582</v>
      </c>
      <c r="J82" s="144">
        <f>J73</f>
        <v>0</v>
      </c>
      <c r="K82" s="144"/>
      <c r="L82" s="145"/>
    </row>
  </sheetData>
  <sheetProtection selectLockedCells="1" selectUnlockedCells="1"/>
  <mergeCells count="72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2"/>
    <mergeCell ref="B12:B22"/>
    <mergeCell ref="C12:C13"/>
    <mergeCell ref="D12:D13"/>
    <mergeCell ref="E12:E13"/>
    <mergeCell ref="F12:F13"/>
    <mergeCell ref="G12:G13"/>
    <mergeCell ref="H12:H13"/>
    <mergeCell ref="I12:I13"/>
    <mergeCell ref="J12:J13"/>
    <mergeCell ref="K12:K22"/>
    <mergeCell ref="L12:L22"/>
    <mergeCell ref="C14:C15"/>
    <mergeCell ref="D14:D15"/>
    <mergeCell ref="E14:E15"/>
    <mergeCell ref="F14:F15"/>
    <mergeCell ref="G14:G15"/>
    <mergeCell ref="H14:H15"/>
    <mergeCell ref="I14:I15"/>
    <mergeCell ref="J14:J15"/>
    <mergeCell ref="A23:A29"/>
    <mergeCell ref="B23:B31"/>
    <mergeCell ref="K23:K31"/>
    <mergeCell ref="L23:L31"/>
    <mergeCell ref="A32:L33"/>
    <mergeCell ref="A34:A44"/>
    <mergeCell ref="B34:B44"/>
    <mergeCell ref="K34:K37"/>
    <mergeCell ref="L34:L44"/>
    <mergeCell ref="C37:C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K41:K42"/>
    <mergeCell ref="A45:A51"/>
    <mergeCell ref="B45:B51"/>
    <mergeCell ref="K45:K51"/>
    <mergeCell ref="L45:L53"/>
    <mergeCell ref="A54:A72"/>
    <mergeCell ref="C54:J54"/>
    <mergeCell ref="K54:K72"/>
    <mergeCell ref="L54:L63"/>
    <mergeCell ref="B55:B61"/>
    <mergeCell ref="B64:B72"/>
    <mergeCell ref="L64:L72"/>
    <mergeCell ref="A73:B82"/>
    <mergeCell ref="K73:K82"/>
    <mergeCell ref="L73:L82"/>
  </mergeCells>
  <printOptions/>
  <pageMargins left="0.7083333333333334" right="0.19652777777777777" top="0.25972222222222224" bottom="0.2" header="0.5118055555555555" footer="0.5118055555555555"/>
  <pageSetup horizontalDpi="300" verticalDpi="300" orientation="landscape" paperSize="9" scale="3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O213"/>
  <sheetViews>
    <sheetView view="pageBreakPreview" zoomScale="50" zoomScaleSheetLayoutView="50" workbookViewId="0" topLeftCell="A1">
      <selection activeCell="L204" sqref="L204"/>
    </sheetView>
  </sheetViews>
  <sheetFormatPr defaultColWidth="9.140625" defaultRowHeight="15"/>
  <cols>
    <col min="1" max="1" width="4.8515625" style="146" customWidth="1"/>
    <col min="2" max="2" width="64.421875" style="147" customWidth="1"/>
    <col min="3" max="3" width="18.7109375" style="146" customWidth="1"/>
    <col min="4" max="4" width="21.421875" style="146" customWidth="1"/>
    <col min="5" max="6" width="13.140625" style="146" customWidth="1"/>
    <col min="7" max="7" width="17.57421875" style="146" customWidth="1"/>
    <col min="8" max="8" width="21.140625" style="146" customWidth="1"/>
    <col min="9" max="9" width="17.7109375" style="146" customWidth="1"/>
    <col min="10" max="10" width="22.28125" style="146" customWidth="1"/>
    <col min="11" max="11" width="37.57421875" style="146" customWidth="1"/>
    <col min="12" max="12" width="88.8515625" style="146" customWidth="1"/>
    <col min="13" max="16384" width="8.8515625" style="146" customWidth="1"/>
  </cols>
  <sheetData>
    <row r="1" spans="1:12" ht="45.75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0.75" customHeight="1">
      <c r="A2" s="149" t="s">
        <v>111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2.5" customHeight="1">
      <c r="A3" s="150" t="s">
        <v>2</v>
      </c>
      <c r="B3" s="150" t="s">
        <v>112</v>
      </c>
      <c r="C3" s="150" t="s">
        <v>4</v>
      </c>
      <c r="D3" s="150" t="s">
        <v>113</v>
      </c>
      <c r="E3" s="150" t="s">
        <v>6</v>
      </c>
      <c r="F3" s="150"/>
      <c r="G3" s="150"/>
      <c r="H3" s="150"/>
      <c r="I3" s="150"/>
      <c r="J3" s="150" t="s">
        <v>7</v>
      </c>
      <c r="K3" s="150" t="s">
        <v>8</v>
      </c>
      <c r="L3" s="150" t="s">
        <v>51</v>
      </c>
    </row>
    <row r="4" spans="1:12" ht="18" customHeight="1">
      <c r="A4" s="150"/>
      <c r="B4" s="150"/>
      <c r="C4" s="150"/>
      <c r="D4" s="150"/>
      <c r="E4" s="150" t="s">
        <v>9</v>
      </c>
      <c r="F4" s="150" t="s">
        <v>10</v>
      </c>
      <c r="G4" s="150"/>
      <c r="H4" s="150"/>
      <c r="I4" s="150"/>
      <c r="J4" s="150"/>
      <c r="K4" s="150"/>
      <c r="L4" s="150"/>
    </row>
    <row r="5" spans="1:12" ht="39" customHeight="1">
      <c r="A5" s="150"/>
      <c r="B5" s="150"/>
      <c r="C5" s="150"/>
      <c r="D5" s="150"/>
      <c r="E5" s="150"/>
      <c r="F5" s="150" t="s">
        <v>11</v>
      </c>
      <c r="G5" s="150"/>
      <c r="H5" s="150"/>
      <c r="I5" s="150" t="s">
        <v>12</v>
      </c>
      <c r="J5" s="150"/>
      <c r="K5" s="150"/>
      <c r="L5" s="150"/>
    </row>
    <row r="6" spans="1:12" ht="21.75" customHeight="1">
      <c r="A6" s="150"/>
      <c r="B6" s="150"/>
      <c r="C6" s="150"/>
      <c r="D6" s="150"/>
      <c r="E6" s="150"/>
      <c r="F6" s="150" t="s">
        <v>14</v>
      </c>
      <c r="G6" s="150" t="s">
        <v>13</v>
      </c>
      <c r="H6" s="150"/>
      <c r="I6" s="150"/>
      <c r="J6" s="150"/>
      <c r="K6" s="150"/>
      <c r="L6" s="150"/>
    </row>
    <row r="7" spans="1:12" ht="57.75" customHeight="1">
      <c r="A7" s="150"/>
      <c r="B7" s="150"/>
      <c r="C7" s="150"/>
      <c r="D7" s="150"/>
      <c r="E7" s="150"/>
      <c r="F7" s="150"/>
      <c r="G7" s="150" t="s">
        <v>114</v>
      </c>
      <c r="H7" s="150" t="s">
        <v>16</v>
      </c>
      <c r="I7" s="150"/>
      <c r="J7" s="150"/>
      <c r="K7" s="150"/>
      <c r="L7" s="150"/>
    </row>
    <row r="8" spans="1:12" ht="16.5" customHeight="1">
      <c r="A8" s="151">
        <v>1</v>
      </c>
      <c r="B8" s="151"/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</row>
    <row r="9" spans="1:12" ht="21.75" customHeight="1">
      <c r="A9" s="149" t="s">
        <v>115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ht="22.5" customHeight="1">
      <c r="A10" s="150" t="s">
        <v>116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21.75" customHeight="1">
      <c r="A11" s="150" t="s">
        <v>117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54.75" customHeight="1">
      <c r="A12" s="150" t="s">
        <v>17</v>
      </c>
      <c r="B12" s="152" t="s">
        <v>118</v>
      </c>
      <c r="C12" s="152">
        <v>2017</v>
      </c>
      <c r="D12" s="153">
        <f>I12</f>
        <v>4</v>
      </c>
      <c r="E12" s="153" t="s">
        <v>20</v>
      </c>
      <c r="F12" s="153" t="s">
        <v>20</v>
      </c>
      <c r="G12" s="153" t="s">
        <v>20</v>
      </c>
      <c r="H12" s="153" t="s">
        <v>20</v>
      </c>
      <c r="I12" s="153">
        <v>4</v>
      </c>
      <c r="J12" s="153" t="s">
        <v>20</v>
      </c>
      <c r="K12" s="150" t="s">
        <v>119</v>
      </c>
      <c r="L12" s="150" t="s">
        <v>120</v>
      </c>
    </row>
    <row r="13" spans="1:12" ht="27" customHeight="1">
      <c r="A13" s="150"/>
      <c r="B13" s="152"/>
      <c r="C13" s="152">
        <v>2018</v>
      </c>
      <c r="D13" s="153">
        <v>3.4</v>
      </c>
      <c r="E13" s="153" t="s">
        <v>20</v>
      </c>
      <c r="F13" s="153" t="s">
        <v>20</v>
      </c>
      <c r="G13" s="153" t="s">
        <v>20</v>
      </c>
      <c r="H13" s="153" t="s">
        <v>20</v>
      </c>
      <c r="I13" s="153">
        <v>3.4</v>
      </c>
      <c r="J13" s="153" t="s">
        <v>20</v>
      </c>
      <c r="K13" s="150"/>
      <c r="L13" s="150"/>
    </row>
    <row r="14" spans="1:12" ht="24" customHeight="1">
      <c r="A14" s="150"/>
      <c r="B14" s="152"/>
      <c r="C14" s="152">
        <v>2019</v>
      </c>
      <c r="D14" s="153">
        <v>10</v>
      </c>
      <c r="E14" s="153" t="s">
        <v>20</v>
      </c>
      <c r="F14" s="153" t="s">
        <v>20</v>
      </c>
      <c r="G14" s="153" t="s">
        <v>20</v>
      </c>
      <c r="H14" s="153" t="s">
        <v>20</v>
      </c>
      <c r="I14" s="153">
        <v>10</v>
      </c>
      <c r="J14" s="153" t="s">
        <v>20</v>
      </c>
      <c r="K14" s="150"/>
      <c r="L14" s="150"/>
    </row>
    <row r="15" spans="1:12" ht="27.75" customHeight="1">
      <c r="A15" s="150"/>
      <c r="B15" s="152"/>
      <c r="C15" s="152">
        <v>2020</v>
      </c>
      <c r="D15" s="153">
        <f aca="true" t="shared" si="0" ref="D15:D17">I15</f>
        <v>10</v>
      </c>
      <c r="E15" s="153" t="s">
        <v>20</v>
      </c>
      <c r="F15" s="153" t="s">
        <v>20</v>
      </c>
      <c r="G15" s="153" t="s">
        <v>20</v>
      </c>
      <c r="H15" s="153" t="s">
        <v>20</v>
      </c>
      <c r="I15" s="153">
        <v>10</v>
      </c>
      <c r="J15" s="153" t="s">
        <v>20</v>
      </c>
      <c r="K15" s="150"/>
      <c r="L15" s="150"/>
    </row>
    <row r="16" spans="1:12" ht="27.75" customHeight="1">
      <c r="A16" s="150"/>
      <c r="B16" s="152"/>
      <c r="C16" s="152">
        <v>2021</v>
      </c>
      <c r="D16" s="153">
        <f t="shared" si="0"/>
        <v>0</v>
      </c>
      <c r="E16" s="153" t="s">
        <v>20</v>
      </c>
      <c r="F16" s="153" t="s">
        <v>20</v>
      </c>
      <c r="G16" s="153" t="s">
        <v>20</v>
      </c>
      <c r="H16" s="153" t="s">
        <v>20</v>
      </c>
      <c r="I16" s="153">
        <v>0</v>
      </c>
      <c r="J16" s="153" t="s">
        <v>20</v>
      </c>
      <c r="K16" s="150"/>
      <c r="L16" s="150"/>
    </row>
    <row r="17" spans="1:12" ht="27.75" customHeight="1">
      <c r="A17" s="150"/>
      <c r="B17" s="152"/>
      <c r="C17" s="152">
        <v>2022</v>
      </c>
      <c r="D17" s="153">
        <f t="shared" si="0"/>
        <v>0</v>
      </c>
      <c r="E17" s="153" t="s">
        <v>20</v>
      </c>
      <c r="F17" s="153" t="s">
        <v>20</v>
      </c>
      <c r="G17" s="153" t="s">
        <v>20</v>
      </c>
      <c r="H17" s="153" t="s">
        <v>20</v>
      </c>
      <c r="I17" s="153">
        <v>0</v>
      </c>
      <c r="J17" s="153" t="s">
        <v>20</v>
      </c>
      <c r="K17" s="150"/>
      <c r="L17" s="150"/>
    </row>
    <row r="18" spans="1:12" ht="23.25" customHeight="1">
      <c r="A18" s="150"/>
      <c r="B18" s="152"/>
      <c r="C18" s="152">
        <v>2023</v>
      </c>
      <c r="D18" s="153">
        <v>0</v>
      </c>
      <c r="E18" s="153" t="s">
        <v>20</v>
      </c>
      <c r="F18" s="153" t="s">
        <v>20</v>
      </c>
      <c r="G18" s="153" t="s">
        <v>20</v>
      </c>
      <c r="H18" s="153" t="s">
        <v>20</v>
      </c>
      <c r="I18" s="153">
        <v>0</v>
      </c>
      <c r="J18" s="153" t="s">
        <v>20</v>
      </c>
      <c r="K18" s="150"/>
      <c r="L18" s="150"/>
    </row>
    <row r="19" spans="1:12" ht="23.25" customHeight="1">
      <c r="A19" s="150"/>
      <c r="B19" s="152"/>
      <c r="C19" s="152">
        <v>2024</v>
      </c>
      <c r="D19" s="153">
        <v>0</v>
      </c>
      <c r="E19" s="153"/>
      <c r="F19" s="153"/>
      <c r="G19" s="153"/>
      <c r="H19" s="153"/>
      <c r="I19" s="153">
        <v>0</v>
      </c>
      <c r="J19" s="153"/>
      <c r="K19" s="150"/>
      <c r="L19" s="150"/>
    </row>
    <row r="20" spans="1:12" ht="23.25" customHeight="1">
      <c r="A20" s="150"/>
      <c r="B20" s="152"/>
      <c r="C20" s="152">
        <v>2025</v>
      </c>
      <c r="D20" s="153">
        <v>0</v>
      </c>
      <c r="E20" s="153"/>
      <c r="F20" s="153"/>
      <c r="G20" s="153"/>
      <c r="H20" s="153"/>
      <c r="I20" s="153">
        <v>0</v>
      </c>
      <c r="J20" s="153"/>
      <c r="K20" s="150"/>
      <c r="L20" s="150"/>
    </row>
    <row r="21" spans="1:12" ht="31.5" customHeight="1">
      <c r="A21" s="150" t="s">
        <v>57</v>
      </c>
      <c r="B21" s="154" t="s">
        <v>121</v>
      </c>
      <c r="C21" s="152">
        <v>2017</v>
      </c>
      <c r="D21" s="153">
        <v>34.4</v>
      </c>
      <c r="E21" s="153" t="s">
        <v>20</v>
      </c>
      <c r="F21" s="153" t="s">
        <v>20</v>
      </c>
      <c r="G21" s="153" t="s">
        <v>20</v>
      </c>
      <c r="H21" s="153" t="s">
        <v>20</v>
      </c>
      <c r="I21" s="153">
        <v>34.4</v>
      </c>
      <c r="J21" s="153" t="s">
        <v>20</v>
      </c>
      <c r="K21" s="150" t="s">
        <v>122</v>
      </c>
      <c r="L21" s="155" t="s">
        <v>123</v>
      </c>
    </row>
    <row r="22" spans="1:12" ht="24.75" customHeight="1">
      <c r="A22" s="150"/>
      <c r="B22" s="154"/>
      <c r="C22" s="152">
        <v>2018</v>
      </c>
      <c r="D22" s="153">
        <v>44.5</v>
      </c>
      <c r="E22" s="153" t="s">
        <v>20</v>
      </c>
      <c r="F22" s="153" t="s">
        <v>20</v>
      </c>
      <c r="G22" s="153" t="s">
        <v>20</v>
      </c>
      <c r="H22" s="153" t="s">
        <v>20</v>
      </c>
      <c r="I22" s="153">
        <v>44.5</v>
      </c>
      <c r="J22" s="153" t="s">
        <v>20</v>
      </c>
      <c r="K22" s="150"/>
      <c r="L22" s="155"/>
    </row>
    <row r="23" spans="1:12" ht="30" customHeight="1">
      <c r="A23" s="150"/>
      <c r="B23" s="154"/>
      <c r="C23" s="152">
        <v>2019</v>
      </c>
      <c r="D23" s="153">
        <v>43.257</v>
      </c>
      <c r="E23" s="153" t="s">
        <v>20</v>
      </c>
      <c r="F23" s="153" t="s">
        <v>20</v>
      </c>
      <c r="G23" s="153" t="s">
        <v>20</v>
      </c>
      <c r="H23" s="153" t="s">
        <v>20</v>
      </c>
      <c r="I23" s="153">
        <v>43.257</v>
      </c>
      <c r="J23" s="153" t="s">
        <v>20</v>
      </c>
      <c r="K23" s="150"/>
      <c r="L23" s="155"/>
    </row>
    <row r="24" spans="1:12" ht="21.75" customHeight="1">
      <c r="A24" s="150"/>
      <c r="B24" s="154"/>
      <c r="C24" s="152">
        <v>2020</v>
      </c>
      <c r="D24" s="153">
        <f aca="true" t="shared" si="1" ref="D24:D25">I24</f>
        <v>42.989</v>
      </c>
      <c r="E24" s="153" t="s">
        <v>20</v>
      </c>
      <c r="F24" s="153" t="s">
        <v>20</v>
      </c>
      <c r="G24" s="153" t="s">
        <v>20</v>
      </c>
      <c r="H24" s="153" t="s">
        <v>20</v>
      </c>
      <c r="I24" s="153">
        <v>42.989</v>
      </c>
      <c r="J24" s="153" t="s">
        <v>20</v>
      </c>
      <c r="K24" s="150"/>
      <c r="L24" s="155"/>
    </row>
    <row r="25" spans="1:12" ht="23.25" customHeight="1">
      <c r="A25" s="150"/>
      <c r="B25" s="154"/>
      <c r="C25" s="152">
        <v>2021</v>
      </c>
      <c r="D25" s="153">
        <f t="shared" si="1"/>
        <v>12.6</v>
      </c>
      <c r="E25" s="153" t="s">
        <v>20</v>
      </c>
      <c r="F25" s="153" t="s">
        <v>20</v>
      </c>
      <c r="G25" s="153" t="s">
        <v>20</v>
      </c>
      <c r="H25" s="153" t="s">
        <v>20</v>
      </c>
      <c r="I25" s="153">
        <v>12.6</v>
      </c>
      <c r="J25" s="153" t="s">
        <v>20</v>
      </c>
      <c r="K25" s="150"/>
      <c r="L25" s="155"/>
    </row>
    <row r="26" spans="1:12" ht="26.25" customHeight="1">
      <c r="A26" s="150"/>
      <c r="B26" s="154"/>
      <c r="C26" s="152">
        <v>2022</v>
      </c>
      <c r="D26" s="153">
        <v>34</v>
      </c>
      <c r="E26" s="153" t="s">
        <v>20</v>
      </c>
      <c r="F26" s="153" t="s">
        <v>20</v>
      </c>
      <c r="G26" s="153" t="s">
        <v>20</v>
      </c>
      <c r="H26" s="153" t="s">
        <v>20</v>
      </c>
      <c r="I26" s="153">
        <v>34</v>
      </c>
      <c r="J26" s="153" t="s">
        <v>20</v>
      </c>
      <c r="K26" s="150"/>
      <c r="L26" s="155"/>
    </row>
    <row r="27" spans="1:12" ht="26.25" customHeight="1">
      <c r="A27" s="150"/>
      <c r="B27" s="154"/>
      <c r="C27" s="156">
        <v>2023</v>
      </c>
      <c r="D27" s="157">
        <f>I27</f>
        <v>29.2</v>
      </c>
      <c r="E27" s="157" t="s">
        <v>20</v>
      </c>
      <c r="F27" s="157" t="s">
        <v>20</v>
      </c>
      <c r="G27" s="157" t="s">
        <v>20</v>
      </c>
      <c r="H27" s="157" t="s">
        <v>20</v>
      </c>
      <c r="I27" s="157">
        <v>29.2</v>
      </c>
      <c r="J27" s="153" t="s">
        <v>20</v>
      </c>
      <c r="K27" s="150"/>
      <c r="L27" s="155"/>
    </row>
    <row r="28" spans="1:12" ht="26.25" customHeight="1">
      <c r="A28" s="150"/>
      <c r="B28" s="154"/>
      <c r="C28" s="152">
        <v>2024</v>
      </c>
      <c r="D28" s="153">
        <v>50</v>
      </c>
      <c r="E28" s="153"/>
      <c r="F28" s="153"/>
      <c r="G28" s="153"/>
      <c r="H28" s="153"/>
      <c r="I28" s="153">
        <v>50</v>
      </c>
      <c r="J28" s="153"/>
      <c r="K28" s="150"/>
      <c r="L28" s="155"/>
    </row>
    <row r="29" spans="1:12" ht="26.25" customHeight="1">
      <c r="A29" s="150"/>
      <c r="B29" s="154"/>
      <c r="C29" s="152">
        <v>2025</v>
      </c>
      <c r="D29" s="153">
        <f>I29</f>
        <v>0</v>
      </c>
      <c r="E29" s="153"/>
      <c r="F29" s="153"/>
      <c r="G29" s="153"/>
      <c r="H29" s="153"/>
      <c r="I29" s="153">
        <v>0</v>
      </c>
      <c r="J29" s="153"/>
      <c r="K29" s="150"/>
      <c r="L29" s="155"/>
    </row>
    <row r="30" spans="1:12" ht="24" customHeight="1">
      <c r="A30" s="150" t="s">
        <v>61</v>
      </c>
      <c r="B30" s="150" t="s">
        <v>124</v>
      </c>
      <c r="C30" s="152">
        <v>2017</v>
      </c>
      <c r="D30" s="153">
        <v>0</v>
      </c>
      <c r="E30" s="153" t="s">
        <v>20</v>
      </c>
      <c r="F30" s="153" t="s">
        <v>20</v>
      </c>
      <c r="G30" s="153" t="s">
        <v>20</v>
      </c>
      <c r="H30" s="153" t="s">
        <v>20</v>
      </c>
      <c r="I30" s="153" t="s">
        <v>20</v>
      </c>
      <c r="J30" s="153">
        <v>0</v>
      </c>
      <c r="K30" s="150" t="s">
        <v>125</v>
      </c>
      <c r="L30" s="150" t="s">
        <v>126</v>
      </c>
    </row>
    <row r="31" spans="1:12" ht="23.25" customHeight="1">
      <c r="A31" s="150"/>
      <c r="B31" s="150"/>
      <c r="C31" s="152">
        <v>2018</v>
      </c>
      <c r="D31" s="153">
        <v>250</v>
      </c>
      <c r="E31" s="153" t="s">
        <v>20</v>
      </c>
      <c r="F31" s="153" t="s">
        <v>20</v>
      </c>
      <c r="G31" s="153" t="s">
        <v>20</v>
      </c>
      <c r="H31" s="153" t="s">
        <v>20</v>
      </c>
      <c r="I31" s="153" t="s">
        <v>20</v>
      </c>
      <c r="J31" s="153">
        <v>250</v>
      </c>
      <c r="K31" s="150"/>
      <c r="L31" s="150"/>
    </row>
    <row r="32" spans="1:12" ht="23.25" customHeight="1">
      <c r="A32" s="150"/>
      <c r="B32" s="150"/>
      <c r="C32" s="152">
        <v>2019</v>
      </c>
      <c r="D32" s="153">
        <f aca="true" t="shared" si="2" ref="D32:D36">J32</f>
        <v>156.49</v>
      </c>
      <c r="E32" s="153" t="s">
        <v>20</v>
      </c>
      <c r="F32" s="153" t="s">
        <v>20</v>
      </c>
      <c r="G32" s="153" t="s">
        <v>20</v>
      </c>
      <c r="H32" s="153" t="s">
        <v>20</v>
      </c>
      <c r="I32" s="153" t="s">
        <v>20</v>
      </c>
      <c r="J32" s="153">
        <v>156.49</v>
      </c>
      <c r="K32" s="150"/>
      <c r="L32" s="150"/>
    </row>
    <row r="33" spans="1:12" ht="26.25" customHeight="1">
      <c r="A33" s="150"/>
      <c r="B33" s="150"/>
      <c r="C33" s="152">
        <v>2020</v>
      </c>
      <c r="D33" s="153">
        <f t="shared" si="2"/>
        <v>0</v>
      </c>
      <c r="E33" s="153" t="s">
        <v>20</v>
      </c>
      <c r="F33" s="153" t="s">
        <v>20</v>
      </c>
      <c r="G33" s="153" t="s">
        <v>20</v>
      </c>
      <c r="H33" s="153" t="s">
        <v>20</v>
      </c>
      <c r="I33" s="153" t="s">
        <v>20</v>
      </c>
      <c r="J33" s="153">
        <v>0</v>
      </c>
      <c r="K33" s="150"/>
      <c r="L33" s="150"/>
    </row>
    <row r="34" spans="1:12" ht="26.25" customHeight="1">
      <c r="A34" s="150"/>
      <c r="B34" s="150"/>
      <c r="C34" s="152">
        <v>2021</v>
      </c>
      <c r="D34" s="153">
        <f t="shared" si="2"/>
        <v>55</v>
      </c>
      <c r="E34" s="153" t="s">
        <v>20</v>
      </c>
      <c r="F34" s="153" t="s">
        <v>20</v>
      </c>
      <c r="G34" s="153" t="s">
        <v>20</v>
      </c>
      <c r="H34" s="153" t="s">
        <v>20</v>
      </c>
      <c r="I34" s="153" t="s">
        <v>20</v>
      </c>
      <c r="J34" s="153">
        <v>55</v>
      </c>
      <c r="K34" s="150"/>
      <c r="L34" s="150"/>
    </row>
    <row r="35" spans="1:12" ht="23.25" customHeight="1">
      <c r="A35" s="150"/>
      <c r="B35" s="150"/>
      <c r="C35" s="152">
        <v>2022</v>
      </c>
      <c r="D35" s="153">
        <f t="shared" si="2"/>
        <v>0</v>
      </c>
      <c r="E35" s="153" t="s">
        <v>20</v>
      </c>
      <c r="F35" s="153" t="s">
        <v>20</v>
      </c>
      <c r="G35" s="153" t="s">
        <v>20</v>
      </c>
      <c r="H35" s="153" t="s">
        <v>20</v>
      </c>
      <c r="I35" s="153" t="s">
        <v>20</v>
      </c>
      <c r="J35" s="153" t="s">
        <v>20</v>
      </c>
      <c r="K35" s="150"/>
      <c r="L35" s="150"/>
    </row>
    <row r="36" spans="1:12" ht="23.25" customHeight="1">
      <c r="A36" s="150"/>
      <c r="B36" s="150"/>
      <c r="C36" s="152">
        <v>2023</v>
      </c>
      <c r="D36" s="153">
        <f t="shared" si="2"/>
        <v>0</v>
      </c>
      <c r="E36" s="153" t="s">
        <v>20</v>
      </c>
      <c r="F36" s="153" t="s">
        <v>20</v>
      </c>
      <c r="G36" s="153" t="s">
        <v>20</v>
      </c>
      <c r="H36" s="153" t="s">
        <v>20</v>
      </c>
      <c r="I36" s="153" t="s">
        <v>20</v>
      </c>
      <c r="J36" s="153" t="s">
        <v>20</v>
      </c>
      <c r="K36" s="150"/>
      <c r="L36" s="150"/>
    </row>
    <row r="37" spans="1:12" ht="23.25" customHeight="1">
      <c r="A37" s="150"/>
      <c r="B37" s="150"/>
      <c r="C37" s="152">
        <v>2024</v>
      </c>
      <c r="D37" s="153"/>
      <c r="E37" s="153"/>
      <c r="F37" s="153"/>
      <c r="G37" s="153"/>
      <c r="H37" s="153"/>
      <c r="I37" s="153"/>
      <c r="J37" s="153"/>
      <c r="K37" s="150"/>
      <c r="L37" s="150"/>
    </row>
    <row r="38" spans="1:12" ht="23.25" customHeight="1">
      <c r="A38" s="150"/>
      <c r="B38" s="150"/>
      <c r="C38" s="152">
        <v>2025</v>
      </c>
      <c r="D38" s="153">
        <f>J38</f>
        <v>0</v>
      </c>
      <c r="E38" s="153" t="s">
        <v>20</v>
      </c>
      <c r="F38" s="153" t="s">
        <v>20</v>
      </c>
      <c r="G38" s="153" t="s">
        <v>20</v>
      </c>
      <c r="H38" s="153" t="s">
        <v>20</v>
      </c>
      <c r="I38" s="153" t="s">
        <v>20</v>
      </c>
      <c r="J38" s="153" t="s">
        <v>20</v>
      </c>
      <c r="K38" s="150"/>
      <c r="L38" s="150"/>
    </row>
    <row r="39" spans="1:12" ht="16.5" customHeight="1">
      <c r="A39" s="150" t="s">
        <v>64</v>
      </c>
      <c r="B39" s="150" t="s">
        <v>127</v>
      </c>
      <c r="C39" s="152">
        <v>2017</v>
      </c>
      <c r="D39" s="153">
        <f>I39</f>
        <v>5</v>
      </c>
      <c r="E39" s="153" t="s">
        <v>20</v>
      </c>
      <c r="F39" s="153" t="s">
        <v>20</v>
      </c>
      <c r="G39" s="153" t="s">
        <v>20</v>
      </c>
      <c r="H39" s="153" t="s">
        <v>20</v>
      </c>
      <c r="I39" s="153">
        <v>5</v>
      </c>
      <c r="J39" s="153" t="s">
        <v>20</v>
      </c>
      <c r="K39" s="150" t="s">
        <v>119</v>
      </c>
      <c r="L39" s="150" t="s">
        <v>128</v>
      </c>
    </row>
    <row r="40" spans="1:12" ht="12" customHeight="1">
      <c r="A40" s="150"/>
      <c r="B40" s="150"/>
      <c r="C40" s="152"/>
      <c r="D40" s="153"/>
      <c r="E40" s="153"/>
      <c r="F40" s="153"/>
      <c r="G40" s="153"/>
      <c r="H40" s="153"/>
      <c r="I40" s="153"/>
      <c r="J40" s="153"/>
      <c r="K40" s="150"/>
      <c r="L40" s="150"/>
    </row>
    <row r="41" spans="1:12" ht="24.75" customHeight="1">
      <c r="A41" s="150"/>
      <c r="B41" s="150"/>
      <c r="C41" s="152">
        <v>2018</v>
      </c>
      <c r="D41" s="153">
        <v>0</v>
      </c>
      <c r="E41" s="153" t="s">
        <v>20</v>
      </c>
      <c r="F41" s="153" t="s">
        <v>20</v>
      </c>
      <c r="G41" s="153" t="s">
        <v>20</v>
      </c>
      <c r="H41" s="153" t="s">
        <v>20</v>
      </c>
      <c r="I41" s="153">
        <v>0</v>
      </c>
      <c r="J41" s="153" t="s">
        <v>20</v>
      </c>
      <c r="K41" s="150"/>
      <c r="L41" s="150"/>
    </row>
    <row r="42" spans="1:12" ht="22.5" customHeight="1">
      <c r="A42" s="150"/>
      <c r="B42" s="150"/>
      <c r="C42" s="152">
        <v>2019</v>
      </c>
      <c r="D42" s="153">
        <v>10</v>
      </c>
      <c r="E42" s="153" t="s">
        <v>20</v>
      </c>
      <c r="F42" s="153" t="s">
        <v>20</v>
      </c>
      <c r="G42" s="153" t="s">
        <v>20</v>
      </c>
      <c r="H42" s="153" t="s">
        <v>20</v>
      </c>
      <c r="I42" s="153">
        <v>10</v>
      </c>
      <c r="J42" s="153" t="s">
        <v>20</v>
      </c>
      <c r="K42" s="150"/>
      <c r="L42" s="150"/>
    </row>
    <row r="43" spans="1:12" ht="22.5" customHeight="1">
      <c r="A43" s="150"/>
      <c r="B43" s="150"/>
      <c r="C43" s="152">
        <v>2020</v>
      </c>
      <c r="D43" s="153">
        <f aca="true" t="shared" si="3" ref="D43:D46">I43</f>
        <v>5</v>
      </c>
      <c r="E43" s="153" t="s">
        <v>20</v>
      </c>
      <c r="F43" s="153" t="s">
        <v>20</v>
      </c>
      <c r="G43" s="153" t="s">
        <v>20</v>
      </c>
      <c r="H43" s="153" t="s">
        <v>20</v>
      </c>
      <c r="I43" s="153">
        <v>5</v>
      </c>
      <c r="J43" s="153" t="s">
        <v>20</v>
      </c>
      <c r="K43" s="150"/>
      <c r="L43" s="150"/>
    </row>
    <row r="44" spans="1:12" ht="22.5" customHeight="1">
      <c r="A44" s="150"/>
      <c r="B44" s="150"/>
      <c r="C44" s="158">
        <v>2021</v>
      </c>
      <c r="D44" s="159">
        <f t="shared" si="3"/>
        <v>15</v>
      </c>
      <c r="E44" s="159" t="s">
        <v>20</v>
      </c>
      <c r="F44" s="159" t="s">
        <v>20</v>
      </c>
      <c r="G44" s="159" t="s">
        <v>20</v>
      </c>
      <c r="H44" s="159" t="s">
        <v>20</v>
      </c>
      <c r="I44" s="159">
        <v>15</v>
      </c>
      <c r="J44" s="159" t="s">
        <v>20</v>
      </c>
      <c r="K44" s="150"/>
      <c r="L44" s="150"/>
    </row>
    <row r="45" spans="1:12" ht="22.5" customHeight="1">
      <c r="A45" s="150"/>
      <c r="B45" s="150"/>
      <c r="C45" s="158">
        <v>2022</v>
      </c>
      <c r="D45" s="159">
        <f t="shared" si="3"/>
        <v>15</v>
      </c>
      <c r="E45" s="159" t="s">
        <v>20</v>
      </c>
      <c r="F45" s="159" t="s">
        <v>20</v>
      </c>
      <c r="G45" s="159" t="s">
        <v>20</v>
      </c>
      <c r="H45" s="159" t="s">
        <v>20</v>
      </c>
      <c r="I45" s="159">
        <v>15</v>
      </c>
      <c r="J45" s="159" t="s">
        <v>20</v>
      </c>
      <c r="K45" s="150"/>
      <c r="L45" s="150"/>
    </row>
    <row r="46" spans="1:12" ht="22.5" customHeight="1">
      <c r="A46" s="150"/>
      <c r="B46" s="150"/>
      <c r="C46" s="158">
        <v>2023</v>
      </c>
      <c r="D46" s="160">
        <f t="shared" si="3"/>
        <v>0</v>
      </c>
      <c r="E46" s="160" t="s">
        <v>20</v>
      </c>
      <c r="F46" s="160" t="s">
        <v>20</v>
      </c>
      <c r="G46" s="160" t="s">
        <v>20</v>
      </c>
      <c r="H46" s="160" t="s">
        <v>20</v>
      </c>
      <c r="I46" s="160">
        <v>0</v>
      </c>
      <c r="J46" s="159" t="s">
        <v>20</v>
      </c>
      <c r="K46" s="150"/>
      <c r="L46" s="150"/>
    </row>
    <row r="47" spans="1:12" ht="22.5" customHeight="1">
      <c r="A47" s="150"/>
      <c r="B47" s="150"/>
      <c r="C47" s="158">
        <v>2024</v>
      </c>
      <c r="D47" s="159">
        <v>15</v>
      </c>
      <c r="E47" s="159"/>
      <c r="F47" s="159"/>
      <c r="G47" s="159"/>
      <c r="H47" s="159"/>
      <c r="I47" s="159">
        <v>15</v>
      </c>
      <c r="J47" s="159"/>
      <c r="K47" s="150"/>
      <c r="L47" s="150"/>
    </row>
    <row r="48" spans="1:12" ht="22.5" customHeight="1">
      <c r="A48" s="150"/>
      <c r="B48" s="150"/>
      <c r="C48" s="152">
        <v>2025</v>
      </c>
      <c r="D48" s="159">
        <v>15</v>
      </c>
      <c r="E48" s="159"/>
      <c r="F48" s="159"/>
      <c r="G48" s="159"/>
      <c r="H48" s="159"/>
      <c r="I48" s="159">
        <v>15</v>
      </c>
      <c r="J48" s="159"/>
      <c r="K48" s="150"/>
      <c r="L48" s="150"/>
    </row>
    <row r="49" spans="1:12" ht="25.5" customHeight="1">
      <c r="A49" s="150" t="s">
        <v>129</v>
      </c>
      <c r="B49" s="150" t="s">
        <v>130</v>
      </c>
      <c r="C49" s="152">
        <v>2017</v>
      </c>
      <c r="D49" s="153">
        <f>I49</f>
        <v>25</v>
      </c>
      <c r="E49" s="153" t="s">
        <v>20</v>
      </c>
      <c r="F49" s="153" t="s">
        <v>20</v>
      </c>
      <c r="G49" s="153" t="s">
        <v>20</v>
      </c>
      <c r="H49" s="153" t="s">
        <v>20</v>
      </c>
      <c r="I49" s="153">
        <v>25</v>
      </c>
      <c r="J49" s="159" t="s">
        <v>20</v>
      </c>
      <c r="K49" s="150" t="s">
        <v>131</v>
      </c>
      <c r="L49" s="151" t="s">
        <v>132</v>
      </c>
    </row>
    <row r="50" spans="1:12" ht="18.75" customHeight="1">
      <c r="A50" s="150"/>
      <c r="B50" s="150"/>
      <c r="C50" s="152">
        <v>2018</v>
      </c>
      <c r="D50" s="153">
        <v>19</v>
      </c>
      <c r="E50" s="153" t="s">
        <v>20</v>
      </c>
      <c r="F50" s="153" t="s">
        <v>20</v>
      </c>
      <c r="G50" s="153" t="s">
        <v>20</v>
      </c>
      <c r="H50" s="153" t="s">
        <v>20</v>
      </c>
      <c r="I50" s="153">
        <v>19</v>
      </c>
      <c r="J50" s="159" t="s">
        <v>20</v>
      </c>
      <c r="K50" s="150"/>
      <c r="L50" s="151"/>
    </row>
    <row r="51" spans="1:12" ht="22.5" customHeight="1">
      <c r="A51" s="150"/>
      <c r="B51" s="150"/>
      <c r="C51" s="152">
        <v>2019</v>
      </c>
      <c r="D51" s="153">
        <v>10</v>
      </c>
      <c r="E51" s="153" t="s">
        <v>20</v>
      </c>
      <c r="F51" s="153" t="s">
        <v>20</v>
      </c>
      <c r="G51" s="153" t="s">
        <v>20</v>
      </c>
      <c r="H51" s="153" t="s">
        <v>20</v>
      </c>
      <c r="I51" s="153">
        <v>10</v>
      </c>
      <c r="J51" s="159" t="s">
        <v>20</v>
      </c>
      <c r="K51" s="150"/>
      <c r="L51" s="151"/>
    </row>
    <row r="52" spans="1:12" ht="21.75" customHeight="1">
      <c r="A52" s="150"/>
      <c r="B52" s="150"/>
      <c r="C52" s="152">
        <v>2020</v>
      </c>
      <c r="D52" s="153">
        <f aca="true" t="shared" si="4" ref="D52:D55">I52</f>
        <v>0</v>
      </c>
      <c r="E52" s="153" t="s">
        <v>20</v>
      </c>
      <c r="F52" s="153" t="s">
        <v>20</v>
      </c>
      <c r="G52" s="153" t="s">
        <v>20</v>
      </c>
      <c r="H52" s="153" t="s">
        <v>20</v>
      </c>
      <c r="I52" s="153">
        <v>0</v>
      </c>
      <c r="J52" s="159" t="s">
        <v>20</v>
      </c>
      <c r="K52" s="150"/>
      <c r="L52" s="151"/>
    </row>
    <row r="53" spans="1:12" ht="22.5" customHeight="1">
      <c r="A53" s="150"/>
      <c r="B53" s="150"/>
      <c r="C53" s="152">
        <v>2021</v>
      </c>
      <c r="D53" s="153">
        <f t="shared" si="4"/>
        <v>0</v>
      </c>
      <c r="E53" s="153" t="s">
        <v>20</v>
      </c>
      <c r="F53" s="153" t="s">
        <v>20</v>
      </c>
      <c r="G53" s="153" t="s">
        <v>20</v>
      </c>
      <c r="H53" s="153" t="s">
        <v>20</v>
      </c>
      <c r="I53" s="153">
        <v>0</v>
      </c>
      <c r="J53" s="159" t="s">
        <v>20</v>
      </c>
      <c r="K53" s="150"/>
      <c r="L53" s="151"/>
    </row>
    <row r="54" spans="1:12" ht="22.5" customHeight="1">
      <c r="A54" s="150"/>
      <c r="B54" s="150"/>
      <c r="C54" s="152">
        <v>2022</v>
      </c>
      <c r="D54" s="153">
        <f t="shared" si="4"/>
        <v>0</v>
      </c>
      <c r="E54" s="153" t="s">
        <v>20</v>
      </c>
      <c r="F54" s="153" t="s">
        <v>20</v>
      </c>
      <c r="G54" s="153" t="s">
        <v>20</v>
      </c>
      <c r="H54" s="153" t="s">
        <v>20</v>
      </c>
      <c r="I54" s="153">
        <v>0</v>
      </c>
      <c r="J54" s="159" t="s">
        <v>20</v>
      </c>
      <c r="K54" s="150"/>
      <c r="L54" s="151"/>
    </row>
    <row r="55" spans="1:12" ht="24" customHeight="1">
      <c r="A55" s="150"/>
      <c r="B55" s="150"/>
      <c r="C55" s="152">
        <v>2023</v>
      </c>
      <c r="D55" s="153">
        <f t="shared" si="4"/>
        <v>0</v>
      </c>
      <c r="E55" s="153" t="s">
        <v>20</v>
      </c>
      <c r="F55" s="153" t="s">
        <v>20</v>
      </c>
      <c r="G55" s="153" t="s">
        <v>20</v>
      </c>
      <c r="H55" s="153" t="s">
        <v>20</v>
      </c>
      <c r="I55" s="153">
        <v>0</v>
      </c>
      <c r="J55" s="159" t="s">
        <v>20</v>
      </c>
      <c r="K55" s="150"/>
      <c r="L55" s="151"/>
    </row>
    <row r="56" spans="1:12" ht="24" customHeight="1">
      <c r="A56" s="150"/>
      <c r="B56" s="150"/>
      <c r="C56" s="152">
        <v>2024</v>
      </c>
      <c r="D56" s="153">
        <v>0</v>
      </c>
      <c r="E56" s="153"/>
      <c r="F56" s="153"/>
      <c r="G56" s="153"/>
      <c r="H56" s="153"/>
      <c r="I56" s="153">
        <v>0</v>
      </c>
      <c r="J56" s="159"/>
      <c r="K56" s="150"/>
      <c r="L56" s="151"/>
    </row>
    <row r="57" spans="1:12" ht="25.5" customHeight="1">
      <c r="A57" s="150"/>
      <c r="B57" s="150"/>
      <c r="C57" s="152">
        <v>2025</v>
      </c>
      <c r="D57" s="153">
        <f>I57</f>
        <v>0</v>
      </c>
      <c r="E57" s="153"/>
      <c r="F57" s="153"/>
      <c r="G57" s="153"/>
      <c r="H57" s="153"/>
      <c r="I57" s="153">
        <v>0</v>
      </c>
      <c r="J57" s="159" t="s">
        <v>20</v>
      </c>
      <c r="K57" s="150"/>
      <c r="L57" s="151"/>
    </row>
    <row r="58" spans="1:12" ht="27" customHeight="1">
      <c r="A58" s="150">
        <v>6</v>
      </c>
      <c r="B58" s="156" t="s">
        <v>133</v>
      </c>
      <c r="C58" s="152">
        <v>2017</v>
      </c>
      <c r="D58" s="153">
        <v>0</v>
      </c>
      <c r="E58" s="153" t="s">
        <v>20</v>
      </c>
      <c r="F58" s="153" t="s">
        <v>20</v>
      </c>
      <c r="G58" s="153" t="s">
        <v>20</v>
      </c>
      <c r="H58" s="153" t="s">
        <v>20</v>
      </c>
      <c r="I58" s="153">
        <v>0</v>
      </c>
      <c r="J58" s="159" t="s">
        <v>20</v>
      </c>
      <c r="K58" s="150"/>
      <c r="L58" s="151"/>
    </row>
    <row r="59" spans="1:12" ht="23.25" customHeight="1">
      <c r="A59" s="150"/>
      <c r="B59" s="156"/>
      <c r="C59" s="152">
        <v>2018</v>
      </c>
      <c r="D59" s="153">
        <v>6</v>
      </c>
      <c r="E59" s="153" t="s">
        <v>20</v>
      </c>
      <c r="F59" s="153" t="s">
        <v>20</v>
      </c>
      <c r="G59" s="153" t="s">
        <v>20</v>
      </c>
      <c r="H59" s="153" t="s">
        <v>20</v>
      </c>
      <c r="I59" s="153">
        <v>6</v>
      </c>
      <c r="J59" s="159" t="s">
        <v>20</v>
      </c>
      <c r="K59" s="150"/>
      <c r="L59" s="151"/>
    </row>
    <row r="60" spans="1:12" ht="20.25" customHeight="1">
      <c r="A60" s="150"/>
      <c r="B60" s="156"/>
      <c r="C60" s="152">
        <v>2019</v>
      </c>
      <c r="D60" s="153">
        <v>10</v>
      </c>
      <c r="E60" s="153" t="s">
        <v>20</v>
      </c>
      <c r="F60" s="153" t="s">
        <v>20</v>
      </c>
      <c r="G60" s="153" t="s">
        <v>20</v>
      </c>
      <c r="H60" s="153" t="s">
        <v>20</v>
      </c>
      <c r="I60" s="153">
        <v>10</v>
      </c>
      <c r="J60" s="159" t="s">
        <v>20</v>
      </c>
      <c r="K60" s="150"/>
      <c r="L60" s="151"/>
    </row>
    <row r="61" spans="1:12" ht="24" customHeight="1">
      <c r="A61" s="150"/>
      <c r="B61" s="156"/>
      <c r="C61" s="152">
        <v>2020</v>
      </c>
      <c r="D61" s="153">
        <f aca="true" t="shared" si="5" ref="D61:D63">I61</f>
        <v>25</v>
      </c>
      <c r="E61" s="153" t="s">
        <v>20</v>
      </c>
      <c r="F61" s="153" t="s">
        <v>20</v>
      </c>
      <c r="G61" s="153" t="s">
        <v>20</v>
      </c>
      <c r="H61" s="153" t="s">
        <v>20</v>
      </c>
      <c r="I61" s="153">
        <v>25</v>
      </c>
      <c r="J61" s="159" t="s">
        <v>20</v>
      </c>
      <c r="K61" s="150"/>
      <c r="L61" s="151"/>
    </row>
    <row r="62" spans="1:12" ht="21.75" customHeight="1">
      <c r="A62" s="150"/>
      <c r="B62" s="156"/>
      <c r="C62" s="152">
        <v>2021</v>
      </c>
      <c r="D62" s="161">
        <f t="shared" si="5"/>
        <v>10</v>
      </c>
      <c r="E62" s="161" t="s">
        <v>20</v>
      </c>
      <c r="F62" s="161" t="s">
        <v>20</v>
      </c>
      <c r="G62" s="161" t="s">
        <v>20</v>
      </c>
      <c r="H62" s="161" t="s">
        <v>20</v>
      </c>
      <c r="I62" s="161">
        <v>10</v>
      </c>
      <c r="J62" s="159" t="s">
        <v>20</v>
      </c>
      <c r="K62" s="150"/>
      <c r="L62" s="151"/>
    </row>
    <row r="63" spans="1:12" ht="23.25" customHeight="1">
      <c r="A63" s="150"/>
      <c r="B63" s="156"/>
      <c r="C63" s="152">
        <v>2022</v>
      </c>
      <c r="D63" s="161">
        <f t="shared" si="5"/>
        <v>10</v>
      </c>
      <c r="E63" s="161" t="s">
        <v>20</v>
      </c>
      <c r="F63" s="161" t="s">
        <v>20</v>
      </c>
      <c r="G63" s="161" t="s">
        <v>20</v>
      </c>
      <c r="H63" s="161" t="s">
        <v>20</v>
      </c>
      <c r="I63" s="161">
        <v>10</v>
      </c>
      <c r="J63" s="159" t="s">
        <v>20</v>
      </c>
      <c r="K63" s="150"/>
      <c r="L63" s="151"/>
    </row>
    <row r="64" spans="1:12" ht="23.25" customHeight="1">
      <c r="A64" s="150"/>
      <c r="B64" s="156"/>
      <c r="C64" s="156">
        <v>2023</v>
      </c>
      <c r="D64" s="157">
        <v>10</v>
      </c>
      <c r="E64" s="157" t="s">
        <v>20</v>
      </c>
      <c r="F64" s="157" t="s">
        <v>20</v>
      </c>
      <c r="G64" s="157" t="s">
        <v>20</v>
      </c>
      <c r="H64" s="157" t="s">
        <v>20</v>
      </c>
      <c r="I64" s="157">
        <v>10</v>
      </c>
      <c r="J64" s="159" t="s">
        <v>20</v>
      </c>
      <c r="K64" s="150"/>
      <c r="L64" s="151"/>
    </row>
    <row r="65" spans="1:12" ht="23.25" customHeight="1">
      <c r="A65" s="150"/>
      <c r="B65" s="156"/>
      <c r="C65" s="152">
        <v>2024</v>
      </c>
      <c r="D65" s="161">
        <v>10</v>
      </c>
      <c r="E65" s="161"/>
      <c r="F65" s="161"/>
      <c r="G65" s="161"/>
      <c r="H65" s="161"/>
      <c r="I65" s="161">
        <v>10</v>
      </c>
      <c r="J65" s="159"/>
      <c r="K65" s="150"/>
      <c r="L65" s="151"/>
    </row>
    <row r="66" spans="1:12" ht="23.25" customHeight="1">
      <c r="A66" s="150"/>
      <c r="B66" s="156"/>
      <c r="C66" s="158">
        <v>2025</v>
      </c>
      <c r="D66" s="153">
        <v>10</v>
      </c>
      <c r="E66" s="153"/>
      <c r="F66" s="153"/>
      <c r="G66" s="153"/>
      <c r="H66" s="153"/>
      <c r="I66" s="153">
        <v>10</v>
      </c>
      <c r="J66" s="159" t="s">
        <v>20</v>
      </c>
      <c r="K66" s="150"/>
      <c r="L66" s="151"/>
    </row>
    <row r="67" spans="1:12" ht="24.75" customHeight="1">
      <c r="A67" s="150" t="s">
        <v>75</v>
      </c>
      <c r="B67" s="156" t="s">
        <v>134</v>
      </c>
      <c r="C67" s="162">
        <v>2017</v>
      </c>
      <c r="D67" s="153" t="s">
        <v>20</v>
      </c>
      <c r="E67" s="153" t="s">
        <v>20</v>
      </c>
      <c r="F67" s="153" t="s">
        <v>20</v>
      </c>
      <c r="G67" s="153" t="s">
        <v>20</v>
      </c>
      <c r="H67" s="153" t="s">
        <v>20</v>
      </c>
      <c r="I67" s="163" t="s">
        <v>20</v>
      </c>
      <c r="J67" s="159" t="s">
        <v>20</v>
      </c>
      <c r="K67" s="150" t="s">
        <v>59</v>
      </c>
      <c r="L67" s="150" t="s">
        <v>132</v>
      </c>
    </row>
    <row r="68" spans="1:12" ht="42.75" customHeight="1">
      <c r="A68" s="150"/>
      <c r="B68" s="156"/>
      <c r="C68" s="162">
        <v>2018</v>
      </c>
      <c r="D68" s="153">
        <v>15</v>
      </c>
      <c r="E68" s="153" t="s">
        <v>20</v>
      </c>
      <c r="F68" s="153">
        <v>15</v>
      </c>
      <c r="G68" s="153" t="s">
        <v>20</v>
      </c>
      <c r="H68" s="153">
        <v>15</v>
      </c>
      <c r="I68" s="153" t="s">
        <v>20</v>
      </c>
      <c r="J68" s="164" t="s">
        <v>20</v>
      </c>
      <c r="K68" s="150"/>
      <c r="L68" s="150"/>
    </row>
    <row r="69" spans="1:12" ht="32.25" customHeight="1">
      <c r="A69" s="150"/>
      <c r="B69" s="156"/>
      <c r="C69" s="162">
        <v>2019</v>
      </c>
      <c r="D69" s="153">
        <v>45</v>
      </c>
      <c r="E69" s="153" t="s">
        <v>20</v>
      </c>
      <c r="F69" s="153">
        <v>45</v>
      </c>
      <c r="G69" s="153" t="s">
        <v>20</v>
      </c>
      <c r="H69" s="153">
        <v>45</v>
      </c>
      <c r="I69" s="163" t="s">
        <v>20</v>
      </c>
      <c r="J69" s="164" t="s">
        <v>20</v>
      </c>
      <c r="K69" s="150" t="s">
        <v>131</v>
      </c>
      <c r="L69" s="150"/>
    </row>
    <row r="70" spans="1:12" ht="29.25" customHeight="1">
      <c r="A70" s="150"/>
      <c r="B70" s="156"/>
      <c r="C70" s="162">
        <v>2020</v>
      </c>
      <c r="D70" s="153" t="s">
        <v>20</v>
      </c>
      <c r="E70" s="153" t="s">
        <v>20</v>
      </c>
      <c r="F70" s="153" t="s">
        <v>20</v>
      </c>
      <c r="G70" s="153" t="s">
        <v>20</v>
      </c>
      <c r="H70" s="153" t="s">
        <v>20</v>
      </c>
      <c r="I70" s="163" t="s">
        <v>20</v>
      </c>
      <c r="J70" s="164" t="s">
        <v>20</v>
      </c>
      <c r="K70" s="150"/>
      <c r="L70" s="150"/>
    </row>
    <row r="71" spans="1:12" ht="37.5" customHeight="1">
      <c r="A71" s="150"/>
      <c r="B71" s="156"/>
      <c r="C71" s="162">
        <v>2021</v>
      </c>
      <c r="D71" s="153">
        <f aca="true" t="shared" si="6" ref="D71:D72">H71</f>
        <v>15</v>
      </c>
      <c r="E71" s="153" t="s">
        <v>20</v>
      </c>
      <c r="F71" s="153" t="s">
        <v>20</v>
      </c>
      <c r="G71" s="153" t="s">
        <v>20</v>
      </c>
      <c r="H71" s="153">
        <v>15</v>
      </c>
      <c r="I71" s="153">
        <v>0</v>
      </c>
      <c r="J71" s="164" t="s">
        <v>20</v>
      </c>
      <c r="K71" s="150" t="s">
        <v>135</v>
      </c>
      <c r="L71" s="150"/>
    </row>
    <row r="72" spans="1:12" ht="40.5" customHeight="1">
      <c r="A72" s="150"/>
      <c r="B72" s="156"/>
      <c r="C72" s="162"/>
      <c r="D72" s="153">
        <f t="shared" si="6"/>
        <v>15</v>
      </c>
      <c r="E72" s="153" t="s">
        <v>20</v>
      </c>
      <c r="F72" s="153" t="s">
        <v>20</v>
      </c>
      <c r="G72" s="153" t="s">
        <v>20</v>
      </c>
      <c r="H72" s="153">
        <v>15</v>
      </c>
      <c r="I72" s="153">
        <v>0</v>
      </c>
      <c r="J72" s="153" t="s">
        <v>20</v>
      </c>
      <c r="K72" s="150" t="s">
        <v>136</v>
      </c>
      <c r="L72" s="150"/>
    </row>
    <row r="73" spans="1:12" ht="41.25" customHeight="1">
      <c r="A73" s="150"/>
      <c r="B73" s="156"/>
      <c r="C73" s="162">
        <v>2022</v>
      </c>
      <c r="D73" s="153">
        <v>25</v>
      </c>
      <c r="E73" s="153" t="s">
        <v>20</v>
      </c>
      <c r="F73" s="153">
        <v>25</v>
      </c>
      <c r="G73" s="153" t="s">
        <v>20</v>
      </c>
      <c r="H73" s="153">
        <v>25</v>
      </c>
      <c r="I73" s="153">
        <v>0</v>
      </c>
      <c r="J73" s="153" t="s">
        <v>20</v>
      </c>
      <c r="K73" s="150" t="s">
        <v>131</v>
      </c>
      <c r="L73" s="150"/>
    </row>
    <row r="74" spans="1:12" ht="30.75" customHeight="1">
      <c r="A74" s="150"/>
      <c r="B74" s="156"/>
      <c r="C74" s="162">
        <v>2023</v>
      </c>
      <c r="D74" s="157">
        <f>H74</f>
        <v>30</v>
      </c>
      <c r="E74" s="157" t="s">
        <v>20</v>
      </c>
      <c r="F74" s="157">
        <f>H74</f>
        <v>30</v>
      </c>
      <c r="G74" s="157" t="s">
        <v>20</v>
      </c>
      <c r="H74" s="157">
        <v>30</v>
      </c>
      <c r="I74" s="157">
        <v>0</v>
      </c>
      <c r="J74" s="153" t="s">
        <v>20</v>
      </c>
      <c r="K74" s="150" t="s">
        <v>136</v>
      </c>
      <c r="L74" s="150"/>
    </row>
    <row r="75" spans="1:12" ht="22.5" customHeight="1">
      <c r="A75" s="150"/>
      <c r="B75" s="156"/>
      <c r="C75" s="162">
        <v>2024</v>
      </c>
      <c r="D75" s="153">
        <v>0</v>
      </c>
      <c r="E75" s="153"/>
      <c r="F75" s="153">
        <v>0</v>
      </c>
      <c r="G75" s="153"/>
      <c r="H75" s="153">
        <v>0</v>
      </c>
      <c r="I75" s="153">
        <v>0</v>
      </c>
      <c r="J75" s="153"/>
      <c r="K75" s="156" t="s">
        <v>59</v>
      </c>
      <c r="L75" s="150"/>
    </row>
    <row r="76" spans="1:12" ht="22.5" customHeight="1">
      <c r="A76" s="150"/>
      <c r="B76" s="156"/>
      <c r="C76" s="158">
        <v>2025</v>
      </c>
      <c r="D76" s="153">
        <v>0</v>
      </c>
      <c r="E76" s="153" t="s">
        <v>20</v>
      </c>
      <c r="F76" s="153">
        <v>0</v>
      </c>
      <c r="G76" s="153" t="s">
        <v>20</v>
      </c>
      <c r="H76" s="153">
        <v>0</v>
      </c>
      <c r="I76" s="153">
        <v>0</v>
      </c>
      <c r="J76" s="153" t="s">
        <v>20</v>
      </c>
      <c r="K76" s="156"/>
      <c r="L76" s="150"/>
    </row>
    <row r="77" spans="1:12" ht="22.5" customHeight="1">
      <c r="A77" s="150" t="s">
        <v>78</v>
      </c>
      <c r="B77" s="156" t="s">
        <v>137</v>
      </c>
      <c r="C77" s="152">
        <v>2017</v>
      </c>
      <c r="D77" s="153" t="s">
        <v>20</v>
      </c>
      <c r="E77" s="153" t="s">
        <v>20</v>
      </c>
      <c r="F77" s="153" t="s">
        <v>20</v>
      </c>
      <c r="G77" s="153" t="s">
        <v>20</v>
      </c>
      <c r="H77" s="153" t="s">
        <v>20</v>
      </c>
      <c r="I77" s="153" t="s">
        <v>20</v>
      </c>
      <c r="J77" s="153" t="s">
        <v>20</v>
      </c>
      <c r="K77" s="150" t="s">
        <v>131</v>
      </c>
      <c r="L77" s="150" t="s">
        <v>138</v>
      </c>
    </row>
    <row r="78" spans="1:12" ht="23.25" customHeight="1">
      <c r="A78" s="150"/>
      <c r="B78" s="156"/>
      <c r="C78" s="152">
        <v>2018</v>
      </c>
      <c r="D78" s="153" t="s">
        <v>20</v>
      </c>
      <c r="E78" s="153" t="s">
        <v>20</v>
      </c>
      <c r="F78" s="153" t="s">
        <v>20</v>
      </c>
      <c r="G78" s="153" t="s">
        <v>20</v>
      </c>
      <c r="H78" s="153" t="s">
        <v>20</v>
      </c>
      <c r="I78" s="153" t="s">
        <v>20</v>
      </c>
      <c r="J78" s="153" t="s">
        <v>20</v>
      </c>
      <c r="K78" s="150"/>
      <c r="L78" s="150"/>
    </row>
    <row r="79" spans="1:12" ht="23.25" customHeight="1">
      <c r="A79" s="150"/>
      <c r="B79" s="156"/>
      <c r="C79" s="152">
        <v>2019</v>
      </c>
      <c r="D79" s="153" t="s">
        <v>20</v>
      </c>
      <c r="E79" s="153" t="s">
        <v>20</v>
      </c>
      <c r="F79" s="153" t="s">
        <v>20</v>
      </c>
      <c r="G79" s="153" t="s">
        <v>20</v>
      </c>
      <c r="H79" s="153" t="s">
        <v>20</v>
      </c>
      <c r="I79" s="153" t="s">
        <v>20</v>
      </c>
      <c r="J79" s="153" t="s">
        <v>20</v>
      </c>
      <c r="K79" s="150"/>
      <c r="L79" s="150"/>
    </row>
    <row r="80" spans="1:12" ht="21" customHeight="1">
      <c r="A80" s="150"/>
      <c r="B80" s="156"/>
      <c r="C80" s="152">
        <v>2020</v>
      </c>
      <c r="D80" s="153" t="s">
        <v>20</v>
      </c>
      <c r="E80" s="153" t="s">
        <v>20</v>
      </c>
      <c r="F80" s="153" t="s">
        <v>20</v>
      </c>
      <c r="G80" s="153" t="s">
        <v>20</v>
      </c>
      <c r="H80" s="153" t="s">
        <v>20</v>
      </c>
      <c r="I80" s="153" t="s">
        <v>20</v>
      </c>
      <c r="J80" s="153" t="s">
        <v>20</v>
      </c>
      <c r="K80" s="150"/>
      <c r="L80" s="150"/>
    </row>
    <row r="81" spans="1:12" ht="21" customHeight="1">
      <c r="A81" s="150"/>
      <c r="B81" s="156"/>
      <c r="C81" s="152">
        <v>2021</v>
      </c>
      <c r="D81" s="153" t="s">
        <v>20</v>
      </c>
      <c r="E81" s="153" t="s">
        <v>20</v>
      </c>
      <c r="F81" s="153" t="s">
        <v>20</v>
      </c>
      <c r="G81" s="153" t="s">
        <v>20</v>
      </c>
      <c r="H81" s="153" t="s">
        <v>20</v>
      </c>
      <c r="I81" s="153" t="s">
        <v>20</v>
      </c>
      <c r="J81" s="153" t="s">
        <v>20</v>
      </c>
      <c r="K81" s="150"/>
      <c r="L81" s="150"/>
    </row>
    <row r="82" spans="1:12" ht="21.75" customHeight="1">
      <c r="A82" s="150"/>
      <c r="B82" s="156"/>
      <c r="C82" s="152">
        <v>2022</v>
      </c>
      <c r="D82" s="153" t="s">
        <v>20</v>
      </c>
      <c r="E82" s="153" t="s">
        <v>20</v>
      </c>
      <c r="F82" s="153" t="s">
        <v>20</v>
      </c>
      <c r="G82" s="153" t="s">
        <v>20</v>
      </c>
      <c r="H82" s="153" t="s">
        <v>20</v>
      </c>
      <c r="I82" s="153" t="s">
        <v>20</v>
      </c>
      <c r="J82" s="153" t="s">
        <v>20</v>
      </c>
      <c r="K82" s="150"/>
      <c r="L82" s="150"/>
    </row>
    <row r="83" spans="1:12" ht="21.75" customHeight="1">
      <c r="A83" s="150"/>
      <c r="B83" s="156"/>
      <c r="C83" s="152">
        <v>2023</v>
      </c>
      <c r="D83" s="157">
        <f>I83</f>
        <v>75</v>
      </c>
      <c r="E83" s="157" t="s">
        <v>20</v>
      </c>
      <c r="F83" s="157" t="s">
        <v>20</v>
      </c>
      <c r="G83" s="157" t="s">
        <v>20</v>
      </c>
      <c r="H83" s="157" t="s">
        <v>20</v>
      </c>
      <c r="I83" s="157">
        <v>75</v>
      </c>
      <c r="J83" s="153" t="s">
        <v>20</v>
      </c>
      <c r="K83" s="150"/>
      <c r="L83" s="150"/>
    </row>
    <row r="84" spans="1:12" ht="21.75" customHeight="1">
      <c r="A84" s="150"/>
      <c r="B84" s="156"/>
      <c r="C84" s="152">
        <v>2024</v>
      </c>
      <c r="D84" s="153"/>
      <c r="E84" s="153"/>
      <c r="F84" s="153"/>
      <c r="G84" s="153"/>
      <c r="H84" s="153"/>
      <c r="I84" s="153"/>
      <c r="J84" s="153"/>
      <c r="K84" s="150"/>
      <c r="L84" s="150"/>
    </row>
    <row r="85" spans="1:12" ht="21.75" customHeight="1">
      <c r="A85" s="150"/>
      <c r="B85" s="156"/>
      <c r="C85" s="158">
        <v>2025</v>
      </c>
      <c r="D85" s="153"/>
      <c r="E85" s="153"/>
      <c r="F85" s="153"/>
      <c r="G85" s="153"/>
      <c r="H85" s="153"/>
      <c r="I85" s="153"/>
      <c r="J85" s="153"/>
      <c r="K85" s="150"/>
      <c r="L85" s="150"/>
    </row>
    <row r="86" spans="1:12" ht="19.5" customHeight="1">
      <c r="A86" s="150" t="s">
        <v>81</v>
      </c>
      <c r="B86" s="150" t="s">
        <v>139</v>
      </c>
      <c r="C86" s="152">
        <v>2017</v>
      </c>
      <c r="D86" s="153" t="s">
        <v>20</v>
      </c>
      <c r="E86" s="153" t="s">
        <v>20</v>
      </c>
      <c r="F86" s="153" t="s">
        <v>20</v>
      </c>
      <c r="G86" s="153" t="s">
        <v>20</v>
      </c>
      <c r="H86" s="153" t="s">
        <v>20</v>
      </c>
      <c r="I86" s="153" t="s">
        <v>20</v>
      </c>
      <c r="J86" s="153" t="s">
        <v>20</v>
      </c>
      <c r="K86" s="150" t="s">
        <v>131</v>
      </c>
      <c r="L86" s="150" t="s">
        <v>140</v>
      </c>
    </row>
    <row r="87" spans="1:12" ht="24" customHeight="1">
      <c r="A87" s="150"/>
      <c r="B87" s="150"/>
      <c r="C87" s="152">
        <v>2018</v>
      </c>
      <c r="D87" s="153" t="s">
        <v>20</v>
      </c>
      <c r="E87" s="153" t="s">
        <v>20</v>
      </c>
      <c r="F87" s="153" t="s">
        <v>20</v>
      </c>
      <c r="G87" s="153" t="s">
        <v>20</v>
      </c>
      <c r="H87" s="153" t="s">
        <v>20</v>
      </c>
      <c r="I87" s="153" t="s">
        <v>20</v>
      </c>
      <c r="J87" s="153" t="s">
        <v>20</v>
      </c>
      <c r="K87" s="150"/>
      <c r="L87" s="150"/>
    </row>
    <row r="88" spans="1:12" ht="18.75" customHeight="1">
      <c r="A88" s="150"/>
      <c r="B88" s="150"/>
      <c r="C88" s="152">
        <v>2019</v>
      </c>
      <c r="D88" s="153" t="s">
        <v>20</v>
      </c>
      <c r="E88" s="153" t="s">
        <v>20</v>
      </c>
      <c r="F88" s="153" t="s">
        <v>20</v>
      </c>
      <c r="G88" s="153" t="s">
        <v>20</v>
      </c>
      <c r="H88" s="153" t="s">
        <v>20</v>
      </c>
      <c r="I88" s="153" t="s">
        <v>20</v>
      </c>
      <c r="J88" s="153" t="s">
        <v>20</v>
      </c>
      <c r="K88" s="150"/>
      <c r="L88" s="150"/>
    </row>
    <row r="89" spans="1:12" ht="18.75" customHeight="1">
      <c r="A89" s="150"/>
      <c r="B89" s="150"/>
      <c r="C89" s="152">
        <v>2020</v>
      </c>
      <c r="D89" s="153" t="s">
        <v>20</v>
      </c>
      <c r="E89" s="153" t="s">
        <v>20</v>
      </c>
      <c r="F89" s="153" t="s">
        <v>20</v>
      </c>
      <c r="G89" s="153" t="s">
        <v>20</v>
      </c>
      <c r="H89" s="153" t="s">
        <v>20</v>
      </c>
      <c r="I89" s="153" t="s">
        <v>20</v>
      </c>
      <c r="J89" s="153" t="s">
        <v>20</v>
      </c>
      <c r="K89" s="150"/>
      <c r="L89" s="150"/>
    </row>
    <row r="90" spans="1:12" ht="21.75" customHeight="1">
      <c r="A90" s="150"/>
      <c r="B90" s="150"/>
      <c r="C90" s="152">
        <v>2021</v>
      </c>
      <c r="D90" s="153" t="s">
        <v>20</v>
      </c>
      <c r="E90" s="153" t="s">
        <v>20</v>
      </c>
      <c r="F90" s="153" t="s">
        <v>20</v>
      </c>
      <c r="G90" s="153" t="s">
        <v>20</v>
      </c>
      <c r="H90" s="153" t="s">
        <v>20</v>
      </c>
      <c r="I90" s="153" t="s">
        <v>20</v>
      </c>
      <c r="J90" s="153" t="s">
        <v>20</v>
      </c>
      <c r="K90" s="150"/>
      <c r="L90" s="150"/>
    </row>
    <row r="91" spans="1:12" ht="20.25" customHeight="1">
      <c r="A91" s="150"/>
      <c r="B91" s="150"/>
      <c r="C91" s="152">
        <v>2022</v>
      </c>
      <c r="D91" s="153" t="s">
        <v>20</v>
      </c>
      <c r="E91" s="153" t="s">
        <v>20</v>
      </c>
      <c r="F91" s="153" t="s">
        <v>20</v>
      </c>
      <c r="G91" s="153" t="s">
        <v>20</v>
      </c>
      <c r="H91" s="153" t="s">
        <v>20</v>
      </c>
      <c r="I91" s="153" t="s">
        <v>20</v>
      </c>
      <c r="J91" s="153" t="s">
        <v>20</v>
      </c>
      <c r="K91" s="150"/>
      <c r="L91" s="150"/>
    </row>
    <row r="92" spans="1:12" ht="20.25" customHeight="1">
      <c r="A92" s="150"/>
      <c r="B92" s="150"/>
      <c r="C92" s="152">
        <v>2023</v>
      </c>
      <c r="D92" s="153" t="s">
        <v>20</v>
      </c>
      <c r="E92" s="153" t="s">
        <v>20</v>
      </c>
      <c r="F92" s="153" t="s">
        <v>20</v>
      </c>
      <c r="G92" s="153" t="s">
        <v>20</v>
      </c>
      <c r="H92" s="153" t="s">
        <v>20</v>
      </c>
      <c r="I92" s="153" t="s">
        <v>20</v>
      </c>
      <c r="J92" s="153" t="s">
        <v>20</v>
      </c>
      <c r="K92" s="150"/>
      <c r="L92" s="150"/>
    </row>
    <row r="93" spans="1:12" ht="20.25" customHeight="1">
      <c r="A93" s="150"/>
      <c r="B93" s="150"/>
      <c r="C93" s="152">
        <v>2024</v>
      </c>
      <c r="D93" s="153"/>
      <c r="E93" s="153"/>
      <c r="F93" s="153"/>
      <c r="G93" s="153"/>
      <c r="H93" s="153"/>
      <c r="I93" s="153"/>
      <c r="J93" s="153"/>
      <c r="K93" s="150"/>
      <c r="L93" s="150"/>
    </row>
    <row r="94" spans="1:12" ht="20.25" customHeight="1">
      <c r="A94" s="150"/>
      <c r="B94" s="150"/>
      <c r="C94" s="158">
        <v>2025</v>
      </c>
      <c r="D94" s="153" t="s">
        <v>20</v>
      </c>
      <c r="E94" s="153" t="s">
        <v>20</v>
      </c>
      <c r="F94" s="153" t="s">
        <v>20</v>
      </c>
      <c r="G94" s="153" t="s">
        <v>20</v>
      </c>
      <c r="H94" s="153" t="s">
        <v>20</v>
      </c>
      <c r="I94" s="153" t="s">
        <v>20</v>
      </c>
      <c r="J94" s="153" t="s">
        <v>20</v>
      </c>
      <c r="K94" s="150"/>
      <c r="L94" s="150"/>
    </row>
    <row r="95" spans="1:12" ht="19.5" customHeight="1">
      <c r="A95" s="150" t="s">
        <v>85</v>
      </c>
      <c r="B95" s="150" t="s">
        <v>141</v>
      </c>
      <c r="C95" s="152">
        <v>2017</v>
      </c>
      <c r="D95" s="153" t="s">
        <v>20</v>
      </c>
      <c r="E95" s="153" t="s">
        <v>20</v>
      </c>
      <c r="F95" s="153" t="s">
        <v>20</v>
      </c>
      <c r="G95" s="153" t="s">
        <v>20</v>
      </c>
      <c r="H95" s="153" t="s">
        <v>20</v>
      </c>
      <c r="I95" s="153" t="s">
        <v>20</v>
      </c>
      <c r="J95" s="153" t="s">
        <v>20</v>
      </c>
      <c r="K95" s="150" t="s">
        <v>131</v>
      </c>
      <c r="L95" s="150" t="s">
        <v>142</v>
      </c>
    </row>
    <row r="96" spans="1:12" ht="36" customHeight="1">
      <c r="A96" s="150"/>
      <c r="B96" s="150"/>
      <c r="C96" s="152"/>
      <c r="D96" s="153"/>
      <c r="E96" s="153"/>
      <c r="F96" s="153"/>
      <c r="G96" s="153"/>
      <c r="H96" s="153"/>
      <c r="I96" s="153"/>
      <c r="J96" s="153"/>
      <c r="K96" s="150"/>
      <c r="L96" s="150"/>
    </row>
    <row r="97" spans="1:12" ht="30" customHeight="1">
      <c r="A97" s="150"/>
      <c r="B97" s="150"/>
      <c r="C97" s="152">
        <v>2018</v>
      </c>
      <c r="D97" s="153" t="s">
        <v>20</v>
      </c>
      <c r="E97" s="153" t="s">
        <v>20</v>
      </c>
      <c r="F97" s="153" t="s">
        <v>20</v>
      </c>
      <c r="G97" s="153" t="s">
        <v>20</v>
      </c>
      <c r="H97" s="153" t="s">
        <v>20</v>
      </c>
      <c r="I97" s="153" t="s">
        <v>20</v>
      </c>
      <c r="J97" s="153" t="s">
        <v>20</v>
      </c>
      <c r="K97" s="150"/>
      <c r="L97" s="150"/>
    </row>
    <row r="98" spans="1:12" ht="25.5" customHeight="1">
      <c r="A98" s="150"/>
      <c r="B98" s="150"/>
      <c r="C98" s="152">
        <v>2019</v>
      </c>
      <c r="D98" s="153" t="s">
        <v>20</v>
      </c>
      <c r="E98" s="153" t="s">
        <v>20</v>
      </c>
      <c r="F98" s="153" t="s">
        <v>20</v>
      </c>
      <c r="G98" s="153" t="s">
        <v>20</v>
      </c>
      <c r="H98" s="153" t="s">
        <v>20</v>
      </c>
      <c r="I98" s="153" t="s">
        <v>20</v>
      </c>
      <c r="J98" s="153" t="s">
        <v>20</v>
      </c>
      <c r="K98" s="150"/>
      <c r="L98" s="150"/>
    </row>
    <row r="99" spans="1:12" ht="25.5" customHeight="1">
      <c r="A99" s="150"/>
      <c r="B99" s="150"/>
      <c r="C99" s="152">
        <v>2020</v>
      </c>
      <c r="D99" s="153" t="s">
        <v>20</v>
      </c>
      <c r="E99" s="153" t="s">
        <v>20</v>
      </c>
      <c r="F99" s="153" t="s">
        <v>20</v>
      </c>
      <c r="G99" s="153" t="s">
        <v>20</v>
      </c>
      <c r="H99" s="153" t="s">
        <v>20</v>
      </c>
      <c r="I99" s="153" t="s">
        <v>20</v>
      </c>
      <c r="J99" s="153" t="s">
        <v>20</v>
      </c>
      <c r="K99" s="150"/>
      <c r="L99" s="150"/>
    </row>
    <row r="100" spans="1:12" ht="25.5" customHeight="1">
      <c r="A100" s="150"/>
      <c r="B100" s="150"/>
      <c r="C100" s="158">
        <v>2021</v>
      </c>
      <c r="D100" s="159" t="s">
        <v>20</v>
      </c>
      <c r="E100" s="159" t="s">
        <v>20</v>
      </c>
      <c r="F100" s="159" t="s">
        <v>20</v>
      </c>
      <c r="G100" s="159" t="s">
        <v>20</v>
      </c>
      <c r="H100" s="159" t="s">
        <v>20</v>
      </c>
      <c r="I100" s="159" t="s">
        <v>20</v>
      </c>
      <c r="J100" s="159" t="s">
        <v>20</v>
      </c>
      <c r="K100" s="150"/>
      <c r="L100" s="150"/>
    </row>
    <row r="101" spans="1:12" ht="25.5" customHeight="1">
      <c r="A101" s="150"/>
      <c r="B101" s="150"/>
      <c r="C101" s="158">
        <v>2022</v>
      </c>
      <c r="D101" s="159" t="s">
        <v>20</v>
      </c>
      <c r="E101" s="159" t="s">
        <v>20</v>
      </c>
      <c r="F101" s="159" t="s">
        <v>20</v>
      </c>
      <c r="G101" s="159" t="s">
        <v>20</v>
      </c>
      <c r="H101" s="159" t="s">
        <v>20</v>
      </c>
      <c r="I101" s="159" t="s">
        <v>20</v>
      </c>
      <c r="J101" s="159" t="s">
        <v>20</v>
      </c>
      <c r="K101" s="150"/>
      <c r="L101" s="150"/>
    </row>
    <row r="102" spans="1:12" ht="25.5" customHeight="1">
      <c r="A102" s="150"/>
      <c r="B102" s="150"/>
      <c r="C102" s="158">
        <v>2023</v>
      </c>
      <c r="D102" s="159" t="s">
        <v>20</v>
      </c>
      <c r="E102" s="159" t="s">
        <v>20</v>
      </c>
      <c r="F102" s="159" t="s">
        <v>20</v>
      </c>
      <c r="G102" s="159" t="s">
        <v>20</v>
      </c>
      <c r="H102" s="159" t="s">
        <v>20</v>
      </c>
      <c r="I102" s="159" t="s">
        <v>20</v>
      </c>
      <c r="J102" s="159" t="s">
        <v>20</v>
      </c>
      <c r="K102" s="150"/>
      <c r="L102" s="150"/>
    </row>
    <row r="103" spans="1:12" ht="25.5" customHeight="1">
      <c r="A103" s="150"/>
      <c r="B103" s="150"/>
      <c r="C103" s="158">
        <v>2024</v>
      </c>
      <c r="D103" s="159"/>
      <c r="E103" s="159"/>
      <c r="F103" s="159"/>
      <c r="G103" s="159"/>
      <c r="H103" s="159"/>
      <c r="I103" s="159"/>
      <c r="J103" s="159"/>
      <c r="K103" s="150"/>
      <c r="L103" s="150"/>
    </row>
    <row r="104" spans="1:12" ht="25.5" customHeight="1">
      <c r="A104" s="150"/>
      <c r="B104" s="150"/>
      <c r="C104" s="158">
        <v>2025</v>
      </c>
      <c r="D104" s="159" t="s">
        <v>20</v>
      </c>
      <c r="E104" s="159" t="s">
        <v>20</v>
      </c>
      <c r="F104" s="159" t="s">
        <v>20</v>
      </c>
      <c r="G104" s="159" t="s">
        <v>20</v>
      </c>
      <c r="H104" s="159" t="s">
        <v>20</v>
      </c>
      <c r="I104" s="159" t="s">
        <v>20</v>
      </c>
      <c r="J104" s="159" t="s">
        <v>20</v>
      </c>
      <c r="K104" s="150"/>
      <c r="L104" s="150"/>
    </row>
    <row r="105" spans="1:12" ht="26.25" customHeight="1">
      <c r="A105" s="150" t="s">
        <v>143</v>
      </c>
      <c r="B105" s="165" t="s">
        <v>144</v>
      </c>
      <c r="C105" s="152">
        <v>2017</v>
      </c>
      <c r="D105" s="153" t="s">
        <v>20</v>
      </c>
      <c r="E105" s="153" t="s">
        <v>20</v>
      </c>
      <c r="F105" s="153" t="s">
        <v>20</v>
      </c>
      <c r="G105" s="153" t="s">
        <v>20</v>
      </c>
      <c r="H105" s="153" t="s">
        <v>20</v>
      </c>
      <c r="I105" s="153" t="s">
        <v>20</v>
      </c>
      <c r="J105" s="153" t="s">
        <v>20</v>
      </c>
      <c r="K105" s="150" t="s">
        <v>131</v>
      </c>
      <c r="L105" s="150" t="s">
        <v>145</v>
      </c>
    </row>
    <row r="106" spans="1:12" ht="24.75" customHeight="1">
      <c r="A106" s="150"/>
      <c r="B106" s="165"/>
      <c r="C106" s="152">
        <v>2018</v>
      </c>
      <c r="D106" s="153" t="s">
        <v>20</v>
      </c>
      <c r="E106" s="153" t="s">
        <v>20</v>
      </c>
      <c r="F106" s="153" t="s">
        <v>20</v>
      </c>
      <c r="G106" s="153" t="s">
        <v>20</v>
      </c>
      <c r="H106" s="153" t="s">
        <v>20</v>
      </c>
      <c r="I106" s="153" t="s">
        <v>20</v>
      </c>
      <c r="J106" s="153" t="s">
        <v>20</v>
      </c>
      <c r="K106" s="150"/>
      <c r="L106" s="150"/>
    </row>
    <row r="107" spans="1:12" ht="27" customHeight="1">
      <c r="A107" s="150"/>
      <c r="B107" s="165"/>
      <c r="C107" s="152">
        <v>2019</v>
      </c>
      <c r="D107" s="153" t="s">
        <v>20</v>
      </c>
      <c r="E107" s="153" t="s">
        <v>20</v>
      </c>
      <c r="F107" s="153" t="s">
        <v>20</v>
      </c>
      <c r="G107" s="153" t="s">
        <v>20</v>
      </c>
      <c r="H107" s="153" t="s">
        <v>20</v>
      </c>
      <c r="I107" s="153" t="s">
        <v>20</v>
      </c>
      <c r="J107" s="153" t="s">
        <v>20</v>
      </c>
      <c r="K107" s="150"/>
      <c r="L107" s="150"/>
    </row>
    <row r="108" spans="1:12" ht="27" customHeight="1">
      <c r="A108" s="150"/>
      <c r="B108" s="165"/>
      <c r="C108" s="152">
        <v>2020</v>
      </c>
      <c r="D108" s="166">
        <f>I108</f>
        <v>5</v>
      </c>
      <c r="E108" s="153" t="s">
        <v>20</v>
      </c>
      <c r="F108" s="153" t="s">
        <v>20</v>
      </c>
      <c r="G108" s="153" t="s">
        <v>20</v>
      </c>
      <c r="H108" s="153" t="s">
        <v>20</v>
      </c>
      <c r="I108" s="153">
        <v>5</v>
      </c>
      <c r="J108" s="153" t="s">
        <v>20</v>
      </c>
      <c r="K108" s="150"/>
      <c r="L108" s="150"/>
    </row>
    <row r="109" spans="1:12" ht="27" customHeight="1">
      <c r="A109" s="150"/>
      <c r="B109" s="165"/>
      <c r="C109" s="162">
        <v>2021</v>
      </c>
      <c r="D109" s="166">
        <v>1.2</v>
      </c>
      <c r="E109" s="153"/>
      <c r="F109" s="153"/>
      <c r="G109" s="153"/>
      <c r="H109" s="153"/>
      <c r="I109" s="153">
        <v>1.2</v>
      </c>
      <c r="J109" s="153"/>
      <c r="K109" s="150"/>
      <c r="L109" s="150"/>
    </row>
    <row r="110" spans="1:12" ht="27" customHeight="1">
      <c r="A110" s="150"/>
      <c r="B110" s="165"/>
      <c r="C110" s="162"/>
      <c r="D110" s="164">
        <v>3.8</v>
      </c>
      <c r="E110" s="164" t="s">
        <v>20</v>
      </c>
      <c r="F110" s="164" t="s">
        <v>20</v>
      </c>
      <c r="G110" s="164" t="s">
        <v>20</v>
      </c>
      <c r="H110" s="164" t="s">
        <v>20</v>
      </c>
      <c r="I110" s="164">
        <v>3.8</v>
      </c>
      <c r="J110" s="159" t="s">
        <v>20</v>
      </c>
      <c r="K110" s="150"/>
      <c r="L110" s="150"/>
    </row>
    <row r="111" spans="1:12" ht="27" customHeight="1">
      <c r="A111" s="150"/>
      <c r="B111" s="165"/>
      <c r="C111" s="158">
        <v>2022</v>
      </c>
      <c r="D111" s="159">
        <f aca="true" t="shared" si="7" ref="D111:D112">I111</f>
        <v>5</v>
      </c>
      <c r="E111" s="159" t="s">
        <v>20</v>
      </c>
      <c r="F111" s="159" t="s">
        <v>20</v>
      </c>
      <c r="G111" s="159" t="s">
        <v>20</v>
      </c>
      <c r="H111" s="159" t="s">
        <v>20</v>
      </c>
      <c r="I111" s="159">
        <v>5</v>
      </c>
      <c r="J111" s="159" t="s">
        <v>20</v>
      </c>
      <c r="K111" s="150"/>
      <c r="L111" s="150"/>
    </row>
    <row r="112" spans="1:12" ht="27" customHeight="1">
      <c r="A112" s="150"/>
      <c r="B112" s="165"/>
      <c r="C112" s="158">
        <v>2023</v>
      </c>
      <c r="D112" s="160">
        <f t="shared" si="7"/>
        <v>0</v>
      </c>
      <c r="E112" s="160" t="s">
        <v>20</v>
      </c>
      <c r="F112" s="160" t="s">
        <v>20</v>
      </c>
      <c r="G112" s="160" t="s">
        <v>20</v>
      </c>
      <c r="H112" s="160" t="s">
        <v>20</v>
      </c>
      <c r="I112" s="160">
        <v>0</v>
      </c>
      <c r="J112" s="159" t="s">
        <v>20</v>
      </c>
      <c r="K112" s="150"/>
      <c r="L112" s="150"/>
    </row>
    <row r="113" spans="1:12" ht="27" customHeight="1">
      <c r="A113" s="150"/>
      <c r="B113" s="165"/>
      <c r="C113" s="158">
        <v>2024</v>
      </c>
      <c r="D113" s="159">
        <v>5</v>
      </c>
      <c r="E113" s="159"/>
      <c r="F113" s="159"/>
      <c r="G113" s="159"/>
      <c r="H113" s="159"/>
      <c r="I113" s="159">
        <v>5</v>
      </c>
      <c r="J113" s="159"/>
      <c r="K113" s="150"/>
      <c r="L113" s="150"/>
    </row>
    <row r="114" spans="1:12" ht="27" customHeight="1">
      <c r="A114" s="150"/>
      <c r="B114" s="165"/>
      <c r="C114" s="158">
        <v>2025</v>
      </c>
      <c r="D114" s="159">
        <v>5</v>
      </c>
      <c r="E114" s="159" t="s">
        <v>20</v>
      </c>
      <c r="F114" s="159" t="s">
        <v>20</v>
      </c>
      <c r="G114" s="159" t="s">
        <v>20</v>
      </c>
      <c r="H114" s="159" t="s">
        <v>20</v>
      </c>
      <c r="I114" s="159">
        <v>5</v>
      </c>
      <c r="J114" s="159"/>
      <c r="K114" s="150"/>
      <c r="L114" s="150"/>
    </row>
    <row r="115" spans="1:12" ht="22.5" customHeight="1">
      <c r="A115" s="150" t="s">
        <v>146</v>
      </c>
      <c r="B115" s="150" t="s">
        <v>147</v>
      </c>
      <c r="C115" s="152">
        <v>2017</v>
      </c>
      <c r="D115" s="153" t="s">
        <v>20</v>
      </c>
      <c r="E115" s="153" t="s">
        <v>20</v>
      </c>
      <c r="F115" s="153" t="s">
        <v>20</v>
      </c>
      <c r="G115" s="153" t="s">
        <v>20</v>
      </c>
      <c r="H115" s="153" t="s">
        <v>20</v>
      </c>
      <c r="I115" s="153" t="s">
        <v>20</v>
      </c>
      <c r="J115" s="153" t="s">
        <v>20</v>
      </c>
      <c r="K115" s="150" t="s">
        <v>148</v>
      </c>
      <c r="L115" s="150" t="s">
        <v>149</v>
      </c>
    </row>
    <row r="116" spans="1:12" ht="24" customHeight="1">
      <c r="A116" s="150"/>
      <c r="B116" s="150"/>
      <c r="C116" s="152">
        <v>2018</v>
      </c>
      <c r="D116" s="153" t="s">
        <v>20</v>
      </c>
      <c r="E116" s="153" t="s">
        <v>20</v>
      </c>
      <c r="F116" s="153" t="s">
        <v>20</v>
      </c>
      <c r="G116" s="153" t="s">
        <v>20</v>
      </c>
      <c r="H116" s="153" t="s">
        <v>20</v>
      </c>
      <c r="I116" s="153" t="s">
        <v>20</v>
      </c>
      <c r="J116" s="153" t="s">
        <v>20</v>
      </c>
      <c r="K116" s="150"/>
      <c r="L116" s="150"/>
    </row>
    <row r="117" spans="1:12" ht="24.75" customHeight="1">
      <c r="A117" s="150"/>
      <c r="B117" s="150"/>
      <c r="C117" s="152">
        <v>2019</v>
      </c>
      <c r="D117" s="153" t="s">
        <v>20</v>
      </c>
      <c r="E117" s="153" t="s">
        <v>20</v>
      </c>
      <c r="F117" s="153" t="s">
        <v>20</v>
      </c>
      <c r="G117" s="153" t="s">
        <v>20</v>
      </c>
      <c r="H117" s="153" t="s">
        <v>20</v>
      </c>
      <c r="I117" s="153" t="s">
        <v>20</v>
      </c>
      <c r="J117" s="153" t="s">
        <v>20</v>
      </c>
      <c r="K117" s="150"/>
      <c r="L117" s="150"/>
    </row>
    <row r="118" spans="1:12" ht="23.25" customHeight="1">
      <c r="A118" s="150"/>
      <c r="B118" s="150"/>
      <c r="C118" s="152">
        <v>2020</v>
      </c>
      <c r="D118" s="153" t="s">
        <v>20</v>
      </c>
      <c r="E118" s="153" t="s">
        <v>20</v>
      </c>
      <c r="F118" s="153" t="s">
        <v>20</v>
      </c>
      <c r="G118" s="153" t="s">
        <v>20</v>
      </c>
      <c r="H118" s="153" t="s">
        <v>20</v>
      </c>
      <c r="I118" s="153" t="s">
        <v>20</v>
      </c>
      <c r="J118" s="153" t="s">
        <v>20</v>
      </c>
      <c r="K118" s="150"/>
      <c r="L118" s="150"/>
    </row>
    <row r="119" spans="1:12" ht="25.5" customHeight="1">
      <c r="A119" s="150"/>
      <c r="B119" s="150"/>
      <c r="C119" s="152">
        <v>2021</v>
      </c>
      <c r="D119" s="153" t="s">
        <v>20</v>
      </c>
      <c r="E119" s="153" t="s">
        <v>20</v>
      </c>
      <c r="F119" s="153" t="s">
        <v>20</v>
      </c>
      <c r="G119" s="153" t="s">
        <v>20</v>
      </c>
      <c r="H119" s="153" t="s">
        <v>20</v>
      </c>
      <c r="I119" s="153" t="s">
        <v>20</v>
      </c>
      <c r="J119" s="153" t="s">
        <v>20</v>
      </c>
      <c r="K119" s="150"/>
      <c r="L119" s="150"/>
    </row>
    <row r="120" spans="1:12" ht="23.25" customHeight="1">
      <c r="A120" s="150"/>
      <c r="B120" s="150"/>
      <c r="C120" s="152">
        <v>2022</v>
      </c>
      <c r="D120" s="153" t="s">
        <v>20</v>
      </c>
      <c r="E120" s="153" t="s">
        <v>20</v>
      </c>
      <c r="F120" s="153" t="s">
        <v>20</v>
      </c>
      <c r="G120" s="153" t="s">
        <v>20</v>
      </c>
      <c r="H120" s="153" t="s">
        <v>20</v>
      </c>
      <c r="I120" s="153" t="s">
        <v>20</v>
      </c>
      <c r="J120" s="153" t="s">
        <v>20</v>
      </c>
      <c r="K120" s="150"/>
      <c r="L120" s="150"/>
    </row>
    <row r="121" spans="1:12" ht="23.25" customHeight="1">
      <c r="A121" s="150"/>
      <c r="B121" s="150"/>
      <c r="C121" s="152">
        <v>2023</v>
      </c>
      <c r="D121" s="153" t="s">
        <v>20</v>
      </c>
      <c r="E121" s="153" t="s">
        <v>20</v>
      </c>
      <c r="F121" s="153" t="s">
        <v>20</v>
      </c>
      <c r="G121" s="153" t="s">
        <v>20</v>
      </c>
      <c r="H121" s="153" t="s">
        <v>20</v>
      </c>
      <c r="I121" s="153" t="s">
        <v>20</v>
      </c>
      <c r="J121" s="153" t="s">
        <v>20</v>
      </c>
      <c r="K121" s="150"/>
      <c r="L121" s="150"/>
    </row>
    <row r="122" spans="1:12" ht="23.25" customHeight="1">
      <c r="A122" s="150"/>
      <c r="B122" s="150"/>
      <c r="C122" s="152">
        <v>2024</v>
      </c>
      <c r="D122" s="153"/>
      <c r="E122" s="153"/>
      <c r="F122" s="153"/>
      <c r="G122" s="153"/>
      <c r="H122" s="153"/>
      <c r="I122" s="153"/>
      <c r="J122" s="153"/>
      <c r="K122" s="150"/>
      <c r="L122" s="150"/>
    </row>
    <row r="123" spans="1:12" ht="23.25" customHeight="1">
      <c r="A123" s="150"/>
      <c r="B123" s="150"/>
      <c r="C123" s="162">
        <v>2025</v>
      </c>
      <c r="D123" s="153" t="s">
        <v>20</v>
      </c>
      <c r="E123" s="153" t="s">
        <v>20</v>
      </c>
      <c r="F123" s="153" t="s">
        <v>20</v>
      </c>
      <c r="G123" s="153" t="s">
        <v>20</v>
      </c>
      <c r="H123" s="153" t="s">
        <v>20</v>
      </c>
      <c r="I123" s="153" t="s">
        <v>20</v>
      </c>
      <c r="J123" s="153" t="s">
        <v>20</v>
      </c>
      <c r="K123" s="150"/>
      <c r="L123" s="150"/>
    </row>
    <row r="124" spans="1:12" ht="27.75" customHeight="1">
      <c r="A124" s="150" t="s">
        <v>150</v>
      </c>
      <c r="B124" s="165" t="s">
        <v>151</v>
      </c>
      <c r="C124" s="152">
        <v>2017</v>
      </c>
      <c r="D124" s="153" t="s">
        <v>20</v>
      </c>
      <c r="E124" s="153" t="s">
        <v>20</v>
      </c>
      <c r="F124" s="153" t="s">
        <v>20</v>
      </c>
      <c r="G124" s="153" t="s">
        <v>20</v>
      </c>
      <c r="H124" s="153" t="s">
        <v>20</v>
      </c>
      <c r="I124" s="153" t="s">
        <v>20</v>
      </c>
      <c r="J124" s="153" t="s">
        <v>20</v>
      </c>
      <c r="K124" s="150" t="s">
        <v>148</v>
      </c>
      <c r="L124" s="150" t="s">
        <v>152</v>
      </c>
    </row>
    <row r="125" spans="1:12" ht="30" customHeight="1">
      <c r="A125" s="150"/>
      <c r="B125" s="165"/>
      <c r="C125" s="152">
        <v>2018</v>
      </c>
      <c r="D125" s="153" t="s">
        <v>20</v>
      </c>
      <c r="E125" s="153" t="s">
        <v>20</v>
      </c>
      <c r="F125" s="153" t="s">
        <v>20</v>
      </c>
      <c r="G125" s="153" t="s">
        <v>20</v>
      </c>
      <c r="H125" s="153" t="s">
        <v>20</v>
      </c>
      <c r="I125" s="153" t="s">
        <v>20</v>
      </c>
      <c r="J125" s="153" t="s">
        <v>20</v>
      </c>
      <c r="K125" s="150"/>
      <c r="L125" s="150"/>
    </row>
    <row r="126" spans="1:12" ht="29.25" customHeight="1">
      <c r="A126" s="150"/>
      <c r="B126" s="165"/>
      <c r="C126" s="152">
        <v>2019</v>
      </c>
      <c r="D126" s="153" t="s">
        <v>20</v>
      </c>
      <c r="E126" s="153" t="s">
        <v>20</v>
      </c>
      <c r="F126" s="153" t="s">
        <v>20</v>
      </c>
      <c r="G126" s="153" t="s">
        <v>20</v>
      </c>
      <c r="H126" s="153" t="s">
        <v>20</v>
      </c>
      <c r="I126" s="153" t="s">
        <v>20</v>
      </c>
      <c r="J126" s="153" t="s">
        <v>20</v>
      </c>
      <c r="K126" s="150"/>
      <c r="L126" s="150"/>
    </row>
    <row r="127" spans="1:12" ht="30" customHeight="1">
      <c r="A127" s="150"/>
      <c r="B127" s="165"/>
      <c r="C127" s="152">
        <v>2020</v>
      </c>
      <c r="D127" s="153" t="s">
        <v>20</v>
      </c>
      <c r="E127" s="153" t="s">
        <v>20</v>
      </c>
      <c r="F127" s="153" t="s">
        <v>20</v>
      </c>
      <c r="G127" s="153" t="s">
        <v>20</v>
      </c>
      <c r="H127" s="153" t="s">
        <v>20</v>
      </c>
      <c r="I127" s="153" t="s">
        <v>20</v>
      </c>
      <c r="J127" s="153" t="s">
        <v>20</v>
      </c>
      <c r="K127" s="150"/>
      <c r="L127" s="150"/>
    </row>
    <row r="128" spans="1:12" ht="27" customHeight="1">
      <c r="A128" s="150"/>
      <c r="B128" s="165"/>
      <c r="C128" s="152">
        <v>2022</v>
      </c>
      <c r="D128" s="153" t="s">
        <v>20</v>
      </c>
      <c r="E128" s="153" t="s">
        <v>20</v>
      </c>
      <c r="F128" s="153" t="s">
        <v>20</v>
      </c>
      <c r="G128" s="153" t="s">
        <v>20</v>
      </c>
      <c r="H128" s="153" t="s">
        <v>20</v>
      </c>
      <c r="I128" s="153" t="s">
        <v>20</v>
      </c>
      <c r="J128" s="153" t="s">
        <v>20</v>
      </c>
      <c r="K128" s="150"/>
      <c r="L128" s="150"/>
    </row>
    <row r="129" spans="1:12" ht="27" customHeight="1">
      <c r="A129" s="150"/>
      <c r="B129" s="165"/>
      <c r="C129" s="152">
        <v>2023</v>
      </c>
      <c r="D129" s="153" t="s">
        <v>20</v>
      </c>
      <c r="E129" s="153" t="s">
        <v>20</v>
      </c>
      <c r="F129" s="153" t="s">
        <v>20</v>
      </c>
      <c r="G129" s="153" t="s">
        <v>20</v>
      </c>
      <c r="H129" s="153" t="s">
        <v>20</v>
      </c>
      <c r="I129" s="153" t="s">
        <v>20</v>
      </c>
      <c r="J129" s="153" t="s">
        <v>20</v>
      </c>
      <c r="K129" s="150"/>
      <c r="L129" s="150"/>
    </row>
    <row r="130" spans="1:12" ht="27" customHeight="1">
      <c r="A130" s="150"/>
      <c r="B130" s="165"/>
      <c r="C130" s="152">
        <v>2024</v>
      </c>
      <c r="D130" s="153"/>
      <c r="E130" s="153"/>
      <c r="F130" s="153"/>
      <c r="G130" s="153"/>
      <c r="H130" s="153"/>
      <c r="I130" s="153"/>
      <c r="J130" s="153"/>
      <c r="K130" s="150"/>
      <c r="L130" s="150"/>
    </row>
    <row r="131" spans="1:12" ht="27" customHeight="1">
      <c r="A131" s="150"/>
      <c r="B131" s="165"/>
      <c r="C131" s="162">
        <v>2025</v>
      </c>
      <c r="D131" s="153" t="s">
        <v>20</v>
      </c>
      <c r="E131" s="153" t="s">
        <v>20</v>
      </c>
      <c r="F131" s="153" t="s">
        <v>20</v>
      </c>
      <c r="G131" s="153" t="s">
        <v>20</v>
      </c>
      <c r="H131" s="153" t="s">
        <v>20</v>
      </c>
      <c r="I131" s="153" t="s">
        <v>20</v>
      </c>
      <c r="J131" s="153" t="s">
        <v>20</v>
      </c>
      <c r="K131" s="150"/>
      <c r="L131" s="150"/>
    </row>
    <row r="132" spans="1:12" ht="21.75" customHeight="1">
      <c r="A132" s="150" t="s">
        <v>153</v>
      </c>
      <c r="B132" s="156" t="s">
        <v>154</v>
      </c>
      <c r="C132" s="152">
        <v>2017</v>
      </c>
      <c r="D132" s="153">
        <f>I132</f>
        <v>3</v>
      </c>
      <c r="E132" s="153" t="s">
        <v>20</v>
      </c>
      <c r="F132" s="153" t="s">
        <v>20</v>
      </c>
      <c r="G132" s="153" t="s">
        <v>20</v>
      </c>
      <c r="H132" s="153" t="s">
        <v>20</v>
      </c>
      <c r="I132" s="153">
        <v>3</v>
      </c>
      <c r="J132" s="153" t="s">
        <v>20</v>
      </c>
      <c r="K132" s="150" t="s">
        <v>59</v>
      </c>
      <c r="L132" s="150" t="s">
        <v>155</v>
      </c>
    </row>
    <row r="133" spans="1:12" ht="21.75" customHeight="1">
      <c r="A133" s="150"/>
      <c r="B133" s="156"/>
      <c r="C133" s="152">
        <v>2018</v>
      </c>
      <c r="D133" s="153">
        <v>8.6</v>
      </c>
      <c r="E133" s="153" t="s">
        <v>20</v>
      </c>
      <c r="F133" s="153" t="s">
        <v>20</v>
      </c>
      <c r="G133" s="153" t="s">
        <v>20</v>
      </c>
      <c r="H133" s="153" t="s">
        <v>20</v>
      </c>
      <c r="I133" s="153">
        <v>8.6</v>
      </c>
      <c r="J133" s="153" t="s">
        <v>20</v>
      </c>
      <c r="K133" s="150"/>
      <c r="L133" s="150"/>
    </row>
    <row r="134" spans="1:12" ht="23.25" customHeight="1">
      <c r="A134" s="150"/>
      <c r="B134" s="156"/>
      <c r="C134" s="152">
        <v>2019</v>
      </c>
      <c r="D134" s="153">
        <v>10</v>
      </c>
      <c r="E134" s="153" t="s">
        <v>20</v>
      </c>
      <c r="F134" s="153" t="s">
        <v>20</v>
      </c>
      <c r="G134" s="153" t="s">
        <v>20</v>
      </c>
      <c r="H134" s="153" t="s">
        <v>20</v>
      </c>
      <c r="I134" s="153">
        <v>10</v>
      </c>
      <c r="J134" s="153" t="s">
        <v>20</v>
      </c>
      <c r="K134" s="150"/>
      <c r="L134" s="150"/>
    </row>
    <row r="135" spans="1:12" ht="21.75" customHeight="1">
      <c r="A135" s="150"/>
      <c r="B135" s="156"/>
      <c r="C135" s="152">
        <v>2020</v>
      </c>
      <c r="D135" s="153">
        <f aca="true" t="shared" si="8" ref="D135:D138">I135</f>
        <v>0</v>
      </c>
      <c r="E135" s="153" t="s">
        <v>20</v>
      </c>
      <c r="F135" s="153" t="s">
        <v>20</v>
      </c>
      <c r="G135" s="153" t="s">
        <v>20</v>
      </c>
      <c r="H135" s="153" t="s">
        <v>20</v>
      </c>
      <c r="I135" s="153">
        <v>0</v>
      </c>
      <c r="J135" s="153" t="s">
        <v>20</v>
      </c>
      <c r="K135" s="150"/>
      <c r="L135" s="150"/>
    </row>
    <row r="136" spans="1:12" ht="21" customHeight="1">
      <c r="A136" s="150"/>
      <c r="B136" s="156"/>
      <c r="C136" s="152">
        <v>2021</v>
      </c>
      <c r="D136" s="153">
        <f t="shared" si="8"/>
        <v>10</v>
      </c>
      <c r="E136" s="153" t="s">
        <v>20</v>
      </c>
      <c r="F136" s="153" t="s">
        <v>20</v>
      </c>
      <c r="G136" s="153" t="s">
        <v>20</v>
      </c>
      <c r="H136" s="153" t="s">
        <v>20</v>
      </c>
      <c r="I136" s="153">
        <v>10</v>
      </c>
      <c r="J136" s="153" t="s">
        <v>20</v>
      </c>
      <c r="K136" s="150"/>
      <c r="L136" s="150"/>
    </row>
    <row r="137" spans="1:12" ht="23.25" customHeight="1">
      <c r="A137" s="150"/>
      <c r="B137" s="156"/>
      <c r="C137" s="152">
        <v>2022</v>
      </c>
      <c r="D137" s="153">
        <f t="shared" si="8"/>
        <v>10</v>
      </c>
      <c r="E137" s="153" t="s">
        <v>20</v>
      </c>
      <c r="F137" s="153" t="s">
        <v>20</v>
      </c>
      <c r="G137" s="153" t="s">
        <v>20</v>
      </c>
      <c r="H137" s="153" t="s">
        <v>20</v>
      </c>
      <c r="I137" s="153">
        <v>10</v>
      </c>
      <c r="J137" s="153" t="s">
        <v>20</v>
      </c>
      <c r="K137" s="150"/>
      <c r="L137" s="150"/>
    </row>
    <row r="138" spans="1:12" ht="23.25" customHeight="1">
      <c r="A138" s="150"/>
      <c r="B138" s="156"/>
      <c r="C138" s="152">
        <v>2023</v>
      </c>
      <c r="D138" s="157">
        <f t="shared" si="8"/>
        <v>30</v>
      </c>
      <c r="E138" s="157" t="s">
        <v>20</v>
      </c>
      <c r="F138" s="157" t="s">
        <v>20</v>
      </c>
      <c r="G138" s="157" t="s">
        <v>20</v>
      </c>
      <c r="H138" s="157" t="s">
        <v>20</v>
      </c>
      <c r="I138" s="157">
        <v>30</v>
      </c>
      <c r="J138" s="153" t="s">
        <v>20</v>
      </c>
      <c r="K138" s="150"/>
      <c r="L138" s="150"/>
    </row>
    <row r="139" spans="1:12" ht="23.25" customHeight="1">
      <c r="A139" s="150"/>
      <c r="B139" s="156"/>
      <c r="C139" s="152">
        <v>2024</v>
      </c>
      <c r="D139" s="153">
        <v>10</v>
      </c>
      <c r="E139" s="153"/>
      <c r="F139" s="153"/>
      <c r="G139" s="153"/>
      <c r="H139" s="153"/>
      <c r="I139" s="153">
        <v>10</v>
      </c>
      <c r="J139" s="153"/>
      <c r="K139" s="150"/>
      <c r="L139" s="150"/>
    </row>
    <row r="140" spans="1:12" ht="23.25" customHeight="1">
      <c r="A140" s="150"/>
      <c r="B140" s="156"/>
      <c r="C140" s="162">
        <v>2025</v>
      </c>
      <c r="D140" s="153">
        <v>10</v>
      </c>
      <c r="E140" s="153" t="s">
        <v>20</v>
      </c>
      <c r="F140" s="153" t="s">
        <v>20</v>
      </c>
      <c r="G140" s="153" t="s">
        <v>20</v>
      </c>
      <c r="H140" s="153" t="s">
        <v>20</v>
      </c>
      <c r="I140" s="153">
        <v>10</v>
      </c>
      <c r="J140" s="153" t="s">
        <v>20</v>
      </c>
      <c r="K140" s="150"/>
      <c r="L140" s="150"/>
    </row>
    <row r="141" spans="1:12" ht="20.25" customHeight="1">
      <c r="A141" s="150" t="s">
        <v>156</v>
      </c>
      <c r="B141" s="150" t="s">
        <v>157</v>
      </c>
      <c r="C141" s="152">
        <v>2017</v>
      </c>
      <c r="D141" s="153" t="s">
        <v>20</v>
      </c>
      <c r="E141" s="153" t="s">
        <v>20</v>
      </c>
      <c r="F141" s="153" t="s">
        <v>20</v>
      </c>
      <c r="G141" s="153" t="s">
        <v>20</v>
      </c>
      <c r="H141" s="153" t="s">
        <v>20</v>
      </c>
      <c r="I141" s="153" t="s">
        <v>20</v>
      </c>
      <c r="J141" s="153" t="s">
        <v>20</v>
      </c>
      <c r="K141" s="150" t="s">
        <v>59</v>
      </c>
      <c r="L141" s="150" t="s">
        <v>158</v>
      </c>
    </row>
    <row r="142" spans="1:12" ht="21.75" customHeight="1">
      <c r="A142" s="150"/>
      <c r="B142" s="150"/>
      <c r="C142" s="152">
        <v>2018</v>
      </c>
      <c r="D142" s="153" t="s">
        <v>20</v>
      </c>
      <c r="E142" s="153" t="s">
        <v>20</v>
      </c>
      <c r="F142" s="153" t="s">
        <v>20</v>
      </c>
      <c r="G142" s="153" t="s">
        <v>20</v>
      </c>
      <c r="H142" s="153" t="s">
        <v>20</v>
      </c>
      <c r="I142" s="153" t="s">
        <v>20</v>
      </c>
      <c r="J142" s="153" t="s">
        <v>20</v>
      </c>
      <c r="K142" s="150"/>
      <c r="L142" s="150"/>
    </row>
    <row r="143" spans="1:12" ht="21" customHeight="1">
      <c r="A143" s="150"/>
      <c r="B143" s="150"/>
      <c r="C143" s="152">
        <v>2019</v>
      </c>
      <c r="D143" s="153" t="s">
        <v>20</v>
      </c>
      <c r="E143" s="153" t="s">
        <v>20</v>
      </c>
      <c r="F143" s="153" t="s">
        <v>20</v>
      </c>
      <c r="G143" s="153" t="s">
        <v>20</v>
      </c>
      <c r="H143" s="153" t="s">
        <v>20</v>
      </c>
      <c r="I143" s="153" t="s">
        <v>20</v>
      </c>
      <c r="J143" s="153" t="s">
        <v>20</v>
      </c>
      <c r="K143" s="150"/>
      <c r="L143" s="150"/>
    </row>
    <row r="144" spans="1:12" ht="21" customHeight="1">
      <c r="A144" s="150"/>
      <c r="B144" s="150"/>
      <c r="C144" s="152">
        <v>2020</v>
      </c>
      <c r="D144" s="153" t="s">
        <v>20</v>
      </c>
      <c r="E144" s="153" t="s">
        <v>20</v>
      </c>
      <c r="F144" s="153" t="s">
        <v>20</v>
      </c>
      <c r="G144" s="153" t="s">
        <v>20</v>
      </c>
      <c r="H144" s="153" t="s">
        <v>20</v>
      </c>
      <c r="I144" s="153" t="s">
        <v>20</v>
      </c>
      <c r="J144" s="153" t="s">
        <v>20</v>
      </c>
      <c r="K144" s="150"/>
      <c r="L144" s="150"/>
    </row>
    <row r="145" spans="1:12" ht="21" customHeight="1">
      <c r="A145" s="150"/>
      <c r="B145" s="150"/>
      <c r="C145" s="162">
        <v>2021</v>
      </c>
      <c r="D145" s="159" t="s">
        <v>20</v>
      </c>
      <c r="E145" s="159" t="s">
        <v>20</v>
      </c>
      <c r="F145" s="159" t="s">
        <v>20</v>
      </c>
      <c r="G145" s="159" t="s">
        <v>20</v>
      </c>
      <c r="H145" s="159" t="s">
        <v>20</v>
      </c>
      <c r="I145" s="159" t="s">
        <v>20</v>
      </c>
      <c r="J145" s="159" t="s">
        <v>20</v>
      </c>
      <c r="K145" s="150"/>
      <c r="L145" s="150"/>
    </row>
    <row r="146" spans="1:12" ht="21" customHeight="1">
      <c r="A146" s="150"/>
      <c r="B146" s="150"/>
      <c r="C146" s="162">
        <v>2022</v>
      </c>
      <c r="D146" s="159" t="s">
        <v>20</v>
      </c>
      <c r="E146" s="159" t="s">
        <v>20</v>
      </c>
      <c r="F146" s="159" t="s">
        <v>20</v>
      </c>
      <c r="G146" s="159" t="s">
        <v>20</v>
      </c>
      <c r="H146" s="159" t="s">
        <v>20</v>
      </c>
      <c r="I146" s="159" t="s">
        <v>20</v>
      </c>
      <c r="J146" s="159" t="s">
        <v>20</v>
      </c>
      <c r="K146" s="150"/>
      <c r="L146" s="150"/>
    </row>
    <row r="147" spans="1:12" ht="21" customHeight="1">
      <c r="A147" s="150"/>
      <c r="B147" s="150"/>
      <c r="C147" s="162">
        <v>2024</v>
      </c>
      <c r="D147" s="159"/>
      <c r="E147" s="159"/>
      <c r="F147" s="159"/>
      <c r="G147" s="159"/>
      <c r="H147" s="159"/>
      <c r="I147" s="159"/>
      <c r="J147" s="159"/>
      <c r="K147" s="150"/>
      <c r="L147" s="150"/>
    </row>
    <row r="148" spans="1:12" ht="21" customHeight="1">
      <c r="A148" s="150"/>
      <c r="B148" s="150"/>
      <c r="C148" s="162">
        <v>2025</v>
      </c>
      <c r="D148" s="159" t="s">
        <v>20</v>
      </c>
      <c r="E148" s="159" t="s">
        <v>20</v>
      </c>
      <c r="F148" s="159" t="s">
        <v>20</v>
      </c>
      <c r="G148" s="159" t="s">
        <v>20</v>
      </c>
      <c r="H148" s="159" t="s">
        <v>20</v>
      </c>
      <c r="I148" s="159" t="s">
        <v>20</v>
      </c>
      <c r="J148" s="159" t="s">
        <v>20</v>
      </c>
      <c r="K148" s="150"/>
      <c r="L148" s="150"/>
    </row>
    <row r="149" spans="1:12" ht="20.25" customHeight="1">
      <c r="A149" s="150" t="s">
        <v>159</v>
      </c>
      <c r="B149" s="150" t="s">
        <v>160</v>
      </c>
      <c r="C149" s="152">
        <v>2017</v>
      </c>
      <c r="D149" s="153">
        <f aca="true" t="shared" si="9" ref="D149:D153">I149</f>
        <v>3</v>
      </c>
      <c r="E149" s="153" t="s">
        <v>20</v>
      </c>
      <c r="F149" s="153" t="s">
        <v>20</v>
      </c>
      <c r="G149" s="153" t="s">
        <v>20</v>
      </c>
      <c r="H149" s="153" t="s">
        <v>20</v>
      </c>
      <c r="I149" s="153">
        <v>3</v>
      </c>
      <c r="J149" s="153" t="s">
        <v>20</v>
      </c>
      <c r="K149" s="150" t="s">
        <v>131</v>
      </c>
      <c r="L149" s="150" t="s">
        <v>161</v>
      </c>
    </row>
    <row r="150" spans="1:12" ht="26.25" customHeight="1">
      <c r="A150" s="150"/>
      <c r="B150" s="150"/>
      <c r="C150" s="152">
        <v>2018</v>
      </c>
      <c r="D150" s="153">
        <f t="shared" si="9"/>
        <v>3</v>
      </c>
      <c r="E150" s="153" t="s">
        <v>20</v>
      </c>
      <c r="F150" s="153" t="s">
        <v>20</v>
      </c>
      <c r="G150" s="153" t="s">
        <v>20</v>
      </c>
      <c r="H150" s="153" t="s">
        <v>20</v>
      </c>
      <c r="I150" s="153">
        <v>3</v>
      </c>
      <c r="J150" s="153" t="s">
        <v>20</v>
      </c>
      <c r="K150" s="150"/>
      <c r="L150" s="150"/>
    </row>
    <row r="151" spans="1:12" ht="24.75" customHeight="1">
      <c r="A151" s="150"/>
      <c r="B151" s="150"/>
      <c r="C151" s="152">
        <v>2019</v>
      </c>
      <c r="D151" s="153">
        <f t="shared" si="9"/>
        <v>3</v>
      </c>
      <c r="E151" s="153" t="s">
        <v>20</v>
      </c>
      <c r="F151" s="153" t="s">
        <v>20</v>
      </c>
      <c r="G151" s="153" t="s">
        <v>20</v>
      </c>
      <c r="H151" s="153" t="s">
        <v>20</v>
      </c>
      <c r="I151" s="153">
        <v>3</v>
      </c>
      <c r="J151" s="153" t="s">
        <v>20</v>
      </c>
      <c r="K151" s="150"/>
      <c r="L151" s="150"/>
    </row>
    <row r="152" spans="1:12" ht="24.75" customHeight="1">
      <c r="A152" s="150"/>
      <c r="B152" s="150"/>
      <c r="C152" s="152">
        <v>2020</v>
      </c>
      <c r="D152" s="153">
        <f t="shared" si="9"/>
        <v>0</v>
      </c>
      <c r="E152" s="153" t="s">
        <v>20</v>
      </c>
      <c r="F152" s="153" t="s">
        <v>20</v>
      </c>
      <c r="G152" s="153" t="s">
        <v>20</v>
      </c>
      <c r="H152" s="153" t="s">
        <v>20</v>
      </c>
      <c r="I152" s="153">
        <v>0</v>
      </c>
      <c r="J152" s="153" t="s">
        <v>20</v>
      </c>
      <c r="K152" s="150"/>
      <c r="L152" s="150"/>
    </row>
    <row r="153" spans="1:12" ht="24.75" customHeight="1">
      <c r="A153" s="150"/>
      <c r="B153" s="150"/>
      <c r="C153" s="162">
        <v>2021</v>
      </c>
      <c r="D153" s="159">
        <f t="shared" si="9"/>
        <v>3</v>
      </c>
      <c r="E153" s="159" t="s">
        <v>20</v>
      </c>
      <c r="F153" s="159" t="s">
        <v>20</v>
      </c>
      <c r="G153" s="159" t="s">
        <v>20</v>
      </c>
      <c r="H153" s="159" t="s">
        <v>20</v>
      </c>
      <c r="I153" s="159">
        <v>3</v>
      </c>
      <c r="J153" s="153" t="s">
        <v>20</v>
      </c>
      <c r="K153" s="150"/>
      <c r="L153" s="150"/>
    </row>
    <row r="154" spans="1:12" ht="24.75" customHeight="1">
      <c r="A154" s="150"/>
      <c r="B154" s="150"/>
      <c r="C154" s="162">
        <v>2022</v>
      </c>
      <c r="D154" s="159">
        <v>3</v>
      </c>
      <c r="E154" s="159" t="s">
        <v>20</v>
      </c>
      <c r="F154" s="159" t="s">
        <v>20</v>
      </c>
      <c r="G154" s="159" t="s">
        <v>20</v>
      </c>
      <c r="H154" s="159" t="s">
        <v>20</v>
      </c>
      <c r="I154" s="159">
        <f>D154</f>
        <v>3</v>
      </c>
      <c r="J154" s="153" t="s">
        <v>20</v>
      </c>
      <c r="K154" s="150"/>
      <c r="L154" s="150"/>
    </row>
    <row r="155" spans="1:15" ht="24.75" customHeight="1">
      <c r="A155" s="150"/>
      <c r="B155" s="150"/>
      <c r="C155" s="162">
        <v>2023</v>
      </c>
      <c r="D155" s="167">
        <f>I155</f>
        <v>0</v>
      </c>
      <c r="E155" s="167" t="s">
        <v>20</v>
      </c>
      <c r="F155" s="167" t="s">
        <v>20</v>
      </c>
      <c r="G155" s="167" t="s">
        <v>20</v>
      </c>
      <c r="H155" s="167" t="s">
        <v>20</v>
      </c>
      <c r="I155" s="167">
        <f>0</f>
        <v>0</v>
      </c>
      <c r="J155" s="153" t="s">
        <v>20</v>
      </c>
      <c r="K155" s="150"/>
      <c r="L155" s="150"/>
      <c r="O155" s="168"/>
    </row>
    <row r="156" spans="1:15" ht="24.75" customHeight="1">
      <c r="A156" s="150"/>
      <c r="B156" s="150"/>
      <c r="C156" s="162">
        <v>2024</v>
      </c>
      <c r="D156" s="159">
        <v>3</v>
      </c>
      <c r="E156" s="159"/>
      <c r="F156" s="159"/>
      <c r="G156" s="159"/>
      <c r="H156" s="159"/>
      <c r="I156" s="159">
        <f aca="true" t="shared" si="10" ref="I156:I157">D156</f>
        <v>3</v>
      </c>
      <c r="J156" s="153"/>
      <c r="K156" s="150"/>
      <c r="L156" s="150"/>
      <c r="O156" s="168"/>
    </row>
    <row r="157" spans="1:12" ht="24.75" customHeight="1">
      <c r="A157" s="150"/>
      <c r="B157" s="150"/>
      <c r="C157" s="162">
        <v>2025</v>
      </c>
      <c r="D157" s="159">
        <v>3</v>
      </c>
      <c r="E157" s="159" t="s">
        <v>20</v>
      </c>
      <c r="F157" s="159" t="s">
        <v>20</v>
      </c>
      <c r="G157" s="159" t="s">
        <v>20</v>
      </c>
      <c r="H157" s="159" t="s">
        <v>20</v>
      </c>
      <c r="I157" s="159">
        <f t="shared" si="10"/>
        <v>3</v>
      </c>
      <c r="J157" s="153" t="s">
        <v>20</v>
      </c>
      <c r="K157" s="150"/>
      <c r="L157" s="150"/>
    </row>
    <row r="158" spans="1:12" ht="27" customHeight="1">
      <c r="A158" s="150" t="s">
        <v>162</v>
      </c>
      <c r="B158" s="165" t="s">
        <v>163</v>
      </c>
      <c r="C158" s="152">
        <v>2017</v>
      </c>
      <c r="D158" s="153">
        <f>J158</f>
        <v>50</v>
      </c>
      <c r="E158" s="159" t="s">
        <v>20</v>
      </c>
      <c r="F158" s="159" t="s">
        <v>20</v>
      </c>
      <c r="G158" s="159" t="s">
        <v>20</v>
      </c>
      <c r="H158" s="159" t="s">
        <v>20</v>
      </c>
      <c r="I158" s="163" t="s">
        <v>20</v>
      </c>
      <c r="J158" s="164">
        <v>50</v>
      </c>
      <c r="K158" s="150" t="s">
        <v>125</v>
      </c>
      <c r="L158" s="150" t="s">
        <v>164</v>
      </c>
    </row>
    <row r="159" spans="1:12" ht="27" customHeight="1">
      <c r="A159" s="150"/>
      <c r="B159" s="165"/>
      <c r="C159" s="152">
        <v>2018</v>
      </c>
      <c r="D159" s="153">
        <v>50</v>
      </c>
      <c r="E159" s="153" t="s">
        <v>20</v>
      </c>
      <c r="F159" s="153" t="s">
        <v>20</v>
      </c>
      <c r="G159" s="153" t="s">
        <v>20</v>
      </c>
      <c r="H159" s="153" t="s">
        <v>20</v>
      </c>
      <c r="I159" s="163" t="s">
        <v>20</v>
      </c>
      <c r="J159" s="164">
        <v>50</v>
      </c>
      <c r="K159" s="150"/>
      <c r="L159" s="150"/>
    </row>
    <row r="160" spans="1:12" s="172" customFormat="1" ht="23.25" customHeight="1">
      <c r="A160" s="150"/>
      <c r="B160" s="165"/>
      <c r="C160" s="169">
        <v>2019</v>
      </c>
      <c r="D160" s="166">
        <v>50</v>
      </c>
      <c r="E160" s="166" t="s">
        <v>20</v>
      </c>
      <c r="F160" s="166" t="s">
        <v>20</v>
      </c>
      <c r="G160" s="166" t="s">
        <v>20</v>
      </c>
      <c r="H160" s="166" t="s">
        <v>20</v>
      </c>
      <c r="I160" s="170" t="s">
        <v>20</v>
      </c>
      <c r="J160" s="171">
        <v>50</v>
      </c>
      <c r="K160" s="150"/>
      <c r="L160" s="150"/>
    </row>
    <row r="161" spans="1:12" ht="21" customHeight="1">
      <c r="A161" s="150"/>
      <c r="B161" s="165"/>
      <c r="C161" s="152">
        <v>2020</v>
      </c>
      <c r="D161" s="153">
        <f aca="true" t="shared" si="11" ref="D161:D162">J161</f>
        <v>45</v>
      </c>
      <c r="E161" s="153" t="s">
        <v>20</v>
      </c>
      <c r="F161" s="153" t="s">
        <v>20</v>
      </c>
      <c r="G161" s="153" t="s">
        <v>20</v>
      </c>
      <c r="H161" s="153" t="s">
        <v>20</v>
      </c>
      <c r="I161" s="163" t="s">
        <v>20</v>
      </c>
      <c r="J161" s="164">
        <v>45</v>
      </c>
      <c r="K161" s="150"/>
      <c r="L161" s="150"/>
    </row>
    <row r="162" spans="1:12" ht="20.25" customHeight="1">
      <c r="A162" s="150"/>
      <c r="B162" s="165"/>
      <c r="C162" s="162">
        <v>2021</v>
      </c>
      <c r="D162" s="159">
        <f t="shared" si="11"/>
        <v>47</v>
      </c>
      <c r="E162" s="159" t="s">
        <v>20</v>
      </c>
      <c r="F162" s="159" t="s">
        <v>20</v>
      </c>
      <c r="G162" s="159" t="s">
        <v>20</v>
      </c>
      <c r="H162" s="159" t="s">
        <v>20</v>
      </c>
      <c r="I162" s="159" t="s">
        <v>20</v>
      </c>
      <c r="J162" s="159">
        <v>47</v>
      </c>
      <c r="K162" s="150"/>
      <c r="L162" s="150"/>
    </row>
    <row r="163" spans="1:12" ht="21.75" customHeight="1">
      <c r="A163" s="150"/>
      <c r="B163" s="165"/>
      <c r="C163" s="162">
        <v>2022</v>
      </c>
      <c r="D163" s="159" t="s">
        <v>20</v>
      </c>
      <c r="E163" s="159" t="s">
        <v>20</v>
      </c>
      <c r="F163" s="159" t="s">
        <v>20</v>
      </c>
      <c r="G163" s="159" t="s">
        <v>20</v>
      </c>
      <c r="H163" s="159" t="s">
        <v>20</v>
      </c>
      <c r="I163" s="159" t="s">
        <v>20</v>
      </c>
      <c r="J163" s="159" t="s">
        <v>20</v>
      </c>
      <c r="K163" s="150"/>
      <c r="L163" s="150"/>
    </row>
    <row r="164" spans="1:12" ht="21.75" customHeight="1">
      <c r="A164" s="150"/>
      <c r="B164" s="165"/>
      <c r="C164" s="162">
        <v>2023</v>
      </c>
      <c r="D164" s="159">
        <f>J164</f>
        <v>0</v>
      </c>
      <c r="E164" s="159" t="s">
        <v>20</v>
      </c>
      <c r="F164" s="159" t="s">
        <v>20</v>
      </c>
      <c r="G164" s="159" t="s">
        <v>20</v>
      </c>
      <c r="H164" s="159" t="s">
        <v>20</v>
      </c>
      <c r="I164" s="159" t="s">
        <v>20</v>
      </c>
      <c r="J164" s="159" t="s">
        <v>20</v>
      </c>
      <c r="K164" s="150"/>
      <c r="L164" s="150"/>
    </row>
    <row r="165" spans="1:12" ht="21.75" customHeight="1">
      <c r="A165" s="150"/>
      <c r="B165" s="165"/>
      <c r="C165" s="162">
        <v>2024</v>
      </c>
      <c r="D165" s="159"/>
      <c r="E165" s="159"/>
      <c r="F165" s="159"/>
      <c r="G165" s="159"/>
      <c r="H165" s="159"/>
      <c r="I165" s="159"/>
      <c r="J165" s="159"/>
      <c r="K165" s="150"/>
      <c r="L165" s="150"/>
    </row>
    <row r="166" spans="1:12" ht="21.75" customHeight="1">
      <c r="A166" s="150"/>
      <c r="B166" s="165"/>
      <c r="C166" s="162">
        <v>2025</v>
      </c>
      <c r="D166" s="159">
        <f>J166</f>
        <v>0</v>
      </c>
      <c r="E166" s="164" t="s">
        <v>20</v>
      </c>
      <c r="F166" s="164" t="s">
        <v>20</v>
      </c>
      <c r="G166" s="164" t="s">
        <v>20</v>
      </c>
      <c r="H166" s="164" t="s">
        <v>20</v>
      </c>
      <c r="I166" s="164" t="s">
        <v>20</v>
      </c>
      <c r="J166" s="159" t="s">
        <v>20</v>
      </c>
      <c r="K166" s="150"/>
      <c r="L166" s="150"/>
    </row>
    <row r="167" spans="1:12" ht="19.5" customHeight="1">
      <c r="A167" s="173" t="s">
        <v>165</v>
      </c>
      <c r="B167" s="165" t="s">
        <v>166</v>
      </c>
      <c r="C167" s="152">
        <v>2017</v>
      </c>
      <c r="D167" s="153" t="s">
        <v>20</v>
      </c>
      <c r="E167" s="153" t="s">
        <v>20</v>
      </c>
      <c r="F167" s="153" t="s">
        <v>20</v>
      </c>
      <c r="G167" s="153" t="s">
        <v>20</v>
      </c>
      <c r="H167" s="153" t="s">
        <v>20</v>
      </c>
      <c r="I167" s="153" t="s">
        <v>20</v>
      </c>
      <c r="J167" s="164" t="s">
        <v>20</v>
      </c>
      <c r="K167" s="150" t="s">
        <v>59</v>
      </c>
      <c r="L167" s="150" t="s">
        <v>167</v>
      </c>
    </row>
    <row r="168" spans="1:12" ht="19.5" customHeight="1">
      <c r="A168" s="173"/>
      <c r="B168" s="165"/>
      <c r="C168" s="152">
        <v>2018</v>
      </c>
      <c r="D168" s="153" t="s">
        <v>20</v>
      </c>
      <c r="E168" s="153" t="s">
        <v>20</v>
      </c>
      <c r="F168" s="153" t="s">
        <v>20</v>
      </c>
      <c r="G168" s="153" t="s">
        <v>20</v>
      </c>
      <c r="H168" s="153" t="s">
        <v>20</v>
      </c>
      <c r="I168" s="153" t="s">
        <v>20</v>
      </c>
      <c r="J168" s="164" t="s">
        <v>20</v>
      </c>
      <c r="K168" s="150"/>
      <c r="L168" s="150"/>
    </row>
    <row r="169" spans="1:12" ht="21.75" customHeight="1">
      <c r="A169" s="173"/>
      <c r="B169" s="165"/>
      <c r="C169" s="152">
        <v>2019</v>
      </c>
      <c r="D169" s="153" t="s">
        <v>20</v>
      </c>
      <c r="E169" s="153" t="s">
        <v>20</v>
      </c>
      <c r="F169" s="153" t="s">
        <v>20</v>
      </c>
      <c r="G169" s="153" t="s">
        <v>20</v>
      </c>
      <c r="H169" s="153" t="s">
        <v>20</v>
      </c>
      <c r="I169" s="153" t="s">
        <v>20</v>
      </c>
      <c r="J169" s="164" t="s">
        <v>20</v>
      </c>
      <c r="K169" s="150"/>
      <c r="L169" s="150"/>
    </row>
    <row r="170" spans="1:12" ht="29.25" customHeight="1">
      <c r="A170" s="173"/>
      <c r="B170" s="165"/>
      <c r="C170" s="152">
        <v>2020</v>
      </c>
      <c r="D170" s="153" t="s">
        <v>20</v>
      </c>
      <c r="E170" s="153" t="s">
        <v>20</v>
      </c>
      <c r="F170" s="153" t="s">
        <v>20</v>
      </c>
      <c r="G170" s="153" t="s">
        <v>20</v>
      </c>
      <c r="H170" s="153" t="s">
        <v>20</v>
      </c>
      <c r="I170" s="153" t="s">
        <v>20</v>
      </c>
      <c r="J170" s="164" t="s">
        <v>20</v>
      </c>
      <c r="K170" s="150"/>
      <c r="L170" s="150"/>
    </row>
    <row r="171" spans="1:12" ht="22.5" customHeight="1">
      <c r="A171" s="173"/>
      <c r="B171" s="165"/>
      <c r="C171" s="152">
        <v>2021</v>
      </c>
      <c r="D171" s="153" t="s">
        <v>20</v>
      </c>
      <c r="E171" s="153" t="s">
        <v>20</v>
      </c>
      <c r="F171" s="153" t="s">
        <v>20</v>
      </c>
      <c r="G171" s="153" t="s">
        <v>20</v>
      </c>
      <c r="H171" s="153" t="s">
        <v>20</v>
      </c>
      <c r="I171" s="153" t="s">
        <v>20</v>
      </c>
      <c r="J171" s="164" t="s">
        <v>20</v>
      </c>
      <c r="K171" s="150"/>
      <c r="L171" s="150"/>
    </row>
    <row r="172" spans="1:12" ht="22.5" customHeight="1">
      <c r="A172" s="173"/>
      <c r="B172" s="165"/>
      <c r="C172" s="152">
        <v>2022</v>
      </c>
      <c r="D172" s="153" t="s">
        <v>20</v>
      </c>
      <c r="E172" s="153" t="s">
        <v>20</v>
      </c>
      <c r="F172" s="153" t="s">
        <v>20</v>
      </c>
      <c r="G172" s="153" t="s">
        <v>20</v>
      </c>
      <c r="H172" s="153" t="s">
        <v>20</v>
      </c>
      <c r="I172" s="153" t="s">
        <v>20</v>
      </c>
      <c r="J172" s="153" t="s">
        <v>20</v>
      </c>
      <c r="K172" s="150"/>
      <c r="L172" s="150"/>
    </row>
    <row r="173" spans="1:12" ht="22.5" customHeight="1">
      <c r="A173" s="173"/>
      <c r="B173" s="165"/>
      <c r="C173" s="152">
        <v>2023</v>
      </c>
      <c r="D173" s="153" t="s">
        <v>20</v>
      </c>
      <c r="E173" s="153" t="s">
        <v>20</v>
      </c>
      <c r="F173" s="153" t="s">
        <v>20</v>
      </c>
      <c r="G173" s="153" t="s">
        <v>20</v>
      </c>
      <c r="H173" s="153" t="s">
        <v>20</v>
      </c>
      <c r="I173" s="153" t="s">
        <v>20</v>
      </c>
      <c r="J173" s="153" t="s">
        <v>20</v>
      </c>
      <c r="K173" s="150"/>
      <c r="L173" s="150"/>
    </row>
    <row r="174" spans="1:12" ht="22.5" customHeight="1">
      <c r="A174" s="173"/>
      <c r="B174" s="165"/>
      <c r="C174" s="152">
        <v>2024</v>
      </c>
      <c r="D174" s="153"/>
      <c r="E174" s="153"/>
      <c r="F174" s="153"/>
      <c r="G174" s="153"/>
      <c r="H174" s="153"/>
      <c r="I174" s="153"/>
      <c r="J174" s="153"/>
      <c r="K174" s="150"/>
      <c r="L174" s="150"/>
    </row>
    <row r="175" spans="1:12" ht="22.5" customHeight="1">
      <c r="A175" s="173"/>
      <c r="B175" s="165"/>
      <c r="C175" s="162">
        <v>2025</v>
      </c>
      <c r="D175" s="153" t="s">
        <v>20</v>
      </c>
      <c r="E175" s="153" t="s">
        <v>20</v>
      </c>
      <c r="F175" s="153" t="s">
        <v>20</v>
      </c>
      <c r="G175" s="153" t="s">
        <v>20</v>
      </c>
      <c r="H175" s="153" t="s">
        <v>20</v>
      </c>
      <c r="I175" s="153" t="s">
        <v>20</v>
      </c>
      <c r="J175" s="153" t="s">
        <v>20</v>
      </c>
      <c r="K175" s="150"/>
      <c r="L175" s="150"/>
    </row>
    <row r="176" spans="1:12" ht="27" customHeight="1">
      <c r="A176" s="150" t="s">
        <v>168</v>
      </c>
      <c r="B176" s="165" t="s">
        <v>169</v>
      </c>
      <c r="C176" s="152">
        <v>2017</v>
      </c>
      <c r="D176" s="153" t="s">
        <v>20</v>
      </c>
      <c r="E176" s="153" t="s">
        <v>20</v>
      </c>
      <c r="F176" s="153" t="s">
        <v>20</v>
      </c>
      <c r="G176" s="153" t="s">
        <v>20</v>
      </c>
      <c r="H176" s="153" t="s">
        <v>20</v>
      </c>
      <c r="I176" s="153" t="s">
        <v>20</v>
      </c>
      <c r="J176" s="164" t="s">
        <v>20</v>
      </c>
      <c r="K176" s="150" t="s">
        <v>59</v>
      </c>
      <c r="L176" s="150" t="s">
        <v>170</v>
      </c>
    </row>
    <row r="177" spans="1:12" ht="43.5" customHeight="1">
      <c r="A177" s="150"/>
      <c r="B177" s="165"/>
      <c r="C177" s="152">
        <v>2018</v>
      </c>
      <c r="D177" s="153"/>
      <c r="E177" s="153"/>
      <c r="F177" s="153"/>
      <c r="G177" s="153"/>
      <c r="H177" s="153"/>
      <c r="I177" s="153"/>
      <c r="J177" s="164"/>
      <c r="K177" s="150"/>
      <c r="L177" s="150"/>
    </row>
    <row r="178" spans="1:12" ht="24.75" customHeight="1">
      <c r="A178" s="150"/>
      <c r="B178" s="165"/>
      <c r="C178" s="152">
        <v>2018</v>
      </c>
      <c r="D178" s="153" t="s">
        <v>20</v>
      </c>
      <c r="E178" s="153" t="s">
        <v>20</v>
      </c>
      <c r="F178" s="153" t="s">
        <v>20</v>
      </c>
      <c r="G178" s="153" t="s">
        <v>20</v>
      </c>
      <c r="H178" s="153" t="s">
        <v>20</v>
      </c>
      <c r="I178" s="153" t="s">
        <v>20</v>
      </c>
      <c r="J178" s="164" t="s">
        <v>20</v>
      </c>
      <c r="K178" s="150"/>
      <c r="L178" s="150"/>
    </row>
    <row r="179" spans="1:12" ht="23.25" customHeight="1">
      <c r="A179" s="150"/>
      <c r="B179" s="165"/>
      <c r="C179" s="152">
        <v>2019</v>
      </c>
      <c r="D179" s="153" t="s">
        <v>20</v>
      </c>
      <c r="E179" s="153" t="s">
        <v>20</v>
      </c>
      <c r="F179" s="153" t="s">
        <v>20</v>
      </c>
      <c r="G179" s="153" t="s">
        <v>20</v>
      </c>
      <c r="H179" s="153" t="s">
        <v>20</v>
      </c>
      <c r="I179" s="153" t="s">
        <v>20</v>
      </c>
      <c r="J179" s="164" t="s">
        <v>20</v>
      </c>
      <c r="K179" s="150"/>
      <c r="L179" s="150"/>
    </row>
    <row r="180" spans="1:12" ht="23.25" customHeight="1">
      <c r="A180" s="150"/>
      <c r="B180" s="165"/>
      <c r="C180" s="152">
        <v>2020</v>
      </c>
      <c r="D180" s="153" t="s">
        <v>20</v>
      </c>
      <c r="E180" s="153" t="s">
        <v>20</v>
      </c>
      <c r="F180" s="153" t="s">
        <v>20</v>
      </c>
      <c r="G180" s="153" t="s">
        <v>20</v>
      </c>
      <c r="H180" s="153" t="s">
        <v>20</v>
      </c>
      <c r="I180" s="153" t="s">
        <v>20</v>
      </c>
      <c r="J180" s="164" t="s">
        <v>20</v>
      </c>
      <c r="K180" s="150"/>
      <c r="L180" s="150"/>
    </row>
    <row r="181" spans="1:12" ht="23.25" customHeight="1">
      <c r="A181" s="150"/>
      <c r="B181" s="165"/>
      <c r="C181" s="162">
        <v>2021</v>
      </c>
      <c r="D181" s="159" t="s">
        <v>20</v>
      </c>
      <c r="E181" s="159" t="s">
        <v>20</v>
      </c>
      <c r="F181" s="159" t="s">
        <v>20</v>
      </c>
      <c r="G181" s="159" t="s">
        <v>20</v>
      </c>
      <c r="H181" s="159" t="s">
        <v>20</v>
      </c>
      <c r="I181" s="159" t="s">
        <v>20</v>
      </c>
      <c r="J181" s="159" t="s">
        <v>20</v>
      </c>
      <c r="K181" s="150"/>
      <c r="L181" s="150"/>
    </row>
    <row r="182" spans="1:12" ht="23.25" customHeight="1">
      <c r="A182" s="150"/>
      <c r="B182" s="165"/>
      <c r="C182" s="162">
        <v>2022</v>
      </c>
      <c r="D182" s="159" t="s">
        <v>20</v>
      </c>
      <c r="E182" s="159" t="s">
        <v>20</v>
      </c>
      <c r="F182" s="159" t="s">
        <v>20</v>
      </c>
      <c r="G182" s="159" t="s">
        <v>20</v>
      </c>
      <c r="H182" s="159" t="s">
        <v>20</v>
      </c>
      <c r="I182" s="159" t="s">
        <v>20</v>
      </c>
      <c r="J182" s="159" t="s">
        <v>20</v>
      </c>
      <c r="K182" s="150"/>
      <c r="L182" s="150"/>
    </row>
    <row r="183" spans="1:12" ht="23.25" customHeight="1">
      <c r="A183" s="150"/>
      <c r="B183" s="165"/>
      <c r="C183" s="162">
        <v>2023</v>
      </c>
      <c r="D183" s="159" t="s">
        <v>20</v>
      </c>
      <c r="E183" s="159" t="s">
        <v>20</v>
      </c>
      <c r="F183" s="159" t="s">
        <v>20</v>
      </c>
      <c r="G183" s="159" t="s">
        <v>20</v>
      </c>
      <c r="H183" s="159" t="s">
        <v>20</v>
      </c>
      <c r="I183" s="159" t="s">
        <v>20</v>
      </c>
      <c r="J183" s="159" t="s">
        <v>20</v>
      </c>
      <c r="K183" s="150"/>
      <c r="L183" s="150"/>
    </row>
    <row r="184" spans="1:12" ht="23.25" customHeight="1">
      <c r="A184" s="150"/>
      <c r="B184" s="165"/>
      <c r="C184" s="162">
        <v>2024</v>
      </c>
      <c r="D184" s="159"/>
      <c r="E184" s="159"/>
      <c r="F184" s="159"/>
      <c r="G184" s="159"/>
      <c r="H184" s="159"/>
      <c r="I184" s="159"/>
      <c r="J184" s="159"/>
      <c r="K184" s="150"/>
      <c r="L184" s="150"/>
    </row>
    <row r="185" spans="1:12" ht="23.25" customHeight="1">
      <c r="A185" s="150"/>
      <c r="B185" s="165"/>
      <c r="C185" s="162">
        <v>2025</v>
      </c>
      <c r="D185" s="159" t="s">
        <v>20</v>
      </c>
      <c r="E185" s="159" t="s">
        <v>20</v>
      </c>
      <c r="F185" s="159" t="s">
        <v>20</v>
      </c>
      <c r="G185" s="159" t="s">
        <v>20</v>
      </c>
      <c r="H185" s="159" t="s">
        <v>20</v>
      </c>
      <c r="I185" s="159" t="s">
        <v>20</v>
      </c>
      <c r="J185" s="159" t="s">
        <v>20</v>
      </c>
      <c r="K185" s="150"/>
      <c r="L185" s="150"/>
    </row>
    <row r="186" spans="1:12" ht="28.5" customHeight="1">
      <c r="A186" s="150" t="s">
        <v>171</v>
      </c>
      <c r="B186" s="165" t="s">
        <v>172</v>
      </c>
      <c r="C186" s="152">
        <v>2017</v>
      </c>
      <c r="D186" s="153" t="s">
        <v>20</v>
      </c>
      <c r="E186" s="153" t="s">
        <v>20</v>
      </c>
      <c r="F186" s="153" t="s">
        <v>20</v>
      </c>
      <c r="G186" s="153" t="s">
        <v>20</v>
      </c>
      <c r="H186" s="153" t="s">
        <v>20</v>
      </c>
      <c r="I186" s="153" t="s">
        <v>20</v>
      </c>
      <c r="J186" s="164" t="s">
        <v>20</v>
      </c>
      <c r="K186" s="150" t="s">
        <v>59</v>
      </c>
      <c r="L186" s="150" t="s">
        <v>173</v>
      </c>
    </row>
    <row r="187" spans="1:12" ht="24.75" customHeight="1">
      <c r="A187" s="150"/>
      <c r="B187" s="165"/>
      <c r="C187" s="152">
        <v>2018</v>
      </c>
      <c r="D187" s="153" t="s">
        <v>20</v>
      </c>
      <c r="E187" s="153" t="s">
        <v>20</v>
      </c>
      <c r="F187" s="153" t="s">
        <v>20</v>
      </c>
      <c r="G187" s="153" t="s">
        <v>20</v>
      </c>
      <c r="H187" s="153" t="s">
        <v>20</v>
      </c>
      <c r="I187" s="153" t="s">
        <v>20</v>
      </c>
      <c r="J187" s="164" t="s">
        <v>20</v>
      </c>
      <c r="K187" s="150"/>
      <c r="L187" s="150"/>
    </row>
    <row r="188" spans="1:12" ht="27" customHeight="1">
      <c r="A188" s="150"/>
      <c r="B188" s="165"/>
      <c r="C188" s="152">
        <v>2019</v>
      </c>
      <c r="D188" s="153" t="s">
        <v>20</v>
      </c>
      <c r="E188" s="153" t="s">
        <v>20</v>
      </c>
      <c r="F188" s="153" t="s">
        <v>20</v>
      </c>
      <c r="G188" s="153" t="s">
        <v>20</v>
      </c>
      <c r="H188" s="153" t="s">
        <v>20</v>
      </c>
      <c r="I188" s="153" t="s">
        <v>20</v>
      </c>
      <c r="J188" s="164" t="s">
        <v>20</v>
      </c>
      <c r="K188" s="150"/>
      <c r="L188" s="150"/>
    </row>
    <row r="189" spans="1:12" ht="24" customHeight="1">
      <c r="A189" s="150"/>
      <c r="B189" s="165"/>
      <c r="C189" s="152">
        <v>2020</v>
      </c>
      <c r="D189" s="153" t="s">
        <v>20</v>
      </c>
      <c r="E189" s="153" t="s">
        <v>20</v>
      </c>
      <c r="F189" s="153" t="s">
        <v>20</v>
      </c>
      <c r="G189" s="153" t="s">
        <v>20</v>
      </c>
      <c r="H189" s="153" t="s">
        <v>20</v>
      </c>
      <c r="I189" s="153" t="s">
        <v>20</v>
      </c>
      <c r="J189" s="164" t="s">
        <v>20</v>
      </c>
      <c r="K189" s="150"/>
      <c r="L189" s="150"/>
    </row>
    <row r="190" spans="1:12" ht="27" customHeight="1">
      <c r="A190" s="150"/>
      <c r="B190" s="165"/>
      <c r="C190" s="152">
        <v>2021</v>
      </c>
      <c r="D190" s="153" t="s">
        <v>20</v>
      </c>
      <c r="E190" s="153" t="s">
        <v>20</v>
      </c>
      <c r="F190" s="153" t="s">
        <v>20</v>
      </c>
      <c r="G190" s="153" t="s">
        <v>20</v>
      </c>
      <c r="H190" s="153" t="s">
        <v>20</v>
      </c>
      <c r="I190" s="153" t="s">
        <v>20</v>
      </c>
      <c r="J190" s="164" t="s">
        <v>20</v>
      </c>
      <c r="K190" s="150"/>
      <c r="L190" s="150"/>
    </row>
    <row r="191" spans="1:12" ht="24.75" customHeight="1">
      <c r="A191" s="150"/>
      <c r="B191" s="165"/>
      <c r="C191" s="152">
        <v>2022</v>
      </c>
      <c r="D191" s="153" t="s">
        <v>20</v>
      </c>
      <c r="E191" s="153" t="s">
        <v>20</v>
      </c>
      <c r="F191" s="153" t="s">
        <v>20</v>
      </c>
      <c r="G191" s="153" t="s">
        <v>20</v>
      </c>
      <c r="H191" s="153" t="s">
        <v>20</v>
      </c>
      <c r="I191" s="153" t="s">
        <v>20</v>
      </c>
      <c r="J191" s="153" t="s">
        <v>20</v>
      </c>
      <c r="K191" s="150"/>
      <c r="L191" s="150"/>
    </row>
    <row r="192" spans="1:12" ht="24.75" customHeight="1">
      <c r="A192" s="150"/>
      <c r="B192" s="165"/>
      <c r="C192" s="152">
        <v>2023</v>
      </c>
      <c r="D192" s="153" t="s">
        <v>20</v>
      </c>
      <c r="E192" s="153" t="s">
        <v>20</v>
      </c>
      <c r="F192" s="153" t="s">
        <v>20</v>
      </c>
      <c r="G192" s="153" t="s">
        <v>20</v>
      </c>
      <c r="H192" s="153" t="s">
        <v>20</v>
      </c>
      <c r="I192" s="153" t="s">
        <v>20</v>
      </c>
      <c r="J192" s="153" t="s">
        <v>20</v>
      </c>
      <c r="K192" s="150"/>
      <c r="L192" s="150"/>
    </row>
    <row r="193" spans="1:12" ht="24.75" customHeight="1">
      <c r="A193" s="150"/>
      <c r="B193" s="165"/>
      <c r="C193" s="152">
        <v>2024</v>
      </c>
      <c r="D193" s="153"/>
      <c r="E193" s="153"/>
      <c r="F193" s="153"/>
      <c r="G193" s="153"/>
      <c r="H193" s="153"/>
      <c r="I193" s="153"/>
      <c r="J193" s="153"/>
      <c r="K193" s="150"/>
      <c r="L193" s="150"/>
    </row>
    <row r="194" spans="1:12" ht="24.75" customHeight="1">
      <c r="A194" s="150"/>
      <c r="B194" s="165"/>
      <c r="C194" s="162">
        <v>2025</v>
      </c>
      <c r="D194" s="153" t="s">
        <v>20</v>
      </c>
      <c r="E194" s="153" t="s">
        <v>20</v>
      </c>
      <c r="F194" s="153" t="s">
        <v>20</v>
      </c>
      <c r="G194" s="153" t="s">
        <v>20</v>
      </c>
      <c r="H194" s="153" t="s">
        <v>20</v>
      </c>
      <c r="I194" s="153" t="s">
        <v>20</v>
      </c>
      <c r="J194" s="153" t="s">
        <v>20</v>
      </c>
      <c r="K194" s="150"/>
      <c r="L194" s="150"/>
    </row>
    <row r="195" spans="1:12" ht="30" customHeight="1">
      <c r="A195" s="150" t="s">
        <v>174</v>
      </c>
      <c r="B195" s="165" t="s">
        <v>175</v>
      </c>
      <c r="C195" s="152">
        <v>2017</v>
      </c>
      <c r="D195" s="153" t="s">
        <v>20</v>
      </c>
      <c r="E195" s="153" t="s">
        <v>20</v>
      </c>
      <c r="F195" s="153" t="s">
        <v>20</v>
      </c>
      <c r="G195" s="153" t="s">
        <v>20</v>
      </c>
      <c r="H195" s="153" t="s">
        <v>20</v>
      </c>
      <c r="I195" s="153" t="s">
        <v>20</v>
      </c>
      <c r="J195" s="164" t="s">
        <v>20</v>
      </c>
      <c r="K195" s="150" t="s">
        <v>59</v>
      </c>
      <c r="L195" s="150" t="s">
        <v>176</v>
      </c>
    </row>
    <row r="196" spans="1:12" ht="27" customHeight="1">
      <c r="A196" s="150"/>
      <c r="B196" s="165"/>
      <c r="C196" s="152">
        <v>2018</v>
      </c>
      <c r="D196" s="153" t="s">
        <v>20</v>
      </c>
      <c r="E196" s="153" t="s">
        <v>20</v>
      </c>
      <c r="F196" s="153" t="s">
        <v>20</v>
      </c>
      <c r="G196" s="153" t="s">
        <v>20</v>
      </c>
      <c r="H196" s="153" t="s">
        <v>20</v>
      </c>
      <c r="I196" s="153" t="s">
        <v>20</v>
      </c>
      <c r="J196" s="164" t="s">
        <v>20</v>
      </c>
      <c r="K196" s="150"/>
      <c r="L196" s="150"/>
    </row>
    <row r="197" spans="1:12" ht="26.25" customHeight="1">
      <c r="A197" s="150"/>
      <c r="B197" s="165"/>
      <c r="C197" s="152">
        <v>2019</v>
      </c>
      <c r="D197" s="153" t="s">
        <v>20</v>
      </c>
      <c r="E197" s="153" t="s">
        <v>20</v>
      </c>
      <c r="F197" s="153" t="s">
        <v>20</v>
      </c>
      <c r="G197" s="153" t="s">
        <v>20</v>
      </c>
      <c r="H197" s="153" t="s">
        <v>20</v>
      </c>
      <c r="I197" s="153" t="s">
        <v>20</v>
      </c>
      <c r="J197" s="164" t="s">
        <v>20</v>
      </c>
      <c r="K197" s="150"/>
      <c r="L197" s="150"/>
    </row>
    <row r="198" spans="1:12" ht="24.75" customHeight="1">
      <c r="A198" s="150"/>
      <c r="B198" s="165"/>
      <c r="C198" s="152">
        <v>2020</v>
      </c>
      <c r="D198" s="153" t="s">
        <v>20</v>
      </c>
      <c r="E198" s="153" t="s">
        <v>20</v>
      </c>
      <c r="F198" s="153" t="s">
        <v>20</v>
      </c>
      <c r="G198" s="153" t="s">
        <v>20</v>
      </c>
      <c r="H198" s="153" t="s">
        <v>20</v>
      </c>
      <c r="I198" s="153" t="s">
        <v>20</v>
      </c>
      <c r="J198" s="164" t="s">
        <v>20</v>
      </c>
      <c r="K198" s="150"/>
      <c r="L198" s="150"/>
    </row>
    <row r="199" spans="1:12" ht="27" customHeight="1">
      <c r="A199" s="150"/>
      <c r="B199" s="165"/>
      <c r="C199" s="162">
        <v>2021</v>
      </c>
      <c r="D199" s="164" t="s">
        <v>20</v>
      </c>
      <c r="E199" s="164" t="s">
        <v>20</v>
      </c>
      <c r="F199" s="164" t="s">
        <v>20</v>
      </c>
      <c r="G199" s="164" t="s">
        <v>20</v>
      </c>
      <c r="H199" s="164" t="s">
        <v>20</v>
      </c>
      <c r="I199" s="164" t="s">
        <v>20</v>
      </c>
      <c r="J199" s="164" t="s">
        <v>20</v>
      </c>
      <c r="K199" s="150"/>
      <c r="L199" s="150"/>
    </row>
    <row r="200" spans="1:12" ht="24" customHeight="1">
      <c r="A200" s="150"/>
      <c r="B200" s="165"/>
      <c r="C200" s="162">
        <v>2022</v>
      </c>
      <c r="D200" s="164" t="s">
        <v>20</v>
      </c>
      <c r="E200" s="164" t="s">
        <v>20</v>
      </c>
      <c r="F200" s="164" t="s">
        <v>20</v>
      </c>
      <c r="G200" s="164" t="s">
        <v>20</v>
      </c>
      <c r="H200" s="164" t="s">
        <v>20</v>
      </c>
      <c r="I200" s="164" t="s">
        <v>20</v>
      </c>
      <c r="J200" s="164" t="s">
        <v>20</v>
      </c>
      <c r="K200" s="150"/>
      <c r="L200" s="150"/>
    </row>
    <row r="201" spans="1:12" ht="24" customHeight="1">
      <c r="A201" s="150"/>
      <c r="B201" s="165"/>
      <c r="C201" s="162">
        <v>2023</v>
      </c>
      <c r="D201" s="164" t="s">
        <v>20</v>
      </c>
      <c r="E201" s="164" t="s">
        <v>20</v>
      </c>
      <c r="F201" s="164" t="s">
        <v>20</v>
      </c>
      <c r="G201" s="164" t="s">
        <v>20</v>
      </c>
      <c r="H201" s="164" t="s">
        <v>20</v>
      </c>
      <c r="I201" s="164" t="s">
        <v>20</v>
      </c>
      <c r="J201" s="164" t="s">
        <v>20</v>
      </c>
      <c r="K201" s="150"/>
      <c r="L201" s="150"/>
    </row>
    <row r="202" spans="1:12" ht="24" customHeight="1">
      <c r="A202" s="150"/>
      <c r="B202" s="165"/>
      <c r="C202" s="162">
        <v>2024</v>
      </c>
      <c r="D202" s="164"/>
      <c r="E202" s="164"/>
      <c r="F202" s="164"/>
      <c r="G202" s="164"/>
      <c r="H202" s="164"/>
      <c r="I202" s="164"/>
      <c r="J202" s="164"/>
      <c r="K202" s="150"/>
      <c r="L202" s="150"/>
    </row>
    <row r="203" spans="1:12" ht="24" customHeight="1">
      <c r="A203" s="150"/>
      <c r="B203" s="165"/>
      <c r="C203" s="162">
        <v>2025</v>
      </c>
      <c r="D203" s="164" t="s">
        <v>20</v>
      </c>
      <c r="E203" s="164" t="s">
        <v>20</v>
      </c>
      <c r="F203" s="164" t="s">
        <v>20</v>
      </c>
      <c r="G203" s="164" t="s">
        <v>20</v>
      </c>
      <c r="H203" s="164" t="s">
        <v>20</v>
      </c>
      <c r="I203" s="164" t="s">
        <v>20</v>
      </c>
      <c r="J203" s="164" t="s">
        <v>20</v>
      </c>
      <c r="K203" s="150"/>
      <c r="L203" s="150"/>
    </row>
    <row r="204" spans="1:12" ht="23.25" customHeight="1">
      <c r="A204" s="124" t="s">
        <v>88</v>
      </c>
      <c r="B204" s="124"/>
      <c r="C204" s="174">
        <v>2017</v>
      </c>
      <c r="D204" s="163">
        <f>I204+J204</f>
        <v>124.4</v>
      </c>
      <c r="E204" s="163" t="s">
        <v>20</v>
      </c>
      <c r="F204" s="163" t="s">
        <v>20</v>
      </c>
      <c r="G204" s="163" t="s">
        <v>20</v>
      </c>
      <c r="H204" s="163" t="s">
        <v>20</v>
      </c>
      <c r="I204" s="163">
        <f>I12+I21+I39+I49+I132+I149</f>
        <v>74.4</v>
      </c>
      <c r="J204" s="163">
        <v>50</v>
      </c>
      <c r="K204" s="173"/>
      <c r="L204" s="173"/>
    </row>
    <row r="205" spans="1:12" ht="24.75" customHeight="1">
      <c r="A205" s="124"/>
      <c r="B205" s="124"/>
      <c r="C205" s="174">
        <v>2018</v>
      </c>
      <c r="D205" s="163">
        <f>D13+D22+D31+D41+D50+D59+D68+D133+D150+D159</f>
        <v>399.5</v>
      </c>
      <c r="E205" s="163" t="s">
        <v>20</v>
      </c>
      <c r="F205" s="163">
        <v>15</v>
      </c>
      <c r="G205" s="163" t="s">
        <v>20</v>
      </c>
      <c r="H205" s="163">
        <v>15</v>
      </c>
      <c r="I205" s="163">
        <f>I13+I22+I50+I59+I133+I150</f>
        <v>84.5</v>
      </c>
      <c r="J205" s="175">
        <v>300</v>
      </c>
      <c r="K205" s="173"/>
      <c r="L205" s="173"/>
    </row>
    <row r="206" spans="1:12" ht="21.75" customHeight="1">
      <c r="A206" s="124"/>
      <c r="B206" s="124"/>
      <c r="C206" s="174">
        <v>2019</v>
      </c>
      <c r="D206" s="163">
        <f>I206+J206+H206</f>
        <v>347.747</v>
      </c>
      <c r="E206" s="163" t="s">
        <v>20</v>
      </c>
      <c r="F206" s="163">
        <v>45</v>
      </c>
      <c r="G206" s="163" t="s">
        <v>20</v>
      </c>
      <c r="H206" s="163">
        <f>H69</f>
        <v>45</v>
      </c>
      <c r="I206" s="163">
        <f>I14+I23+I42+I51+I60+I134+I151</f>
        <v>96.257</v>
      </c>
      <c r="J206" s="175">
        <f aca="true" t="shared" si="12" ref="J206:J208">J32+J160</f>
        <v>206.49</v>
      </c>
      <c r="K206" s="173"/>
      <c r="L206" s="173"/>
    </row>
    <row r="207" spans="1:12" ht="21.75" customHeight="1">
      <c r="A207" s="124"/>
      <c r="B207" s="124"/>
      <c r="C207" s="174">
        <v>2020</v>
      </c>
      <c r="D207" s="163">
        <f>I207+J207</f>
        <v>132.989</v>
      </c>
      <c r="E207" s="163" t="s">
        <v>20</v>
      </c>
      <c r="F207" s="163" t="s">
        <v>20</v>
      </c>
      <c r="G207" s="163" t="s">
        <v>20</v>
      </c>
      <c r="H207" s="163" t="s">
        <v>20</v>
      </c>
      <c r="I207" s="163">
        <f>I15+I24+I43+I52+I61+I108+I135+I152</f>
        <v>87.989</v>
      </c>
      <c r="J207" s="175">
        <f t="shared" si="12"/>
        <v>45</v>
      </c>
      <c r="K207" s="173"/>
      <c r="L207" s="173"/>
    </row>
    <row r="208" spans="1:12" ht="21.75" customHeight="1">
      <c r="A208" s="124"/>
      <c r="B208" s="124"/>
      <c r="C208" s="174">
        <v>2021</v>
      </c>
      <c r="D208" s="163">
        <f>I208+J208+H208</f>
        <v>187.6</v>
      </c>
      <c r="E208" s="163" t="s">
        <v>20</v>
      </c>
      <c r="F208" s="163">
        <f>H208</f>
        <v>30</v>
      </c>
      <c r="G208" s="163" t="s">
        <v>20</v>
      </c>
      <c r="H208" s="163">
        <f>H72+H71</f>
        <v>30</v>
      </c>
      <c r="I208" s="163">
        <f>I16+I25+I44+I53+I62+I109+I110+I136+I153</f>
        <v>55.6</v>
      </c>
      <c r="J208" s="175">
        <f t="shared" si="12"/>
        <v>102</v>
      </c>
      <c r="K208" s="173"/>
      <c r="L208" s="173"/>
    </row>
    <row r="209" spans="1:12" ht="21" customHeight="1">
      <c r="A209" s="124"/>
      <c r="B209" s="124"/>
      <c r="C209" s="174">
        <v>2022</v>
      </c>
      <c r="D209" s="163">
        <f>D17+D26+D45+D54+D63+D73+D111+D137+D154</f>
        <v>102</v>
      </c>
      <c r="E209" s="163" t="s">
        <v>20</v>
      </c>
      <c r="F209" s="163">
        <v>25</v>
      </c>
      <c r="G209" s="163" t="s">
        <v>20</v>
      </c>
      <c r="H209" s="163">
        <v>25</v>
      </c>
      <c r="I209" s="163">
        <f>I17+I26+I45+I54+I63+I111+I137+I154</f>
        <v>77</v>
      </c>
      <c r="J209" s="175">
        <v>0</v>
      </c>
      <c r="K209" s="173"/>
      <c r="L209" s="173"/>
    </row>
    <row r="210" spans="1:12" ht="21" customHeight="1">
      <c r="A210" s="124"/>
      <c r="B210" s="124"/>
      <c r="C210" s="174">
        <v>2023</v>
      </c>
      <c r="D210" s="163">
        <f>F210+I210</f>
        <v>174.2</v>
      </c>
      <c r="E210" s="163" t="s">
        <v>20</v>
      </c>
      <c r="F210" s="163">
        <f>H210</f>
        <v>30</v>
      </c>
      <c r="G210" s="163" t="s">
        <v>20</v>
      </c>
      <c r="H210" s="163">
        <f>H74</f>
        <v>30</v>
      </c>
      <c r="I210" s="163">
        <f>I18+I27+I46+I55+I64+I74+I83+I112+I138+I155</f>
        <v>144.2</v>
      </c>
      <c r="J210" s="175" t="s">
        <v>20</v>
      </c>
      <c r="K210" s="173"/>
      <c r="L210" s="173"/>
    </row>
    <row r="211" spans="1:12" ht="21" customHeight="1">
      <c r="A211" s="124"/>
      <c r="B211" s="124"/>
      <c r="C211" s="174">
        <v>2024</v>
      </c>
      <c r="D211" s="163">
        <f aca="true" t="shared" si="13" ref="D211:D212">D19+D28+D47+D56+D65+D75+D113+D139+D156</f>
        <v>93</v>
      </c>
      <c r="E211" s="163" t="s">
        <v>20</v>
      </c>
      <c r="F211" s="163" t="s">
        <v>20</v>
      </c>
      <c r="G211" s="163" t="s">
        <v>20</v>
      </c>
      <c r="H211" s="163" t="s">
        <v>20</v>
      </c>
      <c r="I211" s="163">
        <v>93</v>
      </c>
      <c r="J211" s="175">
        <f>J166</f>
        <v>0</v>
      </c>
      <c r="K211" s="173"/>
      <c r="L211" s="173"/>
    </row>
    <row r="212" spans="1:12" ht="21" customHeight="1">
      <c r="A212" s="124"/>
      <c r="B212" s="124"/>
      <c r="C212" s="174">
        <v>2025</v>
      </c>
      <c r="D212" s="163">
        <f t="shared" si="13"/>
        <v>43</v>
      </c>
      <c r="E212" s="163"/>
      <c r="F212" s="163"/>
      <c r="G212" s="163"/>
      <c r="H212" s="163"/>
      <c r="I212" s="163">
        <f>D212</f>
        <v>43</v>
      </c>
      <c r="J212" s="175"/>
      <c r="K212" s="173"/>
      <c r="L212" s="173"/>
    </row>
    <row r="213" spans="1:12" ht="24" customHeight="1">
      <c r="A213" s="124"/>
      <c r="B213" s="124"/>
      <c r="C213" s="176" t="s">
        <v>77</v>
      </c>
      <c r="D213" s="163">
        <f>D204+D205+D206+D207+D208+D209+D210+D211+D212</f>
        <v>1604.436</v>
      </c>
      <c r="E213" s="163" t="s">
        <v>20</v>
      </c>
      <c r="F213" s="163">
        <f>F205+F206+F208+F209+F210</f>
        <v>145</v>
      </c>
      <c r="G213" s="163" t="s">
        <v>20</v>
      </c>
      <c r="H213" s="163">
        <f>H205+H206+H208+H209+H210</f>
        <v>145</v>
      </c>
      <c r="I213" s="163">
        <f>I208+I207+I206+I205+I204+I209+I210+I211+I212</f>
        <v>755.9459999999999</v>
      </c>
      <c r="J213" s="175">
        <f>J204+J205+J206+J207+J208</f>
        <v>703.49</v>
      </c>
      <c r="K213" s="173"/>
      <c r="L213" s="173"/>
    </row>
    <row r="214" ht="17.25" customHeight="1"/>
    <row r="215" ht="17.25" customHeight="1"/>
    <row r="216" ht="17.25" customHeight="1"/>
    <row r="217" ht="17.25" customHeight="1"/>
  </sheetData>
  <sheetProtection selectLockedCells="1" selectUnlockedCells="1"/>
  <mergeCells count="132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20"/>
    <mergeCell ref="B12:B20"/>
    <mergeCell ref="K12:K20"/>
    <mergeCell ref="L12:L20"/>
    <mergeCell ref="A21:A29"/>
    <mergeCell ref="B21:B29"/>
    <mergeCell ref="K21:K29"/>
    <mergeCell ref="L21:L29"/>
    <mergeCell ref="A30:A38"/>
    <mergeCell ref="B30:B38"/>
    <mergeCell ref="K30:K38"/>
    <mergeCell ref="L30:L38"/>
    <mergeCell ref="A39:A48"/>
    <mergeCell ref="B39:B48"/>
    <mergeCell ref="C39:C40"/>
    <mergeCell ref="D39:D40"/>
    <mergeCell ref="E39:E40"/>
    <mergeCell ref="F39:F40"/>
    <mergeCell ref="G39:G40"/>
    <mergeCell ref="H39:H40"/>
    <mergeCell ref="I39:I40"/>
    <mergeCell ref="J39:J40"/>
    <mergeCell ref="K39:K48"/>
    <mergeCell ref="L39:L48"/>
    <mergeCell ref="A49:A57"/>
    <mergeCell ref="B49:B57"/>
    <mergeCell ref="K49:K66"/>
    <mergeCell ref="L49:L66"/>
    <mergeCell ref="A58:A66"/>
    <mergeCell ref="B58:B66"/>
    <mergeCell ref="A67:A76"/>
    <mergeCell ref="B67:B76"/>
    <mergeCell ref="K67:K68"/>
    <mergeCell ref="L67:L76"/>
    <mergeCell ref="K69:K70"/>
    <mergeCell ref="C71:C72"/>
    <mergeCell ref="K75:K76"/>
    <mergeCell ref="A77:A85"/>
    <mergeCell ref="B77:B85"/>
    <mergeCell ref="K77:K85"/>
    <mergeCell ref="L77:L85"/>
    <mergeCell ref="A86:A94"/>
    <mergeCell ref="B86:B94"/>
    <mergeCell ref="K86:K94"/>
    <mergeCell ref="L86:L94"/>
    <mergeCell ref="A95:A104"/>
    <mergeCell ref="B95:B104"/>
    <mergeCell ref="C95:C96"/>
    <mergeCell ref="D95:D96"/>
    <mergeCell ref="E95:E96"/>
    <mergeCell ref="F95:F96"/>
    <mergeCell ref="G95:G96"/>
    <mergeCell ref="H95:H96"/>
    <mergeCell ref="I95:I96"/>
    <mergeCell ref="J95:J96"/>
    <mergeCell ref="K95:K104"/>
    <mergeCell ref="L95:L104"/>
    <mergeCell ref="A105:A114"/>
    <mergeCell ref="B105:B114"/>
    <mergeCell ref="K105:K114"/>
    <mergeCell ref="L105:L114"/>
    <mergeCell ref="C109:C110"/>
    <mergeCell ref="A115:A123"/>
    <mergeCell ref="B115:B123"/>
    <mergeCell ref="K115:K123"/>
    <mergeCell ref="L115:L123"/>
    <mergeCell ref="A124:A131"/>
    <mergeCell ref="B124:B131"/>
    <mergeCell ref="K124:K131"/>
    <mergeCell ref="L124:L131"/>
    <mergeCell ref="A132:A140"/>
    <mergeCell ref="B132:B140"/>
    <mergeCell ref="K132:K140"/>
    <mergeCell ref="L132:L140"/>
    <mergeCell ref="A141:A148"/>
    <mergeCell ref="B141:B148"/>
    <mergeCell ref="K141:K148"/>
    <mergeCell ref="L141:L148"/>
    <mergeCell ref="A149:A157"/>
    <mergeCell ref="B149:B157"/>
    <mergeCell ref="K149:K157"/>
    <mergeCell ref="L149:L157"/>
    <mergeCell ref="A158:A166"/>
    <mergeCell ref="B158:B166"/>
    <mergeCell ref="K158:K166"/>
    <mergeCell ref="L158:L166"/>
    <mergeCell ref="A167:A175"/>
    <mergeCell ref="B167:B175"/>
    <mergeCell ref="K167:K175"/>
    <mergeCell ref="L167:L175"/>
    <mergeCell ref="A176:A185"/>
    <mergeCell ref="B176:B18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85"/>
    <mergeCell ref="L176:L185"/>
    <mergeCell ref="A186:A194"/>
    <mergeCell ref="B186:B194"/>
    <mergeCell ref="K186:K194"/>
    <mergeCell ref="L186:L194"/>
    <mergeCell ref="A195:A203"/>
    <mergeCell ref="B195:B203"/>
    <mergeCell ref="K195:K203"/>
    <mergeCell ref="L195:L203"/>
    <mergeCell ref="A204:B213"/>
    <mergeCell ref="K204:K213"/>
    <mergeCell ref="L204:L213"/>
  </mergeCells>
  <printOptions/>
  <pageMargins left="0.39375" right="0.19652777777777777" top="0.3541666666666667" bottom="0.2" header="0.5118055555555555" footer="0.5118055555555555"/>
  <pageSetup horizontalDpi="300" verticalDpi="300" orientation="landscape" paperSize="9" scale="38"/>
  <rowBreaks count="3" manualBreakCount="3">
    <brk id="57" max="255" man="1"/>
    <brk id="114" max="255" man="1"/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N100"/>
  <sheetViews>
    <sheetView view="pageBreakPreview" zoomScale="50" zoomScaleNormal="78" zoomScaleSheetLayoutView="50" workbookViewId="0" topLeftCell="E49">
      <selection activeCell="K85" sqref="K85"/>
    </sheetView>
  </sheetViews>
  <sheetFormatPr defaultColWidth="9.140625" defaultRowHeight="15"/>
  <cols>
    <col min="1" max="1" width="5.7109375" style="177" customWidth="1"/>
    <col min="2" max="2" width="102.00390625" style="177" customWidth="1"/>
    <col min="3" max="3" width="39.140625" style="177" customWidth="1"/>
    <col min="4" max="4" width="34.421875" style="177" customWidth="1"/>
    <col min="5" max="5" width="26.00390625" style="177" customWidth="1"/>
    <col min="6" max="6" width="26.28125" style="177" customWidth="1"/>
    <col min="7" max="7" width="27.421875" style="177" customWidth="1"/>
    <col min="8" max="8" width="24.28125" style="177" customWidth="1"/>
    <col min="9" max="9" width="32.00390625" style="177" customWidth="1"/>
    <col min="10" max="10" width="38.8515625" style="177" customWidth="1"/>
    <col min="11" max="11" width="87.28125" style="177" customWidth="1"/>
    <col min="12" max="12" width="126.421875" style="177" customWidth="1"/>
    <col min="13" max="14" width="9.28125" style="177" customWidth="1"/>
    <col min="15" max="16384" width="8.8515625" style="177" customWidth="1"/>
  </cols>
  <sheetData>
    <row r="1" spans="1:13" ht="30.75" customHeigh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37.5" customHeight="1">
      <c r="A2" s="124" t="s">
        <v>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79"/>
    </row>
    <row r="3" spans="1:13" ht="23.25" customHeight="1">
      <c r="A3" s="150" t="s">
        <v>2</v>
      </c>
      <c r="B3" s="150" t="s">
        <v>112</v>
      </c>
      <c r="C3" s="150" t="s">
        <v>4</v>
      </c>
      <c r="D3" s="150" t="s">
        <v>178</v>
      </c>
      <c r="E3" s="150" t="s">
        <v>6</v>
      </c>
      <c r="F3" s="150"/>
      <c r="G3" s="150"/>
      <c r="H3" s="150"/>
      <c r="I3" s="150"/>
      <c r="J3" s="150" t="s">
        <v>7</v>
      </c>
      <c r="K3" s="150" t="s">
        <v>8</v>
      </c>
      <c r="L3" s="150" t="s">
        <v>51</v>
      </c>
      <c r="M3" s="179"/>
    </row>
    <row r="4" spans="1:13" ht="24" customHeight="1">
      <c r="A4" s="150"/>
      <c r="B4" s="150"/>
      <c r="C4" s="150"/>
      <c r="D4" s="150"/>
      <c r="E4" s="150" t="s">
        <v>9</v>
      </c>
      <c r="F4" s="150" t="s">
        <v>10</v>
      </c>
      <c r="G4" s="150"/>
      <c r="H4" s="150"/>
      <c r="I4" s="150"/>
      <c r="J4" s="150"/>
      <c r="K4" s="150"/>
      <c r="L4" s="150"/>
      <c r="M4" s="179"/>
    </row>
    <row r="5" spans="1:13" ht="42" customHeight="1">
      <c r="A5" s="150"/>
      <c r="B5" s="150"/>
      <c r="C5" s="150"/>
      <c r="D5" s="150"/>
      <c r="E5" s="150"/>
      <c r="F5" s="150" t="s">
        <v>11</v>
      </c>
      <c r="G5" s="150"/>
      <c r="H5" s="150"/>
      <c r="I5" s="150" t="s">
        <v>12</v>
      </c>
      <c r="J5" s="150"/>
      <c r="K5" s="150"/>
      <c r="L5" s="150"/>
      <c r="M5" s="179"/>
    </row>
    <row r="6" spans="1:13" ht="18.75" customHeight="1">
      <c r="A6" s="150"/>
      <c r="B6" s="150"/>
      <c r="C6" s="150"/>
      <c r="D6" s="150"/>
      <c r="E6" s="150"/>
      <c r="F6" s="150" t="s">
        <v>14</v>
      </c>
      <c r="G6" s="150" t="s">
        <v>13</v>
      </c>
      <c r="H6" s="150"/>
      <c r="I6" s="150"/>
      <c r="J6" s="150"/>
      <c r="K6" s="150"/>
      <c r="L6" s="150"/>
      <c r="M6" s="179"/>
    </row>
    <row r="7" spans="1:13" ht="58.5" customHeight="1">
      <c r="A7" s="150"/>
      <c r="B7" s="150"/>
      <c r="C7" s="150"/>
      <c r="D7" s="150"/>
      <c r="E7" s="150"/>
      <c r="F7" s="150"/>
      <c r="G7" s="150" t="s">
        <v>15</v>
      </c>
      <c r="H7" s="150" t="s">
        <v>16</v>
      </c>
      <c r="I7" s="150"/>
      <c r="J7" s="150"/>
      <c r="K7" s="150"/>
      <c r="L7" s="150"/>
      <c r="M7" s="179"/>
    </row>
    <row r="8" spans="1:13" ht="24" customHeight="1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79"/>
    </row>
    <row r="9" spans="1:13" ht="21.75" customHeight="1">
      <c r="A9" s="180" t="s">
        <v>179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9"/>
    </row>
    <row r="10" spans="1:13" ht="18.75" customHeight="1">
      <c r="A10" s="181" t="s">
        <v>180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79"/>
    </row>
    <row r="11" spans="1:13" ht="20.25" customHeight="1">
      <c r="A11" s="182" t="s">
        <v>181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79"/>
    </row>
    <row r="12" spans="1:13" ht="10.5" customHeight="1">
      <c r="A12" s="150" t="s">
        <v>17</v>
      </c>
      <c r="B12" s="150" t="s">
        <v>182</v>
      </c>
      <c r="C12" s="152">
        <v>2017</v>
      </c>
      <c r="D12" s="183">
        <v>264.99311</v>
      </c>
      <c r="E12" s="183" t="s">
        <v>20</v>
      </c>
      <c r="F12" s="183" t="s">
        <v>20</v>
      </c>
      <c r="G12" s="183" t="s">
        <v>20</v>
      </c>
      <c r="H12" s="183" t="s">
        <v>20</v>
      </c>
      <c r="I12" s="183">
        <v>264.99311</v>
      </c>
      <c r="J12" s="183" t="s">
        <v>20</v>
      </c>
      <c r="K12" s="156" t="s">
        <v>183</v>
      </c>
      <c r="L12" s="184" t="s">
        <v>184</v>
      </c>
      <c r="M12" s="179"/>
    </row>
    <row r="13" spans="1:13" ht="9" customHeight="1">
      <c r="A13" s="150"/>
      <c r="B13" s="150"/>
      <c r="C13" s="152"/>
      <c r="D13" s="183"/>
      <c r="E13" s="183"/>
      <c r="F13" s="183"/>
      <c r="G13" s="183"/>
      <c r="H13" s="183"/>
      <c r="I13" s="183"/>
      <c r="J13" s="183"/>
      <c r="K13" s="156"/>
      <c r="L13" s="184"/>
      <c r="M13" s="179"/>
    </row>
    <row r="14" spans="1:13" ht="12.75" customHeight="1">
      <c r="A14" s="150"/>
      <c r="B14" s="150"/>
      <c r="C14" s="152">
        <v>2018</v>
      </c>
      <c r="D14" s="183">
        <v>355.416</v>
      </c>
      <c r="E14" s="183" t="s">
        <v>20</v>
      </c>
      <c r="F14" s="183" t="s">
        <v>20</v>
      </c>
      <c r="G14" s="183" t="s">
        <v>20</v>
      </c>
      <c r="H14" s="183" t="s">
        <v>20</v>
      </c>
      <c r="I14" s="183">
        <v>355.416</v>
      </c>
      <c r="J14" s="183" t="s">
        <v>20</v>
      </c>
      <c r="K14" s="156"/>
      <c r="L14" s="184"/>
      <c r="M14" s="179"/>
    </row>
    <row r="15" spans="1:13" ht="12" customHeight="1">
      <c r="A15" s="150"/>
      <c r="B15" s="150"/>
      <c r="C15" s="152"/>
      <c r="D15" s="183"/>
      <c r="E15" s="183"/>
      <c r="F15" s="183"/>
      <c r="G15" s="183"/>
      <c r="H15" s="183"/>
      <c r="I15" s="183"/>
      <c r="J15" s="183"/>
      <c r="K15" s="156"/>
      <c r="L15" s="184"/>
      <c r="M15" s="179"/>
    </row>
    <row r="16" spans="1:14" ht="21" customHeight="1">
      <c r="A16" s="150"/>
      <c r="B16" s="150"/>
      <c r="C16" s="152">
        <v>2019</v>
      </c>
      <c r="D16" s="183">
        <f aca="true" t="shared" si="0" ref="D16:D22">I16</f>
        <v>317.85188</v>
      </c>
      <c r="E16" s="183" t="s">
        <v>20</v>
      </c>
      <c r="F16" s="183"/>
      <c r="G16" s="183" t="s">
        <v>20</v>
      </c>
      <c r="H16" s="183" t="s">
        <v>20</v>
      </c>
      <c r="I16" s="183">
        <v>317.85188</v>
      </c>
      <c r="J16" s="183" t="s">
        <v>20</v>
      </c>
      <c r="K16" s="156"/>
      <c r="L16" s="184"/>
      <c r="M16" s="179"/>
      <c r="N16" s="185"/>
    </row>
    <row r="17" spans="1:14" ht="20.25" customHeight="1">
      <c r="A17" s="150"/>
      <c r="B17" s="150"/>
      <c r="C17" s="152">
        <v>2020</v>
      </c>
      <c r="D17" s="183">
        <f t="shared" si="0"/>
        <v>230.85349</v>
      </c>
      <c r="E17" s="183" t="s">
        <v>20</v>
      </c>
      <c r="F17" s="183" t="s">
        <v>20</v>
      </c>
      <c r="G17" s="183" t="s">
        <v>20</v>
      </c>
      <c r="H17" s="183" t="s">
        <v>20</v>
      </c>
      <c r="I17" s="183">
        <v>230.85349</v>
      </c>
      <c r="J17" s="183" t="s">
        <v>20</v>
      </c>
      <c r="K17" s="156"/>
      <c r="L17" s="184"/>
      <c r="M17" s="179"/>
      <c r="N17" s="185"/>
    </row>
    <row r="18" spans="1:14" ht="21.75" customHeight="1">
      <c r="A18" s="150"/>
      <c r="B18" s="150"/>
      <c r="C18" s="162">
        <v>2021</v>
      </c>
      <c r="D18" s="183">
        <f t="shared" si="0"/>
        <v>124.73233</v>
      </c>
      <c r="E18" s="186" t="s">
        <v>20</v>
      </c>
      <c r="F18" s="186" t="s">
        <v>20</v>
      </c>
      <c r="G18" s="186" t="s">
        <v>20</v>
      </c>
      <c r="H18" s="186" t="s">
        <v>20</v>
      </c>
      <c r="I18" s="183">
        <v>124.73233</v>
      </c>
      <c r="J18" s="186" t="s">
        <v>20</v>
      </c>
      <c r="K18" s="156"/>
      <c r="L18" s="184"/>
      <c r="M18" s="179"/>
      <c r="N18" s="185"/>
    </row>
    <row r="19" spans="1:14" ht="24" customHeight="1">
      <c r="A19" s="150"/>
      <c r="B19" s="150"/>
      <c r="C19" s="162">
        <v>2022</v>
      </c>
      <c r="D19" s="183">
        <f t="shared" si="0"/>
        <v>127.01976</v>
      </c>
      <c r="E19" s="186" t="s">
        <v>20</v>
      </c>
      <c r="F19" s="186" t="s">
        <v>20</v>
      </c>
      <c r="G19" s="186" t="s">
        <v>20</v>
      </c>
      <c r="H19" s="186" t="s">
        <v>20</v>
      </c>
      <c r="I19" s="183">
        <v>127.01976</v>
      </c>
      <c r="J19" s="186" t="s">
        <v>20</v>
      </c>
      <c r="K19" s="156"/>
      <c r="L19" s="184"/>
      <c r="M19" s="179"/>
      <c r="N19" s="185"/>
    </row>
    <row r="20" spans="1:14" ht="21.75" customHeight="1">
      <c r="A20" s="150"/>
      <c r="B20" s="150"/>
      <c r="C20" s="162">
        <v>2023</v>
      </c>
      <c r="D20" s="187">
        <f t="shared" si="0"/>
        <v>135.50981</v>
      </c>
      <c r="E20" s="188" t="s">
        <v>20</v>
      </c>
      <c r="F20" s="188" t="s">
        <v>20</v>
      </c>
      <c r="G20" s="188" t="s">
        <v>20</v>
      </c>
      <c r="H20" s="188" t="s">
        <v>20</v>
      </c>
      <c r="I20" s="187">
        <v>135.50981</v>
      </c>
      <c r="J20" s="186" t="s">
        <v>20</v>
      </c>
      <c r="K20" s="156"/>
      <c r="L20" s="184"/>
      <c r="M20" s="179"/>
      <c r="N20" s="185"/>
    </row>
    <row r="21" spans="1:14" ht="21.75" customHeight="1">
      <c r="A21" s="150"/>
      <c r="B21" s="150"/>
      <c r="C21" s="162">
        <v>2024</v>
      </c>
      <c r="D21" s="183">
        <f t="shared" si="0"/>
        <v>125</v>
      </c>
      <c r="E21" s="186"/>
      <c r="F21" s="186"/>
      <c r="G21" s="186"/>
      <c r="H21" s="186"/>
      <c r="I21" s="183">
        <v>125</v>
      </c>
      <c r="J21" s="186"/>
      <c r="K21" s="156"/>
      <c r="L21" s="184"/>
      <c r="M21" s="179"/>
      <c r="N21" s="185"/>
    </row>
    <row r="22" spans="1:14" ht="21.75" customHeight="1">
      <c r="A22" s="150"/>
      <c r="B22" s="150"/>
      <c r="C22" s="162">
        <v>2025</v>
      </c>
      <c r="D22" s="183">
        <f t="shared" si="0"/>
        <v>125</v>
      </c>
      <c r="E22" s="186" t="s">
        <v>20</v>
      </c>
      <c r="F22" s="186" t="s">
        <v>20</v>
      </c>
      <c r="G22" s="186" t="s">
        <v>20</v>
      </c>
      <c r="H22" s="186" t="s">
        <v>20</v>
      </c>
      <c r="I22" s="183">
        <v>125</v>
      </c>
      <c r="J22" s="186" t="s">
        <v>20</v>
      </c>
      <c r="K22" s="156"/>
      <c r="L22" s="184"/>
      <c r="M22" s="179"/>
      <c r="N22" s="185"/>
    </row>
    <row r="23" spans="1:13" ht="18.75" customHeight="1">
      <c r="A23" s="150" t="s">
        <v>57</v>
      </c>
      <c r="B23" s="150" t="s">
        <v>185</v>
      </c>
      <c r="C23" s="152">
        <v>2017</v>
      </c>
      <c r="D23" s="183">
        <v>140.20717</v>
      </c>
      <c r="E23" s="183" t="s">
        <v>20</v>
      </c>
      <c r="F23" s="183" t="s">
        <v>20</v>
      </c>
      <c r="G23" s="183" t="s">
        <v>20</v>
      </c>
      <c r="H23" s="183" t="s">
        <v>20</v>
      </c>
      <c r="I23" s="183">
        <v>140.20717</v>
      </c>
      <c r="J23" s="183" t="s">
        <v>20</v>
      </c>
      <c r="K23" s="156" t="s">
        <v>186</v>
      </c>
      <c r="L23" s="184"/>
      <c r="M23" s="179"/>
    </row>
    <row r="24" spans="1:13" ht="29.25" customHeight="1">
      <c r="A24" s="150"/>
      <c r="B24" s="150"/>
      <c r="C24" s="152"/>
      <c r="D24" s="183"/>
      <c r="E24" s="183"/>
      <c r="F24" s="183"/>
      <c r="G24" s="183"/>
      <c r="H24" s="183"/>
      <c r="I24" s="183">
        <v>83.138</v>
      </c>
      <c r="J24" s="183" t="s">
        <v>20</v>
      </c>
      <c r="K24" s="156"/>
      <c r="L24" s="184"/>
      <c r="M24" s="179"/>
    </row>
    <row r="25" spans="1:13" ht="24.75" customHeight="1">
      <c r="A25" s="150"/>
      <c r="B25" s="150"/>
      <c r="C25" s="152"/>
      <c r="D25" s="183"/>
      <c r="E25" s="183"/>
      <c r="F25" s="183"/>
      <c r="G25" s="183"/>
      <c r="H25" s="183"/>
      <c r="I25" s="183">
        <v>57.127</v>
      </c>
      <c r="J25" s="183" t="s">
        <v>20</v>
      </c>
      <c r="K25" s="156"/>
      <c r="L25" s="184"/>
      <c r="M25" s="179"/>
    </row>
    <row r="26" spans="1:13" ht="23.25" customHeight="1">
      <c r="A26" s="150"/>
      <c r="B26" s="150"/>
      <c r="C26" s="169">
        <v>2018</v>
      </c>
      <c r="D26" s="189">
        <v>210.34001</v>
      </c>
      <c r="E26" s="189" t="s">
        <v>20</v>
      </c>
      <c r="F26" s="183" t="s">
        <v>20</v>
      </c>
      <c r="G26" s="183" t="s">
        <v>20</v>
      </c>
      <c r="H26" s="189" t="s">
        <v>20</v>
      </c>
      <c r="I26" s="189">
        <v>210.34001</v>
      </c>
      <c r="J26" s="189" t="s">
        <v>20</v>
      </c>
      <c r="K26" s="156"/>
      <c r="L26" s="184"/>
      <c r="M26" s="179"/>
    </row>
    <row r="27" spans="1:13" ht="21.75" customHeight="1">
      <c r="A27" s="150"/>
      <c r="B27" s="150"/>
      <c r="C27" s="152">
        <v>2019</v>
      </c>
      <c r="D27" s="183">
        <f aca="true" t="shared" si="1" ref="D27:D30">I27</f>
        <v>233.80697</v>
      </c>
      <c r="E27" s="183" t="s">
        <v>20</v>
      </c>
      <c r="F27" s="183" t="s">
        <v>20</v>
      </c>
      <c r="G27" s="183" t="s">
        <v>20</v>
      </c>
      <c r="H27" s="183" t="s">
        <v>20</v>
      </c>
      <c r="I27" s="183">
        <v>233.80697</v>
      </c>
      <c r="J27" s="183" t="s">
        <v>20</v>
      </c>
      <c r="K27" s="156"/>
      <c r="L27" s="184"/>
      <c r="M27" s="179"/>
    </row>
    <row r="28" spans="1:13" ht="22.5" customHeight="1">
      <c r="A28" s="150"/>
      <c r="B28" s="150"/>
      <c r="C28" s="152">
        <v>2020</v>
      </c>
      <c r="D28" s="183">
        <f t="shared" si="1"/>
        <v>0</v>
      </c>
      <c r="E28" s="183" t="s">
        <v>20</v>
      </c>
      <c r="F28" s="183" t="s">
        <v>20</v>
      </c>
      <c r="G28" s="183" t="s">
        <v>20</v>
      </c>
      <c r="H28" s="183" t="s">
        <v>20</v>
      </c>
      <c r="I28" s="183">
        <v>0</v>
      </c>
      <c r="J28" s="183" t="s">
        <v>20</v>
      </c>
      <c r="K28" s="156"/>
      <c r="L28" s="184"/>
      <c r="M28" s="179"/>
    </row>
    <row r="29" spans="1:13" ht="24" customHeight="1">
      <c r="A29" s="150"/>
      <c r="B29" s="150"/>
      <c r="C29" s="158">
        <v>2021</v>
      </c>
      <c r="D29" s="183">
        <f t="shared" si="1"/>
        <v>83.57632</v>
      </c>
      <c r="E29" s="190" t="s">
        <v>20</v>
      </c>
      <c r="F29" s="190" t="s">
        <v>20</v>
      </c>
      <c r="G29" s="190" t="s">
        <v>20</v>
      </c>
      <c r="H29" s="190" t="s">
        <v>20</v>
      </c>
      <c r="I29" s="183">
        <v>83.57632</v>
      </c>
      <c r="J29" s="183" t="s">
        <v>20</v>
      </c>
      <c r="K29" s="156"/>
      <c r="L29" s="184"/>
      <c r="M29" s="179"/>
    </row>
    <row r="30" spans="1:13" ht="24" customHeight="1">
      <c r="A30" s="150"/>
      <c r="B30" s="150"/>
      <c r="C30" s="158">
        <v>2022</v>
      </c>
      <c r="D30" s="183">
        <f t="shared" si="1"/>
        <v>116.31892</v>
      </c>
      <c r="E30" s="190" t="s">
        <v>20</v>
      </c>
      <c r="F30" s="190" t="s">
        <v>20</v>
      </c>
      <c r="G30" s="190" t="s">
        <v>20</v>
      </c>
      <c r="H30" s="190" t="s">
        <v>20</v>
      </c>
      <c r="I30" s="183">
        <v>116.31892</v>
      </c>
      <c r="J30" s="183" t="s">
        <v>20</v>
      </c>
      <c r="K30" s="156"/>
      <c r="L30" s="184"/>
      <c r="M30" s="179"/>
    </row>
    <row r="31" spans="1:13" ht="28.5" customHeight="1">
      <c r="A31" s="150"/>
      <c r="B31" s="150"/>
      <c r="C31" s="158">
        <v>2023</v>
      </c>
      <c r="D31" s="187">
        <v>0</v>
      </c>
      <c r="E31" s="191" t="s">
        <v>20</v>
      </c>
      <c r="F31" s="191" t="s">
        <v>20</v>
      </c>
      <c r="G31" s="191" t="s">
        <v>20</v>
      </c>
      <c r="H31" s="191" t="s">
        <v>20</v>
      </c>
      <c r="I31" s="187">
        <v>0</v>
      </c>
      <c r="J31" s="183" t="s">
        <v>20</v>
      </c>
      <c r="K31" s="156"/>
      <c r="L31" s="184"/>
      <c r="M31" s="179"/>
    </row>
    <row r="32" spans="1:13" ht="28.5" customHeight="1">
      <c r="A32" s="150"/>
      <c r="B32" s="150"/>
      <c r="C32" s="158">
        <v>2024</v>
      </c>
      <c r="D32" s="183">
        <f aca="true" t="shared" si="2" ref="D32:D34">I32</f>
        <v>125</v>
      </c>
      <c r="E32" s="190"/>
      <c r="F32" s="190"/>
      <c r="G32" s="190"/>
      <c r="H32" s="190"/>
      <c r="I32" s="183">
        <v>125</v>
      </c>
      <c r="J32" s="183"/>
      <c r="K32" s="156"/>
      <c r="L32" s="184"/>
      <c r="M32" s="179"/>
    </row>
    <row r="33" spans="1:13" ht="28.5" customHeight="1">
      <c r="A33" s="150"/>
      <c r="B33" s="150"/>
      <c r="C33" s="162">
        <v>2025</v>
      </c>
      <c r="D33" s="183">
        <f t="shared" si="2"/>
        <v>125</v>
      </c>
      <c r="E33" s="190" t="s">
        <v>20</v>
      </c>
      <c r="F33" s="190" t="s">
        <v>20</v>
      </c>
      <c r="G33" s="190" t="s">
        <v>20</v>
      </c>
      <c r="H33" s="190" t="s">
        <v>20</v>
      </c>
      <c r="I33" s="183">
        <v>125</v>
      </c>
      <c r="J33" s="183" t="s">
        <v>20</v>
      </c>
      <c r="K33" s="156"/>
      <c r="L33" s="184"/>
      <c r="M33" s="179"/>
    </row>
    <row r="34" spans="1:13" ht="21.75" customHeight="1">
      <c r="A34" s="150" t="s">
        <v>61</v>
      </c>
      <c r="B34" s="150" t="s">
        <v>187</v>
      </c>
      <c r="C34" s="152">
        <v>2017</v>
      </c>
      <c r="D34" s="183">
        <f t="shared" si="2"/>
        <v>0</v>
      </c>
      <c r="E34" s="183" t="s">
        <v>20</v>
      </c>
      <c r="F34" s="183" t="s">
        <v>20</v>
      </c>
      <c r="G34" s="183" t="s">
        <v>20</v>
      </c>
      <c r="H34" s="183" t="s">
        <v>20</v>
      </c>
      <c r="I34" s="183" t="s">
        <v>20</v>
      </c>
      <c r="J34" s="183" t="s">
        <v>20</v>
      </c>
      <c r="K34" s="150" t="s">
        <v>188</v>
      </c>
      <c r="L34" s="184"/>
      <c r="M34" s="179"/>
    </row>
    <row r="35" spans="1:13" ht="20.25" customHeight="1">
      <c r="A35" s="150"/>
      <c r="B35" s="150"/>
      <c r="C35" s="152">
        <v>2018</v>
      </c>
      <c r="D35" s="183" t="s">
        <v>20</v>
      </c>
      <c r="E35" s="183" t="s">
        <v>20</v>
      </c>
      <c r="F35" s="183" t="s">
        <v>20</v>
      </c>
      <c r="G35" s="183" t="s">
        <v>20</v>
      </c>
      <c r="H35" s="183" t="s">
        <v>20</v>
      </c>
      <c r="I35" s="183" t="s">
        <v>20</v>
      </c>
      <c r="J35" s="183" t="s">
        <v>20</v>
      </c>
      <c r="K35" s="150"/>
      <c r="L35" s="184"/>
      <c r="M35" s="179"/>
    </row>
    <row r="36" spans="1:13" ht="17.25" customHeight="1">
      <c r="A36" s="150"/>
      <c r="B36" s="150"/>
      <c r="C36" s="152">
        <v>2019</v>
      </c>
      <c r="D36" s="183" t="s">
        <v>20</v>
      </c>
      <c r="E36" s="183" t="s">
        <v>20</v>
      </c>
      <c r="F36" s="183" t="s">
        <v>20</v>
      </c>
      <c r="G36" s="183" t="s">
        <v>20</v>
      </c>
      <c r="H36" s="183" t="s">
        <v>20</v>
      </c>
      <c r="I36" s="183" t="s">
        <v>20</v>
      </c>
      <c r="J36" s="183" t="s">
        <v>20</v>
      </c>
      <c r="K36" s="150"/>
      <c r="L36" s="184"/>
      <c r="M36" s="179"/>
    </row>
    <row r="37" spans="1:13" ht="20.25" customHeight="1">
      <c r="A37" s="150"/>
      <c r="B37" s="150"/>
      <c r="C37" s="152">
        <v>2020</v>
      </c>
      <c r="D37" s="183" t="s">
        <v>20</v>
      </c>
      <c r="E37" s="183" t="s">
        <v>20</v>
      </c>
      <c r="F37" s="183" t="s">
        <v>20</v>
      </c>
      <c r="G37" s="183" t="s">
        <v>20</v>
      </c>
      <c r="H37" s="183" t="s">
        <v>20</v>
      </c>
      <c r="I37" s="183" t="s">
        <v>20</v>
      </c>
      <c r="J37" s="183" t="s">
        <v>20</v>
      </c>
      <c r="K37" s="150"/>
      <c r="L37" s="184"/>
      <c r="M37" s="179"/>
    </row>
    <row r="38" spans="1:13" ht="22.5" customHeight="1">
      <c r="A38" s="150"/>
      <c r="B38" s="150"/>
      <c r="C38" s="158">
        <v>2021</v>
      </c>
      <c r="D38" s="183" t="s">
        <v>20</v>
      </c>
      <c r="E38" s="190"/>
      <c r="F38" s="190"/>
      <c r="G38" s="183" t="s">
        <v>20</v>
      </c>
      <c r="H38" s="183" t="s">
        <v>20</v>
      </c>
      <c r="I38" s="190" t="s">
        <v>20</v>
      </c>
      <c r="J38" s="183" t="s">
        <v>20</v>
      </c>
      <c r="K38" s="150"/>
      <c r="L38" s="184"/>
      <c r="M38" s="179"/>
    </row>
    <row r="39" spans="1:13" ht="21.75" customHeight="1">
      <c r="A39" s="150"/>
      <c r="B39" s="150"/>
      <c r="C39" s="158">
        <v>2022</v>
      </c>
      <c r="D39" s="183" t="s">
        <v>20</v>
      </c>
      <c r="E39" s="183" t="s">
        <v>20</v>
      </c>
      <c r="F39" s="183" t="s">
        <v>20</v>
      </c>
      <c r="G39" s="183" t="s">
        <v>20</v>
      </c>
      <c r="H39" s="183" t="s">
        <v>20</v>
      </c>
      <c r="I39" s="190" t="s">
        <v>20</v>
      </c>
      <c r="J39" s="183" t="s">
        <v>20</v>
      </c>
      <c r="K39" s="150"/>
      <c r="L39" s="184"/>
      <c r="M39" s="179"/>
    </row>
    <row r="40" spans="1:13" ht="21.75" customHeight="1">
      <c r="A40" s="150"/>
      <c r="B40" s="150"/>
      <c r="C40" s="158">
        <v>2023</v>
      </c>
      <c r="D40" s="192" t="s">
        <v>20</v>
      </c>
      <c r="E40" s="192" t="s">
        <v>20</v>
      </c>
      <c r="F40" s="192" t="s">
        <v>20</v>
      </c>
      <c r="G40" s="192" t="s">
        <v>20</v>
      </c>
      <c r="H40" s="192" t="s">
        <v>20</v>
      </c>
      <c r="I40" s="192" t="s">
        <v>20</v>
      </c>
      <c r="J40" s="183" t="s">
        <v>20</v>
      </c>
      <c r="K40" s="150"/>
      <c r="L40" s="184"/>
      <c r="M40" s="179"/>
    </row>
    <row r="41" spans="1:13" ht="21.75" customHeight="1">
      <c r="A41" s="150"/>
      <c r="B41" s="150"/>
      <c r="C41" s="158">
        <v>2024</v>
      </c>
      <c r="D41" s="183" t="s">
        <v>20</v>
      </c>
      <c r="E41" s="183" t="s">
        <v>20</v>
      </c>
      <c r="F41" s="183" t="s">
        <v>20</v>
      </c>
      <c r="G41" s="183" t="s">
        <v>20</v>
      </c>
      <c r="H41" s="183" t="s">
        <v>20</v>
      </c>
      <c r="I41" s="183" t="s">
        <v>20</v>
      </c>
      <c r="J41" s="183" t="s">
        <v>20</v>
      </c>
      <c r="K41" s="150"/>
      <c r="L41" s="184"/>
      <c r="M41" s="179"/>
    </row>
    <row r="42" spans="1:13" ht="21.75" customHeight="1">
      <c r="A42" s="150"/>
      <c r="B42" s="150"/>
      <c r="C42" s="162">
        <v>2025</v>
      </c>
      <c r="D42" s="183" t="s">
        <v>20</v>
      </c>
      <c r="E42" s="183" t="s">
        <v>20</v>
      </c>
      <c r="F42" s="183" t="s">
        <v>20</v>
      </c>
      <c r="G42" s="183" t="s">
        <v>20</v>
      </c>
      <c r="H42" s="183" t="s">
        <v>20</v>
      </c>
      <c r="I42" s="183" t="s">
        <v>20</v>
      </c>
      <c r="J42" s="183" t="s">
        <v>20</v>
      </c>
      <c r="K42" s="150"/>
      <c r="L42" s="184"/>
      <c r="M42" s="179"/>
    </row>
    <row r="43" spans="1:13" ht="24.75" customHeight="1">
      <c r="A43" s="150" t="s">
        <v>64</v>
      </c>
      <c r="B43" s="150" t="s">
        <v>189</v>
      </c>
      <c r="C43" s="152">
        <v>2017</v>
      </c>
      <c r="D43" s="183">
        <v>294.70442</v>
      </c>
      <c r="E43" s="183" t="s">
        <v>20</v>
      </c>
      <c r="F43" s="183" t="s">
        <v>20</v>
      </c>
      <c r="G43" s="183" t="s">
        <v>20</v>
      </c>
      <c r="H43" s="183" t="s">
        <v>20</v>
      </c>
      <c r="I43" s="183">
        <v>294.70442</v>
      </c>
      <c r="J43" s="183" t="s">
        <v>20</v>
      </c>
      <c r="K43" s="150" t="s">
        <v>190</v>
      </c>
      <c r="L43" s="184"/>
      <c r="M43" s="193"/>
    </row>
    <row r="44" spans="1:13" ht="23.25" customHeight="1">
      <c r="A44" s="150"/>
      <c r="B44" s="150"/>
      <c r="C44" s="152">
        <v>2018</v>
      </c>
      <c r="D44" s="183">
        <v>444.29468</v>
      </c>
      <c r="E44" s="183" t="s">
        <v>20</v>
      </c>
      <c r="F44" s="183" t="s">
        <v>20</v>
      </c>
      <c r="G44" s="183" t="s">
        <v>20</v>
      </c>
      <c r="H44" s="183" t="s">
        <v>20</v>
      </c>
      <c r="I44" s="183">
        <v>444.29468</v>
      </c>
      <c r="J44" s="183" t="s">
        <v>20</v>
      </c>
      <c r="K44" s="150"/>
      <c r="L44" s="184"/>
      <c r="M44" s="194"/>
    </row>
    <row r="45" spans="1:13" s="196" customFormat="1" ht="22.5" customHeight="1">
      <c r="A45" s="150"/>
      <c r="B45" s="150"/>
      <c r="C45" s="152">
        <v>2019</v>
      </c>
      <c r="D45" s="183">
        <f aca="true" t="shared" si="3" ref="D45:D47">I45</f>
        <v>491.53798</v>
      </c>
      <c r="E45" s="183" t="s">
        <v>20</v>
      </c>
      <c r="F45" s="183" t="s">
        <v>20</v>
      </c>
      <c r="G45" s="183" t="s">
        <v>20</v>
      </c>
      <c r="H45" s="183" t="s">
        <v>20</v>
      </c>
      <c r="I45" s="183">
        <v>491.53798</v>
      </c>
      <c r="J45" s="183" t="s">
        <v>20</v>
      </c>
      <c r="K45" s="150"/>
      <c r="L45" s="184"/>
      <c r="M45" s="195"/>
    </row>
    <row r="46" spans="1:13" ht="21" customHeight="1">
      <c r="A46" s="150"/>
      <c r="B46" s="150"/>
      <c r="C46" s="152">
        <v>2020</v>
      </c>
      <c r="D46" s="183">
        <f t="shared" si="3"/>
        <v>472.73998</v>
      </c>
      <c r="E46" s="183" t="s">
        <v>20</v>
      </c>
      <c r="F46" s="183" t="s">
        <v>20</v>
      </c>
      <c r="G46" s="183" t="s">
        <v>20</v>
      </c>
      <c r="H46" s="183" t="s">
        <v>20</v>
      </c>
      <c r="I46" s="183">
        <v>472.73998</v>
      </c>
      <c r="J46" s="183" t="s">
        <v>20</v>
      </c>
      <c r="K46" s="150"/>
      <c r="L46" s="184"/>
      <c r="M46" s="179"/>
    </row>
    <row r="47" spans="1:13" ht="27.75" customHeight="1">
      <c r="A47" s="150"/>
      <c r="B47" s="150"/>
      <c r="C47" s="162">
        <v>2021</v>
      </c>
      <c r="D47" s="183">
        <f t="shared" si="3"/>
        <v>306.69755</v>
      </c>
      <c r="E47" s="183" t="s">
        <v>20</v>
      </c>
      <c r="F47" s="183" t="s">
        <v>20</v>
      </c>
      <c r="G47" s="183" t="s">
        <v>20</v>
      </c>
      <c r="H47" s="183" t="s">
        <v>20</v>
      </c>
      <c r="I47" s="183">
        <v>306.69755</v>
      </c>
      <c r="J47" s="190" t="s">
        <v>20</v>
      </c>
      <c r="K47" s="150"/>
      <c r="L47" s="184"/>
      <c r="M47" s="179"/>
    </row>
    <row r="48" spans="1:13" ht="21" customHeight="1">
      <c r="A48" s="150"/>
      <c r="B48" s="150"/>
      <c r="C48" s="162">
        <v>2022</v>
      </c>
      <c r="D48" s="183">
        <v>347.40154</v>
      </c>
      <c r="E48" s="183" t="s">
        <v>20</v>
      </c>
      <c r="F48" s="183" t="s">
        <v>20</v>
      </c>
      <c r="G48" s="183" t="s">
        <v>20</v>
      </c>
      <c r="H48" s="183" t="s">
        <v>20</v>
      </c>
      <c r="I48" s="183">
        <f>D48</f>
        <v>347.40154</v>
      </c>
      <c r="J48" s="190" t="s">
        <v>20</v>
      </c>
      <c r="K48" s="150"/>
      <c r="L48" s="184"/>
      <c r="M48" s="179"/>
    </row>
    <row r="49" spans="1:13" ht="21" customHeight="1">
      <c r="A49" s="150"/>
      <c r="B49" s="150"/>
      <c r="C49" s="162">
        <v>2023</v>
      </c>
      <c r="D49" s="192">
        <f>I49</f>
        <v>177.17073</v>
      </c>
      <c r="E49" s="192"/>
      <c r="F49" s="192"/>
      <c r="G49" s="192"/>
      <c r="H49" s="192"/>
      <c r="I49" s="192">
        <v>177.17073</v>
      </c>
      <c r="J49" s="190" t="s">
        <v>20</v>
      </c>
      <c r="K49" s="150"/>
      <c r="L49" s="184"/>
      <c r="M49" s="179"/>
    </row>
    <row r="50" spans="1:13" ht="21" customHeight="1">
      <c r="A50" s="150"/>
      <c r="B50" s="150"/>
      <c r="C50" s="162">
        <v>2024</v>
      </c>
      <c r="D50" s="183">
        <v>308.8</v>
      </c>
      <c r="E50" s="183"/>
      <c r="F50" s="183"/>
      <c r="G50" s="183"/>
      <c r="H50" s="183"/>
      <c r="I50" s="183">
        <f aca="true" t="shared" si="4" ref="I50:I51">D50</f>
        <v>308.8</v>
      </c>
      <c r="J50" s="190"/>
      <c r="K50" s="150"/>
      <c r="L50" s="184"/>
      <c r="M50" s="179"/>
    </row>
    <row r="51" spans="1:13" ht="21" customHeight="1">
      <c r="A51" s="150"/>
      <c r="B51" s="150"/>
      <c r="C51" s="162">
        <v>2025</v>
      </c>
      <c r="D51" s="183">
        <v>308.8</v>
      </c>
      <c r="E51" s="183"/>
      <c r="F51" s="183"/>
      <c r="G51" s="183"/>
      <c r="H51" s="183"/>
      <c r="I51" s="183">
        <f t="shared" si="4"/>
        <v>308.8</v>
      </c>
      <c r="J51" s="190" t="s">
        <v>20</v>
      </c>
      <c r="K51" s="150"/>
      <c r="L51" s="184"/>
      <c r="M51" s="179"/>
    </row>
    <row r="52" spans="1:13" ht="24.75" customHeight="1">
      <c r="A52" s="150" t="s">
        <v>68</v>
      </c>
      <c r="B52" s="150" t="s">
        <v>191</v>
      </c>
      <c r="C52" s="152">
        <v>2017</v>
      </c>
      <c r="D52" s="183">
        <f>I52</f>
        <v>0</v>
      </c>
      <c r="E52" s="183" t="s">
        <v>20</v>
      </c>
      <c r="F52" s="183" t="s">
        <v>20</v>
      </c>
      <c r="G52" s="183" t="s">
        <v>20</v>
      </c>
      <c r="H52" s="183" t="s">
        <v>20</v>
      </c>
      <c r="I52" s="183" t="s">
        <v>20</v>
      </c>
      <c r="J52" s="183" t="s">
        <v>20</v>
      </c>
      <c r="K52" s="150" t="s">
        <v>192</v>
      </c>
      <c r="L52" s="184"/>
      <c r="M52" s="194"/>
    </row>
    <row r="53" spans="1:13" ht="22.5" customHeight="1">
      <c r="A53" s="150"/>
      <c r="B53" s="150"/>
      <c r="C53" s="152">
        <v>2018</v>
      </c>
      <c r="D53" s="183" t="s">
        <v>20</v>
      </c>
      <c r="E53" s="183" t="s">
        <v>20</v>
      </c>
      <c r="F53" s="183" t="s">
        <v>20</v>
      </c>
      <c r="G53" s="183" t="s">
        <v>20</v>
      </c>
      <c r="H53" s="183" t="s">
        <v>20</v>
      </c>
      <c r="I53" s="183" t="s">
        <v>20</v>
      </c>
      <c r="J53" s="183" t="s">
        <v>20</v>
      </c>
      <c r="K53" s="150"/>
      <c r="L53" s="184"/>
      <c r="M53" s="194"/>
    </row>
    <row r="54" spans="1:13" ht="26.25" customHeight="1">
      <c r="A54" s="150"/>
      <c r="B54" s="150"/>
      <c r="C54" s="152">
        <v>2019</v>
      </c>
      <c r="D54" s="183" t="s">
        <v>20</v>
      </c>
      <c r="E54" s="183" t="s">
        <v>20</v>
      </c>
      <c r="F54" s="183" t="s">
        <v>20</v>
      </c>
      <c r="G54" s="183" t="s">
        <v>20</v>
      </c>
      <c r="H54" s="183" t="s">
        <v>20</v>
      </c>
      <c r="I54" s="183" t="s">
        <v>20</v>
      </c>
      <c r="J54" s="183" t="s">
        <v>20</v>
      </c>
      <c r="K54" s="150"/>
      <c r="L54" s="184"/>
      <c r="M54" s="179"/>
    </row>
    <row r="55" spans="1:13" ht="27.75" customHeight="1">
      <c r="A55" s="150"/>
      <c r="B55" s="150"/>
      <c r="C55" s="152">
        <v>2020</v>
      </c>
      <c r="D55" s="183" t="s">
        <v>20</v>
      </c>
      <c r="E55" s="183" t="s">
        <v>20</v>
      </c>
      <c r="F55" s="183" t="s">
        <v>20</v>
      </c>
      <c r="G55" s="183" t="s">
        <v>20</v>
      </c>
      <c r="H55" s="183" t="s">
        <v>20</v>
      </c>
      <c r="I55" s="183" t="s">
        <v>20</v>
      </c>
      <c r="J55" s="183" t="s">
        <v>20</v>
      </c>
      <c r="K55" s="150"/>
      <c r="L55" s="184"/>
      <c r="M55" s="179"/>
    </row>
    <row r="56" spans="1:13" ht="28.5" customHeight="1">
      <c r="A56" s="150"/>
      <c r="B56" s="150"/>
      <c r="C56" s="162">
        <v>2021</v>
      </c>
      <c r="D56" s="186" t="s">
        <v>20</v>
      </c>
      <c r="E56" s="186" t="s">
        <v>20</v>
      </c>
      <c r="F56" s="186" t="s">
        <v>20</v>
      </c>
      <c r="G56" s="186" t="s">
        <v>20</v>
      </c>
      <c r="H56" s="186" t="s">
        <v>20</v>
      </c>
      <c r="I56" s="186" t="s">
        <v>20</v>
      </c>
      <c r="J56" s="186" t="s">
        <v>20</v>
      </c>
      <c r="K56" s="150"/>
      <c r="L56" s="184"/>
      <c r="M56" s="179"/>
    </row>
    <row r="57" spans="1:13" ht="27.75" customHeight="1">
      <c r="A57" s="150"/>
      <c r="B57" s="150"/>
      <c r="C57" s="162">
        <v>2022</v>
      </c>
      <c r="D57" s="186" t="s">
        <v>20</v>
      </c>
      <c r="E57" s="186" t="s">
        <v>20</v>
      </c>
      <c r="F57" s="186" t="s">
        <v>20</v>
      </c>
      <c r="G57" s="186" t="s">
        <v>20</v>
      </c>
      <c r="H57" s="186" t="s">
        <v>20</v>
      </c>
      <c r="I57" s="186" t="s">
        <v>20</v>
      </c>
      <c r="J57" s="186" t="s">
        <v>20</v>
      </c>
      <c r="K57" s="150"/>
      <c r="L57" s="184"/>
      <c r="M57" s="179"/>
    </row>
    <row r="58" spans="1:13" ht="27.75" customHeight="1">
      <c r="A58" s="150"/>
      <c r="B58" s="150"/>
      <c r="C58" s="162">
        <v>2023</v>
      </c>
      <c r="D58" s="186" t="s">
        <v>20</v>
      </c>
      <c r="E58" s="186" t="s">
        <v>20</v>
      </c>
      <c r="F58" s="186" t="s">
        <v>20</v>
      </c>
      <c r="G58" s="186" t="s">
        <v>20</v>
      </c>
      <c r="H58" s="186" t="s">
        <v>20</v>
      </c>
      <c r="I58" s="186" t="s">
        <v>20</v>
      </c>
      <c r="J58" s="186" t="s">
        <v>20</v>
      </c>
      <c r="K58" s="150"/>
      <c r="L58" s="184"/>
      <c r="M58" s="179"/>
    </row>
    <row r="59" spans="1:13" ht="27.75" customHeight="1">
      <c r="A59" s="150"/>
      <c r="B59" s="150"/>
      <c r="C59" s="162">
        <v>2024</v>
      </c>
      <c r="D59" s="186" t="s">
        <v>20</v>
      </c>
      <c r="E59" s="186"/>
      <c r="F59" s="186"/>
      <c r="G59" s="186"/>
      <c r="H59" s="186"/>
      <c r="I59" s="186" t="s">
        <v>20</v>
      </c>
      <c r="J59" s="186"/>
      <c r="K59" s="150"/>
      <c r="L59" s="184"/>
      <c r="M59" s="179"/>
    </row>
    <row r="60" spans="1:13" ht="27.75" customHeight="1">
      <c r="A60" s="150"/>
      <c r="B60" s="150"/>
      <c r="C60" s="162">
        <v>2025</v>
      </c>
      <c r="D60" s="186" t="s">
        <v>20</v>
      </c>
      <c r="E60" s="186" t="s">
        <v>20</v>
      </c>
      <c r="F60" s="186" t="s">
        <v>20</v>
      </c>
      <c r="G60" s="186" t="s">
        <v>20</v>
      </c>
      <c r="H60" s="186" t="s">
        <v>20</v>
      </c>
      <c r="I60" s="186" t="s">
        <v>20</v>
      </c>
      <c r="J60" s="186" t="s">
        <v>20</v>
      </c>
      <c r="K60" s="150"/>
      <c r="L60" s="184"/>
      <c r="M60" s="179"/>
    </row>
    <row r="61" spans="1:13" ht="24" customHeight="1">
      <c r="A61" s="150" t="s">
        <v>72</v>
      </c>
      <c r="B61" s="150" t="s">
        <v>193</v>
      </c>
      <c r="C61" s="152">
        <v>2017</v>
      </c>
      <c r="D61" s="183">
        <v>56.84292</v>
      </c>
      <c r="E61" s="183" t="s">
        <v>20</v>
      </c>
      <c r="F61" s="197" t="s">
        <v>20</v>
      </c>
      <c r="G61" s="197" t="s">
        <v>20</v>
      </c>
      <c r="H61" s="183" t="s">
        <v>20</v>
      </c>
      <c r="I61" s="183">
        <v>56.84292</v>
      </c>
      <c r="J61" s="183" t="s">
        <v>20</v>
      </c>
      <c r="K61" s="150" t="s">
        <v>194</v>
      </c>
      <c r="L61" s="184"/>
      <c r="M61" s="179"/>
    </row>
    <row r="62" spans="1:13" ht="13.5" customHeight="1">
      <c r="A62" s="150"/>
      <c r="B62" s="150"/>
      <c r="C62" s="152">
        <v>2018</v>
      </c>
      <c r="D62" s="183">
        <v>92.69618</v>
      </c>
      <c r="E62" s="183" t="s">
        <v>20</v>
      </c>
      <c r="F62" s="197" t="s">
        <v>20</v>
      </c>
      <c r="G62" s="197" t="s">
        <v>20</v>
      </c>
      <c r="H62" s="183" t="s">
        <v>20</v>
      </c>
      <c r="I62" s="183">
        <v>92.69618</v>
      </c>
      <c r="J62" s="183" t="s">
        <v>20</v>
      </c>
      <c r="K62" s="150"/>
      <c r="L62" s="184"/>
      <c r="M62" s="179"/>
    </row>
    <row r="63" spans="1:13" ht="12" customHeight="1">
      <c r="A63" s="150"/>
      <c r="B63" s="150"/>
      <c r="C63" s="152"/>
      <c r="D63" s="183"/>
      <c r="E63" s="183"/>
      <c r="F63" s="197"/>
      <c r="G63" s="197"/>
      <c r="H63" s="183"/>
      <c r="I63" s="183"/>
      <c r="J63" s="183"/>
      <c r="K63" s="150"/>
      <c r="L63" s="184"/>
      <c r="M63" s="179"/>
    </row>
    <row r="64" spans="1:13" s="196" customFormat="1" ht="22.5" customHeight="1">
      <c r="A64" s="150"/>
      <c r="B64" s="150"/>
      <c r="C64" s="152">
        <v>2019</v>
      </c>
      <c r="D64" s="183">
        <f aca="true" t="shared" si="5" ref="D64:D66">I64</f>
        <v>86.84882</v>
      </c>
      <c r="E64" s="183" t="s">
        <v>20</v>
      </c>
      <c r="F64" s="197" t="s">
        <v>20</v>
      </c>
      <c r="G64" s="197" t="s">
        <v>20</v>
      </c>
      <c r="H64" s="183" t="s">
        <v>20</v>
      </c>
      <c r="I64" s="183">
        <v>86.84882</v>
      </c>
      <c r="J64" s="183" t="s">
        <v>20</v>
      </c>
      <c r="K64" s="150"/>
      <c r="L64" s="184"/>
      <c r="M64" s="195"/>
    </row>
    <row r="65" spans="1:13" ht="24" customHeight="1">
      <c r="A65" s="150"/>
      <c r="B65" s="150"/>
      <c r="C65" s="152">
        <v>2020</v>
      </c>
      <c r="D65" s="183">
        <f t="shared" si="5"/>
        <v>91.62412</v>
      </c>
      <c r="E65" s="183" t="s">
        <v>20</v>
      </c>
      <c r="F65" s="197" t="s">
        <v>20</v>
      </c>
      <c r="G65" s="197" t="s">
        <v>20</v>
      </c>
      <c r="H65" s="183" t="s">
        <v>20</v>
      </c>
      <c r="I65" s="183">
        <v>91.62412</v>
      </c>
      <c r="J65" s="183" t="s">
        <v>20</v>
      </c>
      <c r="K65" s="150"/>
      <c r="L65" s="184"/>
      <c r="M65" s="179"/>
    </row>
    <row r="66" spans="1:13" ht="21.75" customHeight="1">
      <c r="A66" s="150"/>
      <c r="B66" s="150"/>
      <c r="C66" s="158">
        <v>2021</v>
      </c>
      <c r="D66" s="183">
        <f t="shared" si="5"/>
        <v>68.16826</v>
      </c>
      <c r="E66" s="190" t="s">
        <v>20</v>
      </c>
      <c r="F66" s="190" t="s">
        <v>20</v>
      </c>
      <c r="G66" s="190" t="s">
        <v>20</v>
      </c>
      <c r="H66" s="190" t="s">
        <v>20</v>
      </c>
      <c r="I66" s="183">
        <v>68.16826</v>
      </c>
      <c r="J66" s="190" t="s">
        <v>20</v>
      </c>
      <c r="K66" s="150"/>
      <c r="L66" s="184"/>
      <c r="M66" s="179"/>
    </row>
    <row r="67" spans="1:13" ht="21.75" customHeight="1">
      <c r="A67" s="150"/>
      <c r="B67" s="150"/>
      <c r="C67" s="158">
        <v>2022</v>
      </c>
      <c r="D67" s="183">
        <v>75.21622</v>
      </c>
      <c r="E67" s="190" t="s">
        <v>20</v>
      </c>
      <c r="F67" s="190" t="s">
        <v>20</v>
      </c>
      <c r="G67" s="190" t="s">
        <v>20</v>
      </c>
      <c r="H67" s="190" t="s">
        <v>20</v>
      </c>
      <c r="I67" s="183">
        <f>D67</f>
        <v>75.21622</v>
      </c>
      <c r="J67" s="190" t="s">
        <v>20</v>
      </c>
      <c r="K67" s="150"/>
      <c r="L67" s="184"/>
      <c r="M67" s="179"/>
    </row>
    <row r="68" spans="1:13" ht="21.75" customHeight="1">
      <c r="A68" s="150"/>
      <c r="B68" s="150"/>
      <c r="C68" s="158">
        <v>2023</v>
      </c>
      <c r="D68" s="192">
        <f>I68</f>
        <v>88.36005</v>
      </c>
      <c r="E68" s="198" t="s">
        <v>20</v>
      </c>
      <c r="F68" s="198" t="s">
        <v>20</v>
      </c>
      <c r="G68" s="198" t="s">
        <v>20</v>
      </c>
      <c r="H68" s="198" t="s">
        <v>20</v>
      </c>
      <c r="I68" s="192">
        <v>88.36005</v>
      </c>
      <c r="J68" s="190" t="s">
        <v>20</v>
      </c>
      <c r="K68" s="150"/>
      <c r="L68" s="184"/>
      <c r="M68" s="179"/>
    </row>
    <row r="69" spans="1:13" ht="21.75" customHeight="1">
      <c r="A69" s="150"/>
      <c r="B69" s="150"/>
      <c r="C69" s="158">
        <v>2024</v>
      </c>
      <c r="D69" s="183">
        <v>62.9</v>
      </c>
      <c r="E69" s="190"/>
      <c r="F69" s="190"/>
      <c r="G69" s="190"/>
      <c r="H69" s="190"/>
      <c r="I69" s="183">
        <f aca="true" t="shared" si="6" ref="I69:I70">D69</f>
        <v>62.9</v>
      </c>
      <c r="J69" s="190"/>
      <c r="K69" s="150"/>
      <c r="L69" s="184"/>
      <c r="M69" s="179"/>
    </row>
    <row r="70" spans="1:13" ht="21.75" customHeight="1">
      <c r="A70" s="150"/>
      <c r="B70" s="150"/>
      <c r="C70" s="162">
        <v>2025</v>
      </c>
      <c r="D70" s="183">
        <v>62.9</v>
      </c>
      <c r="E70" s="190" t="s">
        <v>20</v>
      </c>
      <c r="F70" s="190" t="s">
        <v>20</v>
      </c>
      <c r="G70" s="190" t="s">
        <v>20</v>
      </c>
      <c r="H70" s="190" t="s">
        <v>20</v>
      </c>
      <c r="I70" s="183">
        <f t="shared" si="6"/>
        <v>62.9</v>
      </c>
      <c r="J70" s="190" t="s">
        <v>20</v>
      </c>
      <c r="K70" s="150"/>
      <c r="L70" s="184"/>
      <c r="M70" s="179"/>
    </row>
    <row r="71" spans="1:13" ht="21.75" customHeight="1">
      <c r="A71" s="150" t="s">
        <v>75</v>
      </c>
      <c r="B71" s="150" t="s">
        <v>195</v>
      </c>
      <c r="C71" s="152">
        <v>2017</v>
      </c>
      <c r="D71" s="183" t="s">
        <v>20</v>
      </c>
      <c r="E71" s="183" t="s">
        <v>20</v>
      </c>
      <c r="F71" s="197" t="s">
        <v>20</v>
      </c>
      <c r="G71" s="197" t="s">
        <v>20</v>
      </c>
      <c r="H71" s="183" t="s">
        <v>20</v>
      </c>
      <c r="I71" s="183" t="s">
        <v>20</v>
      </c>
      <c r="J71" s="183" t="s">
        <v>20</v>
      </c>
      <c r="K71" s="150" t="s">
        <v>119</v>
      </c>
      <c r="L71" s="150" t="s">
        <v>196</v>
      </c>
      <c r="M71" s="179"/>
    </row>
    <row r="72" spans="1:13" ht="20.25" customHeight="1">
      <c r="A72" s="150"/>
      <c r="B72" s="150"/>
      <c r="C72" s="152">
        <v>2018</v>
      </c>
      <c r="D72" s="183" t="s">
        <v>20</v>
      </c>
      <c r="E72" s="183" t="s">
        <v>20</v>
      </c>
      <c r="F72" s="197" t="s">
        <v>20</v>
      </c>
      <c r="G72" s="197" t="s">
        <v>20</v>
      </c>
      <c r="H72" s="183" t="s">
        <v>20</v>
      </c>
      <c r="I72" s="183" t="s">
        <v>20</v>
      </c>
      <c r="J72" s="183" t="s">
        <v>20</v>
      </c>
      <c r="K72" s="150"/>
      <c r="L72" s="150"/>
      <c r="M72" s="179"/>
    </row>
    <row r="73" spans="1:13" ht="21.75" customHeight="1">
      <c r="A73" s="150"/>
      <c r="B73" s="150"/>
      <c r="C73" s="152">
        <v>2019</v>
      </c>
      <c r="D73" s="183" t="s">
        <v>20</v>
      </c>
      <c r="E73" s="183" t="s">
        <v>20</v>
      </c>
      <c r="F73" s="197" t="s">
        <v>20</v>
      </c>
      <c r="G73" s="197" t="s">
        <v>20</v>
      </c>
      <c r="H73" s="183" t="s">
        <v>20</v>
      </c>
      <c r="I73" s="183" t="s">
        <v>20</v>
      </c>
      <c r="J73" s="183" t="s">
        <v>20</v>
      </c>
      <c r="K73" s="150"/>
      <c r="L73" s="150"/>
      <c r="M73" s="179"/>
    </row>
    <row r="74" spans="1:13" ht="21.75" customHeight="1">
      <c r="A74" s="150"/>
      <c r="B74" s="150"/>
      <c r="C74" s="152">
        <v>2020</v>
      </c>
      <c r="D74" s="183" t="s">
        <v>20</v>
      </c>
      <c r="E74" s="183" t="s">
        <v>20</v>
      </c>
      <c r="F74" s="197" t="s">
        <v>20</v>
      </c>
      <c r="G74" s="197" t="s">
        <v>20</v>
      </c>
      <c r="H74" s="183" t="s">
        <v>20</v>
      </c>
      <c r="I74" s="183" t="s">
        <v>20</v>
      </c>
      <c r="J74" s="183" t="s">
        <v>20</v>
      </c>
      <c r="K74" s="150"/>
      <c r="L74" s="150"/>
      <c r="M74" s="179"/>
    </row>
    <row r="75" spans="1:13" ht="21.75" customHeight="1">
      <c r="A75" s="150"/>
      <c r="B75" s="150"/>
      <c r="C75" s="158">
        <v>2021</v>
      </c>
      <c r="D75" s="190" t="s">
        <v>20</v>
      </c>
      <c r="E75" s="190" t="s">
        <v>20</v>
      </c>
      <c r="F75" s="190" t="s">
        <v>20</v>
      </c>
      <c r="G75" s="190" t="s">
        <v>20</v>
      </c>
      <c r="H75" s="190" t="s">
        <v>20</v>
      </c>
      <c r="I75" s="190" t="s">
        <v>20</v>
      </c>
      <c r="J75" s="190" t="s">
        <v>20</v>
      </c>
      <c r="K75" s="150"/>
      <c r="L75" s="150"/>
      <c r="M75" s="179"/>
    </row>
    <row r="76" spans="1:13" ht="21.75" customHeight="1">
      <c r="A76" s="150"/>
      <c r="B76" s="150"/>
      <c r="C76" s="158">
        <v>2022</v>
      </c>
      <c r="D76" s="190" t="s">
        <v>20</v>
      </c>
      <c r="E76" s="190" t="s">
        <v>20</v>
      </c>
      <c r="F76" s="190" t="s">
        <v>20</v>
      </c>
      <c r="G76" s="190" t="s">
        <v>20</v>
      </c>
      <c r="H76" s="190" t="s">
        <v>20</v>
      </c>
      <c r="I76" s="190" t="s">
        <v>20</v>
      </c>
      <c r="J76" s="190" t="s">
        <v>20</v>
      </c>
      <c r="K76" s="150"/>
      <c r="L76" s="150"/>
      <c r="M76" s="179"/>
    </row>
    <row r="77" spans="1:13" ht="21.75" customHeight="1">
      <c r="A77" s="150"/>
      <c r="B77" s="150"/>
      <c r="C77" s="158">
        <v>2023</v>
      </c>
      <c r="D77" s="190" t="s">
        <v>20</v>
      </c>
      <c r="E77" s="190" t="s">
        <v>20</v>
      </c>
      <c r="F77" s="190" t="s">
        <v>20</v>
      </c>
      <c r="G77" s="190" t="s">
        <v>20</v>
      </c>
      <c r="H77" s="190" t="s">
        <v>20</v>
      </c>
      <c r="I77" s="190" t="s">
        <v>20</v>
      </c>
      <c r="J77" s="190" t="s">
        <v>20</v>
      </c>
      <c r="K77" s="150"/>
      <c r="L77" s="150"/>
      <c r="M77" s="179"/>
    </row>
    <row r="78" spans="1:13" ht="21.75" customHeight="1">
      <c r="A78" s="150"/>
      <c r="B78" s="150"/>
      <c r="C78" s="158">
        <v>2024</v>
      </c>
      <c r="D78" s="190" t="s">
        <v>20</v>
      </c>
      <c r="E78" s="190"/>
      <c r="F78" s="190"/>
      <c r="G78" s="190"/>
      <c r="H78" s="190"/>
      <c r="I78" s="190" t="s">
        <v>20</v>
      </c>
      <c r="J78" s="190"/>
      <c r="K78" s="150"/>
      <c r="L78" s="150"/>
      <c r="M78" s="179"/>
    </row>
    <row r="79" spans="1:13" ht="21.75" customHeight="1">
      <c r="A79" s="150"/>
      <c r="B79" s="150"/>
      <c r="C79" s="162">
        <v>2025</v>
      </c>
      <c r="D79" s="190" t="s">
        <v>20</v>
      </c>
      <c r="E79" s="190" t="s">
        <v>20</v>
      </c>
      <c r="F79" s="190" t="s">
        <v>20</v>
      </c>
      <c r="G79" s="190" t="s">
        <v>20</v>
      </c>
      <c r="H79" s="190" t="s">
        <v>20</v>
      </c>
      <c r="I79" s="190" t="s">
        <v>20</v>
      </c>
      <c r="J79" s="190" t="s">
        <v>20</v>
      </c>
      <c r="K79" s="150"/>
      <c r="L79" s="150"/>
      <c r="M79" s="179"/>
    </row>
    <row r="80" spans="1:13" ht="45" customHeight="1">
      <c r="A80" s="150" t="s">
        <v>78</v>
      </c>
      <c r="B80" s="150" t="s">
        <v>197</v>
      </c>
      <c r="C80" s="162">
        <v>2021</v>
      </c>
      <c r="D80" s="186">
        <f>I80</f>
        <v>426.88642</v>
      </c>
      <c r="E80" s="186" t="s">
        <v>20</v>
      </c>
      <c r="F80" s="186" t="s">
        <v>20</v>
      </c>
      <c r="G80" s="186" t="s">
        <v>20</v>
      </c>
      <c r="H80" s="186" t="s">
        <v>20</v>
      </c>
      <c r="I80" s="186">
        <v>426.88642</v>
      </c>
      <c r="J80" s="190" t="s">
        <v>20</v>
      </c>
      <c r="K80" s="150" t="s">
        <v>59</v>
      </c>
      <c r="L80" s="150" t="s">
        <v>198</v>
      </c>
      <c r="M80" s="179"/>
    </row>
    <row r="81" spans="1:13" ht="49.5" customHeight="1">
      <c r="A81" s="150"/>
      <c r="B81" s="150"/>
      <c r="C81" s="162">
        <v>2022</v>
      </c>
      <c r="D81" s="186">
        <v>368.012</v>
      </c>
      <c r="E81" s="186" t="s">
        <v>20</v>
      </c>
      <c r="F81" s="186" t="s">
        <v>20</v>
      </c>
      <c r="G81" s="186" t="s">
        <v>20</v>
      </c>
      <c r="H81" s="186" t="s">
        <v>20</v>
      </c>
      <c r="I81" s="186">
        <v>368.012</v>
      </c>
      <c r="J81" s="190" t="s">
        <v>20</v>
      </c>
      <c r="K81" s="150"/>
      <c r="L81" s="150"/>
      <c r="M81" s="179"/>
    </row>
    <row r="82" spans="1:13" ht="40.5" customHeight="1">
      <c r="A82" s="150"/>
      <c r="B82" s="150"/>
      <c r="C82" s="162">
        <v>2023</v>
      </c>
      <c r="D82" s="199">
        <f>I82</f>
        <v>292.58299</v>
      </c>
      <c r="E82" s="199" t="s">
        <v>20</v>
      </c>
      <c r="F82" s="199" t="s">
        <v>20</v>
      </c>
      <c r="G82" s="199" t="s">
        <v>20</v>
      </c>
      <c r="H82" s="199" t="s">
        <v>20</v>
      </c>
      <c r="I82" s="199">
        <v>292.58299</v>
      </c>
      <c r="J82" s="186" t="s">
        <v>20</v>
      </c>
      <c r="K82" s="150"/>
      <c r="L82" s="150"/>
      <c r="M82" s="179"/>
    </row>
    <row r="83" spans="1:13" ht="40.5" customHeight="1">
      <c r="A83" s="150"/>
      <c r="B83" s="150"/>
      <c r="C83" s="162">
        <v>2024</v>
      </c>
      <c r="D83" s="186">
        <v>358.079</v>
      </c>
      <c r="E83" s="186" t="s">
        <v>20</v>
      </c>
      <c r="F83" s="186" t="s">
        <v>20</v>
      </c>
      <c r="G83" s="186" t="s">
        <v>20</v>
      </c>
      <c r="H83" s="186" t="s">
        <v>20</v>
      </c>
      <c r="I83" s="186">
        <v>358.079</v>
      </c>
      <c r="J83" s="186" t="s">
        <v>20</v>
      </c>
      <c r="K83" s="150"/>
      <c r="L83" s="150"/>
      <c r="M83" s="179"/>
    </row>
    <row r="84" spans="1:13" ht="40.5" customHeight="1">
      <c r="A84" s="150"/>
      <c r="B84" s="150"/>
      <c r="C84" s="162">
        <v>2025</v>
      </c>
      <c r="D84" s="186">
        <v>358.079</v>
      </c>
      <c r="E84" s="186" t="s">
        <v>20</v>
      </c>
      <c r="F84" s="186" t="s">
        <v>20</v>
      </c>
      <c r="G84" s="186" t="s">
        <v>20</v>
      </c>
      <c r="H84" s="186" t="s">
        <v>20</v>
      </c>
      <c r="I84" s="186">
        <v>358.079</v>
      </c>
      <c r="J84" s="186" t="s">
        <v>20</v>
      </c>
      <c r="K84" s="150"/>
      <c r="L84" s="150"/>
      <c r="M84" s="179"/>
    </row>
    <row r="85" spans="1:13" ht="24" customHeight="1">
      <c r="A85" s="150" t="s">
        <v>81</v>
      </c>
      <c r="B85" s="156" t="s">
        <v>199</v>
      </c>
      <c r="C85" s="162">
        <v>2021</v>
      </c>
      <c r="D85" s="186">
        <f>I85</f>
        <v>124.99894</v>
      </c>
      <c r="E85" s="186" t="s">
        <v>20</v>
      </c>
      <c r="F85" s="186" t="s">
        <v>20</v>
      </c>
      <c r="G85" s="186" t="s">
        <v>20</v>
      </c>
      <c r="H85" s="186" t="s">
        <v>20</v>
      </c>
      <c r="I85" s="186">
        <v>124.99894</v>
      </c>
      <c r="J85" s="186" t="s">
        <v>20</v>
      </c>
      <c r="K85" s="156" t="s">
        <v>59</v>
      </c>
      <c r="L85" s="150" t="s">
        <v>200</v>
      </c>
      <c r="M85" s="179"/>
    </row>
    <row r="86" spans="1:13" ht="27.75" customHeight="1">
      <c r="A86" s="150"/>
      <c r="B86" s="156"/>
      <c r="C86" s="162">
        <v>2022</v>
      </c>
      <c r="D86" s="186">
        <v>134.73983</v>
      </c>
      <c r="E86" s="186" t="s">
        <v>20</v>
      </c>
      <c r="F86" s="186" t="s">
        <v>20</v>
      </c>
      <c r="G86" s="186" t="s">
        <v>20</v>
      </c>
      <c r="H86" s="186" t="s">
        <v>20</v>
      </c>
      <c r="I86" s="186">
        <f>D86</f>
        <v>134.73983</v>
      </c>
      <c r="J86" s="186" t="s">
        <v>20</v>
      </c>
      <c r="K86" s="156"/>
      <c r="L86" s="150"/>
      <c r="M86" s="179"/>
    </row>
    <row r="87" spans="1:13" ht="20.25" customHeight="1">
      <c r="A87" s="150"/>
      <c r="B87" s="156"/>
      <c r="C87" s="162">
        <v>2023</v>
      </c>
      <c r="D87" s="188">
        <f>I87</f>
        <v>339.43975</v>
      </c>
      <c r="E87" s="188" t="s">
        <v>20</v>
      </c>
      <c r="F87" s="188" t="s">
        <v>20</v>
      </c>
      <c r="G87" s="188" t="s">
        <v>20</v>
      </c>
      <c r="H87" s="188" t="s">
        <v>20</v>
      </c>
      <c r="I87" s="188">
        <v>339.43975</v>
      </c>
      <c r="J87" s="186" t="s">
        <v>20</v>
      </c>
      <c r="K87" s="156"/>
      <c r="L87" s="150"/>
      <c r="M87" s="179"/>
    </row>
    <row r="88" spans="1:13" ht="20.25" customHeight="1">
      <c r="A88" s="150"/>
      <c r="B88" s="156"/>
      <c r="C88" s="162">
        <v>2024</v>
      </c>
      <c r="D88" s="186">
        <v>270</v>
      </c>
      <c r="E88" s="186"/>
      <c r="F88" s="186"/>
      <c r="G88" s="186"/>
      <c r="H88" s="186"/>
      <c r="I88" s="186">
        <v>270</v>
      </c>
      <c r="J88" s="186"/>
      <c r="K88" s="156"/>
      <c r="L88" s="150"/>
      <c r="M88" s="179"/>
    </row>
    <row r="89" spans="1:13" ht="26.25" customHeight="1">
      <c r="A89" s="150"/>
      <c r="B89" s="156"/>
      <c r="C89" s="162">
        <v>2025</v>
      </c>
      <c r="D89" s="186">
        <v>270</v>
      </c>
      <c r="E89" s="186" t="s">
        <v>20</v>
      </c>
      <c r="F89" s="186" t="s">
        <v>20</v>
      </c>
      <c r="G89" s="186" t="s">
        <v>20</v>
      </c>
      <c r="H89" s="186" t="s">
        <v>20</v>
      </c>
      <c r="I89" s="186">
        <v>270</v>
      </c>
      <c r="J89" s="186" t="s">
        <v>20</v>
      </c>
      <c r="K89" s="156"/>
      <c r="L89" s="150"/>
      <c r="M89" s="179"/>
    </row>
    <row r="90" spans="1:13" ht="20.25" customHeight="1">
      <c r="A90" s="200" t="s">
        <v>88</v>
      </c>
      <c r="B90" s="200"/>
      <c r="C90" s="174">
        <v>2017</v>
      </c>
      <c r="D90" s="197">
        <f>I90</f>
        <v>756.7476200000001</v>
      </c>
      <c r="E90" s="197" t="s">
        <v>20</v>
      </c>
      <c r="F90" s="197" t="s">
        <v>20</v>
      </c>
      <c r="G90" s="197" t="s">
        <v>20</v>
      </c>
      <c r="H90" s="197" t="s">
        <v>20</v>
      </c>
      <c r="I90" s="197">
        <f>I12+I23+I43+I61</f>
        <v>756.7476200000001</v>
      </c>
      <c r="J90" s="183" t="s">
        <v>20</v>
      </c>
      <c r="K90" s="151"/>
      <c r="L90" s="151"/>
      <c r="M90" s="179"/>
    </row>
    <row r="91" spans="1:13" ht="21" customHeight="1">
      <c r="A91" s="200"/>
      <c r="B91" s="200"/>
      <c r="C91" s="174">
        <v>2018</v>
      </c>
      <c r="D91" s="197">
        <f>D14+D26+D44+D62</f>
        <v>1102.74687</v>
      </c>
      <c r="E91" s="197" t="s">
        <v>20</v>
      </c>
      <c r="F91" s="197" t="s">
        <v>20</v>
      </c>
      <c r="G91" s="197" t="s">
        <v>20</v>
      </c>
      <c r="H91" s="197" t="s">
        <v>20</v>
      </c>
      <c r="I91" s="197">
        <f>I14+I26+I44+I62</f>
        <v>1102.74687</v>
      </c>
      <c r="J91" s="183" t="s">
        <v>20</v>
      </c>
      <c r="K91" s="151"/>
      <c r="L91" s="151"/>
      <c r="M91" s="179"/>
    </row>
    <row r="92" spans="1:13" ht="24.75" customHeight="1">
      <c r="A92" s="200"/>
      <c r="B92" s="200"/>
      <c r="C92" s="174">
        <v>2019</v>
      </c>
      <c r="D92" s="197">
        <f>D16+D27+D45+D64</f>
        <v>1130.04565</v>
      </c>
      <c r="E92" s="197" t="s">
        <v>20</v>
      </c>
      <c r="F92" s="197" t="s">
        <v>20</v>
      </c>
      <c r="G92" s="197" t="s">
        <v>20</v>
      </c>
      <c r="H92" s="197" t="s">
        <v>20</v>
      </c>
      <c r="I92" s="197">
        <f aca="true" t="shared" si="7" ref="I92:I93">I64+I45+I27+I16</f>
        <v>1130.04565</v>
      </c>
      <c r="J92" s="183" t="s">
        <v>20</v>
      </c>
      <c r="K92" s="151"/>
      <c r="L92" s="151"/>
      <c r="M92" s="179"/>
    </row>
    <row r="93" spans="1:13" ht="19.5" customHeight="1">
      <c r="A93" s="200"/>
      <c r="B93" s="200"/>
      <c r="C93" s="174">
        <v>2020</v>
      </c>
      <c r="D93" s="197">
        <f>D65+D46+D28+D17</f>
        <v>795.21759</v>
      </c>
      <c r="E93" s="197" t="s">
        <v>20</v>
      </c>
      <c r="F93" s="197" t="s">
        <v>20</v>
      </c>
      <c r="G93" s="197" t="s">
        <v>20</v>
      </c>
      <c r="H93" s="197" t="s">
        <v>20</v>
      </c>
      <c r="I93" s="197">
        <f t="shared" si="7"/>
        <v>795.21759</v>
      </c>
      <c r="J93" s="183" t="s">
        <v>20</v>
      </c>
      <c r="K93" s="151"/>
      <c r="L93" s="151"/>
      <c r="M93" s="179"/>
    </row>
    <row r="94" spans="1:13" ht="27" customHeight="1">
      <c r="A94" s="200"/>
      <c r="B94" s="200"/>
      <c r="C94" s="174">
        <v>2021</v>
      </c>
      <c r="D94" s="197">
        <f>I94</f>
        <v>1135.05982</v>
      </c>
      <c r="E94" s="197" t="s">
        <v>20</v>
      </c>
      <c r="F94" s="197" t="s">
        <v>20</v>
      </c>
      <c r="G94" s="197" t="s">
        <v>20</v>
      </c>
      <c r="H94" s="197" t="s">
        <v>20</v>
      </c>
      <c r="I94" s="197">
        <f>I18+I29+I47+I66+I80+I85</f>
        <v>1135.05982</v>
      </c>
      <c r="J94" s="183" t="s">
        <v>20</v>
      </c>
      <c r="K94" s="151"/>
      <c r="L94" s="151"/>
      <c r="M94" s="179"/>
    </row>
    <row r="95" spans="1:13" ht="18.75" customHeight="1">
      <c r="A95" s="200"/>
      <c r="B95" s="200"/>
      <c r="C95" s="174">
        <v>2022</v>
      </c>
      <c r="D95" s="197">
        <f>D67+D48+D30+D19+D81+D86</f>
        <v>1168.70827</v>
      </c>
      <c r="E95" s="197" t="s">
        <v>20</v>
      </c>
      <c r="F95" s="197" t="s">
        <v>20</v>
      </c>
      <c r="G95" s="197" t="s">
        <v>20</v>
      </c>
      <c r="H95" s="197" t="s">
        <v>20</v>
      </c>
      <c r="I95" s="197">
        <f>I67+I48+I30+I19+I81+I86</f>
        <v>1168.70827</v>
      </c>
      <c r="J95" s="183" t="s">
        <v>20</v>
      </c>
      <c r="K95" s="151"/>
      <c r="L95" s="151"/>
      <c r="M95" s="179"/>
    </row>
    <row r="96" spans="1:13" ht="25.5" customHeight="1">
      <c r="A96" s="200"/>
      <c r="B96" s="200"/>
      <c r="C96" s="174">
        <v>2023</v>
      </c>
      <c r="D96" s="197">
        <f aca="true" t="shared" si="8" ref="D96:D98">I96</f>
        <v>1033.06333</v>
      </c>
      <c r="E96" s="197" t="s">
        <v>20</v>
      </c>
      <c r="F96" s="197" t="s">
        <v>20</v>
      </c>
      <c r="G96" s="197" t="s">
        <v>20</v>
      </c>
      <c r="H96" s="197" t="s">
        <v>20</v>
      </c>
      <c r="I96" s="197">
        <f>I20+I31+I49+I68+I82+I87</f>
        <v>1033.06333</v>
      </c>
      <c r="J96" s="183" t="s">
        <v>20</v>
      </c>
      <c r="K96" s="151"/>
      <c r="L96" s="151"/>
      <c r="M96" s="179"/>
    </row>
    <row r="97" spans="1:13" ht="25.5" customHeight="1">
      <c r="A97" s="200"/>
      <c r="B97" s="200"/>
      <c r="C97" s="174">
        <v>2024</v>
      </c>
      <c r="D97" s="197">
        <f t="shared" si="8"/>
        <v>1249.779</v>
      </c>
      <c r="E97" s="197" t="s">
        <v>20</v>
      </c>
      <c r="F97" s="197" t="s">
        <v>20</v>
      </c>
      <c r="G97" s="197" t="s">
        <v>20</v>
      </c>
      <c r="H97" s="197" t="s">
        <v>20</v>
      </c>
      <c r="I97" s="197">
        <f>I22+I33+I51+I70+I84+I89</f>
        <v>1249.779</v>
      </c>
      <c r="J97" s="183" t="s">
        <v>20</v>
      </c>
      <c r="K97" s="151"/>
      <c r="L97" s="151"/>
      <c r="M97" s="179"/>
    </row>
    <row r="98" spans="1:13" ht="25.5" customHeight="1">
      <c r="A98" s="200"/>
      <c r="B98" s="200"/>
      <c r="C98" s="174">
        <v>2025</v>
      </c>
      <c r="D98" s="197">
        <f t="shared" si="8"/>
        <v>1249.779</v>
      </c>
      <c r="E98" s="197"/>
      <c r="F98" s="197"/>
      <c r="G98" s="197"/>
      <c r="H98" s="197"/>
      <c r="I98" s="197">
        <f>I89+I84+I70+I51+I33+I22</f>
        <v>1249.779</v>
      </c>
      <c r="J98" s="183"/>
      <c r="K98" s="151"/>
      <c r="L98" s="151"/>
      <c r="M98" s="179"/>
    </row>
    <row r="99" spans="1:13" ht="24.75" customHeight="1">
      <c r="A99" s="200"/>
      <c r="B99" s="200"/>
      <c r="C99" s="174" t="s">
        <v>77</v>
      </c>
      <c r="D99" s="197">
        <f>D94+D93+D92+D91+D90+D95+D96+D97+D98</f>
        <v>9621.14715</v>
      </c>
      <c r="E99" s="197" t="s">
        <v>20</v>
      </c>
      <c r="F99" s="197" t="s">
        <v>20</v>
      </c>
      <c r="G99" s="197" t="s">
        <v>20</v>
      </c>
      <c r="H99" s="197" t="s">
        <v>20</v>
      </c>
      <c r="I99" s="197">
        <f>I94+I93+I92+I91+I90+I95+I96+I97+I98</f>
        <v>9621.14715</v>
      </c>
      <c r="J99" s="183" t="s">
        <v>20</v>
      </c>
      <c r="K99" s="151"/>
      <c r="L99" s="151"/>
      <c r="M99" s="179"/>
    </row>
    <row r="100" spans="1:12" ht="17.25" customHeigh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ht="17.25" customHeight="1"/>
    <row r="103" ht="17.25" customHeight="1"/>
    <row r="104" ht="17.25" customHeight="1"/>
    <row r="106" ht="17.25" customHeight="1"/>
    <row r="117" ht="17.25" customHeight="1"/>
  </sheetData>
  <sheetProtection selectLockedCells="1" selectUnlockedCells="1"/>
  <mergeCells count="84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22"/>
    <mergeCell ref="B12:B22"/>
    <mergeCell ref="C12:C13"/>
    <mergeCell ref="D12:D13"/>
    <mergeCell ref="E12:E13"/>
    <mergeCell ref="F12:F13"/>
    <mergeCell ref="G12:G13"/>
    <mergeCell ref="H12:H13"/>
    <mergeCell ref="I12:I13"/>
    <mergeCell ref="J12:J13"/>
    <mergeCell ref="K12:K22"/>
    <mergeCell ref="L12:L70"/>
    <mergeCell ref="C14:C15"/>
    <mergeCell ref="D14:D15"/>
    <mergeCell ref="E14:E15"/>
    <mergeCell ref="F14:F15"/>
    <mergeCell ref="G14:G15"/>
    <mergeCell ref="H14:H15"/>
    <mergeCell ref="I14:I15"/>
    <mergeCell ref="J14:J15"/>
    <mergeCell ref="A23:A33"/>
    <mergeCell ref="B23:B33"/>
    <mergeCell ref="C23:C25"/>
    <mergeCell ref="D23:D25"/>
    <mergeCell ref="E23:E25"/>
    <mergeCell ref="F23:F25"/>
    <mergeCell ref="G23:G25"/>
    <mergeCell ref="H23:H25"/>
    <mergeCell ref="I23:I25"/>
    <mergeCell ref="J23:J25"/>
    <mergeCell ref="K23:K33"/>
    <mergeCell ref="A34:A42"/>
    <mergeCell ref="B34:B42"/>
    <mergeCell ref="K34:K42"/>
    <mergeCell ref="A43:A51"/>
    <mergeCell ref="B43:B51"/>
    <mergeCell ref="K43:K51"/>
    <mergeCell ref="A52:A60"/>
    <mergeCell ref="B52:B60"/>
    <mergeCell ref="K52:K60"/>
    <mergeCell ref="A61:A70"/>
    <mergeCell ref="B61:B70"/>
    <mergeCell ref="K61:K70"/>
    <mergeCell ref="C62:C63"/>
    <mergeCell ref="D62:D63"/>
    <mergeCell ref="E62:E63"/>
    <mergeCell ref="F62:F63"/>
    <mergeCell ref="G62:G63"/>
    <mergeCell ref="H62:H63"/>
    <mergeCell ref="I62:I63"/>
    <mergeCell ref="J62:J63"/>
    <mergeCell ref="A71:A79"/>
    <mergeCell ref="B71:B79"/>
    <mergeCell ref="K71:K79"/>
    <mergeCell ref="L71:L79"/>
    <mergeCell ref="A80:A84"/>
    <mergeCell ref="B80:B84"/>
    <mergeCell ref="K80:K84"/>
    <mergeCell ref="L80:L84"/>
    <mergeCell ref="A85:A89"/>
    <mergeCell ref="B85:B89"/>
    <mergeCell ref="K85:K89"/>
    <mergeCell ref="L85:L89"/>
    <mergeCell ref="A90:B99"/>
    <mergeCell ref="K90:L99"/>
  </mergeCells>
  <printOptions/>
  <pageMargins left="0.43333333333333335" right="0.25" top="0.3541666666666667" bottom="0.11805555555555555" header="0.5118055555555555" footer="0.5118055555555555"/>
  <pageSetup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/>
  <cp:lastPrinted>2023-12-08T08:46:21Z</cp:lastPrinted>
  <dcterms:created xsi:type="dcterms:W3CDTF">2018-03-13T08:40:07Z</dcterms:created>
  <dcterms:modified xsi:type="dcterms:W3CDTF">2024-01-16T05:52:09Z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