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2" windowHeight="123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'Лист1'!$A$1:$I$99</definedName>
  </definedNames>
  <calcPr fullCalcOnLoad="1"/>
</workbook>
</file>

<file path=xl/sharedStrings.xml><?xml version="1.0" encoding="utf-8"?>
<sst xmlns="http://schemas.openxmlformats.org/spreadsheetml/2006/main" count="62" uniqueCount="53">
  <si>
    <t>Наименование мероприятия</t>
  </si>
  <si>
    <t>Срок исполнения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</si>
  <si>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</si>
  <si>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</si>
  <si>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Объем финансирования (тыс.руб.)</t>
  </si>
  <si>
    <t>МКУ "ГКМХ"</t>
  </si>
  <si>
    <t>В том числе за счет:</t>
  </si>
  <si>
    <t>Субвенции</t>
  </si>
  <si>
    <t>Собственных доходов</t>
  </si>
  <si>
    <t>Внебюджетных средств</t>
  </si>
  <si>
    <t>Субсидии и иные межбюджетные трансферты</t>
  </si>
  <si>
    <t>Другие собственные  доходы</t>
  </si>
  <si>
    <t>ВСЕГО по программе</t>
  </si>
  <si>
    <t>Цель: учет фактического потребления  топливно-энергетических ресурсов ( далее по тексту - ТЭР)</t>
  </si>
  <si>
    <t xml:space="preserve"> Задача: снижение необоснованных потерь ТЭР </t>
  </si>
  <si>
    <t>МКУ "ГКМХ</t>
  </si>
  <si>
    <t>Итого по пункту 1</t>
  </si>
  <si>
    <t>Задача: снижение потерь тепловой энергии, повышение эффективности производства тепловой энергии путем проведения ремонта  с использованием новых технологий и энергосберегающего оборудования</t>
  </si>
  <si>
    <t>1.Снижение расхода топливно-энергетических ресурсов</t>
  </si>
  <si>
    <t>Цель: Повышение надежности теплоснабжения, водоснабжения</t>
  </si>
  <si>
    <t>1.2.Установка приборов учета для бытового газа в муниципальных квартирах и в квартирах собственниками которых являются малоимущие граждане</t>
  </si>
  <si>
    <t>Повышение эффективности использования энергетических ресурсов в жилищно-коммунальном  хозяйстве ЗАТО г. Радужный</t>
  </si>
  <si>
    <t>Снижение аварийных ситуаций на 30% на  объектах теплоснабжения</t>
  </si>
  <si>
    <t>Снижение аварийных ситуаций на 30% на  объектах водоснабжения</t>
  </si>
  <si>
    <t xml:space="preserve">Перечень мероприятий  муниципальной  программы «Энергосбережение и повышение надежности энергоснабжения в топливно-энергетическом комплексе ЗАТО г. Радужный Владимирской области» </t>
  </si>
  <si>
    <t>1.1. Установка приборов учета холодной и горячей воды в муниципальных квартирах и в квартирах собственниками которых являются малоимущие граждане и однофазных электросчетчиков в муниципальных квартирах</t>
  </si>
  <si>
    <t>Задача: снижение потерь электрической энергии, повышение эффективности производства электрической энергии путем реконструкции, ремонта и технического перевооружения энергоснабжающих организаций на новой технологической основе</t>
  </si>
  <si>
    <t>2. Ремонт, реконструкция электрических сетей, трансформаторных подстанций и кабельных линий</t>
  </si>
  <si>
    <t>экономия электроэнергии за счет снижения затрат на аварийные и текущие ремонты</t>
  </si>
  <si>
    <t>3. Ремонт, реконструкция, модернизация объектов коммунального хозяйства, разработка и актуализация программы комплексного развития систем коммунальной инфраструктуры и схем теплоснабжения, водоснабжения, водоотведения</t>
  </si>
  <si>
    <t>Задача:  Организация газоснабжения, теплоснабжения, водоснабжения, водоотведения  населения и других потребителей города в соответствии с Федеральным законом от 06.10.2003 г. № 131-ФЗ «Об общих принципах организации местного самоуправления в Российской Федерации»</t>
  </si>
  <si>
    <t>3.1.Разработка программы комплексного развития систем коммунальной инфраструктуры</t>
  </si>
  <si>
    <t>3.2.Технический план  на мазутное хозяйство  (для ввода в эксплуатацию)</t>
  </si>
  <si>
    <t>Итого по пункту 3</t>
  </si>
  <si>
    <t>Итого по пункту 2</t>
  </si>
  <si>
    <t>4. Мероприятия в целях реализации  концессионных соглашений  от 17.09.2015 № 2015-01-ТС и № 2015-02-ВС</t>
  </si>
  <si>
    <t>4.1.Финансирование  расходов на капитальный ремонт объектов, входящих в единую закрытую систему теплоснабжения на территории ЗАТО г. Радужный (концессионное соглашение №2015-01-ТС от 17.09.2015)</t>
  </si>
  <si>
    <t>4.2.Финансирование  расходов на капитальный ремонт объектов, входящих в централизованную систему водоснабжения на территории ЗАТО г. Радужный (концессионное соглашение № 2015-02-ВС от 17.09.2015)</t>
  </si>
  <si>
    <t xml:space="preserve"> Итого по пункту 4</t>
  </si>
  <si>
    <t>Обеспечение комплексного развития систем коммунальной инфраструктуры</t>
  </si>
  <si>
    <t>Повышение устойчивости теплоснабжения</t>
  </si>
  <si>
    <t>3.3. Ремонт наружных сетей холодного водоснабжения от ВК-50 до многоквартирного дома № 33 3 квартала ЗАТО г. Радужный Владимирской области</t>
  </si>
  <si>
    <t>3.5. Техническое диагностирование и экспертиза промышленной безопасности газопровода высокого давления ГРС-2 с. Спасское - ГРП г. Радужный Владимирской области</t>
  </si>
  <si>
    <t>3.4. Актуализация схемы водоснабжения и водоотведения, теплоснабжения</t>
  </si>
  <si>
    <t>3.6. Замена запорной арматуры на газопроводе с. Спасское-ГРП г.Радужный Владимирской области</t>
  </si>
  <si>
    <t>И. В. Лушникова, 3 42 95</t>
  </si>
  <si>
    <t>2017-2023</t>
  </si>
  <si>
    <t>Приложение</t>
  </si>
  <si>
    <t>2.3. Текущий ремонт кабельной линии 10 кВ, соединящей напрямую резервный источник с потребителеми</t>
  </si>
  <si>
    <t>2.4. Замена кабеля 0,4кВ от ТП 15-14  до ж.д. №17 квартала 3</t>
  </si>
  <si>
    <t>2.1. Текущий ремонт КЛЭП 10 кВТ от ТП-15-12 до ТП-15-22 , от трансформаторной подстанции ПС-110кВ «Радуга»(шкаф №2) до ЦРП-8 (камера №12)(участок №1 длиной 2х420м; участок №2 длиной 2х170м) ;  от ЦТП-1 до ТП-15-30  (2 кабеля по 470м); от ЦРП-7 до ТП-15-16 (2 кабеля по 1100м),                                               2021 год: от ЦРП-7 до ТП-15-16 (2 кабеля по 390м); от ЦРП-8 камера 11 - ТП 110/10 длиной 280м</t>
  </si>
  <si>
    <t>2.2. Модернизация системы уличного наружного освещения ЗАТО г.Радужный Владимирской области (замена светильников на энергосберегающие, замена СИП, монтаж СИП. 2021 г: проверка сметной документации)</t>
  </si>
  <si>
    <t>к постановлению администрации ЗАТО г. Радужный Владимирской области                                                                                                                                                                                       от 26.03.2021 № 361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</si>
</sst>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0.0000"/>
    <numFmt numFmtId="183" formatCode="0.00000"/>
    <numFmt numFmtId="184" formatCode="#,##0.00000"/>
    <numFmt numFmtId="185" formatCode="#,##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vertical="center"/>
    </xf>
    <xf numFmtId="183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184" fontId="3" fillId="0" borderId="10" xfId="0" applyNumberFormat="1" applyFont="1" applyFill="1" applyBorder="1" applyAlignment="1">
      <alignment horizontal="right" vertical="center"/>
    </xf>
    <xf numFmtId="185" fontId="3" fillId="0" borderId="10" xfId="0" applyNumberFormat="1" applyFont="1" applyFill="1" applyBorder="1" applyAlignment="1">
      <alignment horizontal="right" vertical="center"/>
    </xf>
    <xf numFmtId="183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right" wrapText="1"/>
    </xf>
    <xf numFmtId="183" fontId="4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183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3" fillId="32" borderId="10" xfId="0" applyFont="1" applyFill="1" applyBorder="1" applyAlignment="1">
      <alignment vertical="center"/>
    </xf>
    <xf numFmtId="183" fontId="3" fillId="32" borderId="10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184" fontId="3" fillId="32" borderId="10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horizontal="right" vertical="center"/>
    </xf>
    <xf numFmtId="183" fontId="3" fillId="32" borderId="10" xfId="0" applyNumberFormat="1" applyFont="1" applyFill="1" applyBorder="1" applyAlignment="1">
      <alignment horizontal="right"/>
    </xf>
    <xf numFmtId="0" fontId="40" fillId="32" borderId="11" xfId="0" applyFont="1" applyFill="1" applyBorder="1" applyAlignment="1">
      <alignment horizontal="right" wrapText="1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right"/>
    </xf>
    <xf numFmtId="184" fontId="3" fillId="32" borderId="10" xfId="0" applyNumberFormat="1" applyFont="1" applyFill="1" applyBorder="1" applyAlignment="1">
      <alignment/>
    </xf>
    <xf numFmtId="191" fontId="0" fillId="0" borderId="0" xfId="0" applyNumberFormat="1" applyAlignment="1">
      <alignment/>
    </xf>
    <xf numFmtId="0" fontId="41" fillId="0" borderId="0" xfId="0" applyFont="1" applyAlignment="1">
      <alignment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183" fontId="3" fillId="32" borderId="10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0" fillId="0" borderId="14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" fillId="32" borderId="14" xfId="0" applyNumberFormat="1" applyFont="1" applyFill="1" applyBorder="1" applyAlignment="1" applyProtection="1">
      <alignment horizontal="center" vertical="top" wrapText="1"/>
      <protection/>
    </xf>
    <xf numFmtId="0" fontId="4" fillId="32" borderId="12" xfId="0" applyNumberFormat="1" applyFont="1" applyFill="1" applyBorder="1" applyAlignment="1" applyProtection="1">
      <alignment horizontal="center" vertical="top" wrapText="1"/>
      <protection/>
    </xf>
    <xf numFmtId="0" fontId="4" fillId="32" borderId="11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tabSelected="1" workbookViewId="0" topLeftCell="A1">
      <selection activeCell="M8" sqref="M8"/>
    </sheetView>
  </sheetViews>
  <sheetFormatPr defaultColWidth="9.140625" defaultRowHeight="15"/>
  <cols>
    <col min="1" max="1" width="27.57421875" style="0" customWidth="1"/>
    <col min="2" max="2" width="15.7109375" style="0" customWidth="1"/>
    <col min="3" max="3" width="16.140625" style="0" customWidth="1"/>
    <col min="4" max="4" width="12.00390625" style="0" customWidth="1"/>
    <col min="5" max="5" width="13.00390625" style="0" customWidth="1"/>
    <col min="6" max="6" width="13.8515625" style="0" customWidth="1"/>
    <col min="7" max="7" width="11.57421875" style="0" customWidth="1"/>
    <col min="8" max="8" width="18.57421875" style="0" customWidth="1"/>
    <col min="9" max="9" width="25.28125" style="1" customWidth="1"/>
    <col min="10" max="10" width="11.140625" style="0" bestFit="1" customWidth="1"/>
    <col min="11" max="11" width="10.140625" style="0" bestFit="1" customWidth="1"/>
  </cols>
  <sheetData>
    <row r="1" spans="1:9" ht="15" customHeight="1">
      <c r="A1" s="3"/>
      <c r="B1" s="3"/>
      <c r="C1" s="3"/>
      <c r="D1" s="3"/>
      <c r="E1" s="73" t="s">
        <v>47</v>
      </c>
      <c r="F1" s="73"/>
      <c r="G1" s="73"/>
      <c r="H1" s="73"/>
      <c r="I1" s="73"/>
    </row>
    <row r="2" spans="1:9" ht="48" customHeight="1">
      <c r="A2" s="3"/>
      <c r="B2" s="3"/>
      <c r="C2" s="3"/>
      <c r="D2" s="3"/>
      <c r="E2" s="74" t="s">
        <v>52</v>
      </c>
      <c r="F2" s="74"/>
      <c r="G2" s="74"/>
      <c r="H2" s="74"/>
      <c r="I2" s="74"/>
    </row>
    <row r="3" spans="1:9" ht="36" customHeight="1">
      <c r="A3" s="75" t="s">
        <v>24</v>
      </c>
      <c r="B3" s="75"/>
      <c r="C3" s="75"/>
      <c r="D3" s="75"/>
      <c r="E3" s="75"/>
      <c r="F3" s="75"/>
      <c r="G3" s="75"/>
      <c r="H3" s="75"/>
      <c r="I3" s="75"/>
    </row>
    <row r="4" spans="1:9" ht="1.5" customHeight="1" hidden="1">
      <c r="A4" s="65"/>
      <c r="B4" s="65"/>
      <c r="C4" s="65"/>
      <c r="D4" s="65"/>
      <c r="E4" s="65"/>
      <c r="F4" s="65"/>
      <c r="G4" s="65"/>
      <c r="H4" s="65"/>
      <c r="I4" s="65"/>
    </row>
    <row r="5" spans="1:9" ht="21" customHeight="1">
      <c r="A5" s="64" t="s">
        <v>0</v>
      </c>
      <c r="B5" s="64" t="s">
        <v>1</v>
      </c>
      <c r="C5" s="64" t="s">
        <v>4</v>
      </c>
      <c r="D5" s="64" t="s">
        <v>6</v>
      </c>
      <c r="E5" s="64"/>
      <c r="F5" s="64"/>
      <c r="G5" s="64" t="s">
        <v>9</v>
      </c>
      <c r="H5" s="64" t="s">
        <v>2</v>
      </c>
      <c r="I5" s="64" t="s">
        <v>3</v>
      </c>
    </row>
    <row r="6" spans="1:9" ht="23.25" customHeight="1">
      <c r="A6" s="64"/>
      <c r="B6" s="64"/>
      <c r="C6" s="64"/>
      <c r="D6" s="64" t="s">
        <v>7</v>
      </c>
      <c r="E6" s="64" t="s">
        <v>8</v>
      </c>
      <c r="F6" s="66"/>
      <c r="G6" s="64"/>
      <c r="H6" s="64"/>
      <c r="I6" s="64"/>
    </row>
    <row r="7" spans="1:9" ht="52.5">
      <c r="A7" s="64"/>
      <c r="B7" s="64"/>
      <c r="C7" s="64"/>
      <c r="D7" s="66"/>
      <c r="E7" s="6" t="s">
        <v>10</v>
      </c>
      <c r="F7" s="6" t="s">
        <v>11</v>
      </c>
      <c r="G7" s="64"/>
      <c r="H7" s="64"/>
      <c r="I7" s="64"/>
    </row>
    <row r="8" spans="1:9" ht="18" customHeight="1">
      <c r="A8" s="54" t="s">
        <v>18</v>
      </c>
      <c r="B8" s="54"/>
      <c r="C8" s="54"/>
      <c r="D8" s="54"/>
      <c r="E8" s="54"/>
      <c r="F8" s="54"/>
      <c r="G8" s="54"/>
      <c r="H8" s="54"/>
      <c r="I8" s="54"/>
    </row>
    <row r="9" spans="1:9" ht="23.25" customHeight="1">
      <c r="A9" s="63" t="s">
        <v>13</v>
      </c>
      <c r="B9" s="63"/>
      <c r="C9" s="63"/>
      <c r="D9" s="63"/>
      <c r="E9" s="63"/>
      <c r="F9" s="63"/>
      <c r="G9" s="63"/>
      <c r="H9" s="63"/>
      <c r="I9" s="63"/>
    </row>
    <row r="10" spans="1:9" ht="19.5" customHeight="1">
      <c r="A10" s="63" t="s">
        <v>14</v>
      </c>
      <c r="B10" s="63"/>
      <c r="C10" s="63"/>
      <c r="D10" s="63"/>
      <c r="E10" s="63"/>
      <c r="F10" s="63"/>
      <c r="G10" s="63"/>
      <c r="H10" s="63"/>
      <c r="I10" s="63"/>
    </row>
    <row r="11" spans="1:9" ht="24" customHeight="1">
      <c r="A11" s="90" t="s">
        <v>25</v>
      </c>
      <c r="B11" s="11">
        <v>2017</v>
      </c>
      <c r="C11" s="12">
        <v>257.21298</v>
      </c>
      <c r="D11" s="13"/>
      <c r="E11" s="14"/>
      <c r="F11" s="14">
        <f>C11</f>
        <v>257.21298</v>
      </c>
      <c r="G11" s="5"/>
      <c r="H11" s="51" t="s">
        <v>15</v>
      </c>
      <c r="I11" s="96" t="s">
        <v>21</v>
      </c>
    </row>
    <row r="12" spans="1:10" ht="21" customHeight="1">
      <c r="A12" s="91"/>
      <c r="B12" s="11">
        <v>2018</v>
      </c>
      <c r="C12" s="22">
        <v>111.31479</v>
      </c>
      <c r="D12" s="13"/>
      <c r="E12" s="14"/>
      <c r="F12" s="14">
        <f>C12</f>
        <v>111.31479</v>
      </c>
      <c r="G12" s="5"/>
      <c r="H12" s="52"/>
      <c r="I12" s="97"/>
      <c r="J12" s="25"/>
    </row>
    <row r="13" spans="1:11" ht="21.75" customHeight="1">
      <c r="A13" s="91"/>
      <c r="B13" s="30">
        <v>2019</v>
      </c>
      <c r="C13" s="31">
        <v>156.58772</v>
      </c>
      <c r="D13" s="32"/>
      <c r="E13" s="33"/>
      <c r="F13" s="31">
        <f>SUM(C13)</f>
        <v>156.58772</v>
      </c>
      <c r="G13" s="34"/>
      <c r="H13" s="52"/>
      <c r="I13" s="97"/>
      <c r="K13" s="25"/>
    </row>
    <row r="14" spans="1:9" ht="22.5" customHeight="1">
      <c r="A14" s="91"/>
      <c r="B14" s="30">
        <v>2020</v>
      </c>
      <c r="C14" s="31">
        <v>57.805</v>
      </c>
      <c r="D14" s="32"/>
      <c r="E14" s="33"/>
      <c r="F14" s="31">
        <v>57.805</v>
      </c>
      <c r="G14" s="5"/>
      <c r="H14" s="52"/>
      <c r="I14" s="97"/>
    </row>
    <row r="15" spans="1:9" ht="21" customHeight="1">
      <c r="A15" s="91"/>
      <c r="B15" s="30">
        <v>2021</v>
      </c>
      <c r="C15" s="31">
        <v>100</v>
      </c>
      <c r="D15" s="32"/>
      <c r="E15" s="33"/>
      <c r="F15" s="33">
        <v>100</v>
      </c>
      <c r="G15" s="5"/>
      <c r="H15" s="52"/>
      <c r="I15" s="97"/>
    </row>
    <row r="16" spans="1:9" ht="20.25" customHeight="1">
      <c r="A16" s="91"/>
      <c r="B16" s="11">
        <v>2022</v>
      </c>
      <c r="C16" s="12">
        <v>0</v>
      </c>
      <c r="D16" s="13"/>
      <c r="E16" s="14"/>
      <c r="F16" s="12">
        <v>0</v>
      </c>
      <c r="G16" s="5"/>
      <c r="H16" s="53"/>
      <c r="I16" s="97"/>
    </row>
    <row r="17" spans="1:9" ht="18.75" customHeight="1">
      <c r="A17" s="92"/>
      <c r="B17" s="11">
        <v>2023</v>
      </c>
      <c r="C17" s="12">
        <v>0</v>
      </c>
      <c r="D17" s="13"/>
      <c r="E17" s="14"/>
      <c r="F17" s="12">
        <v>0</v>
      </c>
      <c r="G17" s="5"/>
      <c r="H17" s="44"/>
      <c r="I17" s="97"/>
    </row>
    <row r="18" spans="1:9" ht="24" customHeight="1">
      <c r="A18" s="76" t="s">
        <v>20</v>
      </c>
      <c r="B18" s="11">
        <v>2017</v>
      </c>
      <c r="C18" s="12">
        <v>39.86038</v>
      </c>
      <c r="D18" s="15"/>
      <c r="E18" s="15"/>
      <c r="F18" s="14">
        <f>C18</f>
        <v>39.86038</v>
      </c>
      <c r="G18" s="5"/>
      <c r="H18" s="48" t="s">
        <v>15</v>
      </c>
      <c r="I18" s="97"/>
    </row>
    <row r="19" spans="1:9" ht="22.5" customHeight="1">
      <c r="A19" s="77"/>
      <c r="B19" s="11">
        <v>2018</v>
      </c>
      <c r="C19" s="22">
        <v>0</v>
      </c>
      <c r="D19" s="15"/>
      <c r="E19" s="15"/>
      <c r="F19" s="15">
        <f>C19</f>
        <v>0</v>
      </c>
      <c r="G19" s="5"/>
      <c r="H19" s="49"/>
      <c r="I19" s="97"/>
    </row>
    <row r="20" spans="1:9" ht="24.75" customHeight="1">
      <c r="A20" s="77"/>
      <c r="B20" s="11">
        <v>2019</v>
      </c>
      <c r="C20" s="12">
        <f>D20+E20+F20</f>
        <v>0</v>
      </c>
      <c r="D20" s="15"/>
      <c r="E20" s="15"/>
      <c r="F20" s="15">
        <v>0</v>
      </c>
      <c r="G20" s="5"/>
      <c r="H20" s="49"/>
      <c r="I20" s="97"/>
    </row>
    <row r="21" spans="1:9" ht="24.75" customHeight="1">
      <c r="A21" s="77"/>
      <c r="B21" s="11">
        <v>2020</v>
      </c>
      <c r="C21" s="12">
        <v>0</v>
      </c>
      <c r="D21" s="15"/>
      <c r="E21" s="15"/>
      <c r="F21" s="15">
        <v>0</v>
      </c>
      <c r="G21" s="5"/>
      <c r="H21" s="49"/>
      <c r="I21" s="97"/>
    </row>
    <row r="22" spans="1:9" ht="24.75" customHeight="1">
      <c r="A22" s="77"/>
      <c r="B22" s="11">
        <v>2021</v>
      </c>
      <c r="C22" s="12">
        <v>0</v>
      </c>
      <c r="D22" s="15"/>
      <c r="E22" s="15"/>
      <c r="F22" s="15">
        <v>0</v>
      </c>
      <c r="G22" s="5"/>
      <c r="H22" s="49"/>
      <c r="I22" s="97"/>
    </row>
    <row r="23" spans="1:9" ht="24" customHeight="1">
      <c r="A23" s="77"/>
      <c r="B23" s="11">
        <v>2022</v>
      </c>
      <c r="C23" s="12">
        <v>0</v>
      </c>
      <c r="D23" s="15"/>
      <c r="E23" s="15"/>
      <c r="F23" s="15">
        <v>0</v>
      </c>
      <c r="G23" s="5"/>
      <c r="H23" s="49"/>
      <c r="I23" s="97"/>
    </row>
    <row r="24" spans="1:9" ht="21" customHeight="1">
      <c r="A24" s="78"/>
      <c r="B24" s="11">
        <v>2023</v>
      </c>
      <c r="C24" s="12">
        <v>0</v>
      </c>
      <c r="D24" s="15"/>
      <c r="E24" s="15"/>
      <c r="F24" s="15">
        <v>0</v>
      </c>
      <c r="G24" s="5"/>
      <c r="H24" s="50"/>
      <c r="I24" s="98"/>
    </row>
    <row r="25" spans="1:9" ht="14.25">
      <c r="A25" s="93" t="s">
        <v>16</v>
      </c>
      <c r="B25" s="10">
        <v>2017</v>
      </c>
      <c r="C25" s="7">
        <f aca="true" t="shared" si="0" ref="C25:C31">D25+E25+F25</f>
        <v>297.07336000000004</v>
      </c>
      <c r="D25" s="7"/>
      <c r="E25" s="7"/>
      <c r="F25" s="7">
        <f>F11+F18</f>
        <v>297.07336000000004</v>
      </c>
      <c r="G25" s="5"/>
      <c r="H25" s="5"/>
      <c r="I25" s="2"/>
    </row>
    <row r="26" spans="1:9" ht="15" customHeight="1">
      <c r="A26" s="94"/>
      <c r="B26" s="10">
        <v>2018</v>
      </c>
      <c r="C26" s="7">
        <f t="shared" si="0"/>
        <v>111.31479</v>
      </c>
      <c r="D26" s="7"/>
      <c r="E26" s="7"/>
      <c r="F26" s="7">
        <f aca="true" t="shared" si="1" ref="F26:F31">SUM(F19+F12)</f>
        <v>111.31479</v>
      </c>
      <c r="G26" s="5"/>
      <c r="H26" s="5"/>
      <c r="I26" s="2"/>
    </row>
    <row r="27" spans="1:9" ht="14.25">
      <c r="A27" s="94"/>
      <c r="B27" s="10">
        <v>2019</v>
      </c>
      <c r="C27" s="7">
        <f t="shared" si="0"/>
        <v>156.58772</v>
      </c>
      <c r="D27" s="7"/>
      <c r="E27" s="7"/>
      <c r="F27" s="7">
        <f t="shared" si="1"/>
        <v>156.58772</v>
      </c>
      <c r="G27" s="5"/>
      <c r="H27" s="5"/>
      <c r="I27" s="2"/>
    </row>
    <row r="28" spans="1:9" ht="14.25">
      <c r="A28" s="94"/>
      <c r="B28" s="10">
        <v>2020</v>
      </c>
      <c r="C28" s="7">
        <f t="shared" si="0"/>
        <v>57.805</v>
      </c>
      <c r="D28" s="7"/>
      <c r="E28" s="7"/>
      <c r="F28" s="7">
        <f t="shared" si="1"/>
        <v>57.805</v>
      </c>
      <c r="G28" s="5"/>
      <c r="H28" s="5"/>
      <c r="I28" s="2"/>
    </row>
    <row r="29" spans="1:9" ht="14.25">
      <c r="A29" s="94"/>
      <c r="B29" s="10">
        <v>2021</v>
      </c>
      <c r="C29" s="7">
        <f t="shared" si="0"/>
        <v>100</v>
      </c>
      <c r="D29" s="7"/>
      <c r="E29" s="7"/>
      <c r="F29" s="7">
        <f t="shared" si="1"/>
        <v>100</v>
      </c>
      <c r="G29" s="5"/>
      <c r="H29" s="5"/>
      <c r="I29" s="2"/>
    </row>
    <row r="30" spans="1:9" ht="14.25">
      <c r="A30" s="94"/>
      <c r="B30" s="10">
        <v>2022</v>
      </c>
      <c r="C30" s="7">
        <f t="shared" si="0"/>
        <v>0</v>
      </c>
      <c r="D30" s="7"/>
      <c r="E30" s="7"/>
      <c r="F30" s="7">
        <f t="shared" si="1"/>
        <v>0</v>
      </c>
      <c r="G30" s="5"/>
      <c r="H30" s="5"/>
      <c r="I30" s="2"/>
    </row>
    <row r="31" spans="1:9" ht="14.25">
      <c r="A31" s="95"/>
      <c r="B31" s="10">
        <v>2023</v>
      </c>
      <c r="C31" s="7">
        <f t="shared" si="0"/>
        <v>0</v>
      </c>
      <c r="D31" s="7"/>
      <c r="E31" s="7"/>
      <c r="F31" s="7">
        <f t="shared" si="1"/>
        <v>0</v>
      </c>
      <c r="G31" s="5"/>
      <c r="H31" s="5"/>
      <c r="I31" s="2"/>
    </row>
    <row r="32" spans="1:9" ht="15" customHeight="1">
      <c r="A32" s="54" t="s">
        <v>27</v>
      </c>
      <c r="B32" s="54"/>
      <c r="C32" s="54"/>
      <c r="D32" s="54"/>
      <c r="E32" s="54"/>
      <c r="F32" s="54"/>
      <c r="G32" s="54"/>
      <c r="H32" s="54"/>
      <c r="I32" s="54"/>
    </row>
    <row r="33" spans="1:9" ht="33.75" customHeight="1">
      <c r="A33" s="63" t="s">
        <v>26</v>
      </c>
      <c r="B33" s="63"/>
      <c r="C33" s="63"/>
      <c r="D33" s="63"/>
      <c r="E33" s="63"/>
      <c r="F33" s="63"/>
      <c r="G33" s="63"/>
      <c r="H33" s="63"/>
      <c r="I33" s="63"/>
    </row>
    <row r="34" spans="1:9" ht="24.75" customHeight="1">
      <c r="A34" s="99" t="s">
        <v>50</v>
      </c>
      <c r="B34" s="11">
        <v>2017</v>
      </c>
      <c r="C34" s="12">
        <v>164.023</v>
      </c>
      <c r="D34" s="12"/>
      <c r="E34" s="16"/>
      <c r="F34" s="16">
        <v>164.023</v>
      </c>
      <c r="G34" s="5"/>
      <c r="H34" s="48" t="s">
        <v>5</v>
      </c>
      <c r="I34" s="51" t="s">
        <v>28</v>
      </c>
    </row>
    <row r="35" spans="1:9" ht="21.75" customHeight="1">
      <c r="A35" s="100"/>
      <c r="B35" s="11">
        <v>2018</v>
      </c>
      <c r="C35" s="12">
        <v>0</v>
      </c>
      <c r="D35" s="12"/>
      <c r="E35" s="16"/>
      <c r="F35" s="16">
        <f>C35</f>
        <v>0</v>
      </c>
      <c r="G35" s="5"/>
      <c r="H35" s="49"/>
      <c r="I35" s="52"/>
    </row>
    <row r="36" spans="1:9" ht="23.25" customHeight="1">
      <c r="A36" s="100"/>
      <c r="B36" s="11">
        <v>2019</v>
      </c>
      <c r="C36" s="12">
        <v>1954.114</v>
      </c>
      <c r="D36" s="12"/>
      <c r="E36" s="16"/>
      <c r="F36" s="12">
        <f>SUM(C36)</f>
        <v>1954.114</v>
      </c>
      <c r="G36" s="5"/>
      <c r="H36" s="49"/>
      <c r="I36" s="52"/>
    </row>
    <row r="37" spans="1:10" ht="24" customHeight="1">
      <c r="A37" s="100"/>
      <c r="B37" s="11">
        <v>2020</v>
      </c>
      <c r="C37" s="12">
        <v>4614.44782</v>
      </c>
      <c r="D37" s="12"/>
      <c r="E37" s="16"/>
      <c r="F37" s="12">
        <v>4614.44782</v>
      </c>
      <c r="G37" s="5"/>
      <c r="H37" s="49"/>
      <c r="I37" s="52"/>
      <c r="J37" s="41"/>
    </row>
    <row r="38" spans="1:9" ht="24" customHeight="1">
      <c r="A38" s="100"/>
      <c r="B38" s="30">
        <v>2021</v>
      </c>
      <c r="C38" s="31">
        <v>3000</v>
      </c>
      <c r="D38" s="31"/>
      <c r="E38" s="47"/>
      <c r="F38" s="31">
        <v>3000</v>
      </c>
      <c r="G38" s="5"/>
      <c r="H38" s="49"/>
      <c r="I38" s="52"/>
    </row>
    <row r="39" spans="1:9" ht="24" customHeight="1">
      <c r="A39" s="100"/>
      <c r="B39" s="11">
        <v>2022</v>
      </c>
      <c r="C39" s="12">
        <v>0</v>
      </c>
      <c r="D39" s="12"/>
      <c r="E39" s="16"/>
      <c r="F39" s="12">
        <v>0</v>
      </c>
      <c r="G39" s="5"/>
      <c r="H39" s="49"/>
      <c r="I39" s="52"/>
    </row>
    <row r="40" spans="1:9" ht="30" customHeight="1">
      <c r="A40" s="101"/>
      <c r="B40" s="11">
        <v>2023</v>
      </c>
      <c r="C40" s="12">
        <v>0</v>
      </c>
      <c r="D40" s="12"/>
      <c r="E40" s="16"/>
      <c r="F40" s="12">
        <v>0</v>
      </c>
      <c r="G40" s="5"/>
      <c r="H40" s="49"/>
      <c r="I40" s="52"/>
    </row>
    <row r="41" spans="1:9" ht="95.25" customHeight="1">
      <c r="A41" s="29" t="s">
        <v>51</v>
      </c>
      <c r="B41" s="11">
        <v>2021</v>
      </c>
      <c r="C41" s="12">
        <v>4.5</v>
      </c>
      <c r="D41" s="12"/>
      <c r="E41" s="16"/>
      <c r="F41" s="12">
        <v>4.5</v>
      </c>
      <c r="G41" s="5"/>
      <c r="H41" s="49"/>
      <c r="I41" s="52"/>
    </row>
    <row r="42" spans="1:9" ht="53.25" customHeight="1">
      <c r="A42" s="45" t="s">
        <v>48</v>
      </c>
      <c r="B42" s="30">
        <v>2021</v>
      </c>
      <c r="C42" s="31">
        <v>13000</v>
      </c>
      <c r="D42" s="31"/>
      <c r="E42" s="47"/>
      <c r="F42" s="31">
        <v>13000</v>
      </c>
      <c r="G42" s="5"/>
      <c r="H42" s="49"/>
      <c r="I42" s="52"/>
    </row>
    <row r="43" spans="1:9" ht="33.75" customHeight="1">
      <c r="A43" s="46" t="s">
        <v>49</v>
      </c>
      <c r="B43" s="30">
        <v>2021</v>
      </c>
      <c r="C43" s="31">
        <v>500</v>
      </c>
      <c r="D43" s="31"/>
      <c r="E43" s="47"/>
      <c r="F43" s="31">
        <v>500</v>
      </c>
      <c r="G43" s="5"/>
      <c r="H43" s="50"/>
      <c r="I43" s="53"/>
    </row>
    <row r="44" spans="1:9" ht="22.5" customHeight="1">
      <c r="A44" s="70" t="s">
        <v>34</v>
      </c>
      <c r="B44" s="11">
        <v>2017</v>
      </c>
      <c r="C44" s="12">
        <f>C34</f>
        <v>164.023</v>
      </c>
      <c r="D44" s="12"/>
      <c r="E44" s="12"/>
      <c r="F44" s="12">
        <f>C44</f>
        <v>164.023</v>
      </c>
      <c r="G44" s="5"/>
      <c r="H44" s="5"/>
      <c r="I44" s="17"/>
    </row>
    <row r="45" spans="1:9" ht="18.75" customHeight="1">
      <c r="A45" s="71"/>
      <c r="B45" s="10">
        <v>2018</v>
      </c>
      <c r="C45" s="7">
        <f>SUM(C35)</f>
        <v>0</v>
      </c>
      <c r="D45" s="7"/>
      <c r="E45" s="7"/>
      <c r="F45" s="7">
        <f>SUM(C45)</f>
        <v>0</v>
      </c>
      <c r="G45" s="5"/>
      <c r="H45" s="5"/>
      <c r="I45" s="17"/>
    </row>
    <row r="46" spans="1:9" ht="15" customHeight="1">
      <c r="A46" s="71"/>
      <c r="B46" s="10">
        <v>2019</v>
      </c>
      <c r="C46" s="7">
        <f>SUM(C36)</f>
        <v>1954.114</v>
      </c>
      <c r="D46" s="7"/>
      <c r="E46" s="7"/>
      <c r="F46" s="7">
        <f>SUM(C46)</f>
        <v>1954.114</v>
      </c>
      <c r="G46" s="5"/>
      <c r="H46" s="5"/>
      <c r="I46" s="17"/>
    </row>
    <row r="47" spans="1:9" ht="16.5" customHeight="1">
      <c r="A47" s="71"/>
      <c r="B47" s="10">
        <v>2020</v>
      </c>
      <c r="C47" s="7">
        <f>SUM(C37+C41)</f>
        <v>4618.94782</v>
      </c>
      <c r="D47" s="7"/>
      <c r="E47" s="7"/>
      <c r="F47" s="7">
        <f>SUM(C47)</f>
        <v>4618.94782</v>
      </c>
      <c r="G47" s="5"/>
      <c r="H47" s="5"/>
      <c r="I47" s="17"/>
    </row>
    <row r="48" spans="1:9" ht="18" customHeight="1">
      <c r="A48" s="71"/>
      <c r="B48" s="10">
        <v>2021</v>
      </c>
      <c r="C48" s="7">
        <f>SUM(C38+C42+C43+C41)</f>
        <v>16504.5</v>
      </c>
      <c r="D48" s="7"/>
      <c r="E48" s="7"/>
      <c r="F48" s="7">
        <f>SUM(C48)</f>
        <v>16504.5</v>
      </c>
      <c r="G48" s="5"/>
      <c r="H48" s="5"/>
      <c r="I48" s="17"/>
    </row>
    <row r="49" spans="1:9" ht="18" customHeight="1">
      <c r="A49" s="71"/>
      <c r="B49" s="10">
        <v>2022</v>
      </c>
      <c r="C49" s="7">
        <f>F49</f>
        <v>0</v>
      </c>
      <c r="D49" s="7"/>
      <c r="E49" s="7"/>
      <c r="F49" s="7">
        <f>SUM(F39)</f>
        <v>0</v>
      </c>
      <c r="G49" s="5"/>
      <c r="H49" s="5"/>
      <c r="I49" s="17"/>
    </row>
    <row r="50" spans="1:9" ht="15" customHeight="1">
      <c r="A50" s="72"/>
      <c r="B50" s="10">
        <v>2023</v>
      </c>
      <c r="C50" s="7">
        <f>SUM(C40)</f>
        <v>0</v>
      </c>
      <c r="D50" s="7"/>
      <c r="E50" s="7"/>
      <c r="F50" s="7">
        <f>SUM(F40)</f>
        <v>0</v>
      </c>
      <c r="G50" s="5"/>
      <c r="H50" s="5"/>
      <c r="I50" s="17"/>
    </row>
    <row r="51" spans="1:9" ht="31.5" customHeight="1">
      <c r="A51" s="55" t="s">
        <v>29</v>
      </c>
      <c r="B51" s="56"/>
      <c r="C51" s="56"/>
      <c r="D51" s="56"/>
      <c r="E51" s="56"/>
      <c r="F51" s="56"/>
      <c r="G51" s="56"/>
      <c r="H51" s="56"/>
      <c r="I51" s="57"/>
    </row>
    <row r="52" spans="1:9" ht="33" customHeight="1">
      <c r="A52" s="55" t="s">
        <v>30</v>
      </c>
      <c r="B52" s="56"/>
      <c r="C52" s="56"/>
      <c r="D52" s="56"/>
      <c r="E52" s="56"/>
      <c r="F52" s="56"/>
      <c r="G52" s="56"/>
      <c r="H52" s="56"/>
      <c r="I52" s="57"/>
    </row>
    <row r="53" spans="1:9" ht="14.25">
      <c r="A53" s="79" t="s">
        <v>31</v>
      </c>
      <c r="B53" s="18">
        <v>2017</v>
      </c>
      <c r="C53" s="12">
        <v>79</v>
      </c>
      <c r="D53" s="12"/>
      <c r="E53" s="12"/>
      <c r="F53" s="12">
        <f>C53</f>
        <v>79</v>
      </c>
      <c r="G53" s="5"/>
      <c r="H53" s="67" t="s">
        <v>5</v>
      </c>
      <c r="I53" s="51" t="s">
        <v>39</v>
      </c>
    </row>
    <row r="54" spans="1:9" ht="14.25">
      <c r="A54" s="80"/>
      <c r="B54" s="10">
        <v>2018</v>
      </c>
      <c r="C54" s="7">
        <f>D54+E54+F54</f>
        <v>0</v>
      </c>
      <c r="D54" s="7"/>
      <c r="E54" s="7"/>
      <c r="F54" s="7">
        <v>0</v>
      </c>
      <c r="G54" s="5"/>
      <c r="H54" s="68"/>
      <c r="I54" s="52"/>
    </row>
    <row r="55" spans="1:9" ht="26.25" customHeight="1">
      <c r="A55" s="81"/>
      <c r="B55" s="10">
        <v>2019</v>
      </c>
      <c r="C55" s="7">
        <f>D55+E55+F55</f>
        <v>0</v>
      </c>
      <c r="D55" s="7"/>
      <c r="E55" s="7"/>
      <c r="F55" s="7">
        <v>0</v>
      </c>
      <c r="G55" s="5"/>
      <c r="H55" s="69"/>
      <c r="I55" s="53"/>
    </row>
    <row r="56" spans="1:9" ht="14.25" customHeight="1">
      <c r="A56" s="79" t="s">
        <v>32</v>
      </c>
      <c r="B56" s="18">
        <v>2017</v>
      </c>
      <c r="C56" s="7">
        <v>12.10638</v>
      </c>
      <c r="D56" s="7"/>
      <c r="E56" s="7"/>
      <c r="F56" s="7">
        <f>C56</f>
        <v>12.10638</v>
      </c>
      <c r="G56" s="5"/>
      <c r="H56" s="67" t="s">
        <v>5</v>
      </c>
      <c r="I56" s="51" t="s">
        <v>40</v>
      </c>
    </row>
    <row r="57" spans="1:9" ht="14.25" customHeight="1">
      <c r="A57" s="82"/>
      <c r="B57" s="10">
        <v>2018</v>
      </c>
      <c r="C57" s="7">
        <v>0</v>
      </c>
      <c r="D57" s="7"/>
      <c r="E57" s="7"/>
      <c r="F57" s="7">
        <v>0</v>
      </c>
      <c r="G57" s="5"/>
      <c r="H57" s="68"/>
      <c r="I57" s="58"/>
    </row>
    <row r="58" spans="1:9" ht="14.25" customHeight="1">
      <c r="A58" s="83"/>
      <c r="B58" s="10">
        <v>2019</v>
      </c>
      <c r="C58" s="7">
        <v>0</v>
      </c>
      <c r="D58" s="7"/>
      <c r="E58" s="7"/>
      <c r="F58" s="7">
        <v>0</v>
      </c>
      <c r="G58" s="5"/>
      <c r="H58" s="69"/>
      <c r="I58" s="59"/>
    </row>
    <row r="59" spans="1:9" ht="70.5" customHeight="1">
      <c r="A59" s="20" t="s">
        <v>41</v>
      </c>
      <c r="B59" s="11">
        <v>2018</v>
      </c>
      <c r="C59" s="12">
        <v>487.895</v>
      </c>
      <c r="D59" s="7"/>
      <c r="E59" s="7"/>
      <c r="F59" s="12">
        <v>487.895</v>
      </c>
      <c r="G59" s="5"/>
      <c r="H59" s="21" t="s">
        <v>5</v>
      </c>
      <c r="I59" s="19"/>
    </row>
    <row r="60" spans="1:9" ht="26.25" customHeight="1">
      <c r="A60" s="85" t="s">
        <v>43</v>
      </c>
      <c r="B60" s="18">
        <v>2018</v>
      </c>
      <c r="C60" s="12">
        <v>98.67636</v>
      </c>
      <c r="D60" s="7"/>
      <c r="E60" s="7"/>
      <c r="F60" s="12">
        <v>98.67636</v>
      </c>
      <c r="G60" s="5"/>
      <c r="H60" s="21" t="s">
        <v>5</v>
      </c>
      <c r="I60" s="19"/>
    </row>
    <row r="61" spans="1:9" ht="21.75" customHeight="1">
      <c r="A61" s="86"/>
      <c r="B61" s="35">
        <v>2019</v>
      </c>
      <c r="C61" s="31">
        <v>97.265</v>
      </c>
      <c r="D61" s="36"/>
      <c r="E61" s="36"/>
      <c r="F61" s="31">
        <v>97.265</v>
      </c>
      <c r="G61" s="34"/>
      <c r="H61" s="37"/>
      <c r="I61" s="26"/>
    </row>
    <row r="62" spans="1:9" ht="81" customHeight="1">
      <c r="A62" s="20" t="s">
        <v>42</v>
      </c>
      <c r="B62" s="18">
        <v>2018</v>
      </c>
      <c r="C62" s="12">
        <v>680</v>
      </c>
      <c r="D62" s="7"/>
      <c r="E62" s="7"/>
      <c r="F62" s="12">
        <v>680</v>
      </c>
      <c r="G62" s="5"/>
      <c r="H62" s="21" t="s">
        <v>5</v>
      </c>
      <c r="I62" s="19"/>
    </row>
    <row r="63" spans="1:11" ht="56.25" customHeight="1">
      <c r="A63" s="20" t="s">
        <v>44</v>
      </c>
      <c r="B63" s="35">
        <v>2019</v>
      </c>
      <c r="C63" s="31">
        <v>2416.46333</v>
      </c>
      <c r="D63" s="36"/>
      <c r="E63" s="36"/>
      <c r="F63" s="31">
        <v>2416.46333</v>
      </c>
      <c r="G63" s="34"/>
      <c r="H63" s="37" t="s">
        <v>5</v>
      </c>
      <c r="I63" s="26"/>
      <c r="J63" s="25"/>
      <c r="K63" s="25"/>
    </row>
    <row r="64" spans="1:9" ht="14.25">
      <c r="A64" s="84" t="s">
        <v>33</v>
      </c>
      <c r="B64" s="10">
        <v>2017</v>
      </c>
      <c r="C64" s="7">
        <f>C53+C56</f>
        <v>91.10638</v>
      </c>
      <c r="D64" s="7"/>
      <c r="E64" s="7"/>
      <c r="F64" s="7">
        <f>C64</f>
        <v>91.10638</v>
      </c>
      <c r="G64" s="5"/>
      <c r="H64" s="5"/>
      <c r="I64" s="17"/>
    </row>
    <row r="65" spans="1:9" ht="14.25">
      <c r="A65" s="84"/>
      <c r="B65" s="10">
        <v>2018</v>
      </c>
      <c r="C65" s="7">
        <f>C59+C60+C62</f>
        <v>1266.57136</v>
      </c>
      <c r="D65" s="7"/>
      <c r="E65" s="7"/>
      <c r="F65" s="7">
        <f>C65</f>
        <v>1266.57136</v>
      </c>
      <c r="G65" s="5"/>
      <c r="H65" s="5"/>
      <c r="I65" s="17"/>
    </row>
    <row r="66" spans="1:9" ht="14.25">
      <c r="A66" s="84"/>
      <c r="B66" s="10">
        <v>2019</v>
      </c>
      <c r="C66" s="7">
        <f>D66+E66+F66</f>
        <v>2513.72833</v>
      </c>
      <c r="D66" s="7"/>
      <c r="E66" s="7"/>
      <c r="F66" s="7">
        <f>F55+F58+F61+F63</f>
        <v>2513.72833</v>
      </c>
      <c r="G66" s="5"/>
      <c r="H66" s="5"/>
      <c r="I66" s="17"/>
    </row>
    <row r="67" spans="1:9" ht="15">
      <c r="A67" s="55" t="s">
        <v>35</v>
      </c>
      <c r="B67" s="56"/>
      <c r="C67" s="56"/>
      <c r="D67" s="56"/>
      <c r="E67" s="56"/>
      <c r="F67" s="56"/>
      <c r="G67" s="56"/>
      <c r="H67" s="56"/>
      <c r="I67" s="57"/>
    </row>
    <row r="68" spans="1:9" ht="15">
      <c r="A68" s="55" t="s">
        <v>19</v>
      </c>
      <c r="B68" s="56"/>
      <c r="C68" s="56"/>
      <c r="D68" s="56"/>
      <c r="E68" s="56"/>
      <c r="F68" s="56"/>
      <c r="G68" s="56"/>
      <c r="H68" s="56"/>
      <c r="I68" s="57"/>
    </row>
    <row r="69" spans="1:9" ht="30.75" customHeight="1">
      <c r="A69" s="55" t="s">
        <v>17</v>
      </c>
      <c r="B69" s="56"/>
      <c r="C69" s="56"/>
      <c r="D69" s="56"/>
      <c r="E69" s="56"/>
      <c r="F69" s="56"/>
      <c r="G69" s="56"/>
      <c r="H69" s="56"/>
      <c r="I69" s="57"/>
    </row>
    <row r="70" spans="1:9" ht="14.25" customHeight="1">
      <c r="A70" s="87" t="s">
        <v>36</v>
      </c>
      <c r="B70" s="4">
        <v>2017</v>
      </c>
      <c r="C70" s="7">
        <f>D70+E70+F70</f>
        <v>8820</v>
      </c>
      <c r="D70" s="7"/>
      <c r="E70" s="7"/>
      <c r="F70" s="7">
        <v>8820</v>
      </c>
      <c r="G70" s="5"/>
      <c r="H70" s="48" t="s">
        <v>5</v>
      </c>
      <c r="I70" s="51" t="s">
        <v>22</v>
      </c>
    </row>
    <row r="71" spans="1:9" ht="14.25">
      <c r="A71" s="88"/>
      <c r="B71" s="4">
        <v>2018</v>
      </c>
      <c r="C71" s="7">
        <v>9145.474</v>
      </c>
      <c r="D71" s="7"/>
      <c r="E71" s="7"/>
      <c r="F71" s="7">
        <v>9145.474</v>
      </c>
      <c r="G71" s="5"/>
      <c r="H71" s="49"/>
      <c r="I71" s="52"/>
    </row>
    <row r="72" spans="1:9" ht="18" customHeight="1">
      <c r="A72" s="88"/>
      <c r="B72" s="4">
        <v>2019</v>
      </c>
      <c r="C72" s="7">
        <v>9170</v>
      </c>
      <c r="D72" s="7"/>
      <c r="E72" s="7"/>
      <c r="F72" s="7">
        <v>9170</v>
      </c>
      <c r="G72" s="5"/>
      <c r="H72" s="49"/>
      <c r="I72" s="52"/>
    </row>
    <row r="73" spans="1:9" ht="18.75" customHeight="1">
      <c r="A73" s="88"/>
      <c r="B73" s="4">
        <v>2020</v>
      </c>
      <c r="C73" s="7">
        <v>9170</v>
      </c>
      <c r="D73" s="7"/>
      <c r="E73" s="7"/>
      <c r="F73" s="7">
        <v>9170</v>
      </c>
      <c r="G73" s="5"/>
      <c r="H73" s="49"/>
      <c r="I73" s="52"/>
    </row>
    <row r="74" spans="1:9" ht="15.75" customHeight="1">
      <c r="A74" s="88"/>
      <c r="B74" s="4">
        <v>2021</v>
      </c>
      <c r="C74" s="7">
        <v>9170</v>
      </c>
      <c r="D74" s="7"/>
      <c r="E74" s="7"/>
      <c r="F74" s="7">
        <v>9170</v>
      </c>
      <c r="G74" s="5"/>
      <c r="H74" s="49"/>
      <c r="I74" s="52"/>
    </row>
    <row r="75" spans="1:9" ht="18" customHeight="1">
      <c r="A75" s="88"/>
      <c r="B75" s="4">
        <v>2022</v>
      </c>
      <c r="C75" s="7">
        <v>9170</v>
      </c>
      <c r="D75" s="7"/>
      <c r="E75" s="7"/>
      <c r="F75" s="7">
        <v>9170</v>
      </c>
      <c r="G75" s="5"/>
      <c r="H75" s="50"/>
      <c r="I75" s="53"/>
    </row>
    <row r="76" spans="1:9" ht="17.25" customHeight="1">
      <c r="A76" s="89"/>
      <c r="B76" s="4">
        <v>2023</v>
      </c>
      <c r="C76" s="7">
        <v>0</v>
      </c>
      <c r="D76" s="7"/>
      <c r="E76" s="7"/>
      <c r="F76" s="7">
        <v>0</v>
      </c>
      <c r="G76" s="5"/>
      <c r="H76" s="43"/>
      <c r="I76" s="44"/>
    </row>
    <row r="77" spans="1:9" ht="14.25" customHeight="1">
      <c r="A77" s="87" t="s">
        <v>37</v>
      </c>
      <c r="B77" s="4">
        <v>2017</v>
      </c>
      <c r="C77" s="7">
        <v>4880.629</v>
      </c>
      <c r="D77" s="7"/>
      <c r="E77" s="7"/>
      <c r="F77" s="7">
        <f>C77</f>
        <v>4880.629</v>
      </c>
      <c r="G77" s="5"/>
      <c r="H77" s="48" t="s">
        <v>5</v>
      </c>
      <c r="I77" s="51" t="s">
        <v>23</v>
      </c>
    </row>
    <row r="78" spans="1:9" ht="14.25">
      <c r="A78" s="88"/>
      <c r="B78" s="4">
        <v>2018</v>
      </c>
      <c r="C78" s="7">
        <v>5132</v>
      </c>
      <c r="D78" s="7"/>
      <c r="E78" s="7"/>
      <c r="F78" s="7">
        <f>C78</f>
        <v>5132</v>
      </c>
      <c r="G78" s="5"/>
      <c r="H78" s="49"/>
      <c r="I78" s="52"/>
    </row>
    <row r="79" spans="1:9" ht="18" customHeight="1">
      <c r="A79" s="88"/>
      <c r="B79" s="4">
        <v>2019</v>
      </c>
      <c r="C79" s="7">
        <v>5132</v>
      </c>
      <c r="D79" s="7"/>
      <c r="E79" s="7"/>
      <c r="F79" s="7">
        <v>5132</v>
      </c>
      <c r="G79" s="5"/>
      <c r="H79" s="49"/>
      <c r="I79" s="52"/>
    </row>
    <row r="80" spans="1:9" ht="18" customHeight="1">
      <c r="A80" s="88"/>
      <c r="B80" s="4">
        <v>2020</v>
      </c>
      <c r="C80" s="7">
        <v>5132</v>
      </c>
      <c r="D80" s="7"/>
      <c r="E80" s="7"/>
      <c r="F80" s="7">
        <v>5132</v>
      </c>
      <c r="G80" s="5"/>
      <c r="H80" s="49"/>
      <c r="I80" s="52"/>
    </row>
    <row r="81" spans="1:9" ht="13.5" customHeight="1">
      <c r="A81" s="88"/>
      <c r="B81" s="4">
        <v>2021</v>
      </c>
      <c r="C81" s="7">
        <v>5132</v>
      </c>
      <c r="D81" s="7"/>
      <c r="E81" s="7"/>
      <c r="F81" s="7">
        <v>5132</v>
      </c>
      <c r="G81" s="5"/>
      <c r="H81" s="49"/>
      <c r="I81" s="52"/>
    </row>
    <row r="82" spans="1:9" ht="12.75" customHeight="1">
      <c r="A82" s="88"/>
      <c r="B82" s="4">
        <v>2022</v>
      </c>
      <c r="C82" s="7">
        <v>5132</v>
      </c>
      <c r="D82" s="7"/>
      <c r="E82" s="7"/>
      <c r="F82" s="7">
        <v>5132</v>
      </c>
      <c r="G82" s="5"/>
      <c r="H82" s="50"/>
      <c r="I82" s="53"/>
    </row>
    <row r="83" spans="1:9" ht="12.75" customHeight="1">
      <c r="A83" s="89"/>
      <c r="B83" s="4">
        <v>2023</v>
      </c>
      <c r="C83" s="7">
        <v>0</v>
      </c>
      <c r="D83" s="7"/>
      <c r="E83" s="7"/>
      <c r="F83" s="7">
        <v>0</v>
      </c>
      <c r="G83" s="5"/>
      <c r="H83" s="27"/>
      <c r="I83" s="28"/>
    </row>
    <row r="84" spans="1:9" ht="14.25">
      <c r="A84" s="76" t="s">
        <v>38</v>
      </c>
      <c r="B84" s="4">
        <v>2017</v>
      </c>
      <c r="C84" s="7">
        <f>C70+C77</f>
        <v>13700.629</v>
      </c>
      <c r="D84" s="7"/>
      <c r="E84" s="7"/>
      <c r="F84" s="7">
        <f>C84</f>
        <v>13700.629</v>
      </c>
      <c r="G84" s="5"/>
      <c r="H84" s="5"/>
      <c r="I84" s="2"/>
    </row>
    <row r="85" spans="1:9" ht="14.25">
      <c r="A85" s="77"/>
      <c r="B85" s="4">
        <v>2018</v>
      </c>
      <c r="C85" s="7">
        <f>C71+C78</f>
        <v>14277.474</v>
      </c>
      <c r="D85" s="7"/>
      <c r="E85" s="7"/>
      <c r="F85" s="7">
        <f>C85</f>
        <v>14277.474</v>
      </c>
      <c r="G85" s="5"/>
      <c r="H85" s="5"/>
      <c r="I85" s="8"/>
    </row>
    <row r="86" spans="1:9" ht="14.25">
      <c r="A86" s="77"/>
      <c r="B86" s="4">
        <v>2019</v>
      </c>
      <c r="C86" s="7">
        <f>D86+E86+F86</f>
        <v>14302</v>
      </c>
      <c r="D86" s="7"/>
      <c r="E86" s="7"/>
      <c r="F86" s="7">
        <f>F72+F79</f>
        <v>14302</v>
      </c>
      <c r="G86" s="5"/>
      <c r="H86" s="5"/>
      <c r="I86" s="8"/>
    </row>
    <row r="87" spans="1:9" ht="14.25">
      <c r="A87" s="77"/>
      <c r="B87" s="4">
        <v>2020</v>
      </c>
      <c r="C87" s="7">
        <f>C73+C80</f>
        <v>14302</v>
      </c>
      <c r="D87" s="7"/>
      <c r="E87" s="7"/>
      <c r="F87" s="7">
        <f>C87</f>
        <v>14302</v>
      </c>
      <c r="G87" s="5"/>
      <c r="H87" s="5"/>
      <c r="I87" s="8"/>
    </row>
    <row r="88" spans="1:9" ht="14.25">
      <c r="A88" s="77"/>
      <c r="B88" s="4">
        <v>2021</v>
      </c>
      <c r="C88" s="7">
        <f>C74+C81</f>
        <v>14302</v>
      </c>
      <c r="D88" s="7"/>
      <c r="E88" s="7"/>
      <c r="F88" s="7">
        <f>C88</f>
        <v>14302</v>
      </c>
      <c r="G88" s="5"/>
      <c r="H88" s="5"/>
      <c r="I88" s="8"/>
    </row>
    <row r="89" spans="1:9" ht="14.25">
      <c r="A89" s="77"/>
      <c r="B89" s="4">
        <v>2022</v>
      </c>
      <c r="C89" s="7">
        <f>C75+C82</f>
        <v>14302</v>
      </c>
      <c r="D89" s="7"/>
      <c r="E89" s="7"/>
      <c r="F89" s="7">
        <f>C89</f>
        <v>14302</v>
      </c>
      <c r="G89" s="5"/>
      <c r="H89" s="5"/>
      <c r="I89" s="8"/>
    </row>
    <row r="90" spans="1:9" ht="14.25">
      <c r="A90" s="78"/>
      <c r="B90" s="4">
        <v>2023</v>
      </c>
      <c r="C90" s="7">
        <f>C76+C83</f>
        <v>0</v>
      </c>
      <c r="D90" s="7"/>
      <c r="E90" s="7"/>
      <c r="F90" s="7">
        <f>C90</f>
        <v>0</v>
      </c>
      <c r="G90" s="5"/>
      <c r="H90" s="5"/>
      <c r="I90" s="8"/>
    </row>
    <row r="91" spans="1:9" ht="14.25">
      <c r="A91" s="60" t="s">
        <v>12</v>
      </c>
      <c r="B91" s="4">
        <v>2017</v>
      </c>
      <c r="C91" s="7">
        <f>C25+C44+C64+C84</f>
        <v>14252.831740000001</v>
      </c>
      <c r="D91" s="7"/>
      <c r="E91" s="7"/>
      <c r="F91" s="7">
        <f>SUM(C91)</f>
        <v>14252.831740000001</v>
      </c>
      <c r="G91" s="5"/>
      <c r="H91" s="5"/>
      <c r="I91" s="2"/>
    </row>
    <row r="92" spans="1:9" ht="14.25">
      <c r="A92" s="61"/>
      <c r="B92" s="4">
        <v>2018</v>
      </c>
      <c r="C92" s="7">
        <f>C26+C45+C65+C85</f>
        <v>15655.36015</v>
      </c>
      <c r="D92" s="7"/>
      <c r="E92" s="7"/>
      <c r="F92" s="7">
        <f>C92</f>
        <v>15655.36015</v>
      </c>
      <c r="G92" s="5"/>
      <c r="H92" s="5"/>
      <c r="I92" s="8"/>
    </row>
    <row r="93" spans="1:9" ht="14.25">
      <c r="A93" s="61"/>
      <c r="B93" s="38">
        <v>2019</v>
      </c>
      <c r="C93" s="36">
        <f>C27+C46+C66+C86</f>
        <v>18926.43005</v>
      </c>
      <c r="D93" s="36"/>
      <c r="E93" s="36"/>
      <c r="F93" s="36">
        <f>C93</f>
        <v>18926.43005</v>
      </c>
      <c r="G93" s="5"/>
      <c r="H93" s="5"/>
      <c r="I93" s="8"/>
    </row>
    <row r="94" spans="1:9" ht="14.25">
      <c r="A94" s="61"/>
      <c r="B94" s="38">
        <v>2020</v>
      </c>
      <c r="C94" s="36">
        <f>C28+C87+C47</f>
        <v>18978.75282</v>
      </c>
      <c r="D94" s="36"/>
      <c r="E94" s="36"/>
      <c r="F94" s="36">
        <f>C94</f>
        <v>18978.75282</v>
      </c>
      <c r="G94" s="5"/>
      <c r="H94" s="5"/>
      <c r="I94" s="8"/>
    </row>
    <row r="95" spans="1:9" ht="14.25">
      <c r="A95" s="61"/>
      <c r="B95" s="38">
        <v>2021</v>
      </c>
      <c r="C95" s="36">
        <f>SUM(C29+C88+C48)</f>
        <v>30906.5</v>
      </c>
      <c r="D95" s="36"/>
      <c r="E95" s="36"/>
      <c r="F95" s="36">
        <f>SUM(C95:E95)</f>
        <v>30906.5</v>
      </c>
      <c r="G95" s="9"/>
      <c r="H95" s="9"/>
      <c r="I95" s="9"/>
    </row>
    <row r="96" spans="1:9" ht="14.25">
      <c r="A96" s="61"/>
      <c r="B96" s="38">
        <v>2022</v>
      </c>
      <c r="C96" s="36">
        <f>SUM(C89+C49+C30)</f>
        <v>14302</v>
      </c>
      <c r="D96" s="36"/>
      <c r="E96" s="36"/>
      <c r="F96" s="36">
        <f>SUM(C96)</f>
        <v>14302</v>
      </c>
      <c r="G96" s="9"/>
      <c r="H96" s="9"/>
      <c r="I96" s="9"/>
    </row>
    <row r="97" spans="1:9" ht="14.25">
      <c r="A97" s="61"/>
      <c r="B97" s="38">
        <v>2023</v>
      </c>
      <c r="C97" s="36">
        <f>SUM(C90+C50+C31)</f>
        <v>0</v>
      </c>
      <c r="D97" s="36"/>
      <c r="E97" s="36"/>
      <c r="F97" s="36">
        <f>SUM(C97)</f>
        <v>0</v>
      </c>
      <c r="G97" s="9"/>
      <c r="H97" s="9"/>
      <c r="I97" s="9"/>
    </row>
    <row r="98" spans="1:9" ht="14.25">
      <c r="A98" s="62"/>
      <c r="B98" s="39" t="s">
        <v>46</v>
      </c>
      <c r="C98" s="40">
        <f>F98+E98+D98</f>
        <v>113021.87476</v>
      </c>
      <c r="D98" s="40"/>
      <c r="E98" s="40"/>
      <c r="F98" s="40">
        <f>SUM(F91:F97)</f>
        <v>113021.87476</v>
      </c>
      <c r="G98" s="23"/>
      <c r="H98" s="23"/>
      <c r="I98" s="24"/>
    </row>
    <row r="99" ht="14.25">
      <c r="A99" s="42" t="s">
        <v>45</v>
      </c>
    </row>
  </sheetData>
  <sheetProtection/>
  <mergeCells count="49">
    <mergeCell ref="I77:I82"/>
    <mergeCell ref="A69:I69"/>
    <mergeCell ref="A70:A76"/>
    <mergeCell ref="A77:A83"/>
    <mergeCell ref="A11:A17"/>
    <mergeCell ref="A25:A31"/>
    <mergeCell ref="A18:A24"/>
    <mergeCell ref="H18:H24"/>
    <mergeCell ref="I11:I24"/>
    <mergeCell ref="A34:A40"/>
    <mergeCell ref="A84:A90"/>
    <mergeCell ref="A67:I67"/>
    <mergeCell ref="A68:I68"/>
    <mergeCell ref="A53:A55"/>
    <mergeCell ref="A56:A58"/>
    <mergeCell ref="A64:A66"/>
    <mergeCell ref="A60:A61"/>
    <mergeCell ref="H77:H82"/>
    <mergeCell ref="H70:H75"/>
    <mergeCell ref="I70:I75"/>
    <mergeCell ref="H53:H55"/>
    <mergeCell ref="H56:H58"/>
    <mergeCell ref="A44:A50"/>
    <mergeCell ref="E1:I1"/>
    <mergeCell ref="E2:I2"/>
    <mergeCell ref="A10:I10"/>
    <mergeCell ref="A52:I52"/>
    <mergeCell ref="C5:C7"/>
    <mergeCell ref="A3:I3"/>
    <mergeCell ref="A9:I9"/>
    <mergeCell ref="G5:G7"/>
    <mergeCell ref="A4:I4"/>
    <mergeCell ref="D5:F5"/>
    <mergeCell ref="A5:A7"/>
    <mergeCell ref="H5:H7"/>
    <mergeCell ref="B5:B7"/>
    <mergeCell ref="I5:I7"/>
    <mergeCell ref="D6:D7"/>
    <mergeCell ref="E6:F6"/>
    <mergeCell ref="H34:H43"/>
    <mergeCell ref="I34:I43"/>
    <mergeCell ref="A8:I8"/>
    <mergeCell ref="A51:I51"/>
    <mergeCell ref="I56:I58"/>
    <mergeCell ref="A91:A98"/>
    <mergeCell ref="H11:H16"/>
    <mergeCell ref="A32:I32"/>
    <mergeCell ref="A33:I33"/>
    <mergeCell ref="I53:I55"/>
  </mergeCells>
  <printOptions/>
  <pageMargins left="0.47" right="0.23" top="0.34" bottom="0.32" header="0.31496062992125984" footer="0.31496062992125984"/>
  <pageSetup fitToHeight="0" fitToWidth="1" horizontalDpi="600" verticalDpi="600" orientation="landscape" paperSize="9" scale="91" r:id="rId1"/>
  <rowBreaks count="3" manualBreakCount="3">
    <brk id="22" max="8" man="1"/>
    <brk id="43" max="8" man="1"/>
    <brk id="6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2013-10-22T10:33:45Z</cp:lastPrinted>
  <dcterms:created xsi:type="dcterms:W3CDTF">2006-09-28T05:33:49Z</dcterms:created>
  <dcterms:modified xsi:type="dcterms:W3CDTF">2021-03-26T13:00:03Z</dcterms:modified>
  <cp:category/>
  <cp:version/>
  <cp:contentType/>
  <cp:contentStatus/>
</cp:coreProperties>
</file>