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ресурсы" sheetId="2" state="visible" r:id="rId3"/>
  </sheets>
  <definedNames>
    <definedName function="false" hidden="false" localSheetId="0" name="_xlnm.Print_Area" vbProcedure="false">Лист1!$A$1:$I$62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<sst xmlns="http://schemas.openxmlformats.org/spreadsheetml/2006/main" count="78" uniqueCount="60">
  <si>
    <t xml:space="preserve">Приложение  № 3</t>
  </si>
  <si>
    <t xml:space="preserve">к постановлению администрации ЗАТО г.Радужный Владимирской области                 27.12.2021 № 1700</t>
  </si>
  <si>
    <t xml:space="preserve">Приложение № 4</t>
  </si>
  <si>
    <t xml:space="preserve">к муниципальной программы "Развитие пассажирских перевозок на территории ЗАТО г.Радужный Владимирской области "</t>
  </si>
  <si>
    <t xml:space="preserve">Перечень мероприятий муниципальной программы "Развитие пассажирских перевозок на территории ЗАТО г.Радужный Владимирской области "</t>
  </si>
  <si>
    <t xml:space="preserve">Наименование мероприятия</t>
  </si>
  <si>
    <t xml:space="preserve">Срок исполнения</t>
  </si>
  <si>
    <t xml:space="preserve">Объем финансирования (тыс.руб.)</t>
  </si>
  <si>
    <t xml:space="preserve">в том числе:</t>
  </si>
  <si>
    <t xml:space="preserve">Внебюджетные средства</t>
  </si>
  <si>
    <t xml:space="preserve">Исполнители, соисполнители,ответственные за реализацию мероприятия</t>
  </si>
  <si>
    <t xml:space="preserve">Ожидаемые показатели оценки  (количественные  или качественные показатели)</t>
  </si>
  <si>
    <t xml:space="preserve">Субвенции</t>
  </si>
  <si>
    <t xml:space="preserve">Собственные доходы</t>
  </si>
  <si>
    <t xml:space="preserve">Субсидии и иные межбюджетные трансферты</t>
  </si>
  <si>
    <t xml:space="preserve">Другие собственные  доходы</t>
  </si>
  <si>
    <t xml:space="preserve">1. Развитие и совершенствование транспортного обслуживания населения г.Радужный</t>
  </si>
  <si>
    <t xml:space="preserve">Цель: развитие и совершенствование транспортного обслуживания населения г.Радужный в соответствии с действующими нормативными правовыми актами с сфере организации пассажирских перевозок.   </t>
  </si>
  <si>
    <t xml:space="preserve">Задачи: удовлетворение потребности населения в транспортном обслуживании, увеличение доступности общественного транспорта, повышение качества и безопасности пассажирских перевозок.   </t>
  </si>
  <si>
    <t xml:space="preserve">1.1.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</si>
  <si>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 xml:space="preserve">МКУ "ГКМХ"</t>
  </si>
  <si>
    <t xml:space="preserve">Развитие пассажирских перевозок на территории ЗАТО г.Радужный, увеличение доступности общественного транспорта для жителей города, повышение качества и безопасности пассажирских перевозок.</t>
  </si>
  <si>
    <t xml:space="preserve">3 831,060</t>
  </si>
  <si>
    <t xml:space="preserve">1.2. Обеспечение равной доступности услуг  транспорта общего пользования для отдельных категорий граждан в муниципальном сообщении</t>
  </si>
  <si>
    <t xml:space="preserve">1.3. Перевозка пассажиров на городском автобусном маршруте общего пользования</t>
  </si>
  <si>
    <t xml:space="preserve">1.4. Расходы на оформление  карт маршрута для выдачи  перевозчику  регулярных городских  перевозок пассажиров автомобильным транспортом по форме , установленной  приказом Министерства транспорта Российской Федерации от 10.11.2015 № 332 </t>
  </si>
  <si>
    <t xml:space="preserve">Повышение качества и безопасности пассажирских перевозок</t>
  </si>
  <si>
    <t xml:space="preserve">1.5. Разработка программы комплексного развития транспортной инфраструктуры</t>
  </si>
  <si>
    <t xml:space="preserve">Повышение безопасности, качества и эффективности транспортного обслуживания населения</t>
  </si>
  <si>
    <t xml:space="preserve">1.6. Приобретение автобуса для перевозки пассажиров</t>
  </si>
  <si>
    <t xml:space="preserve">1.7. Увеличение уставного фонда муниципального унитарного предприятия «АТП ЗАТО г. Радужный» Владимирской области для приобретения одного пассажирского автобуса большой вместимости</t>
  </si>
  <si>
    <t xml:space="preserve">Всего по программе, в том числе по годам</t>
  </si>
  <si>
    <t xml:space="preserve">2017-2024</t>
  </si>
  <si>
    <t xml:space="preserve">А.И. Дубова</t>
  </si>
  <si>
    <t xml:space="preserve">3-42-95</t>
  </si>
  <si>
    <t xml:space="preserve">Приложение  № 2</t>
  </si>
  <si>
    <r>
      <rPr>
        <b val="true"/>
        <sz val="14"/>
        <color rgb="FF000000"/>
        <rFont val="Times New Roman"/>
        <family val="1"/>
        <charset val="204"/>
      </rPr>
      <t xml:space="preserve">3.</t>
    </r>
    <r>
      <rPr>
        <i val="true"/>
        <sz val="14"/>
        <color rgb="FF000000"/>
        <rFont val="Times New Roman"/>
        <family val="1"/>
        <charset val="204"/>
      </rPr>
      <t xml:space="preserve"> </t>
    </r>
    <r>
      <rPr>
        <b val="true"/>
        <sz val="14"/>
        <color rgb="FF000000"/>
        <rFont val="Times New Roman"/>
        <family val="1"/>
        <charset val="204"/>
      </rPr>
      <t xml:space="preserve">Ресурсное обеспечение программы</t>
    </r>
  </si>
  <si>
    <t xml:space="preserve">№ п/п</t>
  </si>
  <si>
    <t xml:space="preserve">Наименование программы</t>
  </si>
  <si>
    <t xml:space="preserve">Срок  исполнения </t>
  </si>
  <si>
    <t xml:space="preserve">Объем финансирования               (тыс. руб.)</t>
  </si>
  <si>
    <t xml:space="preserve">В том числе:</t>
  </si>
  <si>
    <t xml:space="preserve">Исполнители, соисполнители, ответственные  за реализацию программы</t>
  </si>
  <si>
    <t xml:space="preserve">Собственные доходы:</t>
  </si>
  <si>
    <t xml:space="preserve">Субсидии, иные межбюджетные трансферты </t>
  </si>
  <si>
    <t xml:space="preserve">Другие собственные доходы</t>
  </si>
  <si>
    <t xml:space="preserve">«Развитие пассажирских перевозок на территории ЗАТО г.Радужный Владимирской области»</t>
  </si>
  <si>
    <t xml:space="preserve">2017-2024 г.г.</t>
  </si>
  <si>
    <t xml:space="preserve">МКУ «ГКМХ»</t>
  </si>
  <si>
    <t xml:space="preserve">Всего:</t>
  </si>
  <si>
    <t xml:space="preserve">В том числе по годам:</t>
  </si>
  <si>
    <t xml:space="preserve">2017 год</t>
  </si>
  <si>
    <t xml:space="preserve">2018 год</t>
  </si>
  <si>
    <t xml:space="preserve">2019 год</t>
  </si>
  <si>
    <t xml:space="preserve">2020 год </t>
  </si>
  <si>
    <t xml:space="preserve">2021 год</t>
  </si>
  <si>
    <t xml:space="preserve">2022 год</t>
  </si>
  <si>
    <t xml:space="preserve">2023 год</t>
  </si>
  <si>
    <t xml:space="preserve">2024 год</t>
  </si>
  <si>
    <t xml:space="preserve">И. В. Лушникова, 3 42 95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</si>
</sst>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00"/>
    <numFmt numFmtId="166" formatCode="0.0000"/>
    <numFmt numFmtId="167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62"/>
  <sheetViews>
    <sheetView showFormulas="false" showGridLines="tru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E8" activeCellId="0" sqref="E8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30.1"/>
    <col collapsed="false" customWidth="true" hidden="false" outlineLevel="0" max="2" min="2" style="0" width="13.1"/>
    <col collapsed="false" customWidth="true" hidden="false" outlineLevel="0" max="3" min="3" style="0" width="18.11"/>
    <col collapsed="false" customWidth="true" hidden="false" outlineLevel="0" max="4" min="4" style="0" width="12.66"/>
    <col collapsed="false" customWidth="true" hidden="false" outlineLevel="0" max="5" min="5" style="0" width="16.11"/>
    <col collapsed="false" customWidth="true" hidden="false" outlineLevel="0" max="6" min="6" style="0" width="13.44"/>
    <col collapsed="false" customWidth="true" hidden="false" outlineLevel="0" max="7" min="7" style="0" width="15.66"/>
    <col collapsed="false" customWidth="true" hidden="false" outlineLevel="0" max="8" min="8" style="0" width="16"/>
    <col collapsed="false" customWidth="true" hidden="false" outlineLevel="0" max="9" min="9" style="0" width="23.34"/>
    <col collapsed="false" customWidth="true" hidden="false" outlineLevel="0" max="10" min="10" style="0" width="14.11"/>
  </cols>
  <sheetData>
    <row r="1" customFormat="false" ht="15" hidden="false" customHeight="true" outlineLevel="0" collapsed="false">
      <c r="E1" s="1"/>
      <c r="F1" s="1"/>
      <c r="G1" s="1"/>
      <c r="H1" s="1"/>
      <c r="I1" s="1"/>
    </row>
    <row r="2" customFormat="false" ht="15.6" hidden="true" customHeight="false" outlineLevel="0" collapsed="false">
      <c r="E2" s="1"/>
      <c r="F2" s="1"/>
      <c r="G2" s="1"/>
      <c r="H2" s="1"/>
      <c r="I2" s="1"/>
    </row>
    <row r="3" customFormat="false" ht="15.6" hidden="true" customHeight="false" outlineLevel="0" collapsed="false">
      <c r="E3" s="1"/>
      <c r="F3" s="1"/>
      <c r="G3" s="1"/>
      <c r="H3" s="1"/>
      <c r="I3" s="1"/>
    </row>
    <row r="4" customFormat="false" ht="15.6" hidden="false" customHeight="false" outlineLevel="0" collapsed="false">
      <c r="E4" s="1" t="s">
        <v>0</v>
      </c>
      <c r="F4" s="1"/>
      <c r="G4" s="1"/>
      <c r="H4" s="1"/>
      <c r="I4" s="1"/>
    </row>
    <row r="5" customFormat="false" ht="56.25" hidden="false" customHeight="true" outlineLevel="0" collapsed="false">
      <c r="E5" s="2" t="s">
        <v>1</v>
      </c>
      <c r="F5" s="2"/>
      <c r="G5" s="2"/>
      <c r="H5" s="2"/>
      <c r="I5" s="2"/>
    </row>
    <row r="6" customFormat="false" ht="15.6" hidden="false" customHeight="false" outlineLevel="0" collapsed="false">
      <c r="E6" s="3"/>
      <c r="F6" s="3"/>
      <c r="G6" s="3"/>
      <c r="H6" s="3"/>
      <c r="I6" s="3"/>
    </row>
    <row r="7" customFormat="false" ht="16.2" hidden="false" customHeight="true" outlineLevel="0" collapsed="false">
      <c r="E7" s="1" t="s">
        <v>2</v>
      </c>
      <c r="F7" s="1"/>
      <c r="G7" s="1"/>
      <c r="H7" s="1"/>
      <c r="I7" s="1"/>
    </row>
    <row r="8" customFormat="false" ht="43.2" hidden="false" customHeight="true" outlineLevel="0" collapsed="false">
      <c r="E8" s="2" t="s">
        <v>3</v>
      </c>
      <c r="F8" s="2"/>
      <c r="G8" s="2"/>
      <c r="H8" s="2"/>
      <c r="I8" s="2"/>
    </row>
    <row r="9" customFormat="false" ht="36.75" hidden="false" customHeight="true" outlineLevel="0" collapsed="false">
      <c r="A9" s="4" t="s">
        <v>4</v>
      </c>
      <c r="B9" s="4"/>
      <c r="C9" s="4"/>
      <c r="D9" s="4"/>
      <c r="E9" s="4"/>
      <c r="F9" s="4"/>
      <c r="G9" s="4"/>
      <c r="H9" s="4"/>
      <c r="I9" s="4"/>
    </row>
    <row r="10" customFormat="false" ht="14.4" hidden="false" customHeight="true" outlineLevel="0" collapsed="false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6"/>
      <c r="G10" s="7" t="s">
        <v>9</v>
      </c>
      <c r="H10" s="5" t="s">
        <v>10</v>
      </c>
      <c r="I10" s="5" t="s">
        <v>11</v>
      </c>
    </row>
    <row r="11" customFormat="false" ht="15.6" hidden="false" customHeight="true" outlineLevel="0" collapsed="false">
      <c r="A11" s="5"/>
      <c r="B11" s="5"/>
      <c r="C11" s="5"/>
      <c r="D11" s="5" t="s">
        <v>12</v>
      </c>
      <c r="E11" s="8" t="s">
        <v>13</v>
      </c>
      <c r="F11" s="8"/>
      <c r="G11" s="7"/>
      <c r="H11" s="5"/>
      <c r="I11" s="5"/>
    </row>
    <row r="12" customFormat="false" ht="77.25" hidden="false" customHeight="true" outlineLevel="0" collapsed="false">
      <c r="A12" s="5"/>
      <c r="B12" s="5"/>
      <c r="C12" s="5"/>
      <c r="D12" s="5"/>
      <c r="E12" s="9" t="s">
        <v>14</v>
      </c>
      <c r="F12" s="9" t="s">
        <v>15</v>
      </c>
      <c r="G12" s="7"/>
      <c r="H12" s="5"/>
      <c r="I12" s="5"/>
    </row>
    <row r="13" customFormat="false" ht="15.6" hidden="false" customHeight="false" outlineLevel="0" collapsed="false">
      <c r="A13" s="5" t="n">
        <v>2</v>
      </c>
      <c r="B13" s="5" t="n">
        <v>3</v>
      </c>
      <c r="C13" s="5" t="n">
        <v>4</v>
      </c>
      <c r="D13" s="10" t="n">
        <v>5</v>
      </c>
      <c r="E13" s="8" t="n">
        <v>6</v>
      </c>
      <c r="F13" s="8" t="n">
        <v>7</v>
      </c>
      <c r="G13" s="7" t="n">
        <v>8</v>
      </c>
      <c r="H13" s="5" t="n">
        <v>9</v>
      </c>
      <c r="I13" s="5" t="n">
        <v>10</v>
      </c>
    </row>
    <row r="14" customFormat="false" ht="15.6" hidden="false" customHeight="true" outlineLevel="0" collapsed="false">
      <c r="A14" s="9" t="s">
        <v>16</v>
      </c>
      <c r="B14" s="9"/>
      <c r="C14" s="9"/>
      <c r="D14" s="9"/>
      <c r="E14" s="9"/>
      <c r="F14" s="9"/>
      <c r="G14" s="9"/>
      <c r="H14" s="9"/>
      <c r="I14" s="9"/>
    </row>
    <row r="15" customFormat="false" ht="34.95" hidden="false" customHeight="true" outlineLevel="0" collapsed="false">
      <c r="A15" s="11" t="s">
        <v>17</v>
      </c>
      <c r="B15" s="11"/>
      <c r="C15" s="11"/>
      <c r="D15" s="11"/>
      <c r="E15" s="11"/>
      <c r="F15" s="11"/>
      <c r="G15" s="11"/>
      <c r="H15" s="11"/>
      <c r="I15" s="11"/>
    </row>
    <row r="16" customFormat="false" ht="33.6" hidden="false" customHeight="true" outlineLevel="0" collapsed="false">
      <c r="A16" s="9" t="s">
        <v>18</v>
      </c>
      <c r="B16" s="9"/>
      <c r="C16" s="9"/>
      <c r="D16" s="9"/>
      <c r="E16" s="9"/>
      <c r="F16" s="9"/>
      <c r="G16" s="9"/>
      <c r="H16" s="9"/>
      <c r="I16" s="9"/>
    </row>
    <row r="17" customFormat="false" ht="33.6" hidden="false" customHeight="true" outlineLevel="0" collapsed="false">
      <c r="A17" s="12" t="s">
        <v>19</v>
      </c>
      <c r="B17" s="13" t="n">
        <v>2017</v>
      </c>
      <c r="C17" s="14" t="n">
        <v>3347.937</v>
      </c>
      <c r="D17" s="14"/>
      <c r="E17" s="15"/>
      <c r="F17" s="14" t="n">
        <v>3347.937</v>
      </c>
      <c r="G17" s="16"/>
      <c r="H17" s="8" t="s">
        <v>20</v>
      </c>
      <c r="I17" s="8" t="s">
        <v>21</v>
      </c>
    </row>
    <row r="18" customFormat="false" ht="31.2" hidden="false" customHeight="true" outlineLevel="0" collapsed="false">
      <c r="A18" s="12"/>
      <c r="B18" s="13" t="n">
        <v>2018</v>
      </c>
      <c r="C18" s="14" t="s">
        <v>22</v>
      </c>
      <c r="D18" s="15"/>
      <c r="E18" s="15"/>
      <c r="F18" s="14" t="n">
        <v>3831.06</v>
      </c>
      <c r="G18" s="16"/>
      <c r="H18" s="8"/>
      <c r="I18" s="8"/>
    </row>
    <row r="19" customFormat="false" ht="31.2" hidden="false" customHeight="true" outlineLevel="0" collapsed="false">
      <c r="A19" s="12"/>
      <c r="B19" s="13" t="n">
        <v>2019</v>
      </c>
      <c r="C19" s="14" t="n">
        <v>4291.6</v>
      </c>
      <c r="D19" s="14"/>
      <c r="E19" s="15"/>
      <c r="F19" s="14" t="n">
        <v>4291.6</v>
      </c>
      <c r="G19" s="17"/>
      <c r="H19" s="8"/>
      <c r="I19" s="8"/>
    </row>
    <row r="20" customFormat="false" ht="31.2" hidden="false" customHeight="true" outlineLevel="0" collapsed="false">
      <c r="A20" s="12"/>
      <c r="B20" s="13" t="n">
        <v>2020</v>
      </c>
      <c r="C20" s="14" t="n">
        <v>2935.647</v>
      </c>
      <c r="D20" s="14"/>
      <c r="E20" s="15"/>
      <c r="F20" s="14" t="n">
        <v>2935.647</v>
      </c>
      <c r="G20" s="17"/>
      <c r="H20" s="8"/>
      <c r="I20" s="8"/>
      <c r="J20" s="18"/>
    </row>
    <row r="21" customFormat="false" ht="31.2" hidden="false" customHeight="true" outlineLevel="0" collapsed="false">
      <c r="A21" s="12"/>
      <c r="B21" s="13" t="n">
        <v>2021</v>
      </c>
      <c r="C21" s="14" t="n">
        <v>4000</v>
      </c>
      <c r="D21" s="14"/>
      <c r="E21" s="15"/>
      <c r="F21" s="14" t="n">
        <v>4000</v>
      </c>
      <c r="G21" s="17"/>
      <c r="H21" s="8"/>
      <c r="I21" s="8"/>
    </row>
    <row r="22" customFormat="false" ht="30.6" hidden="false" customHeight="true" outlineLevel="0" collapsed="false">
      <c r="A22" s="12"/>
      <c r="B22" s="13" t="n">
        <v>2022</v>
      </c>
      <c r="C22" s="19" t="n">
        <f aca="false">D22+E22+F22</f>
        <v>3460</v>
      </c>
      <c r="D22" s="19"/>
      <c r="E22" s="19"/>
      <c r="F22" s="19" t="n">
        <v>3460</v>
      </c>
      <c r="G22" s="17"/>
      <c r="H22" s="8"/>
      <c r="I22" s="8"/>
    </row>
    <row r="23" customFormat="false" ht="29.4" hidden="false" customHeight="true" outlineLevel="0" collapsed="false">
      <c r="A23" s="12"/>
      <c r="B23" s="13" t="n">
        <v>2023</v>
      </c>
      <c r="C23" s="19" t="n">
        <f aca="false">D23+E23+F23</f>
        <v>3120.001</v>
      </c>
      <c r="D23" s="19"/>
      <c r="E23" s="19"/>
      <c r="F23" s="19" t="n">
        <v>3120.001</v>
      </c>
      <c r="G23" s="17"/>
      <c r="H23" s="8"/>
      <c r="I23" s="8"/>
    </row>
    <row r="24" customFormat="false" ht="33" hidden="false" customHeight="true" outlineLevel="0" collapsed="false">
      <c r="A24" s="12"/>
      <c r="B24" s="13" t="n">
        <v>2024</v>
      </c>
      <c r="C24" s="19" t="n">
        <f aca="false">D24+E24+F24</f>
        <v>3120.001</v>
      </c>
      <c r="D24" s="19"/>
      <c r="E24" s="19"/>
      <c r="F24" s="19" t="n">
        <v>3120.001</v>
      </c>
      <c r="G24" s="17"/>
      <c r="H24" s="8"/>
      <c r="I24" s="8"/>
    </row>
    <row r="25" customFormat="false" ht="30" hidden="false" customHeight="true" outlineLevel="0" collapsed="false">
      <c r="A25" s="12" t="s">
        <v>23</v>
      </c>
      <c r="B25" s="13" t="n">
        <v>2017</v>
      </c>
      <c r="C25" s="14" t="n">
        <v>462.4593</v>
      </c>
      <c r="D25" s="14"/>
      <c r="E25" s="14" t="n">
        <v>73.1</v>
      </c>
      <c r="F25" s="14" t="n">
        <v>389.3593</v>
      </c>
      <c r="G25" s="17"/>
      <c r="H25" s="8" t="s">
        <v>20</v>
      </c>
      <c r="I25" s="8"/>
    </row>
    <row r="26" customFormat="false" ht="29.4" hidden="false" customHeight="true" outlineLevel="0" collapsed="false">
      <c r="A26" s="12"/>
      <c r="B26" s="13" t="n">
        <v>2018</v>
      </c>
      <c r="C26" s="14" t="n">
        <f aca="false">SUM(E26:F26)</f>
        <v>483.6391</v>
      </c>
      <c r="D26" s="14"/>
      <c r="E26" s="14" t="n">
        <v>82.3</v>
      </c>
      <c r="F26" s="14" t="n">
        <v>401.3391</v>
      </c>
      <c r="G26" s="17"/>
      <c r="H26" s="8"/>
      <c r="I26" s="8"/>
    </row>
    <row r="27" customFormat="false" ht="30" hidden="false" customHeight="true" outlineLevel="0" collapsed="false">
      <c r="A27" s="12"/>
      <c r="B27" s="13" t="n">
        <v>2019</v>
      </c>
      <c r="C27" s="14" t="n">
        <f aca="false">SUM(E27:F27)</f>
        <v>559.805</v>
      </c>
      <c r="D27" s="14"/>
      <c r="E27" s="14" t="n">
        <v>90.9</v>
      </c>
      <c r="F27" s="14" t="n">
        <v>468.905</v>
      </c>
      <c r="G27" s="17"/>
      <c r="H27" s="8"/>
      <c r="I27" s="8"/>
    </row>
    <row r="28" customFormat="false" ht="30" hidden="false" customHeight="true" outlineLevel="0" collapsed="false">
      <c r="A28" s="12"/>
      <c r="B28" s="13" t="n">
        <v>2020</v>
      </c>
      <c r="C28" s="14" t="n">
        <f aca="false">SUM(E28:F28)</f>
        <v>525.62</v>
      </c>
      <c r="D28" s="14"/>
      <c r="E28" s="14" t="n">
        <v>103.9</v>
      </c>
      <c r="F28" s="14" t="n">
        <v>421.72</v>
      </c>
      <c r="G28" s="17"/>
      <c r="H28" s="8"/>
      <c r="I28" s="8"/>
    </row>
    <row r="29" customFormat="false" ht="30" hidden="false" customHeight="true" outlineLevel="0" collapsed="false">
      <c r="A29" s="12"/>
      <c r="B29" s="13" t="n">
        <v>2021</v>
      </c>
      <c r="C29" s="14" t="n">
        <f aca="false">SUM(E29:F29)</f>
        <v>628.926</v>
      </c>
      <c r="D29" s="14"/>
      <c r="E29" s="14" t="n">
        <v>105.8</v>
      </c>
      <c r="F29" s="14" t="n">
        <v>523.126</v>
      </c>
      <c r="G29" s="17"/>
      <c r="H29" s="8"/>
      <c r="I29" s="8"/>
    </row>
    <row r="30" customFormat="false" ht="30" hidden="false" customHeight="true" outlineLevel="0" collapsed="false">
      <c r="A30" s="12"/>
      <c r="B30" s="13" t="n">
        <v>2022</v>
      </c>
      <c r="C30" s="14" t="n">
        <f aca="false">SUM(E30:F30)</f>
        <v>116.422</v>
      </c>
      <c r="D30" s="19"/>
      <c r="E30" s="19" t="n">
        <v>110.6</v>
      </c>
      <c r="F30" s="19" t="n">
        <v>5.822</v>
      </c>
      <c r="G30" s="17"/>
      <c r="H30" s="8"/>
      <c r="I30" s="8"/>
    </row>
    <row r="31" customFormat="false" ht="30" hidden="false" customHeight="true" outlineLevel="0" collapsed="false">
      <c r="A31" s="12"/>
      <c r="B31" s="13" t="n">
        <v>2023</v>
      </c>
      <c r="C31" s="14" t="n">
        <f aca="false">SUM(E31:F31)</f>
        <v>116.422</v>
      </c>
      <c r="D31" s="19"/>
      <c r="E31" s="19" t="n">
        <v>110.6</v>
      </c>
      <c r="F31" s="19" t="n">
        <v>5.822</v>
      </c>
      <c r="G31" s="17"/>
      <c r="H31" s="8"/>
      <c r="I31" s="8"/>
    </row>
    <row r="32" customFormat="false" ht="30" hidden="false" customHeight="true" outlineLevel="0" collapsed="false">
      <c r="A32" s="12"/>
      <c r="B32" s="13" t="n">
        <v>2024</v>
      </c>
      <c r="C32" s="14" t="n">
        <f aca="false">SUM(E32:F32)</f>
        <v>116.422</v>
      </c>
      <c r="D32" s="19"/>
      <c r="E32" s="19" t="n">
        <v>110.6</v>
      </c>
      <c r="F32" s="19" t="n">
        <v>5.822</v>
      </c>
      <c r="G32" s="17"/>
      <c r="H32" s="8"/>
      <c r="I32" s="8"/>
    </row>
    <row r="33" customFormat="false" ht="21" hidden="false" customHeight="true" outlineLevel="0" collapsed="false">
      <c r="A33" s="20" t="s">
        <v>24</v>
      </c>
      <c r="B33" s="13" t="n">
        <v>2017</v>
      </c>
      <c r="C33" s="14" t="n">
        <v>1151.2</v>
      </c>
      <c r="D33" s="14"/>
      <c r="E33" s="15"/>
      <c r="F33" s="14" t="n">
        <v>1151.2</v>
      </c>
      <c r="G33" s="17"/>
      <c r="H33" s="8" t="s">
        <v>20</v>
      </c>
      <c r="I33" s="8"/>
    </row>
    <row r="34" customFormat="false" ht="25.5" hidden="false" customHeight="true" outlineLevel="0" collapsed="false">
      <c r="A34" s="20"/>
      <c r="B34" s="13" t="n">
        <v>2018</v>
      </c>
      <c r="C34" s="14" t="n">
        <v>1209.50504</v>
      </c>
      <c r="D34" s="14"/>
      <c r="E34" s="15"/>
      <c r="F34" s="14" t="n">
        <v>1209.50504</v>
      </c>
      <c r="G34" s="17"/>
      <c r="H34" s="8"/>
      <c r="I34" s="8"/>
    </row>
    <row r="35" customFormat="false" ht="24.75" hidden="false" customHeight="true" outlineLevel="0" collapsed="false">
      <c r="A35" s="20"/>
      <c r="B35" s="13" t="n">
        <v>2019</v>
      </c>
      <c r="C35" s="14" t="n">
        <v>1200</v>
      </c>
      <c r="D35" s="14"/>
      <c r="E35" s="15"/>
      <c r="F35" s="14" t="n">
        <v>1200</v>
      </c>
      <c r="G35" s="17"/>
      <c r="H35" s="8"/>
      <c r="I35" s="8"/>
    </row>
    <row r="36" customFormat="false" ht="24.75" hidden="false" customHeight="true" outlineLevel="0" collapsed="false">
      <c r="A36" s="20"/>
      <c r="B36" s="13" t="n">
        <v>2020</v>
      </c>
      <c r="C36" s="14" t="n">
        <v>1200</v>
      </c>
      <c r="D36" s="14"/>
      <c r="E36" s="15"/>
      <c r="F36" s="14" t="n">
        <v>1200</v>
      </c>
      <c r="G36" s="17"/>
      <c r="H36" s="8"/>
      <c r="I36" s="8"/>
    </row>
    <row r="37" customFormat="false" ht="24.75" hidden="false" customHeight="true" outlineLevel="0" collapsed="false">
      <c r="A37" s="20"/>
      <c r="B37" s="13" t="n">
        <v>2021</v>
      </c>
      <c r="C37" s="14" t="n">
        <v>1248</v>
      </c>
      <c r="D37" s="14"/>
      <c r="E37" s="15"/>
      <c r="F37" s="14" t="n">
        <v>1248</v>
      </c>
      <c r="G37" s="17"/>
      <c r="H37" s="8"/>
      <c r="I37" s="8"/>
    </row>
    <row r="38" customFormat="false" ht="24.75" hidden="false" customHeight="true" outlineLevel="0" collapsed="false">
      <c r="A38" s="20"/>
      <c r="B38" s="13" t="n">
        <v>2022</v>
      </c>
      <c r="C38" s="14" t="n">
        <f aca="false">SUM(E38:F38)</f>
        <v>1200</v>
      </c>
      <c r="D38" s="21"/>
      <c r="E38" s="21"/>
      <c r="F38" s="21" t="n">
        <v>1200</v>
      </c>
      <c r="G38" s="17"/>
      <c r="H38" s="8"/>
      <c r="I38" s="8"/>
    </row>
    <row r="39" customFormat="false" ht="24.75" hidden="false" customHeight="true" outlineLevel="0" collapsed="false">
      <c r="A39" s="20"/>
      <c r="B39" s="13" t="n">
        <v>2023</v>
      </c>
      <c r="C39" s="14" t="n">
        <f aca="false">SUM(E39:F39)</f>
        <v>1200</v>
      </c>
      <c r="D39" s="21"/>
      <c r="E39" s="21"/>
      <c r="F39" s="21" t="n">
        <v>1200</v>
      </c>
      <c r="G39" s="17"/>
      <c r="H39" s="8"/>
      <c r="I39" s="8"/>
    </row>
    <row r="40" customFormat="false" ht="24.75" hidden="false" customHeight="true" outlineLevel="0" collapsed="false">
      <c r="A40" s="20"/>
      <c r="B40" s="13" t="n">
        <v>2024</v>
      </c>
      <c r="C40" s="14" t="n">
        <f aca="false">SUM(E40:F40)</f>
        <v>1200</v>
      </c>
      <c r="D40" s="21"/>
      <c r="E40" s="21"/>
      <c r="F40" s="21" t="n">
        <v>1200</v>
      </c>
      <c r="G40" s="17"/>
      <c r="H40" s="8"/>
      <c r="I40" s="8"/>
    </row>
    <row r="41" customFormat="false" ht="171" hidden="false" customHeight="true" outlineLevel="0" collapsed="false">
      <c r="A41" s="22" t="s">
        <v>25</v>
      </c>
      <c r="B41" s="13" t="n">
        <v>2017</v>
      </c>
      <c r="C41" s="14" t="n">
        <v>11</v>
      </c>
      <c r="D41" s="14"/>
      <c r="E41" s="14"/>
      <c r="F41" s="14" t="n">
        <v>11</v>
      </c>
      <c r="G41" s="17"/>
      <c r="H41" s="8" t="s">
        <v>20</v>
      </c>
      <c r="I41" s="8" t="s">
        <v>26</v>
      </c>
    </row>
    <row r="42" customFormat="false" ht="99.6" hidden="false" customHeight="true" outlineLevel="0" collapsed="false">
      <c r="A42" s="22" t="s">
        <v>27</v>
      </c>
      <c r="B42" s="13" t="n">
        <v>2017</v>
      </c>
      <c r="C42" s="14" t="n">
        <v>62</v>
      </c>
      <c r="D42" s="14"/>
      <c r="E42" s="14"/>
      <c r="F42" s="14" t="n">
        <v>62</v>
      </c>
      <c r="G42" s="17"/>
      <c r="H42" s="8" t="s">
        <v>20</v>
      </c>
      <c r="I42" s="8" t="s">
        <v>28</v>
      </c>
    </row>
    <row r="43" customFormat="false" ht="26.4" hidden="false" customHeight="true" outlineLevel="0" collapsed="false">
      <c r="A43" s="12" t="s">
        <v>29</v>
      </c>
      <c r="B43" s="13" t="n">
        <v>2017</v>
      </c>
      <c r="C43" s="14" t="n">
        <v>2378.69522</v>
      </c>
      <c r="D43" s="14"/>
      <c r="E43" s="14"/>
      <c r="F43" s="14" t="n">
        <v>2378.69522</v>
      </c>
      <c r="G43" s="17"/>
      <c r="H43" s="7" t="s">
        <v>20</v>
      </c>
      <c r="I43" s="23" t="s">
        <v>28</v>
      </c>
    </row>
    <row r="44" customFormat="false" ht="23.4" hidden="false" customHeight="true" outlineLevel="0" collapsed="false">
      <c r="A44" s="12"/>
      <c r="B44" s="13" t="n">
        <v>2018</v>
      </c>
      <c r="C44" s="14" t="n">
        <v>0</v>
      </c>
      <c r="D44" s="14"/>
      <c r="E44" s="14"/>
      <c r="F44" s="14" t="n">
        <v>0</v>
      </c>
      <c r="G44" s="17"/>
      <c r="H44" s="7"/>
      <c r="I44" s="23"/>
    </row>
    <row r="45" customFormat="false" ht="23.4" hidden="false" customHeight="true" outlineLevel="0" collapsed="false">
      <c r="A45" s="12"/>
      <c r="B45" s="13" t="n">
        <v>2019</v>
      </c>
      <c r="C45" s="14" t="n">
        <v>0</v>
      </c>
      <c r="D45" s="14"/>
      <c r="E45" s="14"/>
      <c r="F45" s="14" t="n">
        <v>0</v>
      </c>
      <c r="G45" s="17"/>
      <c r="H45" s="7"/>
      <c r="I45" s="23"/>
    </row>
    <row r="46" customFormat="false" ht="23.4" hidden="false" customHeight="true" outlineLevel="0" collapsed="false">
      <c r="A46" s="12"/>
      <c r="B46" s="13" t="n">
        <v>2020</v>
      </c>
      <c r="C46" s="14" t="n">
        <v>0</v>
      </c>
      <c r="D46" s="14"/>
      <c r="E46" s="14"/>
      <c r="F46" s="14" t="n">
        <v>0</v>
      </c>
      <c r="G46" s="17"/>
      <c r="H46" s="7"/>
      <c r="I46" s="23"/>
    </row>
    <row r="47" customFormat="false" ht="23.4" hidden="false" customHeight="true" outlineLevel="0" collapsed="false">
      <c r="A47" s="12"/>
      <c r="B47" s="13" t="n">
        <v>2021</v>
      </c>
      <c r="C47" s="14" t="n">
        <v>0</v>
      </c>
      <c r="D47" s="14"/>
      <c r="E47" s="14"/>
      <c r="F47" s="14" t="n">
        <v>0</v>
      </c>
      <c r="G47" s="17"/>
      <c r="H47" s="7"/>
      <c r="I47" s="23"/>
    </row>
    <row r="48" customFormat="false" ht="20.4" hidden="false" customHeight="true" outlineLevel="0" collapsed="false">
      <c r="A48" s="12"/>
      <c r="B48" s="13" t="n">
        <v>2022</v>
      </c>
      <c r="C48" s="14" t="n">
        <v>0</v>
      </c>
      <c r="D48" s="14"/>
      <c r="E48" s="14"/>
      <c r="F48" s="14" t="n">
        <v>0</v>
      </c>
      <c r="G48" s="17"/>
      <c r="H48" s="7"/>
      <c r="I48" s="23"/>
    </row>
    <row r="49" customFormat="false" ht="20.4" hidden="false" customHeight="true" outlineLevel="0" collapsed="false">
      <c r="A49" s="12"/>
      <c r="B49" s="13" t="n">
        <v>2023</v>
      </c>
      <c r="C49" s="14" t="n">
        <v>0</v>
      </c>
      <c r="D49" s="14"/>
      <c r="E49" s="14"/>
      <c r="F49" s="14" t="n">
        <v>0</v>
      </c>
      <c r="G49" s="17"/>
      <c r="H49" s="7"/>
      <c r="I49" s="23"/>
    </row>
    <row r="50" customFormat="false" ht="20.4" hidden="false" customHeight="true" outlineLevel="0" collapsed="false">
      <c r="A50" s="12"/>
      <c r="B50" s="13" t="n">
        <v>2024</v>
      </c>
      <c r="C50" s="14" t="n">
        <v>0</v>
      </c>
      <c r="D50" s="14"/>
      <c r="E50" s="14"/>
      <c r="F50" s="14" t="n">
        <v>0</v>
      </c>
      <c r="G50" s="17"/>
      <c r="H50" s="7"/>
      <c r="I50" s="23"/>
    </row>
    <row r="51" customFormat="false" ht="130.2" hidden="false" customHeight="true" outlineLevel="0" collapsed="false">
      <c r="A51" s="22" t="s">
        <v>30</v>
      </c>
      <c r="B51" s="13" t="n">
        <v>2018</v>
      </c>
      <c r="C51" s="14" t="n">
        <v>5000</v>
      </c>
      <c r="D51" s="14"/>
      <c r="E51" s="14"/>
      <c r="F51" s="14" t="n">
        <v>5000</v>
      </c>
      <c r="G51" s="17"/>
      <c r="H51" s="7"/>
      <c r="I51" s="23" t="s">
        <v>28</v>
      </c>
    </row>
    <row r="52" customFormat="false" ht="15.75" hidden="false" customHeight="true" outlineLevel="0" collapsed="false">
      <c r="A52" s="8" t="s">
        <v>31</v>
      </c>
      <c r="B52" s="24" t="n">
        <v>2017</v>
      </c>
      <c r="C52" s="25" t="n">
        <f aca="false">E52+F52</f>
        <v>7413.29152</v>
      </c>
      <c r="D52" s="25"/>
      <c r="E52" s="25" t="n">
        <f aca="false">SUM(E25)</f>
        <v>73.1</v>
      </c>
      <c r="F52" s="25" t="n">
        <f aca="false">F17+F25+F33+F41+F42+F43</f>
        <v>7340.19152</v>
      </c>
      <c r="G52" s="17"/>
      <c r="H52" s="8"/>
      <c r="I52" s="11"/>
    </row>
    <row r="53" customFormat="false" ht="15.6" hidden="false" customHeight="false" outlineLevel="0" collapsed="false">
      <c r="A53" s="8"/>
      <c r="B53" s="24" t="n">
        <v>2018</v>
      </c>
      <c r="C53" s="25" t="n">
        <f aca="false">SUM(E53:F53)</f>
        <v>10524.20414</v>
      </c>
      <c r="D53" s="25"/>
      <c r="E53" s="25" t="n">
        <f aca="false">SUM(E26)</f>
        <v>82.3</v>
      </c>
      <c r="F53" s="25" t="n">
        <f aca="false">SUM(F18+F26+F34+F51+F44)</f>
        <v>10441.90414</v>
      </c>
      <c r="G53" s="17"/>
      <c r="H53" s="8"/>
      <c r="I53" s="11"/>
    </row>
    <row r="54" customFormat="false" ht="15.6" hidden="false" customHeight="false" outlineLevel="0" collapsed="false">
      <c r="A54" s="8"/>
      <c r="B54" s="24" t="n">
        <v>2019</v>
      </c>
      <c r="C54" s="25" t="n">
        <f aca="false">SUM(D54:F54)</f>
        <v>6051.405</v>
      </c>
      <c r="D54" s="25"/>
      <c r="E54" s="25" t="n">
        <f aca="false">SUM(E27)</f>
        <v>90.9</v>
      </c>
      <c r="F54" s="25" t="n">
        <f aca="false">F19+F27+F35+F45</f>
        <v>5960.505</v>
      </c>
      <c r="G54" s="17"/>
      <c r="H54" s="8"/>
      <c r="I54" s="11"/>
    </row>
    <row r="55" customFormat="false" ht="15.6" hidden="false" customHeight="false" outlineLevel="0" collapsed="false">
      <c r="A55" s="8"/>
      <c r="B55" s="24" t="n">
        <v>2020</v>
      </c>
      <c r="C55" s="25" t="n">
        <f aca="false">SUM(E55:F55)</f>
        <v>4661.267</v>
      </c>
      <c r="D55" s="25"/>
      <c r="E55" s="25" t="n">
        <f aca="false">SUM(E28)</f>
        <v>103.9</v>
      </c>
      <c r="F55" s="25" t="n">
        <f aca="false">SUM(F20+F28+F36+F46)</f>
        <v>4557.367</v>
      </c>
      <c r="G55" s="17"/>
      <c r="H55" s="8"/>
      <c r="I55" s="11"/>
    </row>
    <row r="56" customFormat="false" ht="15.6" hidden="false" customHeight="false" outlineLevel="0" collapsed="false">
      <c r="A56" s="8"/>
      <c r="B56" s="24" t="n">
        <v>2021</v>
      </c>
      <c r="C56" s="25" t="n">
        <f aca="false">SUM(E56:F56)</f>
        <v>5876.926</v>
      </c>
      <c r="D56" s="25"/>
      <c r="E56" s="25" t="n">
        <f aca="false">SUM(E29)</f>
        <v>105.8</v>
      </c>
      <c r="F56" s="25" t="n">
        <f aca="false">SUM(F21+F29+F37+F47)</f>
        <v>5771.126</v>
      </c>
      <c r="G56" s="17"/>
      <c r="H56" s="8"/>
      <c r="I56" s="11"/>
    </row>
    <row r="57" customFormat="false" ht="15.6" hidden="false" customHeight="false" outlineLevel="0" collapsed="false">
      <c r="A57" s="8"/>
      <c r="B57" s="24" t="n">
        <v>2022</v>
      </c>
      <c r="C57" s="25" t="n">
        <f aca="false">SUM(E57:F57)</f>
        <v>4776.422</v>
      </c>
      <c r="D57" s="25"/>
      <c r="E57" s="25" t="n">
        <f aca="false">SUM(E30)</f>
        <v>110.6</v>
      </c>
      <c r="F57" s="25" t="n">
        <f aca="false">SUM(F22+F30+F38+F48)</f>
        <v>4665.822</v>
      </c>
      <c r="G57" s="17"/>
      <c r="H57" s="8"/>
      <c r="I57" s="11"/>
    </row>
    <row r="58" customFormat="false" ht="15.6" hidden="false" customHeight="false" outlineLevel="0" collapsed="false">
      <c r="A58" s="8"/>
      <c r="B58" s="24" t="n">
        <v>2023</v>
      </c>
      <c r="C58" s="25" t="n">
        <f aca="false">SUM(E58:F58)</f>
        <v>4436.423</v>
      </c>
      <c r="D58" s="25"/>
      <c r="E58" s="25" t="n">
        <f aca="false">E39+E31+E23</f>
        <v>110.6</v>
      </c>
      <c r="F58" s="25" t="n">
        <f aca="false">SUM(F23+F31+F39)</f>
        <v>4325.823</v>
      </c>
      <c r="G58" s="17"/>
      <c r="H58" s="8"/>
      <c r="I58" s="11"/>
    </row>
    <row r="59" customFormat="false" ht="15.6" hidden="false" customHeight="false" outlineLevel="0" collapsed="false">
      <c r="A59" s="8"/>
      <c r="B59" s="24" t="n">
        <v>2024</v>
      </c>
      <c r="C59" s="25" t="n">
        <f aca="false">SUM(E59:F59)</f>
        <v>4436.423</v>
      </c>
      <c r="D59" s="25"/>
      <c r="E59" s="25" t="n">
        <f aca="false">E40+E32+E24</f>
        <v>110.6</v>
      </c>
      <c r="F59" s="25" t="n">
        <f aca="false">SUM(F24+F32+F40+F50)</f>
        <v>4325.823</v>
      </c>
      <c r="G59" s="17"/>
      <c r="H59" s="8"/>
      <c r="I59" s="11"/>
    </row>
    <row r="60" customFormat="false" ht="15.6" hidden="false" customHeight="false" outlineLevel="0" collapsed="false">
      <c r="A60" s="8"/>
      <c r="B60" s="26" t="s">
        <v>32</v>
      </c>
      <c r="C60" s="25" t="n">
        <f aca="false">SUM(E60:F60)</f>
        <v>48176.36166</v>
      </c>
      <c r="D60" s="27" t="n">
        <f aca="false">SUM(D52:D59)</f>
        <v>0</v>
      </c>
      <c r="E60" s="27" t="n">
        <f aca="false">SUM(E52:E59)</f>
        <v>787.8</v>
      </c>
      <c r="F60" s="27" t="n">
        <f aca="false">SUM(F52:F59)</f>
        <v>47388.56166</v>
      </c>
      <c r="G60" s="28"/>
      <c r="H60" s="29"/>
      <c r="I60" s="29"/>
    </row>
    <row r="61" customFormat="false" ht="14.4" hidden="false" customHeight="false" outlineLevel="0" collapsed="false">
      <c r="A61" s="30" t="s">
        <v>33</v>
      </c>
      <c r="C61" s="31"/>
    </row>
    <row r="62" customFormat="false" ht="14.4" hidden="false" customHeight="false" outlineLevel="0" collapsed="false">
      <c r="A62" s="30" t="s">
        <v>34</v>
      </c>
    </row>
  </sheetData>
  <mergeCells count="31">
    <mergeCell ref="E1:I1"/>
    <mergeCell ref="E2:I2"/>
    <mergeCell ref="E3:I3"/>
    <mergeCell ref="E4:I4"/>
    <mergeCell ref="E5:I5"/>
    <mergeCell ref="E7:I7"/>
    <mergeCell ref="E8:I8"/>
    <mergeCell ref="A9:I9"/>
    <mergeCell ref="A10:A12"/>
    <mergeCell ref="B10:B12"/>
    <mergeCell ref="C10:C12"/>
    <mergeCell ref="D10:F10"/>
    <mergeCell ref="G10:G12"/>
    <mergeCell ref="H10:H12"/>
    <mergeCell ref="I10:I12"/>
    <mergeCell ref="D11:D12"/>
    <mergeCell ref="E11:F11"/>
    <mergeCell ref="A14:I14"/>
    <mergeCell ref="A15:I15"/>
    <mergeCell ref="A16:I16"/>
    <mergeCell ref="A17:A24"/>
    <mergeCell ref="H17:H24"/>
    <mergeCell ref="I17:I40"/>
    <mergeCell ref="A25:A32"/>
    <mergeCell ref="H25:H32"/>
    <mergeCell ref="A33:A40"/>
    <mergeCell ref="H33:H40"/>
    <mergeCell ref="A43:A50"/>
    <mergeCell ref="H43:H50"/>
    <mergeCell ref="I43:I50"/>
    <mergeCell ref="A52:A60"/>
  </mergeCells>
  <printOptions headings="false" gridLines="false" gridLinesSet="true" horizontalCentered="false" verticalCentered="false"/>
  <pageMargins left="0.7875" right="0.39375" top="0.551388888888889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8" zoomScalePageLayoutView="10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22.55"/>
    <col collapsed="false" customWidth="true" hidden="false" outlineLevel="0" max="3" min="3" style="0" width="16"/>
    <col collapsed="false" customWidth="true" hidden="false" outlineLevel="0" max="4" min="4" style="0" width="16.67"/>
    <col collapsed="false" customWidth="true" hidden="false" outlineLevel="0" max="5" min="5" style="0" width="13.1"/>
    <col collapsed="false" customWidth="true" hidden="false" outlineLevel="0" max="6" min="6" style="0" width="15"/>
    <col collapsed="false" customWidth="true" hidden="false" outlineLevel="0" max="7" min="7" style="0" width="15.34"/>
    <col collapsed="false" customWidth="true" hidden="false" outlineLevel="0" max="8" min="8" style="0" width="10.99"/>
    <col collapsed="false" customWidth="true" hidden="false" outlineLevel="0" max="9" min="9" style="0" width="22.55"/>
  </cols>
  <sheetData>
    <row r="1" customFormat="false" ht="15.6" hidden="false" customHeight="false" outlineLevel="0" collapsed="false">
      <c r="E1" s="1" t="s">
        <v>35</v>
      </c>
      <c r="F1" s="1"/>
      <c r="G1" s="1"/>
      <c r="H1" s="1"/>
      <c r="I1" s="1"/>
    </row>
    <row r="2" customFormat="false" ht="47.25" hidden="false" customHeight="true" outlineLevel="0" collapsed="false">
      <c r="E2" s="2" t="s">
        <v>1</v>
      </c>
      <c r="F2" s="2"/>
      <c r="G2" s="2"/>
      <c r="H2" s="2"/>
      <c r="I2" s="2"/>
    </row>
    <row r="3" customFormat="false" ht="14.4" hidden="false" customHeight="false" outlineLevel="0" collapsed="false">
      <c r="A3" s="32"/>
      <c r="B3" s="32"/>
      <c r="C3" s="32"/>
      <c r="D3" s="32"/>
      <c r="E3" s="32"/>
      <c r="F3" s="32"/>
      <c r="G3" s="32"/>
      <c r="H3" s="32"/>
      <c r="I3" s="32"/>
    </row>
    <row r="4" customFormat="false" ht="18" hidden="false" customHeight="false" outlineLevel="0" collapsed="false">
      <c r="A4" s="33" t="s">
        <v>36</v>
      </c>
      <c r="B4" s="33"/>
      <c r="C4" s="33"/>
      <c r="D4" s="33"/>
      <c r="E4" s="33"/>
      <c r="F4" s="33"/>
      <c r="G4" s="33"/>
      <c r="H4" s="33"/>
      <c r="I4" s="33"/>
      <c r="J4" s="32"/>
    </row>
    <row r="5" customFormat="false" ht="17.4" hidden="false" customHeight="false" outlineLevel="0" collapsed="false">
      <c r="A5" s="34"/>
      <c r="B5" s="33"/>
      <c r="C5" s="33"/>
      <c r="D5" s="33"/>
      <c r="E5" s="33"/>
      <c r="F5" s="33"/>
      <c r="G5" s="33"/>
      <c r="H5" s="33"/>
      <c r="I5" s="33"/>
      <c r="J5" s="32"/>
    </row>
    <row r="6" customFormat="false" ht="60" hidden="false" customHeight="true" outlineLevel="0" collapsed="false">
      <c r="A6" s="35" t="s">
        <v>37</v>
      </c>
      <c r="B6" s="36" t="s">
        <v>38</v>
      </c>
      <c r="C6" s="36" t="s">
        <v>39</v>
      </c>
      <c r="D6" s="36" t="s">
        <v>40</v>
      </c>
      <c r="E6" s="37" t="s">
        <v>41</v>
      </c>
      <c r="F6" s="37"/>
      <c r="G6" s="37"/>
      <c r="H6" s="36" t="s">
        <v>9</v>
      </c>
      <c r="I6" s="36" t="s">
        <v>42</v>
      </c>
    </row>
    <row r="7" customFormat="false" ht="14.4" hidden="false" customHeight="true" outlineLevel="0" collapsed="false">
      <c r="A7" s="35"/>
      <c r="B7" s="36"/>
      <c r="C7" s="36"/>
      <c r="D7" s="36"/>
      <c r="E7" s="38" t="s">
        <v>12</v>
      </c>
      <c r="F7" s="38" t="s">
        <v>43</v>
      </c>
      <c r="G7" s="38"/>
      <c r="H7" s="36"/>
      <c r="I7" s="36"/>
    </row>
    <row r="8" customFormat="false" ht="36" hidden="false" customHeight="false" outlineLevel="0" collapsed="false">
      <c r="A8" s="35"/>
      <c r="B8" s="36"/>
      <c r="C8" s="36"/>
      <c r="D8" s="36"/>
      <c r="E8" s="38"/>
      <c r="F8" s="39" t="s">
        <v>44</v>
      </c>
      <c r="G8" s="40" t="s">
        <v>45</v>
      </c>
      <c r="H8" s="36"/>
      <c r="I8" s="36"/>
    </row>
    <row r="9" customFormat="false" ht="14.4" hidden="false" customHeight="false" outlineLevel="0" collapsed="false">
      <c r="A9" s="41" t="n">
        <v>1</v>
      </c>
      <c r="B9" s="41" t="n">
        <v>2</v>
      </c>
      <c r="C9" s="41" t="n">
        <v>3</v>
      </c>
      <c r="D9" s="41" t="n">
        <v>4</v>
      </c>
      <c r="E9" s="41" t="n">
        <v>5</v>
      </c>
      <c r="F9" s="41" t="n">
        <v>6</v>
      </c>
      <c r="G9" s="41" t="n">
        <v>7</v>
      </c>
      <c r="H9" s="41" t="n">
        <v>8</v>
      </c>
      <c r="I9" s="41" t="n">
        <v>9</v>
      </c>
    </row>
    <row r="10" customFormat="false" ht="69" hidden="false" customHeight="false" outlineLevel="0" collapsed="false">
      <c r="A10" s="35"/>
      <c r="B10" s="36" t="s">
        <v>46</v>
      </c>
      <c r="C10" s="35" t="s">
        <v>47</v>
      </c>
      <c r="D10" s="35"/>
      <c r="E10" s="35"/>
      <c r="F10" s="35"/>
      <c r="G10" s="35"/>
      <c r="H10" s="35"/>
      <c r="I10" s="36" t="s">
        <v>48</v>
      </c>
    </row>
    <row r="11" customFormat="false" ht="15.6" hidden="false" customHeight="false" outlineLevel="0" collapsed="false">
      <c r="A11" s="35"/>
      <c r="B11" s="35" t="s">
        <v>49</v>
      </c>
      <c r="C11" s="35"/>
      <c r="D11" s="42" t="n">
        <f aca="false">F11+G11</f>
        <v>48176.36166</v>
      </c>
      <c r="E11" s="42"/>
      <c r="F11" s="42" t="n">
        <f aca="false">F12+F13+F14+F15+F16+F17+F18+F19</f>
        <v>787.8</v>
      </c>
      <c r="G11" s="42" t="n">
        <f aca="false">G12+G13+G14+G15+G16+G17+G18+G19</f>
        <v>47388.56166</v>
      </c>
      <c r="H11" s="35"/>
      <c r="I11" s="35"/>
    </row>
    <row r="12" customFormat="false" ht="15.6" hidden="false" customHeight="true" outlineLevel="0" collapsed="false">
      <c r="A12" s="36"/>
      <c r="B12" s="35" t="s">
        <v>50</v>
      </c>
      <c r="C12" s="35" t="s">
        <v>51</v>
      </c>
      <c r="D12" s="42" t="n">
        <f aca="false">F12+G12</f>
        <v>7413.29152</v>
      </c>
      <c r="E12" s="42"/>
      <c r="F12" s="42" t="n">
        <v>73.1</v>
      </c>
      <c r="G12" s="42" t="n">
        <v>7340.19152</v>
      </c>
      <c r="H12" s="35"/>
      <c r="I12" s="35" t="s">
        <v>48</v>
      </c>
    </row>
    <row r="13" customFormat="false" ht="15.6" hidden="false" customHeight="false" outlineLevel="0" collapsed="false">
      <c r="A13" s="36"/>
      <c r="B13" s="35"/>
      <c r="C13" s="35" t="s">
        <v>52</v>
      </c>
      <c r="D13" s="42" t="n">
        <f aca="false">F13+G13</f>
        <v>10524.20414</v>
      </c>
      <c r="E13" s="42"/>
      <c r="F13" s="42" t="n">
        <v>82.3</v>
      </c>
      <c r="G13" s="42" t="n">
        <v>10441.90414</v>
      </c>
      <c r="H13" s="35"/>
      <c r="I13" s="35" t="s">
        <v>48</v>
      </c>
    </row>
    <row r="14" customFormat="false" ht="15.6" hidden="false" customHeight="false" outlineLevel="0" collapsed="false">
      <c r="A14" s="36"/>
      <c r="B14" s="35"/>
      <c r="C14" s="35" t="s">
        <v>53</v>
      </c>
      <c r="D14" s="42" t="n">
        <f aca="false">F14+G14</f>
        <v>6051.405</v>
      </c>
      <c r="E14" s="42"/>
      <c r="F14" s="42" t="n">
        <v>90.9</v>
      </c>
      <c r="G14" s="42" t="n">
        <v>5960.505</v>
      </c>
      <c r="H14" s="35"/>
      <c r="I14" s="43" t="s">
        <v>48</v>
      </c>
    </row>
    <row r="15" customFormat="false" ht="15.6" hidden="false" customHeight="false" outlineLevel="0" collapsed="false">
      <c r="A15" s="36"/>
      <c r="B15" s="35"/>
      <c r="C15" s="35" t="s">
        <v>54</v>
      </c>
      <c r="D15" s="42" t="n">
        <f aca="false">F15+G15</f>
        <v>4661.267</v>
      </c>
      <c r="E15" s="42"/>
      <c r="F15" s="42" t="n">
        <v>103.9</v>
      </c>
      <c r="G15" s="42" t="n">
        <v>4557.367</v>
      </c>
      <c r="H15" s="35"/>
      <c r="I15" s="43" t="s">
        <v>48</v>
      </c>
    </row>
    <row r="16" customFormat="false" ht="15.6" hidden="false" customHeight="false" outlineLevel="0" collapsed="false">
      <c r="A16" s="36"/>
      <c r="B16" s="35"/>
      <c r="C16" s="35" t="s">
        <v>55</v>
      </c>
      <c r="D16" s="42" t="n">
        <f aca="false">F16+G16</f>
        <v>5876.926</v>
      </c>
      <c r="E16" s="42"/>
      <c r="F16" s="42" t="n">
        <v>105.8</v>
      </c>
      <c r="G16" s="42" t="n">
        <v>5771.126</v>
      </c>
      <c r="H16" s="35"/>
      <c r="I16" s="43" t="s">
        <v>48</v>
      </c>
    </row>
    <row r="17" customFormat="false" ht="15.6" hidden="false" customHeight="false" outlineLevel="0" collapsed="false">
      <c r="A17" s="36"/>
      <c r="B17" s="35"/>
      <c r="C17" s="35" t="s">
        <v>56</v>
      </c>
      <c r="D17" s="42" t="n">
        <f aca="false">F17+G17</f>
        <v>4776.422</v>
      </c>
      <c r="E17" s="42"/>
      <c r="F17" s="42" t="n">
        <v>110.6</v>
      </c>
      <c r="G17" s="42" t="n">
        <v>4665.822</v>
      </c>
      <c r="H17" s="35"/>
      <c r="I17" s="43" t="s">
        <v>48</v>
      </c>
    </row>
    <row r="18" customFormat="false" ht="15.6" hidden="false" customHeight="false" outlineLevel="0" collapsed="false">
      <c r="A18" s="36"/>
      <c r="B18" s="35"/>
      <c r="C18" s="35" t="s">
        <v>57</v>
      </c>
      <c r="D18" s="42" t="n">
        <f aca="false">F18+G18</f>
        <v>4436.423</v>
      </c>
      <c r="E18" s="42"/>
      <c r="F18" s="42" t="n">
        <v>110.6</v>
      </c>
      <c r="G18" s="42" t="n">
        <v>4325.823</v>
      </c>
      <c r="H18" s="35"/>
      <c r="I18" s="43" t="s">
        <v>48</v>
      </c>
    </row>
    <row r="19" customFormat="false" ht="15" hidden="false" customHeight="true" outlineLevel="0" collapsed="false">
      <c r="A19" s="36"/>
      <c r="B19" s="35"/>
      <c r="C19" s="43" t="s">
        <v>58</v>
      </c>
      <c r="D19" s="42" t="n">
        <f aca="false">F19+G19</f>
        <v>4436.423</v>
      </c>
      <c r="E19" s="44"/>
      <c r="F19" s="44" t="n">
        <v>110.6</v>
      </c>
      <c r="G19" s="42" t="n">
        <v>4325.823</v>
      </c>
      <c r="H19" s="43"/>
      <c r="I19" s="43" t="s">
        <v>48</v>
      </c>
    </row>
    <row r="20" customFormat="false" ht="14.4" hidden="false" customHeight="false" outlineLevel="0" collapsed="false">
      <c r="A20" s="30"/>
      <c r="B20" s="30"/>
      <c r="C20" s="30"/>
    </row>
    <row r="21" customFormat="false" ht="14.4" hidden="false" customHeight="false" outlineLevel="0" collapsed="false">
      <c r="A21" s="30" t="s">
        <v>59</v>
      </c>
      <c r="B21" s="30"/>
      <c r="C21" s="30"/>
    </row>
    <row r="22" customFormat="false" ht="14.4" hidden="false" customHeight="false" outlineLevel="0" collapsed="false">
      <c r="A22" s="30"/>
      <c r="B22" s="30"/>
      <c r="C22" s="30"/>
    </row>
  </sheetData>
  <mergeCells count="14">
    <mergeCell ref="E1:I1"/>
    <mergeCell ref="E2:I2"/>
    <mergeCell ref="A4:I4"/>
    <mergeCell ref="A6:A8"/>
    <mergeCell ref="B6:B8"/>
    <mergeCell ref="C6:C8"/>
    <mergeCell ref="D6:D8"/>
    <mergeCell ref="E6:G6"/>
    <mergeCell ref="H6:H8"/>
    <mergeCell ref="I6:I8"/>
    <mergeCell ref="E7:E8"/>
    <mergeCell ref="F7:G7"/>
    <mergeCell ref="A12:A19"/>
    <mergeCell ref="B12:B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2015-02-12T06:44:09Z</dcterms:created>
  <dc:creator>UserN3</dc:creator>
  <dc:description/>
  <dc:language>ru-RU</dc:language>
  <cp:lastModifiedBy/>
  <cp:lastPrinted>2021-12-17T10:44:12Z</cp:lastPrinted>
  <dcterms:modified xsi:type="dcterms:W3CDTF">2022-01-12T09:21:01Z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