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 yWindow="144" windowWidth="20100" windowHeight="8472"/>
  </bookViews>
  <sheets>
    <sheet name="Уточненный" sheetId="1" r:id="rId1"/>
  </sheets>
  <definedNames>
    <definedName name="_xlnm._FilterDatabase" localSheetId="0" hidden="1">Уточненный!$A$9:$T$690</definedName>
  </definedNames>
  <calcPr calcId="125725"/>
</workbook>
</file>

<file path=xl/calcChain.xml><?xml version="1.0" encoding="utf-8"?>
<calcChain xmlns="http://schemas.openxmlformats.org/spreadsheetml/2006/main">
  <c r="S684" i="1"/>
  <c r="R684"/>
  <c r="Q684"/>
  <c r="P684"/>
  <c r="O684"/>
  <c r="O657" s="1"/>
  <c r="N684"/>
  <c r="M684"/>
  <c r="L684"/>
  <c r="K684"/>
  <c r="K657" s="1"/>
  <c r="S682"/>
  <c r="R682"/>
  <c r="Q682"/>
  <c r="P682"/>
  <c r="O682"/>
  <c r="M682"/>
  <c r="L682"/>
  <c r="K682"/>
  <c r="S680"/>
  <c r="R680"/>
  <c r="Q680"/>
  <c r="P680"/>
  <c r="O680"/>
  <c r="N680"/>
  <c r="M680"/>
  <c r="L680"/>
  <c r="K680"/>
  <c r="S678"/>
  <c r="R678"/>
  <c r="Q678"/>
  <c r="P678"/>
  <c r="O678"/>
  <c r="N678"/>
  <c r="M678"/>
  <c r="L678"/>
  <c r="K678"/>
  <c r="S676"/>
  <c r="R676"/>
  <c r="Q676"/>
  <c r="P676"/>
  <c r="N676"/>
  <c r="L676"/>
  <c r="K676"/>
  <c r="S674"/>
  <c r="R674"/>
  <c r="Q674"/>
  <c r="P674"/>
  <c r="O674"/>
  <c r="N674"/>
  <c r="M674"/>
  <c r="L674"/>
  <c r="K674"/>
  <c r="S672"/>
  <c r="R672"/>
  <c r="Q672"/>
  <c r="P672"/>
  <c r="O672"/>
  <c r="N672"/>
  <c r="M672"/>
  <c r="L672"/>
  <c r="K672"/>
  <c r="S670"/>
  <c r="R670"/>
  <c r="Q670"/>
  <c r="P670"/>
  <c r="O670"/>
  <c r="N670"/>
  <c r="M670"/>
  <c r="L670"/>
  <c r="K670"/>
  <c r="S668"/>
  <c r="R668"/>
  <c r="Q668"/>
  <c r="P668"/>
  <c r="O668"/>
  <c r="N668"/>
  <c r="M668"/>
  <c r="L668"/>
  <c r="K668"/>
  <c r="S664"/>
  <c r="R664"/>
  <c r="Q664"/>
  <c r="Q657" s="1"/>
  <c r="P664"/>
  <c r="O664"/>
  <c r="N664"/>
  <c r="M664"/>
  <c r="M657" s="1"/>
  <c r="L664"/>
  <c r="K664"/>
  <c r="S662"/>
  <c r="R662"/>
  <c r="R657" s="1"/>
  <c r="Q662"/>
  <c r="P662"/>
  <c r="P657" s="1"/>
  <c r="O662"/>
  <c r="N662"/>
  <c r="N657" s="1"/>
  <c r="M662"/>
  <c r="L662"/>
  <c r="L657" s="1"/>
  <c r="K662"/>
  <c r="S658"/>
  <c r="R658"/>
  <c r="Q658"/>
  <c r="P658"/>
  <c r="O658"/>
  <c r="N658"/>
  <c r="M658"/>
  <c r="L658"/>
  <c r="K658"/>
  <c r="S654"/>
  <c r="R654"/>
  <c r="Q654"/>
  <c r="P654"/>
  <c r="O654"/>
  <c r="N654"/>
  <c r="M654"/>
  <c r="L654"/>
  <c r="K654"/>
  <c r="S652"/>
  <c r="R652"/>
  <c r="Q652"/>
  <c r="P652"/>
  <c r="O652"/>
  <c r="N652"/>
  <c r="M652"/>
  <c r="L652"/>
  <c r="K652"/>
  <c r="S650"/>
  <c r="R650"/>
  <c r="Q650"/>
  <c r="P650"/>
  <c r="O650"/>
  <c r="N650"/>
  <c r="M650"/>
  <c r="L650"/>
  <c r="K650"/>
  <c r="S648"/>
  <c r="R648"/>
  <c r="Q648"/>
  <c r="P648"/>
  <c r="O648"/>
  <c r="N648"/>
  <c r="M648"/>
  <c r="L648"/>
  <c r="K648"/>
  <c r="S646"/>
  <c r="R646"/>
  <c r="Q646"/>
  <c r="P646"/>
  <c r="O646"/>
  <c r="N646"/>
  <c r="M646"/>
  <c r="L646"/>
  <c r="K646"/>
  <c r="S644"/>
  <c r="R644"/>
  <c r="Q644"/>
  <c r="P644"/>
  <c r="O644"/>
  <c r="N644"/>
  <c r="M644"/>
  <c r="L644"/>
  <c r="K644"/>
  <c r="S642"/>
  <c r="R642"/>
  <c r="Q642"/>
  <c r="P642"/>
  <c r="O642"/>
  <c r="N642"/>
  <c r="M642"/>
  <c r="L642"/>
  <c r="K642"/>
  <c r="S640"/>
  <c r="R640"/>
  <c r="Q640"/>
  <c r="P640"/>
  <c r="O640"/>
  <c r="N640"/>
  <c r="M640"/>
  <c r="L640"/>
  <c r="K640"/>
  <c r="S638"/>
  <c r="R638"/>
  <c r="Q638"/>
  <c r="P638"/>
  <c r="O638"/>
  <c r="N638"/>
  <c r="M638"/>
  <c r="L638"/>
  <c r="K638"/>
  <c r="S636"/>
  <c r="R636"/>
  <c r="Q636"/>
  <c r="P636"/>
  <c r="O636"/>
  <c r="N636"/>
  <c r="M636"/>
  <c r="L636"/>
  <c r="K636"/>
  <c r="S634"/>
  <c r="R634"/>
  <c r="Q634"/>
  <c r="P634"/>
  <c r="O634"/>
  <c r="N634"/>
  <c r="M634"/>
  <c r="L634"/>
  <c r="K634"/>
  <c r="S632"/>
  <c r="R632"/>
  <c r="Q632"/>
  <c r="P632"/>
  <c r="O632"/>
  <c r="N632"/>
  <c r="M632"/>
  <c r="L632"/>
  <c r="K632"/>
  <c r="S629"/>
  <c r="R629"/>
  <c r="Q629"/>
  <c r="P629"/>
  <c r="O629"/>
  <c r="N629"/>
  <c r="M629"/>
  <c r="L629"/>
  <c r="K629"/>
  <c r="S627"/>
  <c r="R627"/>
  <c r="Q627"/>
  <c r="P627"/>
  <c r="O627"/>
  <c r="N627"/>
  <c r="M627"/>
  <c r="L627"/>
  <c r="K627"/>
  <c r="S625"/>
  <c r="R625"/>
  <c r="Q625"/>
  <c r="P625"/>
  <c r="O625"/>
  <c r="N625"/>
  <c r="M625"/>
  <c r="L625"/>
  <c r="K625"/>
  <c r="S623"/>
  <c r="R623"/>
  <c r="Q623"/>
  <c r="P623"/>
  <c r="O623"/>
  <c r="N623"/>
  <c r="M623"/>
  <c r="L623"/>
  <c r="K623"/>
  <c r="S621"/>
  <c r="R621"/>
  <c r="Q621"/>
  <c r="P621"/>
  <c r="O621"/>
  <c r="N621"/>
  <c r="M621"/>
  <c r="L621"/>
  <c r="K621"/>
  <c r="S619"/>
  <c r="R619"/>
  <c r="Q619"/>
  <c r="P619"/>
  <c r="O619"/>
  <c r="N619"/>
  <c r="M619"/>
  <c r="L619"/>
  <c r="K619"/>
  <c r="S617"/>
  <c r="R617"/>
  <c r="Q617"/>
  <c r="P617"/>
  <c r="O617"/>
  <c r="N617"/>
  <c r="M617"/>
  <c r="L617"/>
  <c r="K617"/>
  <c r="S615"/>
  <c r="R615"/>
  <c r="Q615"/>
  <c r="P615"/>
  <c r="O615"/>
  <c r="N615"/>
  <c r="M615"/>
  <c r="L615"/>
  <c r="K615"/>
  <c r="S613"/>
  <c r="R613"/>
  <c r="Q613"/>
  <c r="P613"/>
  <c r="O613"/>
  <c r="N613"/>
  <c r="M613"/>
  <c r="L613"/>
  <c r="K613"/>
  <c r="S611"/>
  <c r="R611"/>
  <c r="Q611"/>
  <c r="P611"/>
  <c r="O611"/>
  <c r="N611"/>
  <c r="M611"/>
  <c r="L611"/>
  <c r="K611"/>
  <c r="S609"/>
  <c r="R609"/>
  <c r="Q609"/>
  <c r="P609"/>
  <c r="O609"/>
  <c r="N609"/>
  <c r="M609"/>
  <c r="L609"/>
  <c r="K609"/>
  <c r="S607"/>
  <c r="R607"/>
  <c r="Q607"/>
  <c r="P607"/>
  <c r="O607"/>
  <c r="N607"/>
  <c r="M607"/>
  <c r="L607"/>
  <c r="K607"/>
  <c r="S605"/>
  <c r="R605"/>
  <c r="Q605"/>
  <c r="P605"/>
  <c r="O605"/>
  <c r="N605"/>
  <c r="M605"/>
  <c r="L605"/>
  <c r="K605"/>
  <c r="S603"/>
  <c r="R603"/>
  <c r="Q603"/>
  <c r="P603"/>
  <c r="O603"/>
  <c r="N603"/>
  <c r="M603"/>
  <c r="L603"/>
  <c r="K603"/>
  <c r="S601"/>
  <c r="R601"/>
  <c r="Q601"/>
  <c r="P601"/>
  <c r="O601"/>
  <c r="N601"/>
  <c r="M601"/>
  <c r="L601"/>
  <c r="K601"/>
  <c r="S599"/>
  <c r="R599"/>
  <c r="Q599"/>
  <c r="P599"/>
  <c r="O599"/>
  <c r="N599"/>
  <c r="M599"/>
  <c r="L599"/>
  <c r="K599"/>
  <c r="S597"/>
  <c r="R597"/>
  <c r="Q597"/>
  <c r="P597"/>
  <c r="O597"/>
  <c r="N597"/>
  <c r="M597"/>
  <c r="L597"/>
  <c r="K597"/>
  <c r="S595"/>
  <c r="R595"/>
  <c r="Q595"/>
  <c r="P595"/>
  <c r="O595"/>
  <c r="N595"/>
  <c r="M595"/>
  <c r="L595"/>
  <c r="K595"/>
  <c r="S593"/>
  <c r="R593"/>
  <c r="Q593"/>
  <c r="P593"/>
  <c r="O593"/>
  <c r="N593"/>
  <c r="M593"/>
  <c r="L593"/>
  <c r="K593"/>
  <c r="S591"/>
  <c r="R591"/>
  <c r="Q591"/>
  <c r="P591"/>
  <c r="O591"/>
  <c r="N591"/>
  <c r="M591"/>
  <c r="L591"/>
  <c r="K591"/>
  <c r="S589"/>
  <c r="R589"/>
  <c r="Q589"/>
  <c r="P589"/>
  <c r="O589"/>
  <c r="N589"/>
  <c r="M589"/>
  <c r="L589"/>
  <c r="K589"/>
  <c r="S587"/>
  <c r="R587"/>
  <c r="Q587"/>
  <c r="P587"/>
  <c r="O587"/>
  <c r="N587"/>
  <c r="M587"/>
  <c r="L587"/>
  <c r="K587"/>
  <c r="S585"/>
  <c r="R585"/>
  <c r="Q585"/>
  <c r="P585"/>
  <c r="O585"/>
  <c r="N585"/>
  <c r="M585"/>
  <c r="L585"/>
  <c r="K585"/>
  <c r="S583"/>
  <c r="R583"/>
  <c r="Q583"/>
  <c r="P583"/>
  <c r="O583"/>
  <c r="N583"/>
  <c r="M583"/>
  <c r="L583"/>
  <c r="K583"/>
  <c r="S581"/>
  <c r="R581"/>
  <c r="Q581"/>
  <c r="P581"/>
  <c r="O581"/>
  <c r="N581"/>
  <c r="M581"/>
  <c r="L581"/>
  <c r="K581"/>
  <c r="S579"/>
  <c r="R579"/>
  <c r="Q579"/>
  <c r="P579"/>
  <c r="O579"/>
  <c r="N579"/>
  <c r="M579"/>
  <c r="L579"/>
  <c r="K579"/>
  <c r="S577"/>
  <c r="R577"/>
  <c r="Q577"/>
  <c r="P577"/>
  <c r="O577"/>
  <c r="N577"/>
  <c r="M577"/>
  <c r="L577"/>
  <c r="K577"/>
  <c r="S575"/>
  <c r="R575"/>
  <c r="Q575"/>
  <c r="P575"/>
  <c r="O575"/>
  <c r="N575"/>
  <c r="M575"/>
  <c r="L575"/>
  <c r="K575"/>
  <c r="S573"/>
  <c r="R573"/>
  <c r="Q573"/>
  <c r="P573"/>
  <c r="O573"/>
  <c r="N573"/>
  <c r="M573"/>
  <c r="L573"/>
  <c r="K573"/>
  <c r="S569"/>
  <c r="R569"/>
  <c r="Q569"/>
  <c r="P569"/>
  <c r="O569"/>
  <c r="N569"/>
  <c r="M569"/>
  <c r="L569"/>
  <c r="K569"/>
  <c r="S567"/>
  <c r="R567"/>
  <c r="Q567"/>
  <c r="P567"/>
  <c r="O567"/>
  <c r="N567"/>
  <c r="M567"/>
  <c r="L567"/>
  <c r="K567"/>
  <c r="S565"/>
  <c r="R565"/>
  <c r="Q565"/>
  <c r="P565"/>
  <c r="O565"/>
  <c r="N565"/>
  <c r="M565"/>
  <c r="L565"/>
  <c r="K565"/>
  <c r="S563"/>
  <c r="R563"/>
  <c r="Q563"/>
  <c r="P563"/>
  <c r="O563"/>
  <c r="N563"/>
  <c r="M563"/>
  <c r="L563"/>
  <c r="K563"/>
  <c r="S561"/>
  <c r="R561"/>
  <c r="Q561"/>
  <c r="P561"/>
  <c r="O561"/>
  <c r="N561"/>
  <c r="M561"/>
  <c r="L561"/>
  <c r="K561"/>
  <c r="S559"/>
  <c r="R559"/>
  <c r="Q559"/>
  <c r="P559"/>
  <c r="O559"/>
  <c r="N559"/>
  <c r="M559"/>
  <c r="L559"/>
  <c r="K559"/>
  <c r="S557"/>
  <c r="R557"/>
  <c r="Q557"/>
  <c r="P557"/>
  <c r="O557"/>
  <c r="N557"/>
  <c r="M557"/>
  <c r="L557"/>
  <c r="K557"/>
  <c r="S555"/>
  <c r="R555"/>
  <c r="Q555"/>
  <c r="P555"/>
  <c r="O555"/>
  <c r="N555"/>
  <c r="M555"/>
  <c r="L555"/>
  <c r="K555"/>
  <c r="S553"/>
  <c r="R553"/>
  <c r="Q553"/>
  <c r="P553"/>
  <c r="O553"/>
  <c r="N553"/>
  <c r="M553"/>
  <c r="L553"/>
  <c r="K553"/>
  <c r="S551"/>
  <c r="R551"/>
  <c r="Q551"/>
  <c r="P551"/>
  <c r="O551"/>
  <c r="N551"/>
  <c r="M551"/>
  <c r="L551"/>
  <c r="K551"/>
  <c r="S549"/>
  <c r="R549"/>
  <c r="Q549"/>
  <c r="P549"/>
  <c r="O549"/>
  <c r="N549"/>
  <c r="M549"/>
  <c r="L549"/>
  <c r="K549"/>
  <c r="S547"/>
  <c r="R547"/>
  <c r="Q547"/>
  <c r="P547"/>
  <c r="O547"/>
  <c r="N547"/>
  <c r="M547"/>
  <c r="L547"/>
  <c r="K547"/>
  <c r="S545"/>
  <c r="R545"/>
  <c r="Q545"/>
  <c r="P545"/>
  <c r="O545"/>
  <c r="N545"/>
  <c r="M545"/>
  <c r="L545"/>
  <c r="K545"/>
  <c r="S543"/>
  <c r="R543"/>
  <c r="Q543"/>
  <c r="P543"/>
  <c r="O543"/>
  <c r="N543"/>
  <c r="M543"/>
  <c r="L543"/>
  <c r="K543"/>
  <c r="S541"/>
  <c r="R541"/>
  <c r="Q541"/>
  <c r="P541"/>
  <c r="O541"/>
  <c r="N541"/>
  <c r="M541"/>
  <c r="L541"/>
  <c r="K541"/>
  <c r="S539"/>
  <c r="R539"/>
  <c r="Q539"/>
  <c r="P539"/>
  <c r="O539"/>
  <c r="N539"/>
  <c r="M539"/>
  <c r="L539"/>
  <c r="K539"/>
  <c r="S537"/>
  <c r="R537"/>
  <c r="Q537"/>
  <c r="P537"/>
  <c r="O537"/>
  <c r="N537"/>
  <c r="M537"/>
  <c r="L537"/>
  <c r="K537"/>
  <c r="S535"/>
  <c r="R535"/>
  <c r="Q535"/>
  <c r="P535"/>
  <c r="O535"/>
  <c r="N535"/>
  <c r="M535"/>
  <c r="L535"/>
  <c r="K535"/>
  <c r="S533"/>
  <c r="R533"/>
  <c r="Q533"/>
  <c r="P533"/>
  <c r="O533"/>
  <c r="N533"/>
  <c r="M533"/>
  <c r="L533"/>
  <c r="K533"/>
  <c r="S531"/>
  <c r="R531"/>
  <c r="Q531"/>
  <c r="P531"/>
  <c r="O531"/>
  <c r="N531"/>
  <c r="M531"/>
  <c r="L531"/>
  <c r="K531"/>
  <c r="S529"/>
  <c r="R529"/>
  <c r="Q529"/>
  <c r="P529"/>
  <c r="O529"/>
  <c r="N529"/>
  <c r="M529"/>
  <c r="L529"/>
  <c r="K529"/>
  <c r="S527"/>
  <c r="R527"/>
  <c r="Q527"/>
  <c r="P527"/>
  <c r="O527"/>
  <c r="N527"/>
  <c r="M527"/>
  <c r="L527"/>
  <c r="K527"/>
  <c r="S525"/>
  <c r="R525"/>
  <c r="Q525"/>
  <c r="P525"/>
  <c r="O525"/>
  <c r="N525"/>
  <c r="M525"/>
  <c r="L525"/>
  <c r="K525"/>
  <c r="S523"/>
  <c r="R523"/>
  <c r="Q523"/>
  <c r="P523"/>
  <c r="O523"/>
  <c r="N523"/>
  <c r="M523"/>
  <c r="L523"/>
  <c r="K523"/>
  <c r="S521"/>
  <c r="R521"/>
  <c r="Q521"/>
  <c r="P521"/>
  <c r="O521"/>
  <c r="N521"/>
  <c r="M521"/>
  <c r="L521"/>
  <c r="K521"/>
  <c r="S519"/>
  <c r="R519"/>
  <c r="Q519"/>
  <c r="P519"/>
  <c r="O519"/>
  <c r="N519"/>
  <c r="M519"/>
  <c r="L519"/>
  <c r="K519"/>
  <c r="S517"/>
  <c r="R517"/>
  <c r="Q517"/>
  <c r="P517"/>
  <c r="O517"/>
  <c r="N517"/>
  <c r="M517"/>
  <c r="L517"/>
  <c r="K517"/>
  <c r="S515"/>
  <c r="R515"/>
  <c r="Q515"/>
  <c r="P515"/>
  <c r="O515"/>
  <c r="N515"/>
  <c r="M515"/>
  <c r="L515"/>
  <c r="K515"/>
  <c r="S513"/>
  <c r="R513"/>
  <c r="Q513"/>
  <c r="P513"/>
  <c r="O513"/>
  <c r="N513"/>
  <c r="M513"/>
  <c r="L513"/>
  <c r="K513"/>
  <c r="S511"/>
  <c r="R511"/>
  <c r="Q511"/>
  <c r="P511"/>
  <c r="O511"/>
  <c r="N511"/>
  <c r="M511"/>
  <c r="L511"/>
  <c r="K511"/>
  <c r="S509"/>
  <c r="R509"/>
  <c r="Q509"/>
  <c r="P509"/>
  <c r="O509"/>
  <c r="N509"/>
  <c r="M509"/>
  <c r="L509"/>
  <c r="K509"/>
  <c r="S507"/>
  <c r="R507"/>
  <c r="Q507"/>
  <c r="P507"/>
  <c r="O507"/>
  <c r="N507"/>
  <c r="M507"/>
  <c r="L507"/>
  <c r="K507"/>
  <c r="S505"/>
  <c r="R505"/>
  <c r="Q505"/>
  <c r="P505"/>
  <c r="O505"/>
  <c r="N505"/>
  <c r="M505"/>
  <c r="L505"/>
  <c r="K505"/>
  <c r="S503"/>
  <c r="R503"/>
  <c r="Q503"/>
  <c r="P503"/>
  <c r="O503"/>
  <c r="N503"/>
  <c r="M503"/>
  <c r="L503"/>
  <c r="K503"/>
  <c r="S501"/>
  <c r="R501"/>
  <c r="Q501"/>
  <c r="P501"/>
  <c r="O501"/>
  <c r="N501"/>
  <c r="M501"/>
  <c r="L501"/>
  <c r="K501"/>
  <c r="S499"/>
  <c r="R499"/>
  <c r="Q499"/>
  <c r="P499"/>
  <c r="O499"/>
  <c r="N499"/>
  <c r="M499"/>
  <c r="L499"/>
  <c r="K499"/>
  <c r="S497"/>
  <c r="R497"/>
  <c r="Q497"/>
  <c r="P497"/>
  <c r="O497"/>
  <c r="N497"/>
  <c r="M497"/>
  <c r="L497"/>
  <c r="K497"/>
  <c r="S495"/>
  <c r="R495"/>
  <c r="Q495"/>
  <c r="P495"/>
  <c r="O495"/>
  <c r="N495"/>
  <c r="M495"/>
  <c r="L495"/>
  <c r="K495"/>
  <c r="S493"/>
  <c r="R493"/>
  <c r="Q493"/>
  <c r="P493"/>
  <c r="O493"/>
  <c r="N493"/>
  <c r="M493"/>
  <c r="L493"/>
  <c r="K493"/>
  <c r="S491"/>
  <c r="R491"/>
  <c r="Q491"/>
  <c r="P491"/>
  <c r="O491"/>
  <c r="N491"/>
  <c r="M491"/>
  <c r="L491"/>
  <c r="K491"/>
  <c r="S489"/>
  <c r="R489"/>
  <c r="Q489"/>
  <c r="P489"/>
  <c r="O489"/>
  <c r="N489"/>
  <c r="M489"/>
  <c r="L489"/>
  <c r="K489"/>
  <c r="S487"/>
  <c r="R487"/>
  <c r="Q487"/>
  <c r="P487"/>
  <c r="O487"/>
  <c r="N487"/>
  <c r="M487"/>
  <c r="L487"/>
  <c r="K487"/>
  <c r="S485"/>
  <c r="R485"/>
  <c r="Q485"/>
  <c r="P485"/>
  <c r="O485"/>
  <c r="N485"/>
  <c r="M485"/>
  <c r="L485"/>
  <c r="K485"/>
  <c r="S483"/>
  <c r="R483"/>
  <c r="Q483"/>
  <c r="P483"/>
  <c r="O483"/>
  <c r="N483"/>
  <c r="M483"/>
  <c r="L483"/>
  <c r="K483"/>
  <c r="S481"/>
  <c r="R481"/>
  <c r="Q481"/>
  <c r="P481"/>
  <c r="O481"/>
  <c r="N481"/>
  <c r="M481"/>
  <c r="L481"/>
  <c r="K481"/>
  <c r="S478"/>
  <c r="R478"/>
  <c r="Q478"/>
  <c r="P478"/>
  <c r="O478"/>
  <c r="N478"/>
  <c r="M478"/>
  <c r="L478"/>
  <c r="K478"/>
  <c r="S476"/>
  <c r="S471" s="1"/>
  <c r="R476"/>
  <c r="Q476"/>
  <c r="P476"/>
  <c r="O476"/>
  <c r="O471" s="1"/>
  <c r="N476"/>
  <c r="M476"/>
  <c r="L476"/>
  <c r="K476"/>
  <c r="K471" s="1"/>
  <c r="S474"/>
  <c r="R474"/>
  <c r="Q474"/>
  <c r="P474"/>
  <c r="P471" s="1"/>
  <c r="O474"/>
  <c r="N474"/>
  <c r="M474"/>
  <c r="L474"/>
  <c r="L471" s="1"/>
  <c r="K474"/>
  <c r="S472"/>
  <c r="R472"/>
  <c r="Q472"/>
  <c r="Q471" s="1"/>
  <c r="P472"/>
  <c r="O472"/>
  <c r="N472"/>
  <c r="M472"/>
  <c r="M471" s="1"/>
  <c r="L472"/>
  <c r="K472"/>
  <c r="R471"/>
  <c r="N471"/>
  <c r="S469"/>
  <c r="R469"/>
  <c r="Q469"/>
  <c r="P469"/>
  <c r="O469"/>
  <c r="N469"/>
  <c r="M469"/>
  <c r="L469"/>
  <c r="K469"/>
  <c r="S467"/>
  <c r="R467"/>
  <c r="Q467"/>
  <c r="P467"/>
  <c r="O467"/>
  <c r="N467"/>
  <c r="M467"/>
  <c r="L467"/>
  <c r="K467"/>
  <c r="S465"/>
  <c r="R465"/>
  <c r="Q465"/>
  <c r="P465"/>
  <c r="O465"/>
  <c r="N465"/>
  <c r="M465"/>
  <c r="L465"/>
  <c r="K465"/>
  <c r="S461"/>
  <c r="R461"/>
  <c r="Q461"/>
  <c r="P461"/>
  <c r="O461"/>
  <c r="N461"/>
  <c r="M461"/>
  <c r="L461"/>
  <c r="K461"/>
  <c r="S459"/>
  <c r="R459"/>
  <c r="Q459"/>
  <c r="P459"/>
  <c r="O459"/>
  <c r="N459"/>
  <c r="M459"/>
  <c r="L459"/>
  <c r="K459"/>
  <c r="S457"/>
  <c r="R457"/>
  <c r="Q457"/>
  <c r="P457"/>
  <c r="P450" s="1"/>
  <c r="O457"/>
  <c r="N457"/>
  <c r="M457"/>
  <c r="L457"/>
  <c r="L450" s="1"/>
  <c r="K457"/>
  <c r="S455"/>
  <c r="R455"/>
  <c r="Q455"/>
  <c r="Q450" s="1"/>
  <c r="P455"/>
  <c r="O455"/>
  <c r="N455"/>
  <c r="M455"/>
  <c r="M450" s="1"/>
  <c r="L455"/>
  <c r="K455"/>
  <c r="S451"/>
  <c r="R451"/>
  <c r="R450" s="1"/>
  <c r="Q451"/>
  <c r="P451"/>
  <c r="O451"/>
  <c r="N451"/>
  <c r="N450" s="1"/>
  <c r="M451"/>
  <c r="L451"/>
  <c r="K451"/>
  <c r="S450"/>
  <c r="O450"/>
  <c r="K450"/>
  <c r="S448"/>
  <c r="R448"/>
  <c r="Q448"/>
  <c r="P448"/>
  <c r="O448"/>
  <c r="N448"/>
  <c r="M448"/>
  <c r="L448"/>
  <c r="K448"/>
  <c r="S446"/>
  <c r="R446"/>
  <c r="Q446"/>
  <c r="P446"/>
  <c r="O446"/>
  <c r="N446"/>
  <c r="M446"/>
  <c r="L446"/>
  <c r="K446"/>
  <c r="S444"/>
  <c r="R444"/>
  <c r="Q444"/>
  <c r="P444"/>
  <c r="O444"/>
  <c r="N444"/>
  <c r="M444"/>
  <c r="L444"/>
  <c r="K444"/>
  <c r="S442"/>
  <c r="R442"/>
  <c r="Q442"/>
  <c r="P442"/>
  <c r="O442"/>
  <c r="N442"/>
  <c r="M442"/>
  <c r="L442"/>
  <c r="K442"/>
  <c r="S440"/>
  <c r="R440"/>
  <c r="Q440"/>
  <c r="P440"/>
  <c r="O440"/>
  <c r="N440"/>
  <c r="M440"/>
  <c r="L440"/>
  <c r="K440"/>
  <c r="S438"/>
  <c r="R438"/>
  <c r="Q438"/>
  <c r="P438"/>
  <c r="O438"/>
  <c r="N438"/>
  <c r="M438"/>
  <c r="L438"/>
  <c r="K438"/>
  <c r="S436"/>
  <c r="R436"/>
  <c r="Q436"/>
  <c r="P436"/>
  <c r="O436"/>
  <c r="N436"/>
  <c r="M436"/>
  <c r="L436"/>
  <c r="K436"/>
  <c r="S434"/>
  <c r="R434"/>
  <c r="Q434"/>
  <c r="P434"/>
  <c r="O434"/>
  <c r="N434"/>
  <c r="M434"/>
  <c r="L434"/>
  <c r="K434"/>
  <c r="S432"/>
  <c r="R432"/>
  <c r="Q432"/>
  <c r="P432"/>
  <c r="O432"/>
  <c r="N432"/>
  <c r="M432"/>
  <c r="L432"/>
  <c r="K432"/>
  <c r="S430"/>
  <c r="R430"/>
  <c r="Q430"/>
  <c r="P430"/>
  <c r="O430"/>
  <c r="N430"/>
  <c r="M430"/>
  <c r="L430"/>
  <c r="K430"/>
  <c r="S428"/>
  <c r="R428"/>
  <c r="Q428"/>
  <c r="P428"/>
  <c r="O428"/>
  <c r="N428"/>
  <c r="M428"/>
  <c r="L428"/>
  <c r="K428"/>
  <c r="S426"/>
  <c r="R426"/>
  <c r="Q426"/>
  <c r="P426"/>
  <c r="O426"/>
  <c r="N426"/>
  <c r="M426"/>
  <c r="L426"/>
  <c r="K426"/>
  <c r="S424"/>
  <c r="R424"/>
  <c r="Q424"/>
  <c r="P424"/>
  <c r="O424"/>
  <c r="N424"/>
  <c r="M424"/>
  <c r="L424"/>
  <c r="K424"/>
  <c r="S422"/>
  <c r="R422"/>
  <c r="Q422"/>
  <c r="P422"/>
  <c r="O422"/>
  <c r="N422"/>
  <c r="M422"/>
  <c r="L422"/>
  <c r="K422"/>
  <c r="S419"/>
  <c r="R419"/>
  <c r="Q419"/>
  <c r="P419"/>
  <c r="O419"/>
  <c r="N419"/>
  <c r="M419"/>
  <c r="L419"/>
  <c r="K419"/>
  <c r="S417"/>
  <c r="R417"/>
  <c r="Q417"/>
  <c r="P417"/>
  <c r="O417"/>
  <c r="N417"/>
  <c r="M417"/>
  <c r="L417"/>
  <c r="K417"/>
  <c r="S414"/>
  <c r="R414"/>
  <c r="Q414"/>
  <c r="P414"/>
  <c r="O414"/>
  <c r="N414"/>
  <c r="M414"/>
  <c r="L414"/>
  <c r="K414"/>
  <c r="S411"/>
  <c r="R411"/>
  <c r="Q411"/>
  <c r="P411"/>
  <c r="O411"/>
  <c r="N411"/>
  <c r="M411"/>
  <c r="L411"/>
  <c r="K411"/>
  <c r="S408"/>
  <c r="R408"/>
  <c r="Q408"/>
  <c r="P408"/>
  <c r="O408"/>
  <c r="N408"/>
  <c r="M408"/>
  <c r="L408"/>
  <c r="K408"/>
  <c r="S405"/>
  <c r="R405"/>
  <c r="Q405"/>
  <c r="P405"/>
  <c r="O405"/>
  <c r="N405"/>
  <c r="M405"/>
  <c r="L405"/>
  <c r="K405"/>
  <c r="S403"/>
  <c r="R403"/>
  <c r="Q403"/>
  <c r="P403"/>
  <c r="O403"/>
  <c r="N403"/>
  <c r="M403"/>
  <c r="L403"/>
  <c r="K403"/>
  <c r="S401"/>
  <c r="R401"/>
  <c r="Q401"/>
  <c r="P401"/>
  <c r="O401"/>
  <c r="N401"/>
  <c r="M401"/>
  <c r="L401"/>
  <c r="K401"/>
  <c r="S399"/>
  <c r="R399"/>
  <c r="Q399"/>
  <c r="P399"/>
  <c r="O399"/>
  <c r="N399"/>
  <c r="M399"/>
  <c r="L399"/>
  <c r="K399"/>
  <c r="S396"/>
  <c r="R396"/>
  <c r="Q396"/>
  <c r="P396"/>
  <c r="O396"/>
  <c r="N396"/>
  <c r="M396"/>
  <c r="L396"/>
  <c r="K396"/>
  <c r="S394"/>
  <c r="R394"/>
  <c r="Q394"/>
  <c r="P394"/>
  <c r="O394"/>
  <c r="N394"/>
  <c r="M394"/>
  <c r="L394"/>
  <c r="K394"/>
  <c r="S392"/>
  <c r="R392"/>
  <c r="Q392"/>
  <c r="P392"/>
  <c r="O392"/>
  <c r="N392"/>
  <c r="M392"/>
  <c r="L392"/>
  <c r="K392"/>
  <c r="S390"/>
  <c r="R390"/>
  <c r="Q390"/>
  <c r="P390"/>
  <c r="O390"/>
  <c r="N390"/>
  <c r="M390"/>
  <c r="L390"/>
  <c r="K390"/>
  <c r="S388"/>
  <c r="R388"/>
  <c r="Q388"/>
  <c r="P388"/>
  <c r="O388"/>
  <c r="N388"/>
  <c r="M388"/>
  <c r="L388"/>
  <c r="K388"/>
  <c r="S386"/>
  <c r="R386"/>
  <c r="Q386"/>
  <c r="P386"/>
  <c r="O386"/>
  <c r="N386"/>
  <c r="M386"/>
  <c r="L386"/>
  <c r="K386"/>
  <c r="S384"/>
  <c r="R384"/>
  <c r="Q384"/>
  <c r="P384"/>
  <c r="O384"/>
  <c r="N384"/>
  <c r="M384"/>
  <c r="L384"/>
  <c r="K384"/>
  <c r="S382"/>
  <c r="R382"/>
  <c r="Q382"/>
  <c r="P382"/>
  <c r="O382"/>
  <c r="N382"/>
  <c r="M382"/>
  <c r="L382"/>
  <c r="K382"/>
  <c r="S380"/>
  <c r="R380"/>
  <c r="Q380"/>
  <c r="P380"/>
  <c r="O380"/>
  <c r="N380"/>
  <c r="M380"/>
  <c r="L380"/>
  <c r="K380"/>
  <c r="S376"/>
  <c r="R376"/>
  <c r="Q376"/>
  <c r="P376"/>
  <c r="O376"/>
  <c r="N376"/>
  <c r="M376"/>
  <c r="L376"/>
  <c r="K376"/>
  <c r="S374"/>
  <c r="R374"/>
  <c r="Q374"/>
  <c r="P374"/>
  <c r="O374"/>
  <c r="N374"/>
  <c r="M374"/>
  <c r="L374"/>
  <c r="K374"/>
  <c r="S372"/>
  <c r="R372"/>
  <c r="Q372"/>
  <c r="P372"/>
  <c r="O372"/>
  <c r="N372"/>
  <c r="M372"/>
  <c r="L372"/>
  <c r="K372"/>
  <c r="S370"/>
  <c r="R370"/>
  <c r="Q370"/>
  <c r="P370"/>
  <c r="O370"/>
  <c r="N370"/>
  <c r="M370"/>
  <c r="L370"/>
  <c r="K370"/>
  <c r="S368"/>
  <c r="R368"/>
  <c r="Q368"/>
  <c r="P368"/>
  <c r="O368"/>
  <c r="N368"/>
  <c r="M368"/>
  <c r="L368"/>
  <c r="K368"/>
  <c r="S366"/>
  <c r="R366"/>
  <c r="Q366"/>
  <c r="P366"/>
  <c r="O366"/>
  <c r="N366"/>
  <c r="M366"/>
  <c r="L366"/>
  <c r="K366"/>
  <c r="S364"/>
  <c r="R364"/>
  <c r="Q364"/>
  <c r="P364"/>
  <c r="O364"/>
  <c r="N364"/>
  <c r="M364"/>
  <c r="L364"/>
  <c r="K364"/>
  <c r="S362"/>
  <c r="R362"/>
  <c r="Q362"/>
  <c r="P362"/>
  <c r="O362"/>
  <c r="N362"/>
  <c r="M362"/>
  <c r="L362"/>
  <c r="K362"/>
  <c r="S360"/>
  <c r="R360"/>
  <c r="Q360"/>
  <c r="P360"/>
  <c r="O360"/>
  <c r="N360"/>
  <c r="M360"/>
  <c r="L360"/>
  <c r="K360"/>
  <c r="S358"/>
  <c r="R358"/>
  <c r="Q358"/>
  <c r="P358"/>
  <c r="O358"/>
  <c r="N358"/>
  <c r="M358"/>
  <c r="L358"/>
  <c r="K358"/>
  <c r="S356"/>
  <c r="R356"/>
  <c r="Q356"/>
  <c r="P356"/>
  <c r="O356"/>
  <c r="N356"/>
  <c r="M356"/>
  <c r="L356"/>
  <c r="K356"/>
  <c r="S354"/>
  <c r="R354"/>
  <c r="Q354"/>
  <c r="P354"/>
  <c r="O354"/>
  <c r="N354"/>
  <c r="M354"/>
  <c r="L354"/>
  <c r="K354"/>
  <c r="S352"/>
  <c r="R352"/>
  <c r="Q352"/>
  <c r="P352"/>
  <c r="O352"/>
  <c r="N352"/>
  <c r="M352"/>
  <c r="L352"/>
  <c r="K352"/>
  <c r="S350"/>
  <c r="R350"/>
  <c r="Q350"/>
  <c r="P350"/>
  <c r="O350"/>
  <c r="N350"/>
  <c r="M350"/>
  <c r="L350"/>
  <c r="K350"/>
  <c r="S348"/>
  <c r="R348"/>
  <c r="Q348"/>
  <c r="P348"/>
  <c r="O348"/>
  <c r="N348"/>
  <c r="M348"/>
  <c r="L348"/>
  <c r="K348"/>
  <c r="S346"/>
  <c r="R346"/>
  <c r="Q346"/>
  <c r="P346"/>
  <c r="O346"/>
  <c r="N346"/>
  <c r="M346"/>
  <c r="L346"/>
  <c r="K346"/>
  <c r="S344"/>
  <c r="R344"/>
  <c r="Q344"/>
  <c r="P344"/>
  <c r="O344"/>
  <c r="N344"/>
  <c r="M344"/>
  <c r="L344"/>
  <c r="K344"/>
  <c r="S342"/>
  <c r="R342"/>
  <c r="Q342"/>
  <c r="P342"/>
  <c r="O342"/>
  <c r="N342"/>
  <c r="M342"/>
  <c r="L342"/>
  <c r="K342"/>
  <c r="S339"/>
  <c r="R339"/>
  <c r="Q339"/>
  <c r="P339"/>
  <c r="O339"/>
  <c r="N339"/>
  <c r="M339"/>
  <c r="L339"/>
  <c r="K339"/>
  <c r="S337"/>
  <c r="R337"/>
  <c r="Q337"/>
  <c r="P337"/>
  <c r="O337"/>
  <c r="N337"/>
  <c r="M337"/>
  <c r="L337"/>
  <c r="K337"/>
  <c r="S335"/>
  <c r="R335"/>
  <c r="Q335"/>
  <c r="P335"/>
  <c r="O335"/>
  <c r="N335"/>
  <c r="M335"/>
  <c r="L335"/>
  <c r="K335"/>
  <c r="S333"/>
  <c r="R333"/>
  <c r="Q333"/>
  <c r="P333"/>
  <c r="O333"/>
  <c r="N333"/>
  <c r="M333"/>
  <c r="L333"/>
  <c r="K333"/>
  <c r="S331"/>
  <c r="R331"/>
  <c r="Q331"/>
  <c r="P331"/>
  <c r="O331"/>
  <c r="N331"/>
  <c r="M331"/>
  <c r="L331"/>
  <c r="K331"/>
  <c r="S329"/>
  <c r="R329"/>
  <c r="Q329"/>
  <c r="P329"/>
  <c r="O329"/>
  <c r="N329"/>
  <c r="M329"/>
  <c r="L329"/>
  <c r="K329"/>
  <c r="S327"/>
  <c r="R327"/>
  <c r="Q327"/>
  <c r="P327"/>
  <c r="O327"/>
  <c r="N327"/>
  <c r="M327"/>
  <c r="L327"/>
  <c r="K327"/>
  <c r="S325"/>
  <c r="R325"/>
  <c r="Q325"/>
  <c r="P325"/>
  <c r="O325"/>
  <c r="N325"/>
  <c r="M325"/>
  <c r="L325"/>
  <c r="K325"/>
  <c r="S323"/>
  <c r="R323"/>
  <c r="R315" s="1"/>
  <c r="Q323"/>
  <c r="P323"/>
  <c r="O323"/>
  <c r="N323"/>
  <c r="N315" s="1"/>
  <c r="M323"/>
  <c r="L323"/>
  <c r="K323"/>
  <c r="S321"/>
  <c r="S315" s="1"/>
  <c r="R321"/>
  <c r="Q321"/>
  <c r="P321"/>
  <c r="O321"/>
  <c r="O315" s="1"/>
  <c r="N321"/>
  <c r="M321"/>
  <c r="L321"/>
  <c r="K321"/>
  <c r="K315" s="1"/>
  <c r="S316"/>
  <c r="R316"/>
  <c r="Q316"/>
  <c r="P316"/>
  <c r="P315" s="1"/>
  <c r="O316"/>
  <c r="N316"/>
  <c r="M316"/>
  <c r="L316"/>
  <c r="L315" s="1"/>
  <c r="K316"/>
  <c r="Q315"/>
  <c r="M315"/>
  <c r="S312"/>
  <c r="R312"/>
  <c r="R305" s="1"/>
  <c r="Q312"/>
  <c r="P312"/>
  <c r="O312"/>
  <c r="N312"/>
  <c r="N305" s="1"/>
  <c r="M312"/>
  <c r="L312"/>
  <c r="K312"/>
  <c r="S309"/>
  <c r="S305" s="1"/>
  <c r="R309"/>
  <c r="Q309"/>
  <c r="P309"/>
  <c r="O309"/>
  <c r="O305" s="1"/>
  <c r="N309"/>
  <c r="M309"/>
  <c r="L309"/>
  <c r="K309"/>
  <c r="K305" s="1"/>
  <c r="S306"/>
  <c r="R306"/>
  <c r="Q306"/>
  <c r="P306"/>
  <c r="P305" s="1"/>
  <c r="O306"/>
  <c r="N306"/>
  <c r="M306"/>
  <c r="L306"/>
  <c r="L305" s="1"/>
  <c r="K306"/>
  <c r="Q305"/>
  <c r="M305"/>
  <c r="S303"/>
  <c r="R303"/>
  <c r="Q303"/>
  <c r="P303"/>
  <c r="O303"/>
  <c r="N303"/>
  <c r="M303"/>
  <c r="L303"/>
  <c r="K303"/>
  <c r="S299"/>
  <c r="R299"/>
  <c r="Q299"/>
  <c r="P299"/>
  <c r="O299"/>
  <c r="N299"/>
  <c r="M299"/>
  <c r="L299"/>
  <c r="K299"/>
  <c r="S297"/>
  <c r="R297"/>
  <c r="Q297"/>
  <c r="P297"/>
  <c r="O297"/>
  <c r="N297"/>
  <c r="M297"/>
  <c r="L297"/>
  <c r="K297"/>
  <c r="S295"/>
  <c r="R295"/>
  <c r="Q295"/>
  <c r="P295"/>
  <c r="O295"/>
  <c r="N295"/>
  <c r="M295"/>
  <c r="L295"/>
  <c r="K295"/>
  <c r="S293"/>
  <c r="R293"/>
  <c r="Q293"/>
  <c r="P293"/>
  <c r="O293"/>
  <c r="N293"/>
  <c r="M293"/>
  <c r="L293"/>
  <c r="K293"/>
  <c r="S291"/>
  <c r="R291"/>
  <c r="Q291"/>
  <c r="P291"/>
  <c r="O291"/>
  <c r="N291"/>
  <c r="M291"/>
  <c r="L291"/>
  <c r="K291"/>
  <c r="S289"/>
  <c r="R289"/>
  <c r="Q289"/>
  <c r="P289"/>
  <c r="O289"/>
  <c r="N289"/>
  <c r="M289"/>
  <c r="L289"/>
  <c r="K289"/>
  <c r="S285"/>
  <c r="R285"/>
  <c r="Q285"/>
  <c r="P285"/>
  <c r="O285"/>
  <c r="N285"/>
  <c r="M285"/>
  <c r="L285"/>
  <c r="K285"/>
  <c r="S283"/>
  <c r="R283"/>
  <c r="Q283"/>
  <c r="P283"/>
  <c r="O283"/>
  <c r="N283"/>
  <c r="M283"/>
  <c r="L283"/>
  <c r="K283"/>
  <c r="S275"/>
  <c r="R275"/>
  <c r="Q275"/>
  <c r="P275"/>
  <c r="O275"/>
  <c r="N275"/>
  <c r="M275"/>
  <c r="L275"/>
  <c r="K275"/>
  <c r="S270"/>
  <c r="R270"/>
  <c r="Q270"/>
  <c r="P270"/>
  <c r="P259" s="1"/>
  <c r="O270"/>
  <c r="N270"/>
  <c r="M270"/>
  <c r="L270"/>
  <c r="L259" s="1"/>
  <c r="K270"/>
  <c r="S262"/>
  <c r="R262"/>
  <c r="Q262"/>
  <c r="Q259" s="1"/>
  <c r="P262"/>
  <c r="O262"/>
  <c r="N262"/>
  <c r="M262"/>
  <c r="M259" s="1"/>
  <c r="L262"/>
  <c r="K262"/>
  <c r="S260"/>
  <c r="R260"/>
  <c r="R259" s="1"/>
  <c r="Q260"/>
  <c r="P260"/>
  <c r="O260"/>
  <c r="N260"/>
  <c r="N259" s="1"/>
  <c r="M260"/>
  <c r="L260"/>
  <c r="K260"/>
  <c r="S259"/>
  <c r="O259"/>
  <c r="K259"/>
  <c r="S257"/>
  <c r="R257"/>
  <c r="Q257"/>
  <c r="P257"/>
  <c r="P240" s="1"/>
  <c r="O257"/>
  <c r="N257"/>
  <c r="M257"/>
  <c r="L257"/>
  <c r="L240" s="1"/>
  <c r="K257"/>
  <c r="S241"/>
  <c r="R241"/>
  <c r="Q241"/>
  <c r="Q240" s="1"/>
  <c r="P241"/>
  <c r="O241"/>
  <c r="N241"/>
  <c r="M241"/>
  <c r="M240" s="1"/>
  <c r="L241"/>
  <c r="K241"/>
  <c r="S240"/>
  <c r="R240"/>
  <c r="O240"/>
  <c r="N240"/>
  <c r="K240"/>
  <c r="S237"/>
  <c r="R237"/>
  <c r="Q237"/>
  <c r="P237"/>
  <c r="O237"/>
  <c r="N237"/>
  <c r="M237"/>
  <c r="L237"/>
  <c r="K237"/>
  <c r="S235"/>
  <c r="R235"/>
  <c r="Q235"/>
  <c r="P235"/>
  <c r="O235"/>
  <c r="N235"/>
  <c r="M235"/>
  <c r="L235"/>
  <c r="K235"/>
  <c r="S233"/>
  <c r="R233"/>
  <c r="Q233"/>
  <c r="P233"/>
  <c r="O233"/>
  <c r="N233"/>
  <c r="M233"/>
  <c r="L233"/>
  <c r="K233"/>
  <c r="S231"/>
  <c r="R231"/>
  <c r="Q231"/>
  <c r="P231"/>
  <c r="O231"/>
  <c r="N231"/>
  <c r="M231"/>
  <c r="L231"/>
  <c r="K231"/>
  <c r="S229"/>
  <c r="R229"/>
  <c r="Q229"/>
  <c r="P229"/>
  <c r="O229"/>
  <c r="N229"/>
  <c r="M229"/>
  <c r="L229"/>
  <c r="K229"/>
  <c r="S227"/>
  <c r="R227"/>
  <c r="Q227"/>
  <c r="P227"/>
  <c r="O227"/>
  <c r="N227"/>
  <c r="M227"/>
  <c r="L227"/>
  <c r="K227"/>
  <c r="S225"/>
  <c r="R225"/>
  <c r="Q225"/>
  <c r="P225"/>
  <c r="O225"/>
  <c r="N225"/>
  <c r="M225"/>
  <c r="L225"/>
  <c r="K225"/>
  <c r="S223"/>
  <c r="R223"/>
  <c r="Q223"/>
  <c r="P223"/>
  <c r="O223"/>
  <c r="N223"/>
  <c r="M223"/>
  <c r="L223"/>
  <c r="K223"/>
  <c r="S221"/>
  <c r="R221"/>
  <c r="Q221"/>
  <c r="P221"/>
  <c r="O221"/>
  <c r="N221"/>
  <c r="M221"/>
  <c r="L221"/>
  <c r="K221"/>
  <c r="S219"/>
  <c r="R219"/>
  <c r="Q219"/>
  <c r="P219"/>
  <c r="O219"/>
  <c r="N219"/>
  <c r="M219"/>
  <c r="L219"/>
  <c r="K219"/>
  <c r="S217"/>
  <c r="R217"/>
  <c r="Q217"/>
  <c r="P217"/>
  <c r="O217"/>
  <c r="N217"/>
  <c r="M217"/>
  <c r="L217"/>
  <c r="K217"/>
  <c r="S215"/>
  <c r="R215"/>
  <c r="Q215"/>
  <c r="P215"/>
  <c r="O215"/>
  <c r="N215"/>
  <c r="M215"/>
  <c r="L215"/>
  <c r="K215"/>
  <c r="S213"/>
  <c r="R213"/>
  <c r="Q213"/>
  <c r="P213"/>
  <c r="O213"/>
  <c r="N213"/>
  <c r="M213"/>
  <c r="L213"/>
  <c r="K213"/>
  <c r="S211"/>
  <c r="R211"/>
  <c r="Q211"/>
  <c r="P211"/>
  <c r="O211"/>
  <c r="N211"/>
  <c r="M211"/>
  <c r="L211"/>
  <c r="K211"/>
  <c r="S209"/>
  <c r="R209"/>
  <c r="Q209"/>
  <c r="P209"/>
  <c r="O209"/>
  <c r="N209"/>
  <c r="M209"/>
  <c r="L209"/>
  <c r="K209"/>
  <c r="S207"/>
  <c r="R207"/>
  <c r="Q207"/>
  <c r="P207"/>
  <c r="O207"/>
  <c r="N207"/>
  <c r="M207"/>
  <c r="L207"/>
  <c r="K207"/>
  <c r="S204"/>
  <c r="R204"/>
  <c r="Q204"/>
  <c r="P204"/>
  <c r="O204"/>
  <c r="N204"/>
  <c r="M204"/>
  <c r="L204"/>
  <c r="K204"/>
  <c r="S202"/>
  <c r="R202"/>
  <c r="Q202"/>
  <c r="P202"/>
  <c r="O202"/>
  <c r="N202"/>
  <c r="M202"/>
  <c r="L202"/>
  <c r="K202"/>
  <c r="S200"/>
  <c r="R200"/>
  <c r="Q200"/>
  <c r="P200"/>
  <c r="O200"/>
  <c r="N200"/>
  <c r="M200"/>
  <c r="L200"/>
  <c r="K200"/>
  <c r="S198"/>
  <c r="R198"/>
  <c r="Q198"/>
  <c r="P198"/>
  <c r="O198"/>
  <c r="N198"/>
  <c r="M198"/>
  <c r="L198"/>
  <c r="K198"/>
  <c r="S196"/>
  <c r="R196"/>
  <c r="Q196"/>
  <c r="P196"/>
  <c r="O196"/>
  <c r="N196"/>
  <c r="M196"/>
  <c r="L196"/>
  <c r="K196"/>
  <c r="S194"/>
  <c r="R194"/>
  <c r="Q194"/>
  <c r="P194"/>
  <c r="O194"/>
  <c r="N194"/>
  <c r="M194"/>
  <c r="L194"/>
  <c r="K194"/>
  <c r="S192"/>
  <c r="R192"/>
  <c r="Q192"/>
  <c r="P192"/>
  <c r="O192"/>
  <c r="N192"/>
  <c r="M192"/>
  <c r="L192"/>
  <c r="K192"/>
  <c r="S190"/>
  <c r="R190"/>
  <c r="Q190"/>
  <c r="P190"/>
  <c r="O190"/>
  <c r="N190"/>
  <c r="M190"/>
  <c r="L190"/>
  <c r="K190"/>
  <c r="S188"/>
  <c r="R188"/>
  <c r="Q188"/>
  <c r="P188"/>
  <c r="O188"/>
  <c r="N188"/>
  <c r="M188"/>
  <c r="L188"/>
  <c r="K188"/>
  <c r="S185"/>
  <c r="R185"/>
  <c r="Q185"/>
  <c r="P185"/>
  <c r="O185"/>
  <c r="N185"/>
  <c r="M185"/>
  <c r="L185"/>
  <c r="K185"/>
  <c r="S183"/>
  <c r="R183"/>
  <c r="Q183"/>
  <c r="P183"/>
  <c r="O183"/>
  <c r="N183"/>
  <c r="M183"/>
  <c r="L183"/>
  <c r="K183"/>
  <c r="S181"/>
  <c r="R181"/>
  <c r="Q181"/>
  <c r="P181"/>
  <c r="O181"/>
  <c r="N181"/>
  <c r="M181"/>
  <c r="L181"/>
  <c r="K181"/>
  <c r="S179"/>
  <c r="R179"/>
  <c r="Q179"/>
  <c r="P179"/>
  <c r="O179"/>
  <c r="N179"/>
  <c r="M179"/>
  <c r="L179"/>
  <c r="K179"/>
  <c r="S171"/>
  <c r="R171"/>
  <c r="Q171"/>
  <c r="P171"/>
  <c r="O171"/>
  <c r="N171"/>
  <c r="M171"/>
  <c r="L171"/>
  <c r="K171"/>
  <c r="S169"/>
  <c r="R169"/>
  <c r="Q169"/>
  <c r="P169"/>
  <c r="O169"/>
  <c r="N169"/>
  <c r="M169"/>
  <c r="L169"/>
  <c r="K169"/>
  <c r="S167"/>
  <c r="R167"/>
  <c r="Q167"/>
  <c r="P167"/>
  <c r="O167"/>
  <c r="N167"/>
  <c r="M167"/>
  <c r="L167"/>
  <c r="K167"/>
  <c r="S165"/>
  <c r="R165"/>
  <c r="Q165"/>
  <c r="P165"/>
  <c r="O165"/>
  <c r="N165"/>
  <c r="M165"/>
  <c r="L165"/>
  <c r="K165"/>
  <c r="S163"/>
  <c r="R163"/>
  <c r="Q163"/>
  <c r="P163"/>
  <c r="O163"/>
  <c r="N163"/>
  <c r="M163"/>
  <c r="L163"/>
  <c r="K163"/>
  <c r="S161"/>
  <c r="R161"/>
  <c r="Q161"/>
  <c r="P161"/>
  <c r="O161"/>
  <c r="N161"/>
  <c r="M161"/>
  <c r="L161"/>
  <c r="K161"/>
  <c r="S158"/>
  <c r="R158"/>
  <c r="Q158"/>
  <c r="P158"/>
  <c r="O158"/>
  <c r="N158"/>
  <c r="M158"/>
  <c r="L158"/>
  <c r="K158"/>
  <c r="S156"/>
  <c r="R156"/>
  <c r="Q156"/>
  <c r="P156"/>
  <c r="O156"/>
  <c r="N156"/>
  <c r="M156"/>
  <c r="L156"/>
  <c r="K156"/>
  <c r="S154"/>
  <c r="R154"/>
  <c r="Q154"/>
  <c r="P154"/>
  <c r="O154"/>
  <c r="N154"/>
  <c r="M154"/>
  <c r="L154"/>
  <c r="K154"/>
  <c r="S152"/>
  <c r="R152"/>
  <c r="Q152"/>
  <c r="P152"/>
  <c r="O152"/>
  <c r="N152"/>
  <c r="M152"/>
  <c r="L152"/>
  <c r="K152"/>
  <c r="S150"/>
  <c r="R150"/>
  <c r="Q150"/>
  <c r="P150"/>
  <c r="O150"/>
  <c r="N150"/>
  <c r="M150"/>
  <c r="L150"/>
  <c r="K150"/>
  <c r="S148"/>
  <c r="R148"/>
  <c r="Q148"/>
  <c r="P148"/>
  <c r="O148"/>
  <c r="N148"/>
  <c r="M148"/>
  <c r="L148"/>
  <c r="K148"/>
  <c r="S146"/>
  <c r="R146"/>
  <c r="Q146"/>
  <c r="P146"/>
  <c r="O146"/>
  <c r="N146"/>
  <c r="M146"/>
  <c r="L146"/>
  <c r="K146"/>
  <c r="S144"/>
  <c r="R144"/>
  <c r="Q144"/>
  <c r="P144"/>
  <c r="O144"/>
  <c r="N144"/>
  <c r="M144"/>
  <c r="L144"/>
  <c r="K144"/>
  <c r="S142"/>
  <c r="R142"/>
  <c r="Q142"/>
  <c r="P142"/>
  <c r="O142"/>
  <c r="N142"/>
  <c r="M142"/>
  <c r="L142"/>
  <c r="K142"/>
  <c r="S140"/>
  <c r="R140"/>
  <c r="Q140"/>
  <c r="P140"/>
  <c r="O140"/>
  <c r="N140"/>
  <c r="M140"/>
  <c r="L140"/>
  <c r="K140"/>
  <c r="S138"/>
  <c r="R138"/>
  <c r="Q138"/>
  <c r="P138"/>
  <c r="O138"/>
  <c r="N138"/>
  <c r="M138"/>
  <c r="L138"/>
  <c r="K138"/>
  <c r="S136"/>
  <c r="R136"/>
  <c r="Q136"/>
  <c r="P136"/>
  <c r="O136"/>
  <c r="N136"/>
  <c r="M136"/>
  <c r="L136"/>
  <c r="K136"/>
  <c r="S133"/>
  <c r="R133"/>
  <c r="Q133"/>
  <c r="P133"/>
  <c r="O133"/>
  <c r="N133"/>
  <c r="M133"/>
  <c r="L133"/>
  <c r="K133"/>
  <c r="S131"/>
  <c r="R131"/>
  <c r="Q131"/>
  <c r="P131"/>
  <c r="O131"/>
  <c r="N131"/>
  <c r="M131"/>
  <c r="L131"/>
  <c r="K131"/>
  <c r="S129"/>
  <c r="R129"/>
  <c r="Q129"/>
  <c r="P129"/>
  <c r="O129"/>
  <c r="N129"/>
  <c r="M129"/>
  <c r="L129"/>
  <c r="K129"/>
  <c r="S127"/>
  <c r="R127"/>
  <c r="Q127"/>
  <c r="P127"/>
  <c r="O127"/>
  <c r="N127"/>
  <c r="M127"/>
  <c r="L127"/>
  <c r="K127"/>
  <c r="S125"/>
  <c r="R125"/>
  <c r="Q125"/>
  <c r="P125"/>
  <c r="O125"/>
  <c r="N125"/>
  <c r="M125"/>
  <c r="L125"/>
  <c r="K125"/>
  <c r="S123"/>
  <c r="R123"/>
  <c r="Q123"/>
  <c r="P123"/>
  <c r="O123"/>
  <c r="N123"/>
  <c r="M123"/>
  <c r="L123"/>
  <c r="K123"/>
  <c r="S121"/>
  <c r="R121"/>
  <c r="Q121"/>
  <c r="P121"/>
  <c r="O121"/>
  <c r="N121"/>
  <c r="M121"/>
  <c r="L121"/>
  <c r="K121"/>
  <c r="S119"/>
  <c r="R119"/>
  <c r="Q119"/>
  <c r="P119"/>
  <c r="O119"/>
  <c r="N119"/>
  <c r="M119"/>
  <c r="L119"/>
  <c r="K119"/>
  <c r="S117"/>
  <c r="R117"/>
  <c r="R112" s="1"/>
  <c r="Q117"/>
  <c r="P117"/>
  <c r="O117"/>
  <c r="N117"/>
  <c r="N112" s="1"/>
  <c r="M117"/>
  <c r="L117"/>
  <c r="K117"/>
  <c r="S115"/>
  <c r="S112" s="1"/>
  <c r="R115"/>
  <c r="Q115"/>
  <c r="P115"/>
  <c r="O115"/>
  <c r="O112" s="1"/>
  <c r="N115"/>
  <c r="M115"/>
  <c r="L115"/>
  <c r="K115"/>
  <c r="K112" s="1"/>
  <c r="S113"/>
  <c r="R113"/>
  <c r="Q113"/>
  <c r="P113"/>
  <c r="P112" s="1"/>
  <c r="O113"/>
  <c r="N113"/>
  <c r="M113"/>
  <c r="L113"/>
  <c r="L112" s="1"/>
  <c r="K113"/>
  <c r="Q112"/>
  <c r="M112"/>
  <c r="S110"/>
  <c r="R110"/>
  <c r="Q110"/>
  <c r="P110"/>
  <c r="O110"/>
  <c r="N110"/>
  <c r="M110"/>
  <c r="L110"/>
  <c r="K110"/>
  <c r="S108"/>
  <c r="R108"/>
  <c r="Q108"/>
  <c r="P108"/>
  <c r="O108"/>
  <c r="N108"/>
  <c r="M108"/>
  <c r="L108"/>
  <c r="K108"/>
  <c r="S106"/>
  <c r="R106"/>
  <c r="Q106"/>
  <c r="P106"/>
  <c r="O106"/>
  <c r="N106"/>
  <c r="M106"/>
  <c r="L106"/>
  <c r="K106"/>
  <c r="S104"/>
  <c r="R104"/>
  <c r="Q104"/>
  <c r="Q97" s="1"/>
  <c r="P104"/>
  <c r="O104"/>
  <c r="N104"/>
  <c r="M104"/>
  <c r="M97" s="1"/>
  <c r="L104"/>
  <c r="K104"/>
  <c r="S102"/>
  <c r="R102"/>
  <c r="R97" s="1"/>
  <c r="Q102"/>
  <c r="P102"/>
  <c r="O102"/>
  <c r="N102"/>
  <c r="N97" s="1"/>
  <c r="M102"/>
  <c r="L102"/>
  <c r="K102"/>
  <c r="S98"/>
  <c r="S97" s="1"/>
  <c r="R98"/>
  <c r="Q98"/>
  <c r="P98"/>
  <c r="O98"/>
  <c r="O97" s="1"/>
  <c r="N98"/>
  <c r="M98"/>
  <c r="L98"/>
  <c r="K98"/>
  <c r="K97" s="1"/>
  <c r="P97"/>
  <c r="L97"/>
  <c r="S94"/>
  <c r="R94"/>
  <c r="Q94"/>
  <c r="P94"/>
  <c r="O94"/>
  <c r="N94"/>
  <c r="M94"/>
  <c r="L94"/>
  <c r="K94"/>
  <c r="S92"/>
  <c r="R92"/>
  <c r="Q92"/>
  <c r="P92"/>
  <c r="O92"/>
  <c r="N92"/>
  <c r="M92"/>
  <c r="L92"/>
  <c r="K92"/>
  <c r="S90"/>
  <c r="R90"/>
  <c r="Q90"/>
  <c r="P90"/>
  <c r="O90"/>
  <c r="N90"/>
  <c r="M90"/>
  <c r="L90"/>
  <c r="K90"/>
  <c r="S86"/>
  <c r="R86"/>
  <c r="Q86"/>
  <c r="P86"/>
  <c r="O86"/>
  <c r="N86"/>
  <c r="M86"/>
  <c r="L86"/>
  <c r="K86"/>
  <c r="S81"/>
  <c r="R81"/>
  <c r="Q81"/>
  <c r="P81"/>
  <c r="O81"/>
  <c r="N81"/>
  <c r="M81"/>
  <c r="L81"/>
  <c r="K81"/>
  <c r="S79"/>
  <c r="R79"/>
  <c r="Q79"/>
  <c r="P79"/>
  <c r="O79"/>
  <c r="N79"/>
  <c r="M79"/>
  <c r="L79"/>
  <c r="K79"/>
  <c r="S75"/>
  <c r="R75"/>
  <c r="Q75"/>
  <c r="P75"/>
  <c r="O75"/>
  <c r="N75"/>
  <c r="M75"/>
  <c r="L75"/>
  <c r="K75"/>
  <c r="S73"/>
  <c r="R73"/>
  <c r="Q73"/>
  <c r="P73"/>
  <c r="O73"/>
  <c r="N73"/>
  <c r="M73"/>
  <c r="L73"/>
  <c r="K73"/>
  <c r="S70"/>
  <c r="R70"/>
  <c r="Q70"/>
  <c r="P70"/>
  <c r="O70"/>
  <c r="N70"/>
  <c r="M70"/>
  <c r="L70"/>
  <c r="K70"/>
  <c r="S67"/>
  <c r="R67"/>
  <c r="Q67"/>
  <c r="P67"/>
  <c r="O67"/>
  <c r="N67"/>
  <c r="M67"/>
  <c r="L67"/>
  <c r="K67"/>
  <c r="S65"/>
  <c r="R65"/>
  <c r="Q65"/>
  <c r="P65"/>
  <c r="O65"/>
  <c r="N65"/>
  <c r="M65"/>
  <c r="L65"/>
  <c r="K65"/>
  <c r="S63"/>
  <c r="R63"/>
  <c r="Q63"/>
  <c r="P63"/>
  <c r="O63"/>
  <c r="N63"/>
  <c r="M63"/>
  <c r="L63"/>
  <c r="K63"/>
  <c r="S61"/>
  <c r="R61"/>
  <c r="Q61"/>
  <c r="P61"/>
  <c r="O61"/>
  <c r="N61"/>
  <c r="M61"/>
  <c r="L61"/>
  <c r="K61"/>
  <c r="S59"/>
  <c r="R59"/>
  <c r="Q59"/>
  <c r="P59"/>
  <c r="O59"/>
  <c r="N59"/>
  <c r="M59"/>
  <c r="L59"/>
  <c r="K59"/>
  <c r="S57"/>
  <c r="R57"/>
  <c r="Q57"/>
  <c r="P57"/>
  <c r="O57"/>
  <c r="N57"/>
  <c r="M57"/>
  <c r="L57"/>
  <c r="K57"/>
  <c r="S51"/>
  <c r="R51"/>
  <c r="Q51"/>
  <c r="P51"/>
  <c r="O51"/>
  <c r="N51"/>
  <c r="M51"/>
  <c r="L51"/>
  <c r="K51"/>
  <c r="S47"/>
  <c r="R47"/>
  <c r="Q47"/>
  <c r="P47"/>
  <c r="O47"/>
  <c r="N47"/>
  <c r="M47"/>
  <c r="L47"/>
  <c r="K47"/>
  <c r="S45"/>
  <c r="R45"/>
  <c r="Q45"/>
  <c r="P45"/>
  <c r="O45"/>
  <c r="N45"/>
  <c r="M45"/>
  <c r="L45"/>
  <c r="K45"/>
  <c r="S41"/>
  <c r="R41"/>
  <c r="Q41"/>
  <c r="P41"/>
  <c r="O41"/>
  <c r="N41"/>
  <c r="M41"/>
  <c r="L41"/>
  <c r="K41"/>
  <c r="S37"/>
  <c r="R37"/>
  <c r="Q37"/>
  <c r="P37"/>
  <c r="O37"/>
  <c r="N37"/>
  <c r="M37"/>
  <c r="L37"/>
  <c r="K37"/>
  <c r="S34"/>
  <c r="R34"/>
  <c r="Q34"/>
  <c r="Q26" s="1"/>
  <c r="P34"/>
  <c r="O34"/>
  <c r="N34"/>
  <c r="M34"/>
  <c r="M26" s="1"/>
  <c r="L34"/>
  <c r="K34"/>
  <c r="S30"/>
  <c r="R30"/>
  <c r="R26" s="1"/>
  <c r="Q30"/>
  <c r="P30"/>
  <c r="O30"/>
  <c r="N30"/>
  <c r="N26" s="1"/>
  <c r="M30"/>
  <c r="L30"/>
  <c r="K30"/>
  <c r="S27"/>
  <c r="S26" s="1"/>
  <c r="R27"/>
  <c r="Q27"/>
  <c r="P27"/>
  <c r="O27"/>
  <c r="O26" s="1"/>
  <c r="N27"/>
  <c r="M27"/>
  <c r="L27"/>
  <c r="K27"/>
  <c r="K26" s="1"/>
  <c r="P26"/>
  <c r="L26"/>
  <c r="S23"/>
  <c r="R23"/>
  <c r="Q23"/>
  <c r="P23"/>
  <c r="O23"/>
  <c r="N23"/>
  <c r="M23"/>
  <c r="L23"/>
  <c r="K23"/>
  <c r="S21"/>
  <c r="R21"/>
  <c r="Q21"/>
  <c r="P21"/>
  <c r="O21"/>
  <c r="N21"/>
  <c r="M21"/>
  <c r="L21"/>
  <c r="K21"/>
  <c r="S19"/>
  <c r="S12" s="1"/>
  <c r="S11" s="1"/>
  <c r="R19"/>
  <c r="Q19"/>
  <c r="P19"/>
  <c r="O19"/>
  <c r="O12" s="1"/>
  <c r="O11" s="1"/>
  <c r="N19"/>
  <c r="M19"/>
  <c r="L19"/>
  <c r="K19"/>
  <c r="K12" s="1"/>
  <c r="K11" s="1"/>
  <c r="K696" s="1"/>
  <c r="S16"/>
  <c r="R16"/>
  <c r="Q16"/>
  <c r="P16"/>
  <c r="P12" s="1"/>
  <c r="P11" s="1"/>
  <c r="O16"/>
  <c r="N16"/>
  <c r="M16"/>
  <c r="L16"/>
  <c r="L12" s="1"/>
  <c r="L11" s="1"/>
  <c r="K16"/>
  <c r="S13"/>
  <c r="R13"/>
  <c r="Q13"/>
  <c r="Q12" s="1"/>
  <c r="Q11" s="1"/>
  <c r="Q696" s="1"/>
  <c r="P13"/>
  <c r="O13"/>
  <c r="N13"/>
  <c r="M13"/>
  <c r="M12" s="1"/>
  <c r="M11" s="1"/>
  <c r="L13"/>
  <c r="K13"/>
  <c r="R12"/>
  <c r="N12"/>
  <c r="N11" s="1"/>
  <c r="N696" s="1"/>
  <c r="R11" l="1"/>
</calcChain>
</file>

<file path=xl/sharedStrings.xml><?xml version="1.0" encoding="utf-8"?>
<sst xmlns="http://schemas.openxmlformats.org/spreadsheetml/2006/main" count="5273" uniqueCount="860">
  <si>
    <t xml:space="preserve">Приложение № 1 </t>
  </si>
  <si>
    <t>к Порядку ведения Реестра расходных обязательств ЗАТО г.Радужный Владимирской области, утвержденному постановлением администрации ЗАТО г.Радужный Владимирской области от 17.09.2019 № 1226</t>
  </si>
  <si>
    <r>
      <t>Реестр расходных обязательств ЗАТО г.Радужный Владимирской области на 20</t>
    </r>
    <r>
      <rPr>
        <b/>
        <u/>
        <sz val="11"/>
        <rFont val="Times New Roman"/>
        <family val="1"/>
        <charset val="204"/>
      </rPr>
      <t>19</t>
    </r>
    <r>
      <rPr>
        <b/>
        <sz val="11"/>
        <rFont val="Times New Roman"/>
        <family val="1"/>
        <charset val="204"/>
      </rPr>
      <t xml:space="preserve"> год и плановый период 20</t>
    </r>
    <r>
      <rPr>
        <b/>
        <u/>
        <sz val="11"/>
        <rFont val="Times New Roman"/>
        <family val="1"/>
        <charset val="204"/>
      </rPr>
      <t>20</t>
    </r>
    <r>
      <rPr>
        <b/>
        <sz val="11"/>
        <rFont val="Times New Roman"/>
        <family val="1"/>
        <charset val="204"/>
      </rPr>
      <t xml:space="preserve"> и 20</t>
    </r>
    <r>
      <rPr>
        <b/>
        <u/>
        <sz val="11"/>
        <rFont val="Times New Roman"/>
        <family val="1"/>
        <charset val="204"/>
      </rPr>
      <t>21</t>
    </r>
    <r>
      <rPr>
        <b/>
        <sz val="11"/>
        <rFont val="Times New Roman"/>
        <family val="1"/>
        <charset val="204"/>
      </rPr>
      <t xml:space="preserve"> годов (уточненный)</t>
    </r>
  </si>
  <si>
    <t>(по состоянию на 01.01.2020 года)</t>
  </si>
  <si>
    <t>Код ГРБС</t>
  </si>
  <si>
    <t>Наименование расходного обязательства</t>
  </si>
  <si>
    <t>Номер вида полномочия (форма реестра Минфина РФ)*</t>
  </si>
  <si>
    <t>Правовое основание финансового обеспечения расходного обязательства города</t>
  </si>
  <si>
    <t>Коды классификации</t>
  </si>
  <si>
    <t>Объем средств на исполнение расходного обязательства (тыс.рублей)</t>
  </si>
  <si>
    <t>Методика расчета стоимости расходного обязательства</t>
  </si>
  <si>
    <t>Наименование и реквизиты  НПА Российской Федерации, субъекта Российской Федерации, органов местного самоуправления</t>
  </si>
  <si>
    <t>Номер статьи, части, пункта, подпункта, абзаца</t>
  </si>
  <si>
    <t>Дата вступления в силу и срок действия</t>
  </si>
  <si>
    <t>Раздел</t>
  </si>
  <si>
    <t>Подраздел</t>
  </si>
  <si>
    <t>Целевая статья</t>
  </si>
  <si>
    <t>Вид расхода</t>
  </si>
  <si>
    <t>2019 год</t>
  </si>
  <si>
    <t>2020 год</t>
  </si>
  <si>
    <t>2021 год</t>
  </si>
  <si>
    <t>Всего</t>
  </si>
  <si>
    <t>в т.ч. расходы на капитальные вложения и капитальные ремонты**</t>
  </si>
  <si>
    <t>в т.ч. расходы на приобретение основных средств**</t>
  </si>
  <si>
    <t>ВСЕГО ПО ЗАТО г.РАДУЖНЫЙ ВЛАДИМИРСКОЙ ОБЛАСТИ:</t>
  </si>
  <si>
    <t>Совет народных депутатов ЗАТО г.Радужный Владимирской области</t>
  </si>
  <si>
    <t>Решение городского совета народных депутатов от 15.11.2010 № 21/87 "Об утверждении Положения о совете  народных депутатов ЗАТО  г.Радужный Владимирской области"</t>
  </si>
  <si>
    <t>701</t>
  </si>
  <si>
    <t>Расходы на выплаты по оплате труда депутатов Совета народных депутатов</t>
  </si>
  <si>
    <t>2.2.1
(2.2.2)</t>
  </si>
  <si>
    <t>Федеральный закон от 06.10.2003 № 131-ФЗ "Об общих принципах организации местного самоуправления в Российской Федерации"</t>
  </si>
  <si>
    <t>ч.15 ст.34</t>
  </si>
  <si>
    <t>08.10.2003 / не установлен</t>
  </si>
  <si>
    <t>9520000110</t>
  </si>
  <si>
    <t>Фонд оплаты труда государственных (муниципальных) органов</t>
  </si>
  <si>
    <t>Решение СНД от 06.02.2017 № 2/10 "Об утверждении Положения об оплате труда лиц, замещающих муниципальные должности в органах местного самоуправления муниципального образования ЗАТO г.Радужный Владимирской области"</t>
  </si>
  <si>
    <t>01</t>
  </si>
  <si>
    <t>03</t>
  </si>
  <si>
    <t>121</t>
  </si>
  <si>
    <t>плановый метод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</si>
  <si>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</si>
  <si>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34 Страховые взносы Налогового Кодекса Российской Федерации</t>
  </si>
  <si>
    <t>129</t>
  </si>
  <si>
    <t xml:space="preserve">Расходы на выплаты по оплате труда работников  местного самоуправления </t>
  </si>
  <si>
    <t>9990000110</t>
  </si>
  <si>
    <t>Решение СНД от 06.02.2017 № 2/11 "Об утверждении Положения  об оплате труда  муниципальных служащих ОМСУ муниципального образования ЗАТО г.Радужный Владимирской области"</t>
  </si>
  <si>
    <t xml:space="preserve">Расходы на обеспечение функций местного самоуправления </t>
  </si>
  <si>
    <t>9990000190</t>
  </si>
  <si>
    <t>Прочая закупка товаров, работ и услуг</t>
  </si>
  <si>
    <t>Распоряжение СНД от 16.10.2018 № 7 "Об установлении норматива прочих затрат Совета народных депутатов ЗАТО г.Радужный Владимирской области на 2019-2021 годы"</t>
  </si>
  <si>
    <t>244</t>
  </si>
  <si>
    <t>нормативный метод</t>
  </si>
  <si>
    <t>Адресно-целевые направления расходов</t>
  </si>
  <si>
    <t>2.1.28</t>
  </si>
  <si>
    <t>Федеральный закон от 09.02.2009 № 8-ФЗ "Об обеспечении доступа к информации о деятельности государственных органов и органов местного самоуправления"</t>
  </si>
  <si>
    <t>в целом</t>
  </si>
  <si>
    <t>01.01.2010 / не установлен</t>
  </si>
  <si>
    <t>0500320220</t>
  </si>
  <si>
    <t>Распоряжение СНД от 16.10.2018 № 6 "Об установлении норматива затрат на информационно-коммуникационные технологии Совета народных депутатов ЗАТО г.Радужный Владимирской области на 2019-2021 годы"</t>
  </si>
  <si>
    <t>04</t>
  </si>
  <si>
    <t>10</t>
  </si>
  <si>
    <t>2.2.17, 2.2.8</t>
  </si>
  <si>
    <t>п.7 ч.1 ст.17</t>
  </si>
  <si>
    <t xml:space="preserve"> 01.01.2006
 / не установлен</t>
  </si>
  <si>
    <t>0100120220</t>
  </si>
  <si>
    <t>2.2.17</t>
  </si>
  <si>
    <t>Распоряжение Совета народных депутатов ЗАТО г.Радужный Владимирской области от 16.10.2017 года №14 "Об установлении норматива прочих затрат"</t>
  </si>
  <si>
    <t>12</t>
  </si>
  <si>
    <t>02</t>
  </si>
  <si>
    <t>2.2.8</t>
  </si>
  <si>
    <t>13</t>
  </si>
  <si>
    <t>Администрация закрытого административно-территориального образования город Радужный Владимирской области</t>
  </si>
  <si>
    <t>Решение городского Совета народных депутатов от 06.12.2010 № 23/102 "Об утверждении Положения  об администрации ЗАТО г.Радужный Владимирской области"</t>
  </si>
  <si>
    <t>2.2.1 (2.2.2)</t>
  </si>
  <si>
    <t>Федеральный закон от 02.03.2007 № 25-ФЗ "О муниципальной службе в Российской Федерации"</t>
  </si>
  <si>
    <t>ст.34</t>
  </si>
  <si>
    <t>01.06.2007 / не установлен</t>
  </si>
  <si>
    <t>9190000110</t>
  </si>
  <si>
    <t xml:space="preserve"> Фонд оплаты труда государственных (муниципальных) органов</t>
  </si>
  <si>
    <t>Решение СНД от 06.02.2017 №2/11 "Об утверждении Положения  об оплате труда  муниципальных служащих ОМСУ муниципального образования ЗАТО г.Радужный Владимирской области"</t>
  </si>
  <si>
    <t xml:space="preserve"> Решение СНД от 06.02.2017 №2/11 "Об утверждении Положения  об оплате труда  муниципальных служащих ОМСУ муниципального образования ЗАТО г.Радужный Владимирской области"</t>
  </si>
  <si>
    <t>Иные выплаты персоналу государственных (муниципальных) органов, за исключением фонда оплаты труда</t>
  </si>
  <si>
    <t>Постановление Правительства РФ от 03.11.1994 № 1206 "Об утверждении Порядка назначения и выплаты ежемесячных компенсационных выплат отдельным категориям граждан"</t>
  </si>
  <si>
    <t>Решение СНД от 14.07.2014 № 10/44 "Об утверждении порядка и размеров возмещения расходов, связанных со служебными командировками",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</si>
  <si>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Уплата налога на имущество организаций и земельного налога</t>
  </si>
  <si>
    <t>Постановление администрации ЗАТО г.Радужный Владимирской области от 15.10.2018 года №1463 "Об уплате налога на имущество муниципальными учреждениями на 2019-2021годы"</t>
  </si>
  <si>
    <t>Субвенции на обеспечение деятельности комиссий по делам несовершеннолетних и защите их прав</t>
  </si>
  <si>
    <t>2.4.2.39</t>
  </si>
  <si>
    <t>Закон ВО от 10.10.2005 № 145-ОЗ "О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t>
  </si>
  <si>
    <t>01.01.2006 / не установлен</t>
  </si>
  <si>
    <t>9990070010</t>
  </si>
  <si>
    <t xml:space="preserve"> Решение СНД от 06.02.2017 №2/11 "Об утверждении Положения  об оплате труда  муниципальных служащих ОМСУ муниципального образования ЗАТО г.Радужный Владимирской области</t>
  </si>
  <si>
    <t>Постановление администрации ЗАТО г.Радужный Владимирской области от 09.10.2018 года № 1424 "Об установлении нормативов затрат на информационно-коммуникационные технологии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</si>
  <si>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Субвенции на осуществление отдельных государственных полномочий по вопросам административного законодательства</t>
  </si>
  <si>
    <t>Закон ВО от 12.07.2006 № 96-ОЗ "О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t>
  </si>
  <si>
    <t>01.01.2007 / не установлен</t>
  </si>
  <si>
    <t>9990070020</t>
  </si>
  <si>
    <t>Решение СНД от 06.02.2017 №2/11"Об утверждении Положения  об оплате труда  муниципальных служащих ОМСУ муниципального образования ЗАТО г.Радужный Владимирской области"</t>
  </si>
  <si>
    <t>Субвенции на осуществление полномочий по составлению (изменению и дополнению) списков кандидатов в присяжные заседатели федеральных судов общей юрисдикции в РФ</t>
  </si>
  <si>
    <t>2.4.1.2</t>
  </si>
  <si>
    <t xml:space="preserve">Федеральный закон от 20.08.2004 № 113-ФЗ "О присяжных заседателях федеральных судов общей юрисдикции в Российской Федерации" </t>
  </si>
  <si>
    <t>05.09.2004 / не установлен</t>
  </si>
  <si>
    <t>9990051200</t>
  </si>
  <si>
    <t>Постановление администрации Владимирской области №353 от 21.04.2016 года "О составлении списков кандидатов в присяжные заседатели во Владимирской области на 2017-2020 годы"</t>
  </si>
  <si>
    <t>05</t>
  </si>
  <si>
    <t>Расходы на обеспечение деятельности (оказание услуг) мунципальных учреждений</t>
  </si>
  <si>
    <t>п.3 ч.1 ст.17</t>
  </si>
  <si>
    <t>0100200590</t>
  </si>
  <si>
    <t>Фонд оплаты труда учреждения</t>
  </si>
  <si>
    <t>Решение СНД от 06.02.2017 №2/12 "Об утверждении Положения об оплате труда работников муниципальных бюджетных, казенных и автономных  учреждений ЗАТО г.Радужный  Владимирской области", Постановление администрации от 01.06.2011 № 663 "О утверждении Положения об оплате труда работников муниципальных казенных учреждений  ЗАТО г.Радужный Владимирской области"</t>
  </si>
  <si>
    <t>Взносы по обязательному социальному страхованию на выплаты по оплате труда работников и иные выплаты работникам учреждений</t>
  </si>
  <si>
    <t xml:space="preserve"> Постановление администрации ЗАТО г.Радужный Владимирской области от 09.10.2018 года № 1424 "Об установлении нормативов затрат на 2019-2021 годы", постановление администрации ЗАТО г.Радужный Владимирской области от 15.10.2018 года №1475 "Об установлении норматива затрат на дополнительное профессиональное образование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</si>
  <si>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Субвенции на осуществление полномочий Российской Федерации по государственной регистрации актов гражданского состояния</t>
  </si>
  <si>
    <t>2.4.1.1</t>
  </si>
  <si>
    <t>Закон ВО от 05.06.2006 № 77-ОЗ "О наделении органов местного самоуправления ВО отдельными гос.полномочиями на регистрацию актов гражданского состояния"</t>
  </si>
  <si>
    <t>14.06.2006 / не установлен</t>
  </si>
  <si>
    <t>9990059300</t>
  </si>
  <si>
    <t>Решение СНД от 06.02.2017г №2/11"Об утверждении Положения  об оплате труда  муниципальных служащих ОМСУ муниципального образования ЗАТО г.Радужный Владимирской области</t>
  </si>
  <si>
    <t>Решение СНД от 14.07.2014 №10/44 "Об утверждении порядка и размеров возмещения расходов, связанных со служебными командировками"</t>
  </si>
  <si>
    <t>Постановление администрации ЗАТО г.Радужный Владимирской области от 09.10.2018 года № 1424 "Об установлении нормативов затрат на 2019-2021 годы", постановление администрации ЗАТО г.Радужный Владимирской области от 15.10.2018 года №1475 "Об установлении норматива затрат на дополнительное профессиональное образование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</si>
  <si>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Постановление администрации ЗАТО г.Радужный Владимирской области от 15.10.2018 года №1463 "Об уплате налога на имущество муниципальными учреждениями на 2019-2021 годы"</t>
  </si>
  <si>
    <t>0500120220</t>
  </si>
  <si>
    <t xml:space="preserve"> Постановление администрации ЗАТО г.Радужный Владимирской области от 09.10.2018 года №1424 "Об установлении нормативов затрат на информационно-коммуникационные технологии органам местного самоуправления и муниципальным учреждениям на 2019-2021 годы"</t>
  </si>
  <si>
    <t>0500220220</t>
  </si>
  <si>
    <t>Приобретение оборудования</t>
  </si>
  <si>
    <t>0500340200</t>
  </si>
  <si>
    <t>0500420220</t>
  </si>
  <si>
    <t>Субвенции на осуществление отдельных государственных полномочий по региональному государственному жилищному надзору и лицензионному контролю</t>
  </si>
  <si>
    <t>2.4.2.65</t>
  </si>
  <si>
    <t>Закон ВО от 29.08.2016 № 107-ОЗ "О наделении органов местного самоуправления отдельными гос.полномочиями ВО по осуществлению регионального гос.жилищного надзора и лицензионного контроля"</t>
  </si>
  <si>
    <t>01.01.2017 / не установлен</t>
  </si>
  <si>
    <t>9990071370</t>
  </si>
  <si>
    <t xml:space="preserve"> Решение СНД от 06.02.2017 №2/11"Об утверждении Положения  об оплате труда  муниципальных служащих ОМСУ муниципального образования ЗАТО г.Радужный Владимирской области"</t>
  </si>
  <si>
    <t>Пенсии за выслугу лет лицам, замещавшим муниципальные должности и должности муниципальной службы ЗАТО г. Радужный Владимирской области</t>
  </si>
  <si>
    <t>2.2.23</t>
  </si>
  <si>
    <t>ст.24</t>
  </si>
  <si>
    <t>0100110500</t>
  </si>
  <si>
    <t xml:space="preserve"> Решение ГСНД от 29.10.2007 №27/170 "Об утверждении Положение об условиях назначения пенсии за выслугу лет, замещающим выборные должности местного самоуправления, осуществляющих свои полномочия на постоянной основе, и муниципальным служащим ЗАТО г.Радужный"</t>
  </si>
  <si>
    <t>Иные пенсии, социальные доплаты к пенсиям</t>
  </si>
  <si>
    <t>Субсидии на реализацию мероприятий по обеспечению жильем молодых семей</t>
  </si>
  <si>
    <t>2.4.2.36</t>
  </si>
  <si>
    <t>Постановление Губернатора ВО от 19.04.2011 №330 "О мерах по реализации подпрограммы "Обеспечение жильем молодых семей" Федеральной целевой программы "Жилище" на 2015-2020 годы"</t>
  </si>
  <si>
    <t>27.04.2011 / не установлен</t>
  </si>
  <si>
    <t>07601R4970</t>
  </si>
  <si>
    <t>Субсидии гражданам на приобретение жилья</t>
  </si>
  <si>
    <t>Решение СНД от 27.07.2009 № 12/108 "Об утверждении Порядка предоставления молодой семье-участнице муниципальной целевой программы "Обеспечение жильем молодых семей ЗАТО г.Радужный" на 2008-2010 годы дополнительной социальной выплаты при рождении (усыновлении) одного ребенка"</t>
  </si>
  <si>
    <t>322</t>
  </si>
  <si>
    <t>Субвенции на содержание ребенка в семье опекуна и приемной семье, а также вознаграждение, причитающееся приемному родителю</t>
  </si>
  <si>
    <t>2.4.2.38</t>
  </si>
  <si>
    <t>Закон ВО от 28.12.2005  №201-ОЗ "О наделении органов местного самоуправления отдельными гос.полномочиями ВО по исполнению мер гос.обеспечения и соц.поддержки детей-сирот и детей, оставшихся без попечения родителей"</t>
  </si>
  <si>
    <t>1540170650</t>
  </si>
  <si>
    <t>Приобретение товаров, работ, услуг в пользу граждан в целях их социального обеспечения</t>
  </si>
  <si>
    <t>Закон ВО от 30.12.1997 № 70-ОЗ "О вознаграждении, причитающемся приемным родителям, патронатным воспитателям"</t>
  </si>
  <si>
    <t>323</t>
  </si>
  <si>
    <t xml:space="preserve"> Пособия, компенсации, меры социальной поддержки по публичным нормативным обязательствам</t>
  </si>
  <si>
    <t>313</t>
  </si>
  <si>
    <t>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</si>
  <si>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2.4.2.28</t>
  </si>
  <si>
    <t>Закон ВО от 03.12.2004 № 226-ОЗ "О государственном обеспечении и социальной поддержке детей-сирот, оставшихся без попечения родителей"</t>
  </si>
  <si>
    <t xml:space="preserve">в целом </t>
  </si>
  <si>
    <t>01.01.2005 / не установлен</t>
  </si>
  <si>
    <t>1540271420</t>
  </si>
  <si>
    <t>Бюджетные инвестиции на приобретение объектов недвижимого имущества в государственную (муниципальную) собственность</t>
  </si>
  <si>
    <t>Постановление администрации  от 15.11.2013 №1630 "Об утверждении  Положения  о порядке предоставления жилой площади  детям-сиротам и детям  оставшимся  без попечения родителей  не  имеющим  закрепленного жилого помещения"</t>
  </si>
  <si>
    <t>412</t>
  </si>
  <si>
    <t xml:space="preserve">Субвенции на обеспечение полномочий по организации и осуществлению деятельности по опеке и попечительству в отношении несовершеннолетних граждан </t>
  </si>
  <si>
    <t>2.4.2.40</t>
  </si>
  <si>
    <t>Закон ВО от 05.08.2009 № 77-ОЗ "О наделении органов местного самоуправления ВО отдельными гос.полномочиями по организации и осуществлению деятельности по опеке и попечительству во ВО"</t>
  </si>
  <si>
    <t>31.12.2009 / не установлен</t>
  </si>
  <si>
    <t>9990070070</t>
  </si>
  <si>
    <t>06</t>
  </si>
  <si>
    <t>Постановление администрации ЗАТО г.Радужный Владимирской области от 09.10.2018 года № 1424 "Об установлении нормативов затрат на 2019-2021 годы", постановление администрации ЗАТО г.Радужный Владимирской области от 15.10.2018 года №1475 "Об установлении норматива затрат на дополнительное профессиональное образование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на 2019-2021 годов",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</si>
  <si>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2.2.17, 2.1.3, 2.2.8</t>
  </si>
  <si>
    <t>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</si>
  <si>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Исполнение судебных актов Российской Федерации и мировых соглашений по возмещению причиненного вреда</t>
  </si>
  <si>
    <t>2.1.3</t>
  </si>
  <si>
    <t>Постановление администрации ЗАТО г.Радужный Владимирской области от 25.10.2019 года №1458 "О добровольном исполнении решения Собинского городского суда от 20.09.2019 года по делу № 2-2-206/2019/№ 13-2-70/2019"</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</si>
  <si>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</si>
  <si>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2.4.1.16</t>
  </si>
  <si>
    <t>Закон Владимирской области №198-ОЗ от 28.11.2008 "О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 инвалидов и семей, имеющих детей-инвалидов"</t>
  </si>
  <si>
    <t>01.01.2009 / не установлен</t>
  </si>
  <si>
    <t>0740151350</t>
  </si>
  <si>
    <t>Постановление Губернатора Владимирской области от 23.06.2006 года  № 450 "О мерах социальной поддержки по обеспечению жильем отдельных категорий граждан"</t>
  </si>
  <si>
    <t>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 (средства субсидии из областного бюджета)</t>
  </si>
  <si>
    <t>2.1.7</t>
  </si>
  <si>
    <t xml:space="preserve"> Закон ВО от 07.06.2007 года №60-ОЗ "О предоставлении за счет средств областного бюджета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</si>
  <si>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ст.3</t>
  </si>
  <si>
    <t>27.06.2007 / не установлен</t>
  </si>
  <si>
    <t>0740170040</t>
  </si>
  <si>
    <t>Постановление губернатора Владимирской области от 18.07.2007 года № 524 "Об утверждении Порядка предоставления за счет средств областного бюджета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</si>
  <si>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Расходы на оплату взносов в ассоциации и участие в семинарах</t>
  </si>
  <si>
    <t>9990020400</t>
  </si>
  <si>
    <t>Распоряжение администрации ЗАТО г.Радужный Владимирской области от 19.03.2019 года №26 "Об оплате за участие в семинаре-совещании" (Ассоциация содействия гражданам ЗАТО Минобороны России)</t>
  </si>
  <si>
    <t>Уплата иных платежей</t>
  </si>
  <si>
    <t>Распоряжения адмнистрации ЗАТО г.Радужный Владимирской области от 18.01.2019 года №3 "Об оплате ежегодных взносов в Союз малых городов РФ", от 25.01.2019 года №8 "Об оплате ежегодного членского взноса на 2019 год в Ассоциацию "Совет муниципальных образований Владимирской области"</t>
  </si>
  <si>
    <t>Муниципальное казенное учреждение "Управление по делам ГО и ЧС" ЗАТО г.Радужный Владимирской области</t>
  </si>
  <si>
    <t>Решение городского СНД ЗАТО г.Радужный  от 19.09.2005 №33/261 "Об утверждении Положения муниципального учреждения "Управление по делам гражданской обороны и чрезвычайным ситуациям" ЗАТО г.Радужный Владимирской области"</t>
  </si>
  <si>
    <t>2.1.46</t>
  </si>
  <si>
    <t>п.8 ч.1 ст.16</t>
  </si>
  <si>
    <t>0610300590</t>
  </si>
  <si>
    <t>Решение СНД от 06.02.2017 №2/12 "Об утверждении Положения об оплате труда работников муниципальных бюджетных, казенных и автономных  учреждений ЗАТО г.Радужный  Владимирской области", Постановление  администрации  от 01.06.2011 №663 "Об утверждении Положении  об оплате  труда  работников  муниципальных казенных учреждений  ЗАТО г.Радужный Владимирской области"</t>
  </si>
  <si>
    <t>09</t>
  </si>
  <si>
    <t>111</t>
  </si>
  <si>
    <t>119</t>
  </si>
  <si>
    <t>0610120220</t>
  </si>
  <si>
    <t>Постановления администрации ЗАТО г.Радужный Владимирской области от 25.10.2018 года №1516 "Об установлении нормативов затрат на проведение мероприятий по гражданской обороне и защите населения от чрезвычайных ситуаций МКУ "УГОЧС" ЗАТО г.Радужный на 2019-2021 годы"</t>
  </si>
  <si>
    <t>0610140200</t>
  </si>
  <si>
    <t>0610220220</t>
  </si>
  <si>
    <t>0620120220</t>
  </si>
  <si>
    <t>0620140200</t>
  </si>
  <si>
    <t>Муниципальное казенное учреждение "Городской комитет муниципального хозяйства ЗАТО г. Радужный Владимирской области"</t>
  </si>
  <si>
    <t>Распоряжение главы города от 07.07.2003 №1622 "Об утверждении Положения Муниципального учреждения "Городской Комитет муниципального хозяйства ЗАТО г.Радужный Владимирской области"</t>
  </si>
  <si>
    <t>Проведение ремонтных работ в рамках текущего ремонта</t>
  </si>
  <si>
    <t>2.1.56</t>
  </si>
  <si>
    <t>п.38 ч.1 ст.16</t>
  </si>
  <si>
    <t>06.10.2003 / не установлен</t>
  </si>
  <si>
    <t>0310191000</t>
  </si>
  <si>
    <t>733</t>
  </si>
  <si>
    <t>"Об установлении норматива затрат на текущий ремонт муниципального имущества органам местного самоуправления и муниципальным учреждениям, финансовое обеспечение деятельности которых осуществляется за счет средств бюджета г. Радужный Владимирской области на 2018-2020 годы"</t>
  </si>
  <si>
    <t>14</t>
  </si>
  <si>
    <t>Субсидии юридическим лицам</t>
  </si>
  <si>
    <t>2.1.49</t>
  </si>
  <si>
    <t>п.31 ч.1 ст.16</t>
  </si>
  <si>
    <t>0610160000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</si>
  <si>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</si>
  <si>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Постановление администрации ЗАТО г.Радужный Владимирской области от 27.11.2019 года №1648 №Об обеспечении реализации мероприятия, относящегося к вопросу местного значения городского округа по организации мобилизационной подготовки на территории ЗАТО г.Радужный"</t>
  </si>
  <si>
    <t>Ремонты</t>
  </si>
  <si>
    <t>0610191000</t>
  </si>
  <si>
    <t>Постановление администрации ЗАТО г. Радужный Владимирской области от 16.10.2018 года №1486 "Об установлении норматива прочих затрат органам местного самоуправления и муниципальным учреждениям, финансовое обеспечение деятельности которых осуществляется за счет средств бюджета г. Радужный Владимирской области на 2019-2021 годы"</t>
  </si>
  <si>
    <t>2.1.47</t>
  </si>
  <si>
    <t>0610260000</t>
  </si>
  <si>
    <t>811</t>
  </si>
  <si>
    <t>Субсидии на обеспечение территорий документацией для осуществления градостроительной деятельности</t>
  </si>
  <si>
    <t>2.1.43</t>
  </si>
  <si>
    <t>п.26 ч.1 ст.16</t>
  </si>
  <si>
    <t>0710170080</t>
  </si>
  <si>
    <t>Постановление администрации ЗАТО г.Радужный Владимирской области от 15.10.2018 г. № 1470 "Об установлении норматива затрат на финансовое обеспечение строительства, реконструкции (в том числе с элементами реставрации), технического перевооружения объектов капитального строительства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Владимирской области  на 2019-2021 годы"</t>
  </si>
  <si>
    <t>0710180080</t>
  </si>
  <si>
    <t>Инвестиции в объекты капитального строительства</t>
  </si>
  <si>
    <t xml:space="preserve">Федеральный закон от 06.10.2003 № 131-ФЗ "Об общих принципах организации местного самоуправления в Российской Федерации" </t>
  </si>
  <si>
    <t>п.6 ч.1 ст.16</t>
  </si>
  <si>
    <t>0720340100</t>
  </si>
  <si>
    <t>Бюджетные инвестиции в объекты капитального строительства государственной (муниципальной) собственности</t>
  </si>
  <si>
    <t>Субсидии на обеспечение инженерной и транспортной инфраструктурой земельных участков, предоствляемых (предоставленных) бесплатно для индивидуального жилищного строительства семьям, имеющим троих и более детей в возрасте до 18 лет</t>
  </si>
  <si>
    <t>0720370050</t>
  </si>
  <si>
    <t>Строительство наружных сетей водоотведения. Владимирская обл., ЗАТО г.Радужный, квартал 7/1 (Обеспечение инженерной и транспортной инфраструктурой земельных участков, предоствляемых (предоставленных) бесплатно для индивидуального жилищного строительства семьям, имеющим троих и более детей в возрасте до 18 лет, в ЗАТО г.Радужный Владимирской области)</t>
  </si>
  <si>
    <t>07203S0050</t>
  </si>
  <si>
    <t>Строительство наружных сетей водоотведения. Владимирская обл., ЗАТО г.Радужный, квартал 7/1 (Обеспечение инженерной и транспортной инфраструктурой земельных участков, предоствляемых (предоставленных) бесплатно для индивидуального жилищного строительства семьям, имеющим троих и более детей в возрасте до 18 лет, в ЗАТО г.Радужный Владимирской области) местный бюджет</t>
  </si>
  <si>
    <t>07203S0051</t>
  </si>
  <si>
    <t>Субсидии на обеспечение жильем многодетных семей</t>
  </si>
  <si>
    <t>Постановление Правительства РФ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</si>
  <si>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 не установлен</t>
  </si>
  <si>
    <t>0730170810</t>
  </si>
  <si>
    <t>Постановление администрации ЗАТО г. Радужный Владимирской области от 30.10.2017 года № 1701 "Об установлении расходов на софинансирование предоставления социальных выплат на приобретение или строительство жилья многодетным семьям"</t>
  </si>
  <si>
    <t>Предоставление многодетным семьям социальных выплат на строительство индивидуальных жилых домов</t>
  </si>
  <si>
    <t>07301S0810</t>
  </si>
  <si>
    <t>Инвестиции в объекты строительства (Проектно-изыскательские работы (ПИР) на строительство многоквартирного дома)</t>
  </si>
  <si>
    <t>0750140100</t>
  </si>
  <si>
    <t>0800120220</t>
  </si>
  <si>
    <t>Постановление администрации ЗАТО г.Радужный Владимирской области от 16.10.2018 г. № 1486 «Об установлении норматива прочих затрат органам местного самоуправления и муниципальным учреждениям, финансовое обеспечение деятельности которых осуществляется за счет средств бюджета г. Радужный Владимирской области на 2019-2021 годы»</t>
  </si>
  <si>
    <t>2.1.4</t>
  </si>
  <si>
    <t>п.4 ч.1 ст.16</t>
  </si>
  <si>
    <t>0800291000</t>
  </si>
  <si>
    <t>0800320220</t>
  </si>
  <si>
    <t>0800391000</t>
  </si>
  <si>
    <t>Постановление администрации города от 18.02.2016 года №252 "Об утверждении Порядка финансирования части расходов на эксплуатацию (капитальный ремонт) объектов концессионных соглашений в отношении системы коммунальной инфраструктуры на территории ЗАТО г.Радужный и иного имущества, образующего единое целое с объектами соглашений"</t>
  </si>
  <si>
    <t>18.02.2016 / не установлен</t>
  </si>
  <si>
    <t>080046000</t>
  </si>
  <si>
    <t>Концессионное соглашение в отношении системы коммунальной инфраструктуры (централизованная система холодного водоснабжения) на территории ЗАТО г.Радужный Владимирской области от 17.09.2015 года № 2015-02-ВС. Концессионное соглашение в отношении системы коммунальной инфраструктуры(единой закрытой системы теплоснабжения) на территории ЗАТО г.Радужный Владимирской области от 17.09.2015 года № 2015-01-ТС</t>
  </si>
  <si>
    <t>0800460000</t>
  </si>
  <si>
    <t>0910120220</t>
  </si>
  <si>
    <t>Постановление администрации ЗАТО г.Радужный Владимирской области от 16.10.2018 года № 1486 "Об установлении норматива прочих затрат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Владимирской области на 2019-2021 годы"</t>
  </si>
  <si>
    <t>091091000</t>
  </si>
  <si>
    <t>0910191000</t>
  </si>
  <si>
    <t>0910220220</t>
  </si>
  <si>
    <t>Адресно-целевые направления расходов (средства для внесения управляющим организациям за содержание и ремонт муниципальных помещений жилого фонда)</t>
  </si>
  <si>
    <t>0910320220</t>
  </si>
  <si>
    <t>0910360000</t>
  </si>
  <si>
    <t>0910420220</t>
  </si>
  <si>
    <t>0910491000</t>
  </si>
  <si>
    <t>п.15 ч.1 ст.16</t>
  </si>
  <si>
    <t>0910560000</t>
  </si>
  <si>
    <t>2.1.37</t>
  </si>
  <si>
    <t>п.23 ч.1 ст.16</t>
  </si>
  <si>
    <t>0910620220</t>
  </si>
  <si>
    <t>Решение городского Совета народных депутатов ЗАТО г.Радужный Владимирской области от 26.12.2005 года №10/49 "Об утверждении Положения "О порядке оказания ритуальных и похороных услуг на территории ЗАТО г.Радужный Владимирской области"</t>
  </si>
  <si>
    <t>2.1.40</t>
  </si>
  <si>
    <t>п.25 ч.1 ст.16</t>
  </si>
  <si>
    <t>0910791000</t>
  </si>
  <si>
    <t>Постановление администрации ЗАТО г.Радужный Владимисркой области от 16.10.2018 г. № 1486 «Об установлении норматива прочих затрат органам местного самоуправления и муниципальным учреждениям, финансовое обеспечение деятельности которых осуществляется за счет средств бюджета г. Радужный Владимирской области на 2019-2021 годы»</t>
  </si>
  <si>
    <t>2.1.4, 2.1.7</t>
  </si>
  <si>
    <t>п.4,6 ч.1 ст.16</t>
  </si>
  <si>
    <t>0910900590</t>
  </si>
  <si>
    <t>Решение СНД от 06.02.2017 №2/12 "Об утверждении Положения об оплате труда работников муниципальных бюджетных, казенных и автономных учреждений ЗАТО г. Радужный Владимирской области", Постановление  от 01.06.2011 №663 "Об утверждении Положения об оплате труда работников муниципальных казенных учреждений ЗАТО г. Радужный Владимирской области"</t>
  </si>
  <si>
    <t>31.10.2019</t>
  </si>
  <si>
    <t>Иные выплаты персоналу учреждений, за исключением фонда оплаты труда</t>
  </si>
  <si>
    <t>Постановление Правительства РФ от 03.11.1994 №1206 "Порядок назначения и выплаты ежемесячных компенсационных выплат отдельным категориям граждан"</t>
  </si>
  <si>
    <t>12,20</t>
  </si>
  <si>
    <t>03.11.1994</t>
  </si>
  <si>
    <t>112</t>
  </si>
  <si>
    <t>05.08.2000</t>
  </si>
  <si>
    <t>Постановление администрации ЗАТО г.Радужный Владимирской области от 15.10.2018 года №1463 "Об уплате налога на имущество муниципальными учреждениями на 2019-2021 годы", постановление администрации ЗАТО г.Радужный Владимирской области от 15.10.2018 года №1464 "О уплате земельного налога муниципальными учреждениями на 2019 год и плановый период 2020 и 2021 годов"</t>
  </si>
  <si>
    <t>851</t>
  </si>
  <si>
    <t>Уплата прочих налогов, сборов</t>
  </si>
  <si>
    <t>Постановление администрации ЗАТО г.Радужный Владимирской области от 03.10.2018 года №1405 "О плате налога за негативное воздействие на окружающую среду муниципальными учреждениями на 2019 год и плановый период 2020-2021 годы"</t>
  </si>
  <si>
    <t>852</t>
  </si>
  <si>
    <t>Постановление администрации ЗАТО г.Радужный Владимирской области от 15.10.2018 года №1462 "Об оплате транспортного налога муниципальным учреждением на 2019 год и плановый период 2020 и 2021 годов"</t>
  </si>
  <si>
    <t>853</t>
  </si>
  <si>
    <t>2.1.42</t>
  </si>
  <si>
    <t>08.10.2006 / не установлен</t>
  </si>
  <si>
    <t>1010120220</t>
  </si>
  <si>
    <t>Постановление администрации ЗАТО г. Радужный Владимирской области от 16.10.2018 №1486 "Об установлении норматива прочих затрат органам местного самоуправления и муниципальным учреждениям, финансовое обеспечение деятельности которых осуществляется за счет средств бюджета г. Радужный Владимирской области на 2019-2021 годы"</t>
  </si>
  <si>
    <t>1100120220</t>
  </si>
  <si>
    <t>1100291000</t>
  </si>
  <si>
    <t>2.1.10</t>
  </si>
  <si>
    <t>п.7 ч.1 ст.16</t>
  </si>
  <si>
    <t>1200120220</t>
  </si>
  <si>
    <t>Решение СНД от 26.11.2018 №18/93 "О введении уровня оплаты проезда пассажиров автомобильным транспортом общего пользования в городском сообщении регулярных перевозок на территории ЗАТО г. Радужный Владимирской области"</t>
  </si>
  <si>
    <t>08</t>
  </si>
  <si>
    <t>Решение Совета народных депутатов ЗАТО г.Радужный Владимирской области от 02.03.2015 года №4/18 "Об утверждении Положения об организации транспортного обслуживания населения автомобильным транспортом общего пользования"</t>
  </si>
  <si>
    <t>01.01.2019</t>
  </si>
  <si>
    <t>1200160000</t>
  </si>
  <si>
    <t>Субсидии на обеспечение равной доступности услуг общественного транспорта для отдельных категорий граждан в муниципальном сообщении</t>
  </si>
  <si>
    <t>1200170150</t>
  </si>
  <si>
    <t>Постановление администрации ВО от 19.12.2014 №1287 "О формировании, предоставлении и распределении из областного бюджета бюджетам муниципальных образований Владимирской области"</t>
  </si>
  <si>
    <t>Обеспечение равной доступности услуг общественного транспорта для отдельных категорий граждан в муниципальном сообщении</t>
  </si>
  <si>
    <t>12001S0150</t>
  </si>
  <si>
    <t>1320120220</t>
  </si>
  <si>
    <t>Субвенция на осуществление отдельных государственных полномочий Владимирской области в сфере обращения с безнадзорными животными</t>
  </si>
  <si>
    <t>2.4.2.54</t>
  </si>
  <si>
    <t>Закон ВО №54-ОЗ от 08.05.2015 "О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в сфере обращения с безнадзорными животными на территории Владимирской области"</t>
  </si>
  <si>
    <t>08.05.2015 / не установлен</t>
  </si>
  <si>
    <t>1320170920</t>
  </si>
  <si>
    <t>Закон ВО от 08.05.2015 №54-ОЗ «О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в сфере обращения с безнадзорными животными на территории Владимирской области»</t>
  </si>
  <si>
    <t>1320191000</t>
  </si>
  <si>
    <t>1340120220</t>
  </si>
  <si>
    <t>1350120220</t>
  </si>
  <si>
    <t>Расходы на формирование современной городской среды - благоустройство дворовых территорий</t>
  </si>
  <si>
    <t>1350155550</t>
  </si>
  <si>
    <t>Субсидия на реализацию программ формирования современной городской среды (национальный проект "Жилье и городская среда", федеральный проект "Жилье")</t>
  </si>
  <si>
    <t>135F255550</t>
  </si>
  <si>
    <t>Федеральный закон от от 24.11.1995 № 181-ФЗ "О социальной защите инвалидов в Российской Федерации"</t>
  </si>
  <si>
    <t>ст.15</t>
  </si>
  <si>
    <t>01.01.2016 / не установлен</t>
  </si>
  <si>
    <t>1400120220</t>
  </si>
  <si>
    <t>Субсидии на реализацию мероприятий по укреплению материально-технической базы муниципальных образовательных организаций (СОШ 1)</t>
  </si>
  <si>
    <t>2.1.21</t>
  </si>
  <si>
    <t>п.13 ч.1 ст.16</t>
  </si>
  <si>
    <t>151027181И</t>
  </si>
  <si>
    <t>07</t>
  </si>
  <si>
    <t>Софинансирование реализации мероприятий по укреплению материально-технической базы муниципальных образовательных организаций (СОШ 1)</t>
  </si>
  <si>
    <t>15102S181И</t>
  </si>
  <si>
    <t>Проведение ремонтных работ в рамках текущего ремонта (ДОУ № 3)</t>
  </si>
  <si>
    <t>1510291Б00</t>
  </si>
  <si>
    <t>Проведение ремонтных работ в рамках текущего ремонта (ДОУ № 5)</t>
  </si>
  <si>
    <t>1510291Г00</t>
  </si>
  <si>
    <t>Проведение ремонтных работ в рамках текущего ремонта (СОШ № 1)</t>
  </si>
  <si>
    <t>1510291И00</t>
  </si>
  <si>
    <t>Проведение ремонтных работ в рамках текущего ремонта (СОШ № 2)</t>
  </si>
  <si>
    <t>1510291Л00</t>
  </si>
  <si>
    <t>Проведение ремонтных работ в рамках текущего ремонта (ДОЛ "Лесной городок")</t>
  </si>
  <si>
    <t>1530391Ц00</t>
  </si>
  <si>
    <t>2.1.30</t>
  </si>
  <si>
    <t>п.17 ч.1 ст.16</t>
  </si>
  <si>
    <t>1610220220</t>
  </si>
  <si>
    <t>1610240100</t>
  </si>
  <si>
    <t>Постановление администрации от 10.10.2019 №1349 "Об установлении норматива затрат на финансовое обеспечение строительства, реконструкции (в том числе с элементами реставрации), технического перевооружения объектов капитального строительства органам местного самоуправления и муниципальным учреждениями, финансовое обеспечение которых осуществляется за счет средств бюджета ЗАТО г.Радужный Владимирской области на 2020-2022 годы"</t>
  </si>
  <si>
    <t>414</t>
  </si>
  <si>
    <t>Проведение ремонтных работ в рамках текущего ремонта (ДШИ)</t>
  </si>
  <si>
    <t>2.1.24</t>
  </si>
  <si>
    <t>1610291П00</t>
  </si>
  <si>
    <t>1610291Ф00</t>
  </si>
  <si>
    <t>Проведение ремонтных работ в рамках текущего ремонта (ЦДМ)</t>
  </si>
  <si>
    <t>1610291Ш00</t>
  </si>
  <si>
    <t>Субсидии на создание и модернизацию объектов спортивной инфраструктуры муниципальной собственности для занятий спортом</t>
  </si>
  <si>
    <t>2.1.33</t>
  </si>
  <si>
    <t>п.13, 19 ч.1 ст.16</t>
  </si>
  <si>
    <t>162025217S</t>
  </si>
  <si>
    <t>Постановление администрации ЗАТО г.Радужный Владимирской области от 15.10.2018 г. № 1470 «Об установлении норматива затрат на финансовое обеспечение строительства, реконструкции (в том числе с элементами реставрации), технического перевооружения объектов капитального строительства  органам местного самоуправления и муниципальным  учреждениям, финансовое обеспечение деятельности которых осуществляется за счет средств бюджета г. Радужный Владимирской области на 2019-2021 годы»</t>
  </si>
  <si>
    <t>11</t>
  </si>
  <si>
    <t>162Р55217S</t>
  </si>
  <si>
    <t>734</t>
  </si>
  <si>
    <t>Муниципальное казенное учреждение "Управление административными зданиями" ЗАТО г. Радужный Владимирской области</t>
  </si>
  <si>
    <t>Постановление Главы города от 24.12.2010 №1475 "О создании муниципального казенного учреждения "Управление административными зданиями ЗАТО г.Радужный Владимирской области"</t>
  </si>
  <si>
    <t>Создание условий для эффективного содержания административных зданий</t>
  </si>
  <si>
    <t>0100300590</t>
  </si>
  <si>
    <t>Решение СНД от 06.02.2017 №2/12 "Об утверждении Положения об оплате труда работников муниципальных бюджетных, казенных и автономных учреждений ЗАТО г. Радужный Владимирской области", Постановление администрации от 04.08.2018 № 797 "Об утверждении Положения об оплате  работников муниципальных учреждений ЗАТО г. Радужный Владимирской области, осуществляющих техническое обеспечение деятельности органов местного самоуправления"</t>
  </si>
  <si>
    <t>то же</t>
  </si>
  <si>
    <t>Решение Совета народных депутатов ЗАТО г.Радужный Владимирской области от 14.07.2014 года №10/44 "Об утверждении порядка и размеров возмещения расходов, связанных со служебными командировками"</t>
  </si>
  <si>
    <t>Постановление администрации ЗАТО г.Радужный Владимирской области от 16.10.2018 года №1486 "Об установлении нормативов прочих затрат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Владимирской области на 2019-2021 годы"</t>
  </si>
  <si>
    <t>Уплата налога на имущество организаций и земельного налога. Постановление администрации ЗАТО г.Радужный Владимирской области от 15.10.2018 года №1463 "Об уплате налога на имущество муниципальными учреждениями на 2019-2021 годы", постановление администрации ЗАТО г.Радужный Владимирской области от 15.10.2018 года №1464 "О уплате земельного налога муниципальными учреждениями на 2019 год и плановый период 2020 и 2021 годов"</t>
  </si>
  <si>
    <t>0310120220</t>
  </si>
  <si>
    <t>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</si>
  <si>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735</t>
  </si>
  <si>
    <t>Муниципальное казенное учреждение "Дорожник" ЗАТО г.Радужный Владимирской области</t>
  </si>
  <si>
    <t>Постановление администрации от 04.05.2012 №616 "О создании муниципального казенного учреждения "Дорожник" ЗАТО г.Радужный Владимирской области"</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</si>
  <si>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t>
  </si>
  <si>
    <t>2.1.6</t>
  </si>
  <si>
    <t>п.5 ч.1 ст.16</t>
  </si>
  <si>
    <t>131R153930</t>
  </si>
  <si>
    <t>2.1.6, 2.1.40</t>
  </si>
  <si>
    <t>п.5, 25 ч.1 ст.16</t>
  </si>
  <si>
    <t>1330100590</t>
  </si>
  <si>
    <t>Постановление администрации от 25.05.2012 №739 "Об утверждении Положения об оплате труда работников муниципального казенного учреждения "Дорожник", Решение СНД от 06.02.2017 №2/12 "Об утверждении Положения об оплате труда работников муниципальных бюджетных, казенных и автономных учреждений ЗАТО г. Радужный Владимирской области"</t>
  </si>
  <si>
    <t xml:space="preserve"> Постановление администрации ЗАТО г.Радужный Владимирской области от 09.10.2018 года №1424 "Об установлении нормативов затрат на информационно-коммуникационные технологии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</si>
  <si>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1360120220</t>
  </si>
  <si>
    <t>2.1.38</t>
  </si>
  <si>
    <t>п.24 ч.1 ст.16</t>
  </si>
  <si>
    <t>1020200590</t>
  </si>
  <si>
    <t>Постановление администрации ЗАТО г.Радужный Владимирской области от 09.10.2018 года №1424 "Об установлении нормативов затрат на информационно-коммуникационные технологии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</si>
  <si>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Постановление администрации ЗАТО г.Радужный Владимисркой области от 15.10.2018 года №1463 "Об уплате налога на имущество муниципальными учреждениями на 2019-2021 годы", постановление администрации ЗАТО г.Радужный Владимирской области от 15.10.2018 года №1464 "О уплате земельного налога муниципальными учреждениями на 2019 год и плановый период 2020 и 2021 годов"</t>
  </si>
  <si>
    <t>Постановление администрации ЗАТО г.Радужный Владимирской области от 15.10.2018 года №1462 "Об оплате транспортного налога муниципальными учреждениями на 2019год и плановый период 2020 и 2021 годов"</t>
  </si>
  <si>
    <t>Постановление администрации ЗАТО г.Радужный от 03.10.2018 года №1405 "О плате налога за негативное воздействие на окружающую среду муниципальными учреждениями на 2019 год и плановый период 2020-2021 годы"</t>
  </si>
  <si>
    <t>1360220220</t>
  </si>
  <si>
    <t>Проведение ремонтных работ а рамках текущего ремонта</t>
  </si>
  <si>
    <t>1310191000</t>
  </si>
  <si>
    <t>2.1.20</t>
  </si>
  <si>
    <t>п.11 ч.1 ст.16</t>
  </si>
  <si>
    <t>1020120220</t>
  </si>
  <si>
    <t>Расходы на обеспечение деятельности (оказание услуг) мунципальных учреждений (приобретение оборудования)</t>
  </si>
  <si>
    <t>1330140200</t>
  </si>
  <si>
    <t>1350191000</t>
  </si>
  <si>
    <t>1360191000</t>
  </si>
  <si>
    <t>1320291000</t>
  </si>
  <si>
    <t>736</t>
  </si>
  <si>
    <t>Муниципальное казенное учреждение "Многофункциональный центр предоставления государственных и муниципальных услуг" ЗАТО г.Радужный Владимирской области</t>
  </si>
  <si>
    <t>Постановление администрации ЗАТО г.Радужный Владимирской области от 19.01.2016 года №71 "О создании муниципального казенного учреждения "Многофункциональный центр предоставления государственных и муниципальных услуг" ЗАТО г.Радужный Владимирской области</t>
  </si>
  <si>
    <t>Создание условий для оказания государственных и муниципльных услуг</t>
  </si>
  <si>
    <t>0100400590</t>
  </si>
  <si>
    <t>Постановление администрации ЗАТО г.Радужный Владимисркой области от 09.10.2018 года №1424 "Об установлении нормативов затрат на информационно-коммуникационные технологии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</si>
  <si>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Субсидии на предоставление государственных и муниципальных услуг по принципу "одного окна"</t>
  </si>
  <si>
    <t>0100471390</t>
  </si>
  <si>
    <t>Решение СНД ЗАТО от 06.02.2017 №2/12 "Об утверждении Положения об оплате труда работников муниципальных бюджетных, казенных и автономных учреждений ЗАТО г.Радужный Владимирской области", постановление администрации от 01.06.2011 № 663 "О утверждении Положения об оплате труда работников муниципальных казенных учреждений  ЗАТО г.Радужный Владимирской области"</t>
  </si>
  <si>
    <t>Глава 34 Налогового Кодекса РФ</t>
  </si>
  <si>
    <t>Софинансирование расходов на предоставление государственных и муниципальных услуг по принципу "одного окна"</t>
  </si>
  <si>
    <t>01004S1390</t>
  </si>
  <si>
    <t>750</t>
  </si>
  <si>
    <t>Муниципальное казенное учреждение "Комитет по культуре и спорту" ЗАТО г.Радужный Владимирской области</t>
  </si>
  <si>
    <t>Решение городского СНД от 15.05.2006 №16/78 "Об утверждении Положения "Об управлении культуры и спорта администрации ЗАТО г. Радужный"</t>
  </si>
  <si>
    <t>Расходы на обеспечение деятельности (оказание услуг) муниципальных учреждений</t>
  </si>
  <si>
    <t>1610300590</t>
  </si>
  <si>
    <t>Решение СНД ЗАТО от 06.02.2017 №2/12 "Об утверждении Положения об оплате труда работников муниципальных бюджетных, казенных и автономных учреждений ЗАТО г.Радужный Владимирской области", Постановление администрации от 01.06.2011 № 663 "О утверждении Положения об оплате труда работников муниципальных казенных учреждений  ЗАТО г.Радужный Владимирской области", Постановление администрации от 04.08.2010 №797 "Об утверждении Положения об оплате труда работников муниципальных учреждений ЗАТО г.Радужный Владимирской области, осуществляющих техническое обеспечение деятельности органов местного самоуправления"</t>
  </si>
  <si>
    <t>06.02.2017, срок действия не установлен</t>
  </si>
  <si>
    <t>Решение Совета народных депутатов ЗАТО г.Радужный Владимирской области от 14.07.2014 года № 10/44 "Об утверждении порядка и размеров возмещения расходов, связанных со служебными командировками"</t>
  </si>
  <si>
    <t>03.07.2016, срок действия не установлен</t>
  </si>
  <si>
    <t xml:space="preserve"> Постановление администрации ЗАТО г.Радужный Владимирской области от 09.10.2018 года №1424 "Об установлении нормативов затрат на информационно-коммуникационные технологии на 2019-2021 годы", постановление администрации ЗАТО г.Радужный Владимирской области от 15.10.2018 года №1475 "Об установлении норматива затрат на дополнительное профессиональное образование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</si>
  <si>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 xml:space="preserve">10.10.2019
10.10.2019
10.10.2019                             срок действия не установлен
</t>
  </si>
  <si>
    <t>Расходы на обеспечение деятельности (оказание услуг) муниципальных учреждений - Досуг</t>
  </si>
  <si>
    <t>161040Ч590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</si>
  <si>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</si>
  <si>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Постановление администрации от 26.12.2017 №2124 "О порядке формирования муниципального задания на оказание муниципальных услуг(выполнение работ) в отношении муниципальных учреждений ЗАТО г.Радужный Владимирской области и финансовом обеспечении выполнения муниципального задания"</t>
  </si>
  <si>
    <t xml:space="preserve">29.11.2006
04.10.2016
10.10.2019
10.10.2019
10.10.2019
14.10.2019
19.09.2019
19.09.2019
19.09.2019
10.10.2019           срок действия не установлен
</t>
  </si>
  <si>
    <t>611</t>
  </si>
  <si>
    <t>Расходы на оплату труда работников культуры и педагогических работников дополнительного образования детей в соответствии с Указом Президента РФ от 07 мая 2012 г. N 597, №761 от 01 июня 2012 года (Досуг)</t>
  </si>
  <si>
    <t xml:space="preserve">Указы Президента Российской Федерации от 7 мая 2012 года № 597, от 1 июня 2012 года № 761 </t>
  </si>
  <si>
    <t>01.06.2012 / не установлен</t>
  </si>
  <si>
    <t>161040Ч592</t>
  </si>
  <si>
    <t>Постановление администрации от 04.10.2016 №1520 "Об утверждении Положения о системе оплаты труда работников муниципальных бюджетных учреждений культуры ЗАТО г. Радужный Владимирской области"</t>
  </si>
  <si>
    <t>04.10.2016             срок действия не установлен</t>
  </si>
  <si>
    <t>Расходы на обеспечение деятельности (оказание услуг) муниципальных учреждений - ЦДМ</t>
  </si>
  <si>
    <t>161040Ш590</t>
  </si>
  <si>
    <t>Расходы на оплату труда работников культуры и педагогических работников дополнительного образования детей в соответствии с Указом Президента РФ от 07 мая 2012 г. N 597, №761 от 01 июня 2012 год (ЦДМ)</t>
  </si>
  <si>
    <t>161040Ш592</t>
  </si>
  <si>
    <t>Расходы на обеспечение деятельности (оказание услуг) муниципальных учреждений - ПКиО</t>
  </si>
  <si>
    <t>2.1.35</t>
  </si>
  <si>
    <t>п.20 ч.1 ст.16</t>
  </si>
  <si>
    <t>161040Э590</t>
  </si>
  <si>
    <t>Расходы на обеспечение деятельности (оказание услуг) муниципальных учреждений - Общедоступная библиотека</t>
  </si>
  <si>
    <t>2.1.29</t>
  </si>
  <si>
    <t>п.16 ч.1 ст.16</t>
  </si>
  <si>
    <t>161040Ю590</t>
  </si>
  <si>
    <t>Расходы на оплату труда работников культуры и педагогических работников дополнительного образования детей в соответствии с Указом Президента РФ от 07 мая 2012 г. N 597, №761 от 01 июня 2012 года (Библиотека)</t>
  </si>
  <si>
    <t>161040Ю592</t>
  </si>
  <si>
    <t>Расходы на обеспечение деятельности (оказание услуг) муниципальных учреждений - ДШИ</t>
  </si>
  <si>
    <t>161040П590</t>
  </si>
  <si>
    <t>Расходы на оплату труда работников культуры и педагогических работников дополнительного образования детей в соответствии с Указом Президента РФ от 07 мая 2012 г. N 597, №761 от 01 июня 2012 год (ДШИ)</t>
  </si>
  <si>
    <t>161040П592</t>
  </si>
  <si>
    <t>Постановление администрации от 09.09.2008 №490 "Об утверждении Положения о системе оплаты труда работников муниципальных учреждений отрасли образования ЗАТО г. Радужный Владимирской области"</t>
  </si>
  <si>
    <t>09.09.2008           срок действия не установлен</t>
  </si>
  <si>
    <t>Расходы на обеспечение деятельности (оказание услуг) муниципальных учреждений -  ДЮСШ</t>
  </si>
  <si>
    <t>2.1.24, 2.1.33</t>
  </si>
  <si>
    <t>161040Ф590</t>
  </si>
  <si>
    <t>Расходы на заработную плату педагогических работников дополнительного образования до уровня, установленного Указом Президента РФ от 01 июня 2012 года № 761 (ДЮСШ)</t>
  </si>
  <si>
    <t>161040Ф591</t>
  </si>
  <si>
    <t>Субсидии на поддержку приоритетных направлений развития отрасли образования</t>
  </si>
  <si>
    <t>1610471410</t>
  </si>
  <si>
    <t>Постановление администрации ВО от 19.12.2014 № 1287 "О формировании, предоставлении и распределении субсидий из областного бюджета бюджетам муниципальных образований Владимирской области"</t>
  </si>
  <si>
    <t>Субсидии на поддержку приоритетных направлений развития отрасли образования (МБОУДОД ДЮСШ)</t>
  </si>
  <si>
    <t>161047141Ф</t>
  </si>
  <si>
    <t>Софмнансирование на повышение оплаты труда педагогических работников образовательных учреждений дополнительного образования детей до уровня, установленного Указом Президента РФ от 1 июня 2012 года № 761 (МБОУДОД ДЮСШ)</t>
  </si>
  <si>
    <t>16104S141Ф</t>
  </si>
  <si>
    <t>Расходы на обеспечение деятельности (оказание услуг) муниципальных учреждений - МСДЦ</t>
  </si>
  <si>
    <t>161040Я590</t>
  </si>
  <si>
    <t>Постановление администрации от 26.12.2017 №2124 "О порядке формирования муниципального задания на оказание муниципальных услуг (выполнение работ) в отношении муниципальных учреждений ЗАТО г.Радужный Владимирской области и финансовом обеспечении выполнения муниципального задания"</t>
  </si>
  <si>
    <t>04.10.2016
10.10.2019
10.10.2019
14.10.2019
19.09.2019
19.09.2019
10.10.2019
10.10.2019
срок действия не установлен</t>
  </si>
  <si>
    <t>Расходы на оплату труда работников культуры и педагогических работников дополнительного образования детей в соответствии с Указом Президента РФ от 07 мая 2012 г. N 597, №761 от 01 июня 2012 года (МСДЦ)</t>
  </si>
  <si>
    <t>161040Я592</t>
  </si>
  <si>
    <t>1610120220</t>
  </si>
  <si>
    <t>Постановление администрации ЗАТО г.Радужный Владимирской области от 15.10.2018 года № 1473 "Об установлении норматива затрат на проведение городских мероприятий на территории ЗАТО г.Радужный Владимирской области на 2019-2021 годы"</t>
  </si>
  <si>
    <t>Адресно-целевые направления расходов "МБУК ПКиО"</t>
  </si>
  <si>
    <t>161012Э220</t>
  </si>
  <si>
    <t>Субсидии бюджетным учреждениям на иные цели</t>
  </si>
  <si>
    <t>612</t>
  </si>
  <si>
    <t>Адресно-целевые направления расходов "Общедоступная библиотека"</t>
  </si>
  <si>
    <t>161012Ю220</t>
  </si>
  <si>
    <t>Адресно-целевые направления расходов КЦ Досуг</t>
  </si>
  <si>
    <t>161012Ч220</t>
  </si>
  <si>
    <t>Адресно-целевые направления расходов ДЮСШ</t>
  </si>
  <si>
    <t>161022Ф220</t>
  </si>
  <si>
    <t>Адресно-целевые направления расходов Досуг</t>
  </si>
  <si>
    <t>161022Ч220</t>
  </si>
  <si>
    <t>Адресно-целевые направления расходов ЦДМ</t>
  </si>
  <si>
    <t>161022Ш220</t>
  </si>
  <si>
    <t>Адресно-целевые направления расходов (расходы на обеспечение пожарной безопасности учреждения) ЦДМ</t>
  </si>
  <si>
    <t>2.1.19</t>
  </si>
  <si>
    <t>Федеральный закон от 21.12.1994 N 69-ФЗ "О пожарной безопасности"</t>
  </si>
  <si>
    <t>ст.19</t>
  </si>
  <si>
    <t>05.01.1995
/ не установлен</t>
  </si>
  <si>
    <t>161022Ш221</t>
  </si>
  <si>
    <t>161022Э220</t>
  </si>
  <si>
    <t>Адресно-целевые направления расходов Библиотека</t>
  </si>
  <si>
    <t>161022Ю220</t>
  </si>
  <si>
    <t>Адресно-целевые направления расходов МСДЦ</t>
  </si>
  <si>
    <t>161022Я220</t>
  </si>
  <si>
    <t>2.1.34</t>
  </si>
  <si>
    <t>п.19 ч.1 ст.16</t>
  </si>
  <si>
    <t>1620120220</t>
  </si>
  <si>
    <t>Постановление администрации ЗАТО г.Радужный Владимирской области от 15.10.2018 года № 1473 "Об установлении норматива затрат на проведение городских мероприятий на территории ЗАТО г.Радужный Владимирской области на 2019-2021 годы", Постановление администрации от 03.04.2015 № 524 "Об утверждении норм расходования средств на спортивные мероприятия, финансируемые из городского бюджета"</t>
  </si>
  <si>
    <t>10.10.2019
03.04.2015              срок действия не установлен</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</si>
  <si>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</si>
  <si>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</si>
  <si>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163012Ю220</t>
  </si>
  <si>
    <t>2.1.14</t>
  </si>
  <si>
    <t>п.7.1 ч.1 ст.16</t>
  </si>
  <si>
    <t>0330120220</t>
  </si>
  <si>
    <t>0340120220</t>
  </si>
  <si>
    <t>034012Ю220</t>
  </si>
  <si>
    <t>0350120220</t>
  </si>
  <si>
    <t>Адресно-целевые направления расходов (ДШИ)</t>
  </si>
  <si>
    <t>035012П220</t>
  </si>
  <si>
    <t>Адресно-целевые направления расходов (ДЮСШ)</t>
  </si>
  <si>
    <t>035012Ф220</t>
  </si>
  <si>
    <t>Адресно-целевые направления расходов (МСДЦ)</t>
  </si>
  <si>
    <t>035012Я220</t>
  </si>
  <si>
    <t>2.1.54</t>
  </si>
  <si>
    <t>п.34 ч.1 ст.16</t>
  </si>
  <si>
    <t>1710120220</t>
  </si>
  <si>
    <t>Постановление администрации ЗАТО г.Радужный Владимирской области от 15.10.2018 года № 1473 "Об установлении норматива затрат на проведение городских мероприятий на территории ЗАТО г.Радужный Владимирской области на 2019-2021 годы", Постановление администрации от 13.09.2016 № 1365 "Об утверждении Порядка предоставления и расходования средств городского бюджета на дополнительные лекарственные средства и изделия медицинского назначения детям – инвалидам, страдающим сахарным диабетом  в тяжелой форме из семей, находящихся в трудной жизненной ситуации"</t>
  </si>
  <si>
    <t>171012Ю220</t>
  </si>
  <si>
    <t>1720120220</t>
  </si>
  <si>
    <t>Адресно-целевые направления расходов - Досуг</t>
  </si>
  <si>
    <t>172012Ч220</t>
  </si>
  <si>
    <t>Адресно-целевые направления расходов -  ПКиО</t>
  </si>
  <si>
    <t>172012Э220</t>
  </si>
  <si>
    <t>1730120220</t>
  </si>
  <si>
    <t>Премии и гранты</t>
  </si>
  <si>
    <t>350</t>
  </si>
  <si>
    <t>Адресно-целевые направления расходов - ДШИ</t>
  </si>
  <si>
    <t>174012П220</t>
  </si>
  <si>
    <t>174012Ф220</t>
  </si>
  <si>
    <t>2.1.25</t>
  </si>
  <si>
    <t>1530220220</t>
  </si>
  <si>
    <t>10.10.2019                  срок действия не установлен</t>
  </si>
  <si>
    <t>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Российской Федерации от 7 мая 2012 года № 597, от 1 июня 2012 года № 761</t>
  </si>
  <si>
    <t>1610470390</t>
  </si>
  <si>
    <t>Постановление администрации от 07.12.2016 №1937 "Об утверждении Порядка расходования субсидий из областного бюджета бюджету муниципального образования ЗАТО г. Радужный Владимирской области на софинансирование расходных обязательств муниципального образования ЗАТО г. Радужный Владимирской области, возникающих при поэтапном повышении средней заработной платы работников муниципальных учреждений сферы культуры и педагогических работников муниципальных учреждений дополнительного образования детей сферы культуры"</t>
  </si>
  <si>
    <t>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Российской Федерации от 7 мая 2012 года № 597, от 1 июня 2012 года № 761 (МБУДО ДШИ)</t>
  </si>
  <si>
    <t>161047039П</t>
  </si>
  <si>
    <t>07.12.2016
09.09.2008              срок действия не установлен</t>
  </si>
  <si>
    <t>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Российской Федерации от 7 мая 2012 года № 597, от 1 июня 2012 года № 761 (МБУК КЦ "Досуг")</t>
  </si>
  <si>
    <t>161047039Ч</t>
  </si>
  <si>
    <t>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Российской Федерации от 7 мая 2012 года № 597, от 1 июня 2012 года № 761 (МБУК ЦДМ)</t>
  </si>
  <si>
    <t>161047039Ш</t>
  </si>
  <si>
    <t>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Российской Федерации от 7 мая 2012 года № 597, от 1 июня 2012 года № 761 (МБУК "Общедоступная библиотека")</t>
  </si>
  <si>
    <t>161047039Ю</t>
  </si>
  <si>
    <t>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Российской Федерации от 7 мая 2012 года № 597, от 1 июня 2012 года № 761 (МБУК "МСДЦ")</t>
  </si>
  <si>
    <t>161047039Я</t>
  </si>
  <si>
    <t>Субсидии на предост мер социальной поддержки по оплате за содержание и ремонт жилья, услуг теплоснабжения (отопления) и электроснабжения работникам культуры и педагогическим работникам образовательных организаций дополнительного образования детей в сфере культуры</t>
  </si>
  <si>
    <t xml:space="preserve">Закон ВО области от 02.10.2007 № 120-ОЗ «О социальной поддержке и социальном обслуживании отдельных категорий граждан во Владимирской области»
</t>
  </si>
  <si>
    <t>ст.4</t>
  </si>
  <si>
    <t>01.10.2007 / не установлен</t>
  </si>
  <si>
    <t>1610570230</t>
  </si>
  <si>
    <t>Пособия, компенсации и иные социальные выплаты гражданам, кроме публичных нормативных обязательств</t>
  </si>
  <si>
    <t>Постановление Губернатора ВО от 25.03.2010 №357 "О предоставлении мер социальной поддержки
 работникам культуры и педагогическим работникам
 образовательных учреждений дополнительного
 образования детей в сфере культуры"</t>
  </si>
  <si>
    <t>27.02.2012      срок действия не установлен</t>
  </si>
  <si>
    <t>321</t>
  </si>
  <si>
    <t>Национальный проект "Демография", федеральный проект "Спорт - норма жизни"</t>
  </si>
  <si>
    <t>региональный проект "Спорт - норма жизни"</t>
  </si>
  <si>
    <t>01.01.2019 / 31.12.2019</t>
  </si>
  <si>
    <t>162P55217S</t>
  </si>
  <si>
    <t>Проведение ремонтных работ в рамках текущего ремонта (ДЮСШ)</t>
  </si>
  <si>
    <t>Проведение ремонтных работ в рамках текущего ремонта (Досуг)</t>
  </si>
  <si>
    <t>1610291Ч00</t>
  </si>
  <si>
    <t>Проведение ремонтных работ в рамках текущего ремонта (Парк)</t>
  </si>
  <si>
    <t>1610291Э00</t>
  </si>
  <si>
    <t>Проведение ремонтных работ в рамках текущего ремонта (МСДЦ)</t>
  </si>
  <si>
    <t>1610291Я00</t>
  </si>
  <si>
    <t>Иные межбюджетные трансферты, направленные на реализацию проектов-победителей конкурсов в сфере молодужной политики в рамках подпрограммы "Молодежь города" муниципальной программы "Создание благоприятных условий для развития молодого поколения ЗАТО г.Радужный"</t>
  </si>
  <si>
    <t>1730170630</t>
  </si>
  <si>
    <t xml:space="preserve"> Комитет по управлению муниципальным имуществом администрации ЗАТО г. Радужный Владимирской области</t>
  </si>
  <si>
    <t>Решение СНД от 13.12.2010 года №24/108 "Об утверждении Положения о комитете по управлению муниципальным имуществом администрации ЗАТО г.г.Радужный Владимирской области"</t>
  </si>
  <si>
    <t>767</t>
  </si>
  <si>
    <t>Решение СНД ЗАТО от 06.02.2017 №2/12 "Об утверждении Положения об оплате труда работников муниципальных бюджетных, казенных и автономных учреждений ЗАТО г.Радужный Владимирской области", Постановление администрации от 01.06.2011 № 663 "О утверждении Положения об оплате труда работников муниципальных казенных учреждений  ЗАТО г.Радужный Владимирской области"</t>
  </si>
  <si>
    <t>глава 34</t>
  </si>
  <si>
    <t>2.1.60</t>
  </si>
  <si>
    <t>п.43 ч.1 ст.16</t>
  </si>
  <si>
    <t>0410120220</t>
  </si>
  <si>
    <t>Постановление администрации ЗАТО г.Радужный Владимирской области от 15.10.2018 года №1474 "Об установлении норматива затрат на проведение мероприятий на выполнение землеустроительных работ и услуг по оценке недвижимого имущества находящегося в муниципальной собственности ЗАТО г.Радужный Владимирской области на 2019-2021г."</t>
  </si>
  <si>
    <t>срок 2019-2021 гг.</t>
  </si>
  <si>
    <t>п.3 ч.1 ст.16</t>
  </si>
  <si>
    <t>0420120220</t>
  </si>
  <si>
    <t xml:space="preserve"> Постановление администрации ЗАТО г.Радужный Владимирской области от 09.10.2018 года №1424 "Об установлении нормативов затрат на информационно-коммуникационные технологии на 2019-2021 годы"</t>
  </si>
  <si>
    <t>п. 3 приложения №1, п.5 приложения №3, п.5 приложения №4</t>
  </si>
  <si>
    <t>Решение СНД от 06.02.2017 №2/11 "Об утверждении Положения об оплате труда муниципальных служащих органов местного самоуправления муниципального образования ЗАТО г.Радужный Владимирской области"</t>
  </si>
  <si>
    <t xml:space="preserve"> Федральный закон от 28.12.2017 № 418-ФЗ "О ежемесячных выплатах семьям, имеющим детей"
</t>
  </si>
  <si>
    <t>122</t>
  </si>
  <si>
    <t>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  Постановление администрации ЗАТО г.Радужный Владимирской области от 09.10.2018 года №1424 "Об установлении нормативов затрат на информационно-коммуникационные технологии на 2019-2021 годы"</t>
  </si>
  <si>
    <t>Софинансирование мероприятий на обеспечение территорий документацией для осуществления градостроительной деятельности</t>
  </si>
  <si>
    <t>07101S0080</t>
  </si>
  <si>
    <t>Управление образования администрации ЗАТО г. Радужный Владимирской области</t>
  </si>
  <si>
    <t>Решение СНД от  25.12.2017 года №24/111 "Об утверждении Положения об управлении образования администрации ЗАТО г.Радужный Владимирской области"</t>
  </si>
  <si>
    <t>770</t>
  </si>
  <si>
    <t>Субсидии на обеспечение профилактики детского дорожно-транспортного травматизма</t>
  </si>
  <si>
    <t>2.2.22</t>
  </si>
  <si>
    <t>Федеральный закон от 10.12.1995 № 196-ФЗ "О безопасности дорожного движения"</t>
  </si>
  <si>
    <t>ст.6</t>
  </si>
  <si>
    <t>26.12.1995 / не установлен</t>
  </si>
  <si>
    <t>0320171360</t>
  </si>
  <si>
    <t>Субсидии на мероприятия по созданию и оборудованию кабинетов наркопрофилактики в образовательных организациях</t>
  </si>
  <si>
    <t>0330171690</t>
  </si>
  <si>
    <t>2.1.26</t>
  </si>
  <si>
    <t>1510120220</t>
  </si>
  <si>
    <t>Адресно-целевые направления расходов (Управление образования, мероприятия по БДД)</t>
  </si>
  <si>
    <t>1510120222</t>
  </si>
  <si>
    <t>Адресно-целевые направления расходов - ДОУ 3</t>
  </si>
  <si>
    <t>151012Б220</t>
  </si>
  <si>
    <t>Адресно-целевые направления расходов (ДОУ №3, мероприятия по БДД)</t>
  </si>
  <si>
    <t>151012Б222</t>
  </si>
  <si>
    <t>Адресно-целевые направления расходов - ДОУ 5</t>
  </si>
  <si>
    <t>151012Г220</t>
  </si>
  <si>
    <t>Адресно-целевые направления расходов (ДОУ №5, мероприятия по БДД)</t>
  </si>
  <si>
    <t>151012Г222</t>
  </si>
  <si>
    <t>Адресно-целевые направления расходов - ДОУ 6</t>
  </si>
  <si>
    <t>151012Д220</t>
  </si>
  <si>
    <t>Адресно-целевые направления расходов (ДОУ №6, мероприятия по БДД)</t>
  </si>
  <si>
    <t>151012Д222</t>
  </si>
  <si>
    <t>Адресно-целевые направления расходов - СОШ 1</t>
  </si>
  <si>
    <t>2.1.22</t>
  </si>
  <si>
    <t>151012И220</t>
  </si>
  <si>
    <t>Адресно-целевые направления расходов - СОШ 2</t>
  </si>
  <si>
    <t>151012Л220</t>
  </si>
  <si>
    <t>Адресно-целевые направления расходов - ЦВР "Лад"</t>
  </si>
  <si>
    <t>151012Ц220</t>
  </si>
  <si>
    <t>1510112Ц220</t>
  </si>
  <si>
    <t>Адресно-целевые направления расходов (ЦВР "Лад", мероприятия по БДД)</t>
  </si>
  <si>
    <t>151012Ц222</t>
  </si>
  <si>
    <t>Иные межбюджетные трансферты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t>
  </si>
  <si>
    <t>Федеральный закон от 29.12.2012 № 273-ФЗ "Об образовании в Российской Федерации"</t>
  </si>
  <si>
    <t>ст.59</t>
  </si>
  <si>
    <t>01.09.2003 / не установлен</t>
  </si>
  <si>
    <t>1510170960</t>
  </si>
  <si>
    <t>Постановление администрации ВО от 05.09.2016 №778 "О предоставлении иных межбюджетных трансфертов из областного бюджета бюджетам муниципальных образований Владимирской области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t>
  </si>
  <si>
    <t>Иные межбюджетные трансферты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 (СОШ № 2)</t>
  </si>
  <si>
    <t>151017096Л</t>
  </si>
  <si>
    <t>Иные межбюджетные трансферты на грантовую поддержку организаций в сфере образования (СОШ 2)</t>
  </si>
  <si>
    <t>151017148Л</t>
  </si>
  <si>
    <t>Постановление администрации ВО от 05.07.2019 №493 "О распределении иных межбюджетных трансфертов из областного бюджета бюджетам муниципальных образований на грантовую поддержку организаций в сфере образования в 2019 году"</t>
  </si>
  <si>
    <t>Адресно-целевые напрвелния расходов (расходы на обьеспечение пожарной безопасности учреждения) - ДОУ-6</t>
  </si>
  <si>
    <t>151022Д221</t>
  </si>
  <si>
    <t>Адресно-целевые напрвелния расходов (расходы на обьеспечение пожарной безопасности учреждения) - СОШ-1</t>
  </si>
  <si>
    <t>151022И221</t>
  </si>
  <si>
    <t>Субсидии на реализацию мероприятий по обеспечению антитеррористической защищенности, пожарной безопасности общеобразовательных организаций и на обновление их материально-техничесокой базы (СОШ № 1)</t>
  </si>
  <si>
    <t>151027178И</t>
  </si>
  <si>
    <t xml:space="preserve">Постановление администрации Владимирской обл. от 31.01.2019 № 48 "Об утверждении Государственной программы Владимирской области "Развитие образования" вместе с Правилами предоставления и распределения субсидий из областного бюджета бюджетам муниципальных образований на реализацию мероприятий по обеспечению антитеррористической защищенности, пожарной безопасности общеобразовательных организаций и на обновление их материально-технической базы
</t>
  </si>
  <si>
    <t>Субсидии на реализацию мероприятий по обеспечению антитеррористической защищенности, пожарной безопасности общеобразовательных организаций и на обновление их материально-техничесокой базы (СОШ № 2)</t>
  </si>
  <si>
    <t>151027178Л</t>
  </si>
  <si>
    <t>Субсидии на реализацию мероприятий по укреплению  материально-техничесокой базы образовательных организаций (СОШ № 1)</t>
  </si>
  <si>
    <t>Постановление администрации Владимирской обл. от 31.01.2019 № 48 "Об утверждении Государственной программы Владимирской области "Развитие образования" вместе с Правилами предоставления и распределения субсидий из областного бюджета бюджетам муниципальных образований на реализацию мероприятий по укреплению материально-технической базы муниципальных образовательных организаций</t>
  </si>
  <si>
    <t>Постановление  администрации ЗАТО г.Радужный Владимирской области от 16.10.2018 года №1486 "Об установлении  норматива  прочих  органам местного самоуправления и муниципальным учреждениям на 2019-2021 годы"</t>
  </si>
  <si>
    <t>Проведение ремонтных работ в рамках текущего ремонта (ДОУ № 6)</t>
  </si>
  <si>
    <t>1510291Д00</t>
  </si>
  <si>
    <t>Софинансирование мероприятий по обеспечению антитеррористической защищенности, пожарной безопасности общеобразовательных организаций и на обновление их материально-техничесокой базы (СОШ № 1)</t>
  </si>
  <si>
    <t>15102S178И</t>
  </si>
  <si>
    <t>Софинансирование мероприятий по обеспечению антитеррористической защищенности, пожарной безопасности общеобразовательных организаций и на обновление их материально-техничесокой базы (СОШ № 2)</t>
  </si>
  <si>
    <t>15102S178Л</t>
  </si>
  <si>
    <t>Софинансирование реализации мероприятий по укреплению  материально-техничесокой базы образовательных организаций (СОШ № 1)</t>
  </si>
  <si>
    <t>Расходы на обеспечение деятельности (оказание услуг) муниципальных учреждений - ДОУ - 3</t>
  </si>
  <si>
    <t>151030Б590</t>
  </si>
  <si>
    <t>Расходы на обеспечение деятельности (оказание услуг) муниципальных учреждений - ДОУ - 5</t>
  </si>
  <si>
    <t>151030Г590</t>
  </si>
  <si>
    <t>Расходы на обеспечение деятельности (оказание услуг) муниципальных учреждений - ДОУ - 6</t>
  </si>
  <si>
    <t>151030Д590</t>
  </si>
  <si>
    <t>Расходы на обеспечение деятельности (оказание услуг) муниципальных учреждений - СОШ - 1</t>
  </si>
  <si>
    <t>151030И590</t>
  </si>
  <si>
    <t>Постановление администрации от 26.12.2017 № 2124 "О порядке формирования муниципального задания на оказание муниципальных услуг(выполнение работ) в отношении муниципальных учреждений ЗАТО г.Радужный Владимирской области и финансовом обеспечении выполнения муниципального задания"</t>
  </si>
  <si>
    <t>Расходы на обеспечение деятельности (оказание услуг) муниципальных учреждений - СОШ - 2</t>
  </si>
  <si>
    <t>151030Л590</t>
  </si>
  <si>
    <t>Расходы на обеспечение деятельности (оказание услуг) муниципальных учреждений - ЦВР "Лад"</t>
  </si>
  <si>
    <t>151030Ц590</t>
  </si>
  <si>
    <t>Расходы на заработную плату педагогических работников образовательных учреждений дополнительного образования детей до уровня, установленного Указом Президента РФ от 1 июня 2012 года № 761 (ЦВР Лад)</t>
  </si>
  <si>
    <t>151030Ц591</t>
  </si>
  <si>
    <t>Расходы на обеспечение деятельности (оказание услуг) муниципальных учреждений - ЦВР "Лад" (ФОТ)</t>
  </si>
  <si>
    <t>151030Ц594</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</si>
  <si>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</si>
  <si>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2.5.1</t>
  </si>
  <si>
    <t>ст.8</t>
  </si>
  <si>
    <t>01.01.2014 / не установлен</t>
  </si>
  <si>
    <t>1510370470</t>
  </si>
  <si>
    <t>Постановление Губернатора ВО от 30.10.2013 №1215 "О финансовом обеспечении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</si>
  <si>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(СОШ № 1)</t>
  </si>
  <si>
    <t>151037047И</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</si>
  <si>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(СОШ № 2)</t>
  </si>
  <si>
    <t>151037047Л</t>
  </si>
  <si>
    <t>Субвенции на обеспечение государственных гарантий реализации прав на получение общедоступного и бесплатного дошкольного образования</t>
  </si>
  <si>
    <t>2.5.3</t>
  </si>
  <si>
    <t>1510370490</t>
  </si>
  <si>
    <t>Постановление Губернатора ВО от 09.09.2013 №998 "Об утверждении нормативов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</si>
  <si>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Субвенции на обеспечение государственных гарантий реализации прав на получение общедоступного и бесплатного дошкольного образования (ДОУ №3)</t>
  </si>
  <si>
    <t>151037049Б</t>
  </si>
  <si>
    <t>Субвенции на обеспечение государственных гарантий реализации прав на получение общедоступного и бесплатного дошкольного образования (ДОУ №5)</t>
  </si>
  <si>
    <t>151037049Г</t>
  </si>
  <si>
    <t>Субвенции на обеспечение государственных гарантий реализации прав на получение общедоступного и бесплатного дошкольного образования (ДОУ №6)</t>
  </si>
  <si>
    <t>151037049Д</t>
  </si>
  <si>
    <t>Субсидии на поддержку приоритетных направлений развития отрасли образования (ЦВР "Лад")</t>
  </si>
  <si>
    <t xml:space="preserve">1510371470 </t>
  </si>
  <si>
    <t>1510371470</t>
  </si>
  <si>
    <t>Софинансирование на повышение оплаты труда педагогических работников образовательных учреждений дополнительного образования детей до уровня, установленного Указом Президента РФ от 1 июня 2012 года № 761 ЦВР Лад)</t>
  </si>
  <si>
    <t>15103S147Ц</t>
  </si>
  <si>
    <t>Расходы на обеспечение деятельности (оказание услуг) муниципальных организаций</t>
  </si>
  <si>
    <t>1510400590</t>
  </si>
  <si>
    <t>Субвенции на социальную поддержку детей-инвалидов дошкольного возраста</t>
  </si>
  <si>
    <t>Закон ВО от 05.12.2005 № 184-ОЗ "О наделении органов местного самоуправления отдельными государственными полномочиями Владимисркой области по социальной поддержке детей-инвалидов дошкольного возраста"</t>
  </si>
  <si>
    <t>14.12.2005 / не установлен</t>
  </si>
  <si>
    <t>1510570540</t>
  </si>
  <si>
    <t>Пособия, компенсации, меры социальной поддержки по публичным нормативным обязательствам</t>
  </si>
  <si>
    <t>Постановление Губернатора ВО от 29.12.2007 № 976 "О мерах по реализации Закона Владимирской области "О наделении органов местного самоуправления отдельными государственными полномочиями Владимирской области по социальной поддержке детей-инвалидов дошкольного возраста"</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</si>
  <si>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</si>
  <si>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2.4.2.37</t>
  </si>
  <si>
    <t>Закон ВО от 08.02.2007 №3-ОЗ "О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</si>
  <si>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1510570560</t>
  </si>
  <si>
    <t>Постановление департамента образования Воот 26.12.2016 №5 "О порядке обращения за получением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а также о порядке ее выплаты"</t>
  </si>
  <si>
    <t>Субсидии на компенсацию расходов на оплату жилых помещений, отопления и освещения отдельным категориям граждан в сфере образования</t>
  </si>
  <si>
    <t xml:space="preserve"> Закон ВО от 02.10.2007 № 120-ОЗ "О социальной поддержке и социальном обслуживании отдельных категорий граждан во Владимирской области"</t>
  </si>
  <si>
    <t>глава 14</t>
  </si>
  <si>
    <t>1510370590</t>
  </si>
  <si>
    <t>Постановление Губернатора ВО от 16.03.2010 №280 "О предоставлении мер социальной поддержки педагогическим работникам и иным специалистам образовательных организаций"</t>
  </si>
  <si>
    <t>1510570590</t>
  </si>
  <si>
    <t>Адресно-целевые направления расходов - СОШ - 1</t>
  </si>
  <si>
    <t>152012И220</t>
  </si>
  <si>
    <t>Постановление администрации от 09.01.2019 №3 "Об утверждении Порядка предоставления питания учащимся муниципальных общеобразовательных организаций ЗАТО г.Радужный Владимирской области", Решение СНД от 26.12.2018 №20/105 "Об установлении стоимости питания в общеобразовательных организациях ЗАТО г.Радужный Владимирской области"</t>
  </si>
  <si>
    <t>Адресно-целевые направления расходов - СОШ - 2</t>
  </si>
  <si>
    <t>152012Л220</t>
  </si>
  <si>
    <t xml:space="preserve">Субсидии на поддержку приоритетных направлений развития отрасли образования </t>
  </si>
  <si>
    <t>1520171470</t>
  </si>
  <si>
    <t xml:space="preserve">Субсидии на поддержку приоритетных направлений развития отрасли образования (СОШ № 1) </t>
  </si>
  <si>
    <t>152017147И</t>
  </si>
  <si>
    <t xml:space="preserve">Субсидии на поддержку приоритетных направлений развития отрасли образования (СОШ № 2) </t>
  </si>
  <si>
    <t>152017147Л</t>
  </si>
  <si>
    <t>Предоставление дополнительного финансового обеспечения мероприятий по организации питания обучающихся 1-4 классов в муниципальных образовательных учреждениях (СОШ 1)</t>
  </si>
  <si>
    <t>15201SИ510</t>
  </si>
  <si>
    <t>Предоставление дополнительного финансового обеспечения мероприятий по организации питания обучающихся 1-4 классов в муниципальных образовательных учреждениях (СОШ 2)</t>
  </si>
  <si>
    <t>15201SЛ510</t>
  </si>
  <si>
    <t>Адресно-целевые направленгия расходов - ДОУ N 3</t>
  </si>
  <si>
    <t>152022Б220</t>
  </si>
  <si>
    <t>Адресно-целевые направленгия расходов - ДОУ N 5</t>
  </si>
  <si>
    <t>152022Г220</t>
  </si>
  <si>
    <t>Адресно-целевые направленгия расходов - ДОУ N 6</t>
  </si>
  <si>
    <t>152022Д220</t>
  </si>
  <si>
    <t>Адресно-целевые направленгия расходов - СОШ - 1</t>
  </si>
  <si>
    <t>153012И220</t>
  </si>
  <si>
    <t>Адресно-целевые направленгия расходов - СОШ - 2</t>
  </si>
  <si>
    <t>153012Л220</t>
  </si>
  <si>
    <t>На поддержку приоритетных направлений развития отрасли образования</t>
  </si>
  <si>
    <t>1530171470</t>
  </si>
  <si>
    <t>На поддержку приоритетных направлений развития отрасли образования (СОШ № 1)</t>
  </si>
  <si>
    <t>153017147И</t>
  </si>
  <si>
    <t>На поддержку приоритетных направлений развития отрасли образования (СОШ № 2)</t>
  </si>
  <si>
    <t>153017147Л</t>
  </si>
  <si>
    <t>На поддержку приоритетных направлений развития отрасли образования (ЦВР "Лад")</t>
  </si>
  <si>
    <t>153017147Ц</t>
  </si>
  <si>
    <t>Софинансирование адресно-целевых направлений расходов  - СОШ 1 (городской лагерь)</t>
  </si>
  <si>
    <t>15301S147И</t>
  </si>
  <si>
    <t>Софинансирование адресно-целевых направлений расходов  - СОШ 2 (городской лагерь)</t>
  </si>
  <si>
    <t>15301S147Л</t>
  </si>
  <si>
    <t>Адресно-целевые направления расходов (ДОЛ "Лесной городок")</t>
  </si>
  <si>
    <t>153022Ц220</t>
  </si>
  <si>
    <t>Расходы на обеспечение деятельности (лказание услуг) муниципальных учреждений - ЗОЛ "Лесной городок"</t>
  </si>
  <si>
    <t>153030Ц590</t>
  </si>
  <si>
    <t>Расходы на обеспечение деятельности (лказание услуг) муниципальных учреждений - ЗОЛ "Лесной городок" (путевка)</t>
  </si>
  <si>
    <t>153030Ц593</t>
  </si>
  <si>
    <t>Решение Совета народных депутатов ЗАТО г.Радужный от 29.04.2019 года № 6/33 "О финансировании летнего отдыха детей и подростков в детском оздоровительном лагере "Лесной городок" летом 2019 года", Постановление администрации от 26.12.2017 №2124 "О порядке формирования муниципального задания на оказание муниципальных услуг(выполнение работ) в отношении муниципальных учреждений ЗАТО г.Радужный Владимирской области и финансовом обеспечении выполнения муниципального задания"</t>
  </si>
  <si>
    <t>Расходы на обеспечение деятельности (лказание услуг) муниципальных учреждений - ЗОЛ "Лесной городок" (ФОТ)</t>
  </si>
  <si>
    <t>153030Ц594</t>
  </si>
  <si>
    <t>Расходы на обеспечение деятельности (лказание услуг) муниципальных учреждений - ЗОЛ "Лесной городок" (ФОТ работников лагуря в летний период)</t>
  </si>
  <si>
    <t>153030Ц595</t>
  </si>
  <si>
    <t>153032Ц220</t>
  </si>
  <si>
    <t>Адресно-целевые направления расходов - пожарная безопасность</t>
  </si>
  <si>
    <t>153032Ц221</t>
  </si>
  <si>
    <t>1530371470</t>
  </si>
  <si>
    <t>Субсидии на поддержку приоритетных направлений развития отрасли образования (ДОЛ "Лесной городок")</t>
  </si>
  <si>
    <t>153037147Ц</t>
  </si>
  <si>
    <t>151037147Ц</t>
  </si>
  <si>
    <t>Софинансирование на обеспечение деятельности (оказание услуг) муниципальных учреждений - ЗОЛ "Лесной городок" (путевка)</t>
  </si>
  <si>
    <t>15303S147Ц</t>
  </si>
  <si>
    <t>Пополнение библиотек общеобразовательных организаций, методического кабинета управления образования литературой по правовой тематике, проведение ежегодных городских мероприятий</t>
  </si>
  <si>
    <t>1630120220</t>
  </si>
  <si>
    <t>Адресно-целевые направления расходов (ЦВР "Лад")</t>
  </si>
  <si>
    <t>173012Ц220</t>
  </si>
  <si>
    <t>Адресно-целевые направления расходов (ДОУ № 3)</t>
  </si>
  <si>
    <t>Постановление администрации от 15.03.2019 №332 "Об организации временного трудоустройства несовершеннолетних в возрасте от 14 до 18 лет в свободное от учебы время"</t>
  </si>
  <si>
    <t>01.01.2019 / не установлен</t>
  </si>
  <si>
    <t>174012Б220</t>
  </si>
  <si>
    <t>Адресно-целевые направления расходов (ДОУ № 5)</t>
  </si>
  <si>
    <t>174012Г220</t>
  </si>
  <si>
    <t>Адресно-целевые направления расходов (ДОУ № 6)</t>
  </si>
  <si>
    <t>174012Д220</t>
  </si>
  <si>
    <t>Адресно-целевые направления расходов (СОШ № 1)</t>
  </si>
  <si>
    <t>174012И220</t>
  </si>
  <si>
    <t>Адресно-целевые направления расходов (СОШ № 2)</t>
  </si>
  <si>
    <t>174012Л220</t>
  </si>
  <si>
    <t>174012Ц220</t>
  </si>
  <si>
    <t>792</t>
  </si>
  <si>
    <t>Финансовое управление администрации ЗАТО г.Радужный Владимирской области</t>
  </si>
  <si>
    <t>Решение ГСНД от 05.06.2017 10/47"Об утверждении Положения о финансовом управлении администрации закрытого административно-территориального образования город Радужный Владимирской области"</t>
  </si>
  <si>
    <t xml:space="preserve"> Решение СНД от 06.02.2017г №2/11"Об утверждении Положения об оплате труда муниципальных служащих органов местного самоуправления муниципального образования ЗАТО г.Радужный Владимирской области"</t>
  </si>
  <si>
    <t>Решение СНД от 14.07.2014 №10/44 «Об утверждении «Порядка и размеров возмещения расходов, связанных со служебными командировками, лицам, замещающим выборные муниципальные должности, муниципальным служащим и работникам муниципальных учреждений ЗАТО г.Радужный Владимирской области»»</t>
  </si>
  <si>
    <t>Постановление администрации ЗАТО г.Радужный Владимирской области от 15.10.2018 года №1475 "Об установлении норматива затрат на дополнительное профессиональное образование органам местного самоуправления и муниципальным учреждениям, финансовое обеспечение деятельности, которых осуществляется за счет средств бюджета г.Радужный на 2019-2021 годы", постановление  администрации ЗАТО г.Радужный Владимирской области от 16.10.2018 года №1486 "Об установлении норматива прочих затрат органам местного самоуправления и муниципальным учреждениям на 2019-2021 годы"</t>
  </si>
  <si>
    <t>Расходы на обеспечение деятельности (оказание услуг) мнуиципальных учреждений</t>
  </si>
  <si>
    <t>Решение СНД от 06.02.2017 №2/12 "Об утверждении Положения об оплате труда работников муниципальных бюджетных, казенных и автономных  учреждений ЗАТО г.Радужный  Владимирской области", Постановление администрации от 01.06.2011 №663 "Об утверждении Положения об оплате труда работников муниципальных казенных учреждений ЗАТО г.Радужный Владимирской области"</t>
  </si>
  <si>
    <t>с момента опубликования, до принятия нового НПА</t>
  </si>
  <si>
    <t>ч.II разд. ХI гл.34 НК;        в целом</t>
  </si>
  <si>
    <t>0500й20220</t>
  </si>
  <si>
    <t>0500140200</t>
  </si>
  <si>
    <t>Процентные платежи по муниципальному долгу</t>
  </si>
  <si>
    <t>2.2.4</t>
  </si>
  <si>
    <t>Решение ГСНД от 07.09.2009г. № 14/126  "Об утверждении Положения "О муниципальном долге ЗАТО г.Радужный"</t>
  </si>
  <si>
    <t>01.01.2020 / 31.12.2022</t>
  </si>
  <si>
    <t>9990020300</t>
  </si>
  <si>
    <t>Обслуживание муниципального долга</t>
  </si>
  <si>
    <t>Решение ГСНД от 07.09.2009 № 14/126  "Об утверждении Положения "О муниципальном долге ЗАТО г.Радужный"</t>
  </si>
  <si>
    <t>730</t>
  </si>
  <si>
    <t>Соглашение о взаимодействии и сотрудничестве от 05.12.2016</t>
  </si>
  <si>
    <t>Резервный фонд администрации города</t>
  </si>
  <si>
    <t>9990081000</t>
  </si>
  <si>
    <t>Резервные средства</t>
  </si>
  <si>
    <t>Постановление администрации  от 09.02.2009 № 68 "Об утверждении Положения о порядке формирования и расходования средств резервного фонда администрации ЗАТО г.Радужный"</t>
  </si>
  <si>
    <t>Резерв на выполнение условий софинансирования участия в федеральных, областных приоритетных проектах и программах (Иные бюджетные ассигнования)</t>
  </si>
  <si>
    <t>9990021240</t>
  </si>
  <si>
    <t>Постановление администрации ЗАТО г.Радужный Владимирской области от 15.10.2018 года №1467 "Об утверждении исходных данных для составления бюджета ЗАТО г.Радужный Владимирской области на 2019 год и на плановый период 2020-2021 годов"</t>
  </si>
  <si>
    <t>870</t>
  </si>
  <si>
    <t>2.1.16</t>
  </si>
  <si>
    <t>0610420220</t>
  </si>
  <si>
    <t>Постановление администрации от 24.10.2014 № 864 "Об утверждении Порядка оказания содействия в оплате за энергоресурсы"</t>
  </si>
  <si>
    <t>Условно утвержденные расходы</t>
  </si>
  <si>
    <t>2.7</t>
  </si>
  <si>
    <t>Решение ГСНД от 31.03.2008 №8/37 "Об утверждении "Положения о бюджетном процессе в городском округе ЗАТО г.Радужный"</t>
  </si>
  <si>
    <t>статья 12</t>
  </si>
  <si>
    <t>Примечания:</t>
  </si>
  <si>
    <t>* - показатели уточняются</t>
  </si>
  <si>
    <t>** - в части расходов на реализацию адресной инвестиционной программы развития ЗАТО г.Радужный Владимирской области на 2019-2021 года</t>
  </si>
</sst>
</file>

<file path=xl/styles.xml><?xml version="1.0" encoding="utf-8"?>
<styleSheet xmlns="http://schemas.openxmlformats.org/spreadsheetml/2006/main">
  <numFmts count="3">
    <numFmt numFmtId="164" formatCode="#,##0.000"/>
    <numFmt numFmtId="165" formatCode="_-* #,##0.00_р_._-;\-* #,##0.00_р_._-;_-* &quot;-&quot;??_р_._-;_-@_-"/>
    <numFmt numFmtId="166" formatCode="0.000"/>
  </numFmts>
  <fonts count="11">
    <font>
      <sz val="10"/>
      <name val="Arial Cyr"/>
      <family val="2"/>
      <charset val="204"/>
    </font>
    <font>
      <sz val="11"/>
      <name val="Times New Roman"/>
      <family val="1"/>
      <charset val="204"/>
    </font>
    <font>
      <sz val="10"/>
      <color rgb="FF000000"/>
      <name val="Arial"/>
      <family val="2"/>
    </font>
    <font>
      <sz val="10"/>
      <color rgb="FF000000"/>
      <name val="Arial Cyr"/>
      <family val="2"/>
    </font>
    <font>
      <b/>
      <sz val="10"/>
      <color rgb="FF000000"/>
      <name val="Arial Cyr"/>
      <family val="2"/>
    </font>
    <font>
      <b/>
      <sz val="11"/>
      <name val="Times New Roman"/>
      <family val="1"/>
      <charset val="204"/>
    </font>
    <font>
      <sz val="8"/>
      <color rgb="FF000000"/>
      <name val="Arial"/>
      <family val="2"/>
    </font>
    <font>
      <b/>
      <u/>
      <sz val="11"/>
      <name val="Times New Roman"/>
      <family val="1"/>
      <charset val="204"/>
    </font>
    <font>
      <sz val="10"/>
      <color rgb="FF000000"/>
      <name val="Times New Roman"/>
      <family val="2"/>
    </font>
    <font>
      <b/>
      <sz val="13"/>
      <name val="Times New Roman"/>
      <family val="1"/>
      <charset val="204"/>
    </font>
    <font>
      <sz val="10"/>
      <color theme="0"/>
      <name val="Arial Cyr"/>
      <family val="2"/>
      <charset val="204"/>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patternFill>
    </fill>
    <fill>
      <patternFill patternType="solid">
        <fgColor theme="0" tint="-4.9989318521683403E-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0" fontId="3" fillId="0" borderId="0"/>
    <xf numFmtId="0" fontId="4" fillId="0" borderId="0">
      <alignment horizontal="right" vertical="center"/>
    </xf>
    <xf numFmtId="0" fontId="3" fillId="0" borderId="0">
      <alignment horizontal="left" vertical="center" shrinkToFit="1"/>
    </xf>
    <xf numFmtId="0" fontId="6" fillId="0" borderId="0">
      <alignment vertical="top"/>
    </xf>
    <xf numFmtId="0" fontId="8" fillId="0" borderId="3">
      <alignment horizontal="center" vertical="center" wrapText="1"/>
    </xf>
    <xf numFmtId="0" fontId="8" fillId="0" borderId="4">
      <alignment horizontal="center" vertical="center" wrapText="1"/>
    </xf>
    <xf numFmtId="49" fontId="3" fillId="4" borderId="3">
      <alignment horizontal="left" vertical="top" wrapText="1"/>
    </xf>
    <xf numFmtId="3" fontId="3" fillId="0" borderId="3">
      <alignment horizontal="right" vertical="top" shrinkToFit="1"/>
    </xf>
    <xf numFmtId="49" fontId="3" fillId="0" borderId="3">
      <alignment horizontal="center" vertical="top" wrapText="1"/>
    </xf>
    <xf numFmtId="49" fontId="3" fillId="0" borderId="5">
      <alignment horizontal="left" vertical="top" wrapText="1"/>
    </xf>
    <xf numFmtId="49" fontId="3" fillId="0" borderId="6">
      <alignment horizontal="left" vertical="top" wrapText="1"/>
    </xf>
    <xf numFmtId="49" fontId="3" fillId="0" borderId="7">
      <alignment horizontal="left" vertical="top" wrapText="1"/>
    </xf>
    <xf numFmtId="49" fontId="3" fillId="0" borderId="3">
      <alignment horizontal="left" vertical="top" wrapText="1"/>
    </xf>
    <xf numFmtId="49" fontId="3" fillId="0" borderId="8">
      <alignment horizontal="center" vertical="top" wrapText="1"/>
    </xf>
    <xf numFmtId="49" fontId="3" fillId="0" borderId="8">
      <alignment horizontal="left" vertical="top" wrapText="1"/>
    </xf>
    <xf numFmtId="3" fontId="3" fillId="0" borderId="8">
      <alignment horizontal="right" vertical="top" shrinkToFit="1"/>
    </xf>
    <xf numFmtId="49" fontId="3" fillId="0" borderId="5">
      <alignment horizontal="left" vertical="center" wrapText="1"/>
    </xf>
    <xf numFmtId="0" fontId="4" fillId="0" borderId="3">
      <alignment vertical="top" wrapText="1"/>
    </xf>
  </cellStyleXfs>
  <cellXfs count="180">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1" applyNumberFormat="1" applyFont="1" applyAlignment="1" applyProtection="1">
      <alignment horizontal="center" vertical="center" wrapText="1"/>
      <protection locked="0"/>
    </xf>
    <xf numFmtId="0" fontId="1" fillId="0" borderId="0" xfId="2" applyNumberFormat="1" applyFont="1" applyAlignment="1" applyProtection="1">
      <alignment horizontal="center" vertical="center" wrapText="1"/>
      <protection locked="0"/>
    </xf>
    <xf numFmtId="49" fontId="1" fillId="0" borderId="0" xfId="2" applyNumberFormat="1" applyFont="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xf>
    <xf numFmtId="49" fontId="5" fillId="0" borderId="0" xfId="3" applyNumberFormat="1" applyFont="1" applyAlignment="1" applyProtection="1">
      <alignment horizontal="center" vertical="center" wrapText="1"/>
      <protection locked="0"/>
    </xf>
    <xf numFmtId="49" fontId="1" fillId="0" borderId="0" xfId="4" applyNumberFormat="1" applyFont="1" applyAlignment="1" applyProtection="1">
      <alignment horizontal="center" vertical="center" wrapText="1" shrinkToFit="1"/>
      <protection locked="0"/>
    </xf>
    <xf numFmtId="0" fontId="1" fillId="0" borderId="0" xfId="5" applyNumberFormat="1" applyFont="1" applyAlignment="1" applyProtection="1">
      <alignment horizontal="center" vertical="center" wrapText="1"/>
      <protection locked="0"/>
    </xf>
    <xf numFmtId="164" fontId="1" fillId="0" borderId="0" xfId="5" applyNumberFormat="1" applyFont="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164" fontId="1" fillId="0" borderId="2" xfId="0" applyNumberFormat="1" applyFont="1" applyFill="1" applyBorder="1" applyAlignment="1" applyProtection="1">
      <alignment horizontal="center" vertical="center" wrapText="1"/>
    </xf>
    <xf numFmtId="0" fontId="1" fillId="0" borderId="2" xfId="6" applyNumberFormat="1" applyFont="1" applyBorder="1" applyAlignment="1" applyProtection="1">
      <alignment horizontal="center" vertical="center" wrapText="1"/>
      <protection locked="0"/>
    </xf>
    <xf numFmtId="49" fontId="1" fillId="0" borderId="2" xfId="6" applyNumberFormat="1" applyFont="1" applyBorder="1" applyAlignment="1" applyProtection="1">
      <alignment horizontal="center" vertical="center" wrapText="1"/>
      <protection locked="0"/>
    </xf>
    <xf numFmtId="164" fontId="1" fillId="0" borderId="2" xfId="7" applyNumberFormat="1" applyFont="1" applyBorder="1" applyAlignment="1" applyProtection="1">
      <alignment horizontal="center" vertical="center" wrapText="1"/>
      <protection locked="0"/>
    </xf>
    <xf numFmtId="0" fontId="1" fillId="0" borderId="2" xfId="6" applyNumberFormat="1" applyFont="1" applyBorder="1" applyAlignment="1" applyProtection="1">
      <alignment horizontal="center" vertical="center" wrapText="1"/>
      <protection locked="0"/>
    </xf>
    <xf numFmtId="49" fontId="1" fillId="0" borderId="2" xfId="6" applyNumberFormat="1" applyFont="1" applyBorder="1" applyAlignment="1" applyProtection="1">
      <alignment horizontal="center" vertical="center" wrapText="1"/>
      <protection locked="0"/>
    </xf>
    <xf numFmtId="0" fontId="9" fillId="2" borderId="2" xfId="6" applyNumberFormat="1" applyFont="1" applyFill="1" applyBorder="1" applyAlignment="1" applyProtection="1">
      <alignment horizontal="center" vertical="center" wrapText="1"/>
      <protection locked="0"/>
    </xf>
    <xf numFmtId="164" fontId="9" fillId="2" borderId="2" xfId="6" applyNumberFormat="1" applyFont="1" applyFill="1" applyBorder="1" applyAlignment="1" applyProtection="1">
      <alignment horizontal="center" vertical="center" wrapText="1"/>
      <protection locked="0"/>
    </xf>
    <xf numFmtId="0" fontId="9" fillId="2" borderId="2" xfId="6" applyNumberFormat="1" applyFont="1" applyFill="1" applyBorder="1" applyAlignment="1" applyProtection="1">
      <alignment horizontal="center" vertical="center" wrapText="1"/>
      <protection locked="0"/>
    </xf>
    <xf numFmtId="0" fontId="5" fillId="3" borderId="2" xfId="6" applyNumberFormat="1" applyFont="1" applyFill="1" applyBorder="1" applyAlignment="1" applyProtection="1">
      <alignment horizontal="center" vertical="center" wrapText="1"/>
      <protection locked="0"/>
    </xf>
    <xf numFmtId="49" fontId="5" fillId="3" borderId="2" xfId="8" applyNumberFormat="1" applyFont="1" applyFill="1" applyBorder="1" applyAlignment="1" applyProtection="1">
      <alignment horizontal="center" vertical="center" wrapText="1"/>
      <protection locked="0"/>
    </xf>
    <xf numFmtId="49" fontId="5" fillId="3" borderId="2" xfId="8" applyNumberFormat="1" applyFont="1" applyFill="1" applyBorder="1" applyAlignment="1" applyProtection="1">
      <alignment vertical="center" wrapText="1"/>
      <protection locked="0"/>
    </xf>
    <xf numFmtId="49" fontId="5" fillId="3" borderId="2" xfId="8" applyNumberFormat="1" applyFont="1" applyFill="1" applyBorder="1" applyAlignment="1" applyProtection="1">
      <alignment horizontal="center" vertical="center" wrapText="1"/>
      <protection locked="0"/>
    </xf>
    <xf numFmtId="164" fontId="5" fillId="3" borderId="2" xfId="9" applyNumberFormat="1" applyFont="1" applyFill="1" applyBorder="1" applyAlignment="1" applyProtection="1">
      <alignment horizontal="center" vertical="center" wrapText="1" shrinkToFit="1"/>
      <protection locked="0"/>
    </xf>
    <xf numFmtId="49" fontId="5" fillId="5" borderId="2" xfId="10" applyNumberFormat="1" applyFont="1" applyFill="1" applyBorder="1" applyAlignment="1" applyProtection="1">
      <alignment horizontal="center" vertical="center" wrapText="1"/>
      <protection locked="0"/>
    </xf>
    <xf numFmtId="49" fontId="5" fillId="5" borderId="2" xfId="8" applyNumberFormat="1" applyFont="1" applyFill="1" applyBorder="1" applyAlignment="1" applyProtection="1">
      <alignment horizontal="center" vertical="center" wrapText="1"/>
      <protection locked="0"/>
    </xf>
    <xf numFmtId="49" fontId="5" fillId="5" borderId="2" xfId="11" applyNumberFormat="1" applyFont="1" applyFill="1" applyBorder="1" applyAlignment="1" applyProtection="1">
      <alignment horizontal="center" vertical="center" wrapText="1"/>
      <protection locked="0"/>
    </xf>
    <xf numFmtId="49" fontId="5" fillId="5" borderId="2" xfId="12" applyNumberFormat="1" applyFont="1" applyFill="1" applyBorder="1" applyAlignment="1" applyProtection="1">
      <alignment horizontal="center" vertical="center" wrapText="1"/>
      <protection locked="0"/>
    </xf>
    <xf numFmtId="49" fontId="5" fillId="5" borderId="2" xfId="13" applyNumberFormat="1" applyFont="1" applyFill="1" applyBorder="1" applyAlignment="1" applyProtection="1">
      <alignment horizontal="center" vertical="center" wrapText="1"/>
      <protection locked="0"/>
    </xf>
    <xf numFmtId="49" fontId="1" fillId="5" borderId="2" xfId="10" applyNumberFormat="1" applyFont="1" applyFill="1" applyBorder="1" applyAlignment="1" applyProtection="1">
      <alignment horizontal="center" vertical="center" wrapText="1"/>
      <protection locked="0"/>
    </xf>
    <xf numFmtId="164" fontId="5" fillId="5" borderId="2" xfId="9" applyNumberFormat="1" applyFont="1" applyFill="1" applyBorder="1" applyAlignment="1" applyProtection="1">
      <alignment horizontal="center" vertical="center" wrapText="1" shrinkToFit="1"/>
      <protection locked="0"/>
    </xf>
    <xf numFmtId="49" fontId="1" fillId="0" borderId="2" xfId="10" applyNumberFormat="1" applyFont="1" applyBorder="1" applyAlignment="1" applyProtection="1">
      <alignment horizontal="center" vertical="center" wrapText="1"/>
      <protection locked="0"/>
    </xf>
    <xf numFmtId="49" fontId="1" fillId="4" borderId="2" xfId="8"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164" fontId="1" fillId="0" borderId="2" xfId="9" applyNumberFormat="1" applyFont="1" applyBorder="1" applyAlignment="1" applyProtection="1">
      <alignment horizontal="center" vertical="center" wrapText="1" shrinkToFit="1"/>
      <protection locked="0"/>
    </xf>
    <xf numFmtId="3" fontId="1" fillId="0" borderId="2" xfId="9" applyNumberFormat="1" applyFont="1" applyBorder="1" applyAlignment="1" applyProtection="1">
      <alignment horizontal="center" vertical="center" wrapText="1" shrinkToFit="1"/>
      <protection locked="0"/>
    </xf>
    <xf numFmtId="49" fontId="1" fillId="0" borderId="2" xfId="14" applyNumberFormat="1" applyFont="1" applyBorder="1" applyAlignment="1" applyProtection="1">
      <alignment horizontal="center" vertical="center" wrapText="1"/>
      <protection locked="0"/>
    </xf>
    <xf numFmtId="49" fontId="5" fillId="5" borderId="2" xfId="14" applyNumberFormat="1" applyFont="1" applyFill="1" applyBorder="1" applyAlignment="1" applyProtection="1">
      <alignment horizontal="center" vertical="center" wrapText="1"/>
      <protection locked="0"/>
    </xf>
    <xf numFmtId="49" fontId="1" fillId="0" borderId="2" xfId="15" applyNumberFormat="1" applyFont="1" applyBorder="1" applyAlignment="1" applyProtection="1">
      <alignment horizontal="center" vertical="center" wrapText="1"/>
      <protection locked="0"/>
    </xf>
    <xf numFmtId="49" fontId="1" fillId="0" borderId="2" xfId="16" applyNumberFormat="1" applyFont="1" applyBorder="1" applyAlignment="1" applyProtection="1">
      <alignment horizontal="center" vertical="center" wrapText="1"/>
      <protection locked="0"/>
    </xf>
    <xf numFmtId="49" fontId="5" fillId="5" borderId="2" xfId="15" applyNumberFormat="1" applyFont="1" applyFill="1" applyBorder="1" applyAlignment="1" applyProtection="1">
      <alignment horizontal="center" vertical="center" wrapText="1"/>
      <protection locked="0"/>
    </xf>
    <xf numFmtId="49" fontId="5" fillId="5" borderId="2" xfId="16" applyNumberFormat="1" applyFont="1" applyFill="1" applyBorder="1" applyAlignment="1" applyProtection="1">
      <alignment horizontal="center" vertical="center" wrapText="1"/>
      <protection locked="0"/>
    </xf>
    <xf numFmtId="164" fontId="5" fillId="5" borderId="2" xfId="17" applyNumberFormat="1" applyFont="1" applyFill="1" applyBorder="1" applyAlignment="1" applyProtection="1">
      <alignment horizontal="center" vertical="center" wrapText="1" shrinkToFit="1"/>
      <protection locked="0"/>
    </xf>
    <xf numFmtId="49" fontId="1" fillId="0" borderId="2" xfId="16" applyNumberFormat="1" applyFont="1" applyBorder="1" applyAlignment="1" applyProtection="1">
      <alignment horizontal="center" vertical="center" wrapText="1"/>
      <protection locked="0"/>
    </xf>
    <xf numFmtId="164" fontId="1" fillId="0" borderId="2" xfId="17" applyNumberFormat="1" applyFont="1" applyBorder="1" applyAlignment="1" applyProtection="1">
      <alignment horizontal="center" vertical="center" wrapText="1" shrinkToFit="1"/>
      <protection locked="0"/>
    </xf>
    <xf numFmtId="164" fontId="1" fillId="0" borderId="2" xfId="17" applyNumberFormat="1" applyFont="1" applyFill="1" applyBorder="1" applyAlignment="1" applyProtection="1">
      <alignment horizontal="center" vertical="center" wrapText="1" shrinkToFit="1"/>
      <protection locked="0"/>
    </xf>
    <xf numFmtId="0" fontId="5" fillId="5"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4" fontId="5" fillId="5" borderId="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7" borderId="2" xfId="0" applyFont="1" applyFill="1" applyBorder="1" applyAlignment="1">
      <alignment horizontal="center" vertical="center" wrapText="1"/>
    </xf>
    <xf numFmtId="0" fontId="5" fillId="5" borderId="2" xfId="0" applyFont="1" applyFill="1" applyBorder="1" applyAlignment="1">
      <alignment horizontal="center" vertical="center"/>
    </xf>
    <xf numFmtId="49" fontId="5" fillId="5" borderId="2" xfId="0" applyNumberFormat="1" applyFont="1" applyFill="1" applyBorder="1" applyAlignment="1">
      <alignment horizontal="center" vertical="center"/>
    </xf>
    <xf numFmtId="0" fontId="1" fillId="0" borderId="2" xfId="0" applyFont="1" applyBorder="1" applyAlignment="1">
      <alignment horizontal="center" vertical="center"/>
    </xf>
    <xf numFmtId="49" fontId="1" fillId="7"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7" borderId="12" xfId="0"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49" fontId="1" fillId="0" borderId="12" xfId="0" applyNumberFormat="1" applyFont="1" applyBorder="1" applyAlignment="1">
      <alignment horizontal="center" vertical="center" wrapText="1"/>
    </xf>
    <xf numFmtId="0" fontId="1" fillId="6" borderId="12" xfId="0" applyNumberFormat="1" applyFont="1" applyFill="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5" fillId="5" borderId="2" xfId="11" applyNumberFormat="1"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49" fontId="5" fillId="3" borderId="2" xfId="0" applyNumberFormat="1" applyFont="1" applyFill="1" applyBorder="1" applyAlignment="1">
      <alignment vertical="center" wrapText="1"/>
    </xf>
    <xf numFmtId="49" fontId="5" fillId="5" borderId="2" xfId="0" applyNumberFormat="1" applyFont="1" applyFill="1" applyBorder="1" applyAlignment="1">
      <alignment horizontal="center" vertical="center" wrapText="1" shrinkToFit="1"/>
    </xf>
    <xf numFmtId="166" fontId="5" fillId="5"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shrinkToFit="1"/>
    </xf>
    <xf numFmtId="0" fontId="1" fillId="0" borderId="13" xfId="6" applyNumberFormat="1" applyFont="1" applyBorder="1" applyAlignment="1" applyProtection="1">
      <alignment horizontal="center" vertical="center" wrapText="1"/>
      <protection locked="0"/>
    </xf>
    <xf numFmtId="0" fontId="1" fillId="0" borderId="14" xfId="6" applyNumberFormat="1" applyFont="1" applyBorder="1" applyAlignment="1" applyProtection="1">
      <alignment horizontal="center" vertical="center" wrapText="1"/>
      <protection locked="0"/>
    </xf>
    <xf numFmtId="0" fontId="1" fillId="0" borderId="15" xfId="6" applyNumberFormat="1" applyFont="1" applyBorder="1" applyAlignment="1" applyProtection="1">
      <alignment horizontal="center" vertical="center" wrapText="1"/>
      <protection locked="0"/>
    </xf>
    <xf numFmtId="49" fontId="1" fillId="0" borderId="2" xfId="0" applyNumberFormat="1" applyFont="1" applyBorder="1" applyAlignment="1">
      <alignment horizontal="center" vertical="center"/>
    </xf>
    <xf numFmtId="164" fontId="1" fillId="0" borderId="2" xfId="6" applyNumberFormat="1" applyFont="1" applyBorder="1" applyAlignment="1" applyProtection="1">
      <alignment horizontal="center" vertical="center" wrapText="1"/>
      <protection locked="0"/>
    </xf>
    <xf numFmtId="166" fontId="1" fillId="0" borderId="2" xfId="6" applyNumberFormat="1" applyFont="1" applyBorder="1" applyAlignment="1" applyProtection="1">
      <alignment horizontal="center" vertical="center" wrapText="1"/>
      <protection locked="0"/>
    </xf>
    <xf numFmtId="0" fontId="1" fillId="0" borderId="9" xfId="6" applyNumberFormat="1" applyFont="1" applyBorder="1" applyAlignment="1" applyProtection="1">
      <alignment horizontal="center" vertical="center" wrapText="1"/>
      <protection locked="0"/>
    </xf>
    <xf numFmtId="0" fontId="1" fillId="0" borderId="10" xfId="6" applyNumberFormat="1" applyFont="1" applyBorder="1" applyAlignment="1" applyProtection="1">
      <alignment horizontal="center" vertical="center" wrapText="1"/>
      <protection locked="0"/>
    </xf>
    <xf numFmtId="0" fontId="1" fillId="0" borderId="11" xfId="6" applyNumberFormat="1" applyFont="1" applyBorder="1" applyAlignment="1" applyProtection="1">
      <alignment horizontal="center" vertical="center" wrapText="1"/>
      <protection locked="0"/>
    </xf>
    <xf numFmtId="166" fontId="1" fillId="0" borderId="2" xfId="6" applyNumberFormat="1" applyFont="1" applyBorder="1" applyAlignment="1" applyProtection="1">
      <alignment horizontal="center" vertical="center" wrapText="1"/>
      <protection locked="0"/>
    </xf>
    <xf numFmtId="49" fontId="1" fillId="8" borderId="2" xfId="0" applyNumberFormat="1" applyFont="1" applyFill="1" applyBorder="1" applyAlignment="1">
      <alignment horizontal="center" vertical="center"/>
    </xf>
    <xf numFmtId="164" fontId="1" fillId="8" borderId="2" xfId="0" applyNumberFormat="1" applyFont="1" applyFill="1" applyBorder="1" applyAlignment="1">
      <alignment horizontal="center" vertical="center"/>
    </xf>
    <xf numFmtId="0" fontId="1" fillId="0" borderId="12" xfId="6" applyNumberFormat="1" applyFont="1" applyBorder="1" applyAlignment="1" applyProtection="1">
      <alignment horizontal="center" vertical="center" wrapText="1"/>
      <protection locked="0"/>
    </xf>
    <xf numFmtId="0" fontId="1" fillId="0" borderId="16" xfId="6" applyNumberFormat="1" applyFont="1" applyBorder="1" applyAlignment="1" applyProtection="1">
      <alignment horizontal="center" vertical="center" wrapText="1"/>
      <protection locked="0"/>
    </xf>
    <xf numFmtId="0" fontId="1" fillId="0" borderId="17" xfId="6" applyNumberFormat="1" applyFont="1" applyBorder="1" applyAlignment="1" applyProtection="1">
      <alignment horizontal="center" vertical="center" wrapText="1"/>
      <protection locked="0"/>
    </xf>
    <xf numFmtId="3" fontId="1" fillId="0" borderId="2" xfId="9" applyNumberFormat="1" applyFont="1" applyBorder="1" applyAlignment="1" applyProtection="1">
      <alignment horizontal="center" vertical="center" wrapText="1"/>
      <protection locked="0"/>
    </xf>
    <xf numFmtId="49" fontId="5" fillId="3" borderId="2" xfId="10" applyNumberFormat="1" applyFont="1" applyFill="1" applyBorder="1" applyAlignment="1" applyProtection="1">
      <alignment horizontal="center" vertical="center" wrapText="1"/>
      <protection locked="0"/>
    </xf>
    <xf numFmtId="164" fontId="5" fillId="3" borderId="2" xfId="0" applyNumberFormat="1" applyFont="1" applyFill="1" applyBorder="1" applyAlignment="1">
      <alignment horizontal="center" vertical="center"/>
    </xf>
    <xf numFmtId="3" fontId="5" fillId="3" borderId="2" xfId="9" applyNumberFormat="1" applyFont="1" applyFill="1" applyBorder="1" applyAlignment="1" applyProtection="1">
      <alignment horizontal="center" vertical="center" wrapText="1"/>
      <protection locked="0"/>
    </xf>
    <xf numFmtId="49" fontId="5" fillId="5" borderId="2" xfId="6" applyNumberFormat="1" applyFont="1" applyFill="1" applyBorder="1" applyAlignment="1" applyProtection="1">
      <alignment horizontal="center" vertical="center" wrapText="1"/>
      <protection locked="0"/>
    </xf>
    <xf numFmtId="0" fontId="5" fillId="5" borderId="2" xfId="6" applyNumberFormat="1" applyFont="1" applyFill="1" applyBorder="1" applyAlignment="1" applyProtection="1">
      <alignment horizontal="center" vertical="center" wrapText="1"/>
      <protection locked="0"/>
    </xf>
    <xf numFmtId="164" fontId="5" fillId="5" borderId="2" xfId="6" applyNumberFormat="1" applyFont="1" applyFill="1" applyBorder="1" applyAlignment="1" applyProtection="1">
      <alignment horizontal="center" vertical="center" wrapText="1"/>
      <protection locked="0"/>
    </xf>
    <xf numFmtId="49" fontId="1" fillId="0" borderId="2" xfId="10" applyNumberFormat="1" applyFont="1" applyFill="1" applyBorder="1" applyAlignment="1" applyProtection="1">
      <alignment horizontal="center" vertical="center" wrapText="1"/>
      <protection locked="0"/>
    </xf>
    <xf numFmtId="0" fontId="1" fillId="0" borderId="2" xfId="18" applyNumberFormat="1" applyFont="1" applyFill="1" applyBorder="1" applyAlignment="1" applyProtection="1">
      <alignment horizontal="center" vertical="center" wrapText="1"/>
      <protection locked="0"/>
    </xf>
    <xf numFmtId="164" fontId="1" fillId="0" borderId="2" xfId="9" applyNumberFormat="1" applyFont="1" applyFill="1" applyBorder="1" applyAlignment="1" applyProtection="1">
      <alignment horizontal="center" vertical="center" shrinkToFit="1"/>
      <protection locked="0"/>
    </xf>
    <xf numFmtId="3" fontId="1" fillId="0" borderId="2" xfId="9" applyNumberFormat="1" applyFont="1" applyFill="1" applyBorder="1" applyAlignment="1" applyProtection="1">
      <alignment horizontal="center" vertical="center" wrapText="1"/>
      <protection locked="0"/>
    </xf>
    <xf numFmtId="0" fontId="1" fillId="0" borderId="2" xfId="6" applyNumberFormat="1" applyFont="1" applyFill="1" applyBorder="1" applyAlignment="1" applyProtection="1">
      <alignment horizontal="center" vertical="center" wrapText="1"/>
      <protection locked="0"/>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0" fontId="1" fillId="6" borderId="2" xfId="0" applyFont="1" applyFill="1" applyBorder="1" applyAlignment="1">
      <alignment horizontal="center" vertical="center" wrapText="1"/>
    </xf>
    <xf numFmtId="49" fontId="1" fillId="0" borderId="12" xfId="10" applyNumberFormat="1" applyFont="1" applyBorder="1" applyAlignment="1" applyProtection="1">
      <alignment horizontal="center" vertical="center" wrapText="1"/>
      <protection locked="0"/>
    </xf>
    <xf numFmtId="49" fontId="1" fillId="0" borderId="12" xfId="0" applyNumberFormat="1" applyFont="1" applyFill="1" applyBorder="1" applyAlignment="1">
      <alignment horizontal="center" vertical="center"/>
    </xf>
    <xf numFmtId="164" fontId="1" fillId="0" borderId="12" xfId="0" applyNumberFormat="1" applyFont="1" applyFill="1" applyBorder="1" applyAlignment="1">
      <alignment horizontal="center" vertical="center"/>
    </xf>
    <xf numFmtId="3" fontId="1" fillId="0" borderId="12" xfId="9" applyNumberFormat="1" applyFont="1" applyFill="1" applyBorder="1" applyAlignment="1" applyProtection="1">
      <alignment horizontal="center" vertical="center" wrapText="1"/>
      <protection locked="0"/>
    </xf>
    <xf numFmtId="164" fontId="5" fillId="5" borderId="2" xfId="0" applyNumberFormat="1" applyFont="1" applyFill="1" applyBorder="1" applyAlignment="1">
      <alignment horizontal="center" vertical="center"/>
    </xf>
    <xf numFmtId="3" fontId="5" fillId="5" borderId="2" xfId="9" applyNumberFormat="1" applyFont="1" applyFill="1" applyBorder="1" applyAlignment="1" applyProtection="1">
      <alignment horizontal="center" vertical="center" wrapText="1"/>
      <protection locked="0"/>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0" borderId="9" xfId="6" applyNumberFormat="1" applyFont="1" applyFill="1" applyBorder="1" applyAlignment="1" applyProtection="1">
      <alignment horizontal="center" vertical="center" wrapText="1"/>
      <protection locked="0"/>
    </xf>
    <xf numFmtId="0" fontId="1" fillId="0" borderId="10" xfId="6" applyNumberFormat="1" applyFont="1" applyFill="1" applyBorder="1" applyAlignment="1" applyProtection="1">
      <alignment horizontal="center" vertical="center" wrapText="1"/>
      <protection locked="0"/>
    </xf>
    <xf numFmtId="0" fontId="1" fillId="0" borderId="11" xfId="6" applyNumberFormat="1" applyFont="1" applyFill="1" applyBorder="1" applyAlignment="1" applyProtection="1">
      <alignment horizontal="center" vertical="center" wrapText="1"/>
      <protection locked="0"/>
    </xf>
    <xf numFmtId="0" fontId="1" fillId="0" borderId="13" xfId="6" applyNumberFormat="1" applyFont="1" applyFill="1" applyBorder="1" applyAlignment="1" applyProtection="1">
      <alignment horizontal="center" vertical="center" wrapText="1"/>
      <protection locked="0"/>
    </xf>
    <xf numFmtId="0" fontId="1" fillId="0" borderId="14" xfId="6" applyNumberFormat="1" applyFont="1" applyFill="1" applyBorder="1" applyAlignment="1" applyProtection="1">
      <alignment horizontal="center" vertical="center" wrapText="1"/>
      <protection locked="0"/>
    </xf>
    <xf numFmtId="0" fontId="1" fillId="0" borderId="15" xfId="6" applyNumberFormat="1" applyFont="1" applyFill="1" applyBorder="1" applyAlignment="1" applyProtection="1">
      <alignment horizontal="center" vertical="center" wrapText="1"/>
      <protection locked="0"/>
    </xf>
    <xf numFmtId="0" fontId="5" fillId="3" borderId="2" xfId="6" applyNumberFormat="1" applyFont="1" applyFill="1" applyBorder="1" applyAlignment="1" applyProtection="1">
      <alignment vertical="center" wrapText="1"/>
      <protection locked="0"/>
    </xf>
    <xf numFmtId="0" fontId="5" fillId="3" borderId="2" xfId="6" applyNumberFormat="1" applyFont="1" applyFill="1" applyBorder="1" applyAlignment="1" applyProtection="1">
      <alignment horizontal="center" vertical="center" wrapText="1"/>
      <protection locked="0"/>
    </xf>
    <xf numFmtId="0" fontId="1" fillId="3" borderId="2" xfId="6" applyNumberFormat="1" applyFont="1" applyFill="1" applyBorder="1" applyAlignment="1" applyProtection="1">
      <alignment horizontal="center" vertical="center" wrapText="1"/>
      <protection locked="0"/>
    </xf>
    <xf numFmtId="3" fontId="1" fillId="5" borderId="2" xfId="9" applyNumberFormat="1" applyFont="1" applyFill="1" applyBorder="1" applyAlignment="1" applyProtection="1">
      <alignment horizontal="center" vertical="center" wrapText="1"/>
      <protection locked="0"/>
    </xf>
    <xf numFmtId="164" fontId="5" fillId="3" borderId="2" xfId="6" applyNumberFormat="1" applyFont="1" applyFill="1" applyBorder="1" applyAlignment="1" applyProtection="1">
      <alignment horizontal="center" vertical="center" wrapText="1"/>
      <protection locked="0"/>
    </xf>
    <xf numFmtId="0" fontId="5" fillId="5" borderId="2" xfId="19" applyNumberFormat="1" applyFont="1" applyFill="1" applyBorder="1" applyAlignment="1" applyProtection="1">
      <alignment horizontal="center" vertical="center" wrapText="1"/>
    </xf>
    <xf numFmtId="49" fontId="1" fillId="0" borderId="2" xfId="15" applyNumberFormat="1" applyFont="1" applyFill="1" applyBorder="1" applyAlignment="1" applyProtection="1">
      <alignment horizontal="center" vertical="center" wrapText="1"/>
      <protection locked="0"/>
    </xf>
    <xf numFmtId="0" fontId="1" fillId="0" borderId="2" xfId="19" applyNumberFormat="1" applyFont="1" applyFill="1" applyBorder="1" applyAlignment="1" applyProtection="1">
      <alignment horizontal="center" vertical="center" wrapText="1"/>
    </xf>
    <xf numFmtId="49" fontId="1" fillId="0" borderId="2" xfId="18" applyNumberFormat="1" applyFont="1" applyFill="1" applyBorder="1" applyAlignment="1" applyProtection="1">
      <alignment horizontal="center" vertical="center" wrapText="1"/>
      <protection locked="0"/>
    </xf>
    <xf numFmtId="164" fontId="1" fillId="0" borderId="2" xfId="6" applyNumberFormat="1" applyFont="1" applyFill="1" applyBorder="1" applyAlignment="1" applyProtection="1">
      <alignment horizontal="center" vertical="center" wrapText="1"/>
      <protection locked="0"/>
    </xf>
    <xf numFmtId="164" fontId="1" fillId="5" borderId="2" xfId="6" applyNumberFormat="1" applyFont="1" applyFill="1" applyBorder="1" applyAlignment="1" applyProtection="1">
      <alignment horizontal="center" vertical="center" wrapText="1"/>
      <protection locked="0"/>
    </xf>
    <xf numFmtId="49" fontId="1" fillId="0" borderId="9" xfId="18" applyNumberFormat="1" applyFont="1" applyFill="1" applyBorder="1" applyAlignment="1" applyProtection="1">
      <alignment horizontal="center" vertical="center" wrapText="1"/>
      <protection locked="0"/>
    </xf>
    <xf numFmtId="49" fontId="1" fillId="0" borderId="10" xfId="18" applyNumberFormat="1" applyFont="1" applyFill="1" applyBorder="1" applyAlignment="1" applyProtection="1">
      <alignment horizontal="center" vertical="center" wrapText="1"/>
      <protection locked="0"/>
    </xf>
    <xf numFmtId="49" fontId="1" fillId="0" borderId="11" xfId="18" applyNumberFormat="1" applyFont="1" applyFill="1" applyBorder="1" applyAlignment="1" applyProtection="1">
      <alignment horizontal="center" vertical="center" wrapText="1"/>
      <protection locked="0"/>
    </xf>
    <xf numFmtId="0" fontId="1" fillId="0" borderId="2" xfId="0" applyNumberFormat="1" applyFont="1" applyFill="1" applyBorder="1" applyAlignment="1">
      <alignment horizontal="center" vertical="center" wrapText="1"/>
    </xf>
    <xf numFmtId="49" fontId="5" fillId="5" borderId="17" xfId="10" applyNumberFormat="1" applyFont="1" applyFill="1" applyBorder="1" applyAlignment="1" applyProtection="1">
      <alignment horizontal="center" vertical="center" wrapText="1"/>
      <protection locked="0"/>
    </xf>
    <xf numFmtId="0" fontId="5" fillId="5" borderId="17" xfId="19" applyNumberFormat="1" applyFont="1" applyFill="1" applyBorder="1" applyAlignment="1" applyProtection="1">
      <alignment horizontal="center" vertical="center" wrapText="1"/>
    </xf>
    <xf numFmtId="164" fontId="5" fillId="5" borderId="17" xfId="6" applyNumberFormat="1" applyFont="1" applyFill="1" applyBorder="1" applyAlignment="1" applyProtection="1">
      <alignment horizontal="center" vertical="center" wrapText="1"/>
      <protection locked="0"/>
    </xf>
    <xf numFmtId="49" fontId="1" fillId="0" borderId="13" xfId="18" applyNumberFormat="1" applyFont="1" applyFill="1" applyBorder="1" applyAlignment="1" applyProtection="1">
      <alignment horizontal="center" vertical="center" wrapText="1"/>
      <protection locked="0"/>
    </xf>
    <xf numFmtId="49" fontId="1" fillId="0" borderId="14" xfId="18" applyNumberFormat="1" applyFont="1" applyFill="1" applyBorder="1" applyAlignment="1" applyProtection="1">
      <alignment horizontal="center" vertical="center" wrapText="1"/>
      <protection locked="0"/>
    </xf>
    <xf numFmtId="49" fontId="1" fillId="0" borderId="15" xfId="18" applyNumberFormat="1" applyFont="1" applyFill="1" applyBorder="1" applyAlignment="1" applyProtection="1">
      <alignment horizontal="center" vertical="center" wrapText="1"/>
      <protection locked="0"/>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0" xfId="0" applyFill="1"/>
    <xf numFmtId="49" fontId="5" fillId="3" borderId="2" xfId="15" applyNumberFormat="1" applyFont="1" applyFill="1" applyBorder="1" applyAlignment="1" applyProtection="1">
      <alignment horizontal="center" vertical="center" wrapText="1"/>
      <protection locked="0"/>
    </xf>
    <xf numFmtId="0" fontId="5" fillId="3" borderId="2" xfId="19" applyNumberFormat="1" applyFont="1" applyFill="1" applyBorder="1" applyAlignment="1" applyProtection="1">
      <alignment horizontal="center" vertical="center" wrapText="1"/>
    </xf>
    <xf numFmtId="0" fontId="5" fillId="3" borderId="2" xfId="19" applyNumberFormat="1" applyFont="1" applyFill="1" applyBorder="1" applyAlignment="1" applyProtection="1">
      <alignment vertical="center" wrapText="1"/>
    </xf>
    <xf numFmtId="0" fontId="5" fillId="3" borderId="2" xfId="19" applyNumberFormat="1" applyFont="1" applyFill="1" applyBorder="1" applyAlignment="1" applyProtection="1">
      <alignment horizontal="center" vertical="center" wrapText="1"/>
    </xf>
    <xf numFmtId="49" fontId="5" fillId="3" borderId="2" xfId="0" applyNumberFormat="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xf>
    <xf numFmtId="164" fontId="10" fillId="0" borderId="0" xfId="0" applyNumberFormat="1" applyFont="1" applyAlignment="1"/>
    <xf numFmtId="164" fontId="0" fillId="0" borderId="0" xfId="0" applyNumberFormat="1" applyAlignment="1"/>
  </cellXfs>
  <cellStyles count="20">
    <cellStyle name="st74" xfId="9"/>
    <cellStyle name="st75" xfId="17"/>
    <cellStyle name="xl24" xfId="2"/>
    <cellStyle name="xl26" xfId="1"/>
    <cellStyle name="xl29" xfId="6"/>
    <cellStyle name="xl33" xfId="19"/>
    <cellStyle name="xl41" xfId="3"/>
    <cellStyle name="xl43" xfId="4"/>
    <cellStyle name="xl44" xfId="5"/>
    <cellStyle name="xl48" xfId="7"/>
    <cellStyle name="xl60" xfId="10"/>
    <cellStyle name="xl62" xfId="15"/>
    <cellStyle name="xl64" xfId="8"/>
    <cellStyle name="xl65" xfId="14"/>
    <cellStyle name="xl67" xfId="16"/>
    <cellStyle name="xl68" xfId="11"/>
    <cellStyle name="xl69" xfId="18"/>
    <cellStyle name="xl71" xfId="12"/>
    <cellStyle name="xl74" xfId="13"/>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696"/>
  <sheetViews>
    <sheetView tabSelected="1" zoomScale="90" zoomScaleNormal="90" workbookViewId="0">
      <selection activeCell="Q690" sqref="Q690"/>
    </sheetView>
  </sheetViews>
  <sheetFormatPr defaultRowHeight="13.2"/>
  <cols>
    <col min="1" max="1" width="6.88671875" customWidth="1"/>
    <col min="2" max="2" width="27.88671875" style="177" customWidth="1"/>
    <col min="3" max="3" width="11.5546875" customWidth="1"/>
    <col min="4" max="4" width="25" customWidth="1"/>
    <col min="5" max="5" width="13.6640625" customWidth="1"/>
    <col min="6" max="6" width="12.6640625" customWidth="1"/>
    <col min="7" max="7" width="7.88671875" customWidth="1"/>
    <col min="8" max="8" width="8" customWidth="1"/>
    <col min="9" max="9" width="13.88671875" customWidth="1"/>
    <col min="10" max="10" width="6.109375" customWidth="1"/>
    <col min="11" max="11" width="14.33203125" style="179" bestFit="1" customWidth="1"/>
    <col min="12" max="12" width="16" style="179" customWidth="1"/>
    <col min="13" max="13" width="11.44140625" style="179" customWidth="1"/>
    <col min="14" max="14" width="14.109375" style="179" bestFit="1" customWidth="1"/>
    <col min="15" max="15" width="15.44140625" style="179" customWidth="1"/>
    <col min="16" max="16" width="14.6640625" style="179" customWidth="1"/>
    <col min="17" max="17" width="14.109375" style="179" bestFit="1" customWidth="1"/>
    <col min="18" max="18" width="16" style="179" customWidth="1"/>
    <col min="19" max="19" width="11.44140625" style="179" customWidth="1"/>
    <col min="20" max="20" width="14.33203125" customWidth="1"/>
  </cols>
  <sheetData>
    <row r="1" spans="1:20" ht="13.8">
      <c r="A1" s="1"/>
      <c r="B1" s="1"/>
      <c r="C1" s="2"/>
      <c r="D1" s="1"/>
      <c r="E1" s="1"/>
      <c r="F1" s="1"/>
      <c r="G1" s="2"/>
      <c r="H1" s="2"/>
      <c r="I1" s="2"/>
      <c r="J1" s="1"/>
      <c r="K1" s="3"/>
      <c r="L1" s="3"/>
      <c r="M1" s="3"/>
      <c r="N1" s="3"/>
      <c r="O1" s="4" t="s">
        <v>0</v>
      </c>
      <c r="P1" s="4"/>
      <c r="Q1" s="4"/>
      <c r="R1" s="4"/>
      <c r="S1" s="4"/>
      <c r="T1" s="4"/>
    </row>
    <row r="2" spans="1:20" ht="50.25" customHeight="1">
      <c r="A2" s="1"/>
      <c r="B2" s="1"/>
      <c r="C2" s="2"/>
      <c r="D2" s="1"/>
      <c r="E2" s="1"/>
      <c r="F2" s="1"/>
      <c r="G2" s="2"/>
      <c r="H2" s="2"/>
      <c r="I2" s="2"/>
      <c r="J2" s="1"/>
      <c r="K2" s="3"/>
      <c r="L2" s="3"/>
      <c r="M2" s="3"/>
      <c r="N2" s="3"/>
      <c r="O2" s="4" t="s">
        <v>1</v>
      </c>
      <c r="P2" s="4"/>
      <c r="Q2" s="4"/>
      <c r="R2" s="4"/>
      <c r="S2" s="4"/>
      <c r="T2" s="4"/>
    </row>
    <row r="3" spans="1:20" ht="13.8">
      <c r="A3" s="5"/>
      <c r="B3" s="6"/>
      <c r="C3" s="7"/>
      <c r="D3" s="8"/>
      <c r="E3" s="6"/>
      <c r="F3" s="6"/>
      <c r="G3" s="9"/>
      <c r="H3" s="9"/>
      <c r="I3" s="10"/>
      <c r="J3" s="11"/>
      <c r="K3" s="12"/>
      <c r="L3" s="12"/>
      <c r="M3" s="12"/>
      <c r="N3" s="12"/>
      <c r="O3" s="12"/>
      <c r="P3" s="12"/>
      <c r="Q3" s="12"/>
      <c r="R3" s="12"/>
      <c r="S3" s="12"/>
      <c r="T3" s="1"/>
    </row>
    <row r="4" spans="1:20" ht="13.8">
      <c r="A4" s="13" t="s">
        <v>2</v>
      </c>
      <c r="B4" s="13"/>
      <c r="C4" s="13"/>
      <c r="D4" s="13"/>
      <c r="E4" s="13"/>
      <c r="F4" s="13"/>
      <c r="G4" s="13"/>
      <c r="H4" s="13"/>
      <c r="I4" s="14"/>
      <c r="J4" s="13"/>
      <c r="K4" s="13"/>
      <c r="L4" s="13"/>
      <c r="M4" s="13"/>
      <c r="N4" s="13"/>
      <c r="O4" s="13"/>
      <c r="P4" s="13"/>
      <c r="Q4" s="13"/>
      <c r="R4" s="13"/>
      <c r="S4" s="13"/>
      <c r="T4" s="13"/>
    </row>
    <row r="5" spans="1:20" ht="13.8">
      <c r="A5" s="15" t="s">
        <v>3</v>
      </c>
      <c r="B5" s="15"/>
      <c r="C5" s="15"/>
      <c r="D5" s="15"/>
      <c r="E5" s="15"/>
      <c r="F5" s="15"/>
      <c r="G5" s="15"/>
      <c r="H5" s="15"/>
      <c r="I5" s="15"/>
      <c r="J5" s="15"/>
      <c r="K5" s="15"/>
      <c r="L5" s="15"/>
      <c r="M5" s="15"/>
      <c r="N5" s="15"/>
      <c r="O5" s="15"/>
      <c r="P5" s="15"/>
      <c r="Q5" s="15"/>
      <c r="R5" s="15"/>
      <c r="S5" s="15"/>
      <c r="T5" s="15"/>
    </row>
    <row r="6" spans="1:20">
      <c r="A6" s="16" t="s">
        <v>4</v>
      </c>
      <c r="B6" s="16" t="s">
        <v>5</v>
      </c>
      <c r="C6" s="17" t="s">
        <v>6</v>
      </c>
      <c r="D6" s="16" t="s">
        <v>7</v>
      </c>
      <c r="E6" s="16"/>
      <c r="F6" s="16"/>
      <c r="G6" s="16" t="s">
        <v>8</v>
      </c>
      <c r="H6" s="16"/>
      <c r="I6" s="17"/>
      <c r="J6" s="16"/>
      <c r="K6" s="18" t="s">
        <v>9</v>
      </c>
      <c r="L6" s="18"/>
      <c r="M6" s="18"/>
      <c r="N6" s="18"/>
      <c r="O6" s="18"/>
      <c r="P6" s="18"/>
      <c r="Q6" s="18"/>
      <c r="R6" s="18"/>
      <c r="S6" s="18"/>
      <c r="T6" s="16" t="s">
        <v>10</v>
      </c>
    </row>
    <row r="7" spans="1:20">
      <c r="A7" s="16"/>
      <c r="B7" s="16"/>
      <c r="C7" s="17"/>
      <c r="D7" s="16"/>
      <c r="E7" s="16"/>
      <c r="F7" s="16"/>
      <c r="G7" s="16"/>
      <c r="H7" s="16"/>
      <c r="I7" s="17"/>
      <c r="J7" s="16"/>
      <c r="K7" s="18"/>
      <c r="L7" s="18"/>
      <c r="M7" s="18"/>
      <c r="N7" s="18"/>
      <c r="O7" s="18"/>
      <c r="P7" s="18"/>
      <c r="Q7" s="18"/>
      <c r="R7" s="18"/>
      <c r="S7" s="18"/>
      <c r="T7" s="16"/>
    </row>
    <row r="8" spans="1:20" ht="13.8">
      <c r="A8" s="16"/>
      <c r="B8" s="16"/>
      <c r="C8" s="17"/>
      <c r="D8" s="19" t="s">
        <v>11</v>
      </c>
      <c r="E8" s="19" t="s">
        <v>12</v>
      </c>
      <c r="F8" s="19" t="s">
        <v>13</v>
      </c>
      <c r="G8" s="20" t="s">
        <v>14</v>
      </c>
      <c r="H8" s="20" t="s">
        <v>15</v>
      </c>
      <c r="I8" s="20" t="s">
        <v>16</v>
      </c>
      <c r="J8" s="19" t="s">
        <v>17</v>
      </c>
      <c r="K8" s="18" t="s">
        <v>18</v>
      </c>
      <c r="L8" s="18"/>
      <c r="M8" s="18"/>
      <c r="N8" s="18" t="s">
        <v>19</v>
      </c>
      <c r="O8" s="18"/>
      <c r="P8" s="18"/>
      <c r="Q8" s="18" t="s">
        <v>20</v>
      </c>
      <c r="R8" s="18"/>
      <c r="S8" s="18"/>
      <c r="T8" s="16"/>
    </row>
    <row r="9" spans="1:20" ht="82.8">
      <c r="A9" s="16"/>
      <c r="B9" s="16"/>
      <c r="C9" s="17"/>
      <c r="D9" s="19"/>
      <c r="E9" s="19"/>
      <c r="F9" s="19"/>
      <c r="G9" s="20"/>
      <c r="H9" s="20"/>
      <c r="I9" s="20"/>
      <c r="J9" s="19"/>
      <c r="K9" s="21" t="s">
        <v>21</v>
      </c>
      <c r="L9" s="21" t="s">
        <v>22</v>
      </c>
      <c r="M9" s="21" t="s">
        <v>23</v>
      </c>
      <c r="N9" s="21" t="s">
        <v>21</v>
      </c>
      <c r="O9" s="21" t="s">
        <v>22</v>
      </c>
      <c r="P9" s="21" t="s">
        <v>23</v>
      </c>
      <c r="Q9" s="21" t="s">
        <v>21</v>
      </c>
      <c r="R9" s="21" t="s">
        <v>22</v>
      </c>
      <c r="S9" s="21" t="s">
        <v>23</v>
      </c>
      <c r="T9" s="16"/>
    </row>
    <row r="10" spans="1:20" ht="13.8">
      <c r="A10" s="22">
        <v>1</v>
      </c>
      <c r="B10" s="22">
        <v>2</v>
      </c>
      <c r="C10" s="23">
        <v>3</v>
      </c>
      <c r="D10" s="22">
        <v>4</v>
      </c>
      <c r="E10" s="22">
        <v>5</v>
      </c>
      <c r="F10" s="22">
        <v>6</v>
      </c>
      <c r="G10" s="23">
        <v>7</v>
      </c>
      <c r="H10" s="23">
        <v>8</v>
      </c>
      <c r="I10" s="23">
        <v>9</v>
      </c>
      <c r="J10" s="22">
        <v>10</v>
      </c>
      <c r="K10" s="23">
        <v>11</v>
      </c>
      <c r="L10" s="23">
        <v>12</v>
      </c>
      <c r="M10" s="23">
        <v>13</v>
      </c>
      <c r="N10" s="23">
        <v>14</v>
      </c>
      <c r="O10" s="23">
        <v>15</v>
      </c>
      <c r="P10" s="23">
        <v>16</v>
      </c>
      <c r="Q10" s="23">
        <v>17</v>
      </c>
      <c r="R10" s="23">
        <v>18</v>
      </c>
      <c r="S10" s="23">
        <v>19</v>
      </c>
      <c r="T10" s="22">
        <v>20</v>
      </c>
    </row>
    <row r="11" spans="1:20" ht="16.8">
      <c r="A11" s="24" t="s">
        <v>24</v>
      </c>
      <c r="B11" s="24"/>
      <c r="C11" s="24"/>
      <c r="D11" s="24"/>
      <c r="E11" s="24"/>
      <c r="F11" s="24"/>
      <c r="G11" s="24"/>
      <c r="H11" s="24"/>
      <c r="I11" s="24"/>
      <c r="J11" s="24"/>
      <c r="K11" s="25">
        <f t="shared" ref="K11:S11" si="0">K12+K26+K97+K112+K240+K259+K305+K315+K450+K471+K657</f>
        <v>672767.61153999995</v>
      </c>
      <c r="L11" s="25">
        <f t="shared" si="0"/>
        <v>12632.287420000001</v>
      </c>
      <c r="M11" s="25">
        <f t="shared" si="0"/>
        <v>1200</v>
      </c>
      <c r="N11" s="25">
        <f t="shared" si="0"/>
        <v>539964.5</v>
      </c>
      <c r="O11" s="25">
        <f t="shared" si="0"/>
        <v>7382</v>
      </c>
      <c r="P11" s="25">
        <f t="shared" si="0"/>
        <v>1287.5999999999999</v>
      </c>
      <c r="Q11" s="25">
        <f t="shared" si="0"/>
        <v>528975.60000000009</v>
      </c>
      <c r="R11" s="25">
        <f t="shared" si="0"/>
        <v>12498.8</v>
      </c>
      <c r="S11" s="25">
        <f t="shared" si="0"/>
        <v>1287.5999999999999</v>
      </c>
      <c r="T11" s="26"/>
    </row>
    <row r="12" spans="1:20" ht="41.4">
      <c r="A12" s="27">
        <v>701</v>
      </c>
      <c r="B12" s="28" t="s">
        <v>25</v>
      </c>
      <c r="C12" s="29"/>
      <c r="D12" s="30" t="s">
        <v>26</v>
      </c>
      <c r="E12" s="30"/>
      <c r="F12" s="30"/>
      <c r="G12" s="29"/>
      <c r="H12" s="29"/>
      <c r="I12" s="29"/>
      <c r="J12" s="29"/>
      <c r="K12" s="31">
        <f t="shared" ref="K12:S12" si="1">K13+K16+K19+K21+K23</f>
        <v>1351.7893500000002</v>
      </c>
      <c r="L12" s="31">
        <f t="shared" si="1"/>
        <v>0</v>
      </c>
      <c r="M12" s="31">
        <f t="shared" si="1"/>
        <v>0</v>
      </c>
      <c r="N12" s="31">
        <f t="shared" si="1"/>
        <v>1218.6000000000001</v>
      </c>
      <c r="O12" s="31">
        <f t="shared" si="1"/>
        <v>0</v>
      </c>
      <c r="P12" s="31">
        <f t="shared" si="1"/>
        <v>0</v>
      </c>
      <c r="Q12" s="31">
        <f t="shared" si="1"/>
        <v>1218.6000000000001</v>
      </c>
      <c r="R12" s="31">
        <f t="shared" si="1"/>
        <v>0</v>
      </c>
      <c r="S12" s="31">
        <f t="shared" si="1"/>
        <v>0</v>
      </c>
      <c r="T12" s="27"/>
    </row>
    <row r="13" spans="1:20" ht="82.8">
      <c r="A13" s="32" t="s">
        <v>27</v>
      </c>
      <c r="B13" s="33" t="s">
        <v>28</v>
      </c>
      <c r="C13" s="32" t="s">
        <v>29</v>
      </c>
      <c r="D13" s="34" t="s">
        <v>30</v>
      </c>
      <c r="E13" s="35" t="s">
        <v>31</v>
      </c>
      <c r="F13" s="36" t="s">
        <v>32</v>
      </c>
      <c r="G13" s="37"/>
      <c r="H13" s="37"/>
      <c r="I13" s="32" t="s">
        <v>33</v>
      </c>
      <c r="J13" s="37"/>
      <c r="K13" s="38">
        <f t="shared" ref="K13:S13" si="2">K14+K15</f>
        <v>815.92249000000004</v>
      </c>
      <c r="L13" s="38">
        <f t="shared" si="2"/>
        <v>0</v>
      </c>
      <c r="M13" s="38">
        <f t="shared" si="2"/>
        <v>0</v>
      </c>
      <c r="N13" s="38">
        <f t="shared" si="2"/>
        <v>770.43900000000008</v>
      </c>
      <c r="O13" s="38">
        <f t="shared" si="2"/>
        <v>0</v>
      </c>
      <c r="P13" s="38">
        <f t="shared" si="2"/>
        <v>0</v>
      </c>
      <c r="Q13" s="38">
        <f t="shared" si="2"/>
        <v>770.43900000000008</v>
      </c>
      <c r="R13" s="38">
        <f t="shared" si="2"/>
        <v>0</v>
      </c>
      <c r="S13" s="38">
        <f t="shared" si="2"/>
        <v>0</v>
      </c>
      <c r="T13" s="38"/>
    </row>
    <row r="14" spans="1:20" ht="82.5" customHeight="1">
      <c r="A14" s="39" t="s">
        <v>27</v>
      </c>
      <c r="B14" s="40" t="s">
        <v>34</v>
      </c>
      <c r="C14" s="39" t="s">
        <v>29</v>
      </c>
      <c r="D14" s="41" t="s">
        <v>35</v>
      </c>
      <c r="E14" s="41"/>
      <c r="F14" s="41"/>
      <c r="G14" s="39" t="s">
        <v>36</v>
      </c>
      <c r="H14" s="39" t="s">
        <v>37</v>
      </c>
      <c r="I14" s="39" t="s">
        <v>33</v>
      </c>
      <c r="J14" s="39" t="s">
        <v>38</v>
      </c>
      <c r="K14" s="42">
        <v>628.02800000000002</v>
      </c>
      <c r="L14" s="42">
        <v>0</v>
      </c>
      <c r="M14" s="42">
        <v>0</v>
      </c>
      <c r="N14" s="42">
        <v>591.73500000000001</v>
      </c>
      <c r="O14" s="42">
        <v>0</v>
      </c>
      <c r="P14" s="42">
        <v>0</v>
      </c>
      <c r="Q14" s="42">
        <v>591.73500000000001</v>
      </c>
      <c r="R14" s="42">
        <v>0</v>
      </c>
      <c r="S14" s="42">
        <v>0</v>
      </c>
      <c r="T14" s="43" t="s">
        <v>39</v>
      </c>
    </row>
    <row r="15" spans="1:20" ht="82.8">
      <c r="A15" s="39" t="s">
        <v>27</v>
      </c>
      <c r="B15" s="44" t="s">
        <v>40</v>
      </c>
      <c r="C15" s="39" t="s">
        <v>29</v>
      </c>
      <c r="D15" s="41" t="s">
        <v>41</v>
      </c>
      <c r="E15" s="41"/>
      <c r="F15" s="41"/>
      <c r="G15" s="39" t="s">
        <v>36</v>
      </c>
      <c r="H15" s="39" t="s">
        <v>37</v>
      </c>
      <c r="I15" s="39" t="s">
        <v>33</v>
      </c>
      <c r="J15" s="39" t="s">
        <v>42</v>
      </c>
      <c r="K15" s="42">
        <v>187.89448999999999</v>
      </c>
      <c r="L15" s="42">
        <v>0</v>
      </c>
      <c r="M15" s="42">
        <v>0</v>
      </c>
      <c r="N15" s="42">
        <v>178.70400000000001</v>
      </c>
      <c r="O15" s="42">
        <v>0</v>
      </c>
      <c r="P15" s="42">
        <v>0</v>
      </c>
      <c r="Q15" s="42">
        <v>178.70400000000001</v>
      </c>
      <c r="R15" s="42">
        <v>0</v>
      </c>
      <c r="S15" s="42">
        <v>0</v>
      </c>
      <c r="T15" s="43" t="s">
        <v>39</v>
      </c>
    </row>
    <row r="16" spans="1:20" ht="82.8">
      <c r="A16" s="32" t="s">
        <v>27</v>
      </c>
      <c r="B16" s="45" t="s">
        <v>43</v>
      </c>
      <c r="C16" s="32" t="s">
        <v>29</v>
      </c>
      <c r="D16" s="34" t="s">
        <v>30</v>
      </c>
      <c r="E16" s="35" t="s">
        <v>31</v>
      </c>
      <c r="F16" s="36" t="s">
        <v>32</v>
      </c>
      <c r="G16" s="37"/>
      <c r="H16" s="37"/>
      <c r="I16" s="32" t="s">
        <v>44</v>
      </c>
      <c r="J16" s="37"/>
      <c r="K16" s="38">
        <f>K17+K18</f>
        <v>342.22091999999998</v>
      </c>
      <c r="L16" s="38">
        <f t="shared" ref="L16:S16" si="3">L17+L18</f>
        <v>0</v>
      </c>
      <c r="M16" s="38">
        <f t="shared" si="3"/>
        <v>0</v>
      </c>
      <c r="N16" s="38">
        <f t="shared" si="3"/>
        <v>323.48199999999997</v>
      </c>
      <c r="O16" s="38">
        <f t="shared" si="3"/>
        <v>0</v>
      </c>
      <c r="P16" s="38">
        <f t="shared" si="3"/>
        <v>0</v>
      </c>
      <c r="Q16" s="38">
        <f t="shared" si="3"/>
        <v>323.48199999999997</v>
      </c>
      <c r="R16" s="38">
        <f t="shared" si="3"/>
        <v>0</v>
      </c>
      <c r="S16" s="38">
        <f t="shared" si="3"/>
        <v>0</v>
      </c>
      <c r="T16" s="38"/>
    </row>
    <row r="17" spans="1:20" ht="58.5" customHeight="1">
      <c r="A17" s="46" t="s">
        <v>27</v>
      </c>
      <c r="B17" s="47" t="s">
        <v>34</v>
      </c>
      <c r="C17" s="46" t="s">
        <v>29</v>
      </c>
      <c r="D17" s="41" t="s">
        <v>45</v>
      </c>
      <c r="E17" s="41"/>
      <c r="F17" s="41"/>
      <c r="G17" s="46" t="s">
        <v>36</v>
      </c>
      <c r="H17" s="46" t="s">
        <v>37</v>
      </c>
      <c r="I17" s="46" t="s">
        <v>44</v>
      </c>
      <c r="J17" s="46" t="s">
        <v>38</v>
      </c>
      <c r="K17" s="42">
        <v>263.726</v>
      </c>
      <c r="L17" s="42">
        <v>0</v>
      </c>
      <c r="M17" s="42">
        <v>0</v>
      </c>
      <c r="N17" s="42">
        <v>248.45</v>
      </c>
      <c r="O17" s="42">
        <v>0</v>
      </c>
      <c r="P17" s="42">
        <v>0</v>
      </c>
      <c r="Q17" s="42">
        <v>248.45</v>
      </c>
      <c r="R17" s="42">
        <v>0</v>
      </c>
      <c r="S17" s="42">
        <v>0</v>
      </c>
      <c r="T17" s="43" t="s">
        <v>39</v>
      </c>
    </row>
    <row r="18" spans="1:20" ht="82.8">
      <c r="A18" s="46" t="s">
        <v>27</v>
      </c>
      <c r="B18" s="47" t="s">
        <v>40</v>
      </c>
      <c r="C18" s="46" t="s">
        <v>29</v>
      </c>
      <c r="D18" s="41" t="s">
        <v>41</v>
      </c>
      <c r="E18" s="41"/>
      <c r="F18" s="41"/>
      <c r="G18" s="46" t="s">
        <v>36</v>
      </c>
      <c r="H18" s="46" t="s">
        <v>37</v>
      </c>
      <c r="I18" s="46" t="s">
        <v>44</v>
      </c>
      <c r="J18" s="46" t="s">
        <v>42</v>
      </c>
      <c r="K18" s="42">
        <v>78.494919999999993</v>
      </c>
      <c r="L18" s="42">
        <v>0</v>
      </c>
      <c r="M18" s="42">
        <v>0</v>
      </c>
      <c r="N18" s="42">
        <v>75.031999999999996</v>
      </c>
      <c r="O18" s="42">
        <v>0</v>
      </c>
      <c r="P18" s="42">
        <v>0</v>
      </c>
      <c r="Q18" s="42">
        <v>75.031999999999996</v>
      </c>
      <c r="R18" s="42">
        <v>0</v>
      </c>
      <c r="S18" s="42">
        <v>0</v>
      </c>
      <c r="T18" s="43" t="s">
        <v>39</v>
      </c>
    </row>
    <row r="19" spans="1:20" ht="82.8">
      <c r="A19" s="48" t="s">
        <v>27</v>
      </c>
      <c r="B19" s="49" t="s">
        <v>46</v>
      </c>
      <c r="C19" s="32" t="s">
        <v>29</v>
      </c>
      <c r="D19" s="34" t="s">
        <v>30</v>
      </c>
      <c r="E19" s="35" t="s">
        <v>31</v>
      </c>
      <c r="F19" s="36" t="s">
        <v>32</v>
      </c>
      <c r="G19" s="48"/>
      <c r="H19" s="48"/>
      <c r="I19" s="48" t="s">
        <v>47</v>
      </c>
      <c r="J19" s="48"/>
      <c r="K19" s="50">
        <f>K20</f>
        <v>38.245939999999997</v>
      </c>
      <c r="L19" s="50">
        <f t="shared" ref="L19:S19" si="4">L20</f>
        <v>0</v>
      </c>
      <c r="M19" s="50">
        <f t="shared" si="4"/>
        <v>0</v>
      </c>
      <c r="N19" s="50">
        <f t="shared" si="4"/>
        <v>27.279</v>
      </c>
      <c r="O19" s="50">
        <f t="shared" si="4"/>
        <v>0</v>
      </c>
      <c r="P19" s="50">
        <f t="shared" si="4"/>
        <v>0</v>
      </c>
      <c r="Q19" s="50">
        <f t="shared" si="4"/>
        <v>27.279</v>
      </c>
      <c r="R19" s="50">
        <f t="shared" si="4"/>
        <v>0</v>
      </c>
      <c r="S19" s="50">
        <f t="shared" si="4"/>
        <v>0</v>
      </c>
      <c r="T19" s="50"/>
    </row>
    <row r="20" spans="1:20" ht="63.75" customHeight="1">
      <c r="A20" s="46" t="s">
        <v>27</v>
      </c>
      <c r="B20" s="47" t="s">
        <v>48</v>
      </c>
      <c r="C20" s="46" t="s">
        <v>29</v>
      </c>
      <c r="D20" s="51" t="s">
        <v>49</v>
      </c>
      <c r="E20" s="51"/>
      <c r="F20" s="51"/>
      <c r="G20" s="46" t="s">
        <v>36</v>
      </c>
      <c r="H20" s="46" t="s">
        <v>37</v>
      </c>
      <c r="I20" s="46" t="s">
        <v>47</v>
      </c>
      <c r="J20" s="46" t="s">
        <v>50</v>
      </c>
      <c r="K20" s="52">
        <v>38.245939999999997</v>
      </c>
      <c r="L20" s="52">
        <v>0</v>
      </c>
      <c r="M20" s="52">
        <v>0</v>
      </c>
      <c r="N20" s="52">
        <v>27.279</v>
      </c>
      <c r="O20" s="52">
        <v>0</v>
      </c>
      <c r="P20" s="52">
        <v>0</v>
      </c>
      <c r="Q20" s="52">
        <v>27.279</v>
      </c>
      <c r="R20" s="52">
        <v>0</v>
      </c>
      <c r="S20" s="52">
        <v>0</v>
      </c>
      <c r="T20" s="52" t="s">
        <v>51</v>
      </c>
    </row>
    <row r="21" spans="1:20" ht="124.2">
      <c r="A21" s="48" t="s">
        <v>27</v>
      </c>
      <c r="B21" s="49" t="s">
        <v>52</v>
      </c>
      <c r="C21" s="32" t="s">
        <v>53</v>
      </c>
      <c r="D21" s="34" t="s">
        <v>54</v>
      </c>
      <c r="E21" s="48" t="s">
        <v>55</v>
      </c>
      <c r="F21" s="36" t="s">
        <v>56</v>
      </c>
      <c r="G21" s="48"/>
      <c r="H21" s="48"/>
      <c r="I21" s="48" t="s">
        <v>57</v>
      </c>
      <c r="J21" s="48"/>
      <c r="K21" s="50">
        <f t="shared" ref="K21:S21" si="5">K22</f>
        <v>117.4</v>
      </c>
      <c r="L21" s="50">
        <f t="shared" si="5"/>
        <v>0</v>
      </c>
      <c r="M21" s="50">
        <f t="shared" si="5"/>
        <v>0</v>
      </c>
      <c r="N21" s="50">
        <f t="shared" si="5"/>
        <v>97.4</v>
      </c>
      <c r="O21" s="50">
        <f t="shared" si="5"/>
        <v>0</v>
      </c>
      <c r="P21" s="50">
        <f t="shared" si="5"/>
        <v>0</v>
      </c>
      <c r="Q21" s="50">
        <f t="shared" si="5"/>
        <v>97.4</v>
      </c>
      <c r="R21" s="50">
        <f t="shared" si="5"/>
        <v>0</v>
      </c>
      <c r="S21" s="50">
        <f t="shared" si="5"/>
        <v>0</v>
      </c>
      <c r="T21" s="50"/>
    </row>
    <row r="22" spans="1:20" ht="72" customHeight="1">
      <c r="A22" s="46" t="s">
        <v>27</v>
      </c>
      <c r="B22" s="47" t="s">
        <v>48</v>
      </c>
      <c r="C22" s="46" t="s">
        <v>53</v>
      </c>
      <c r="D22" s="41" t="s">
        <v>58</v>
      </c>
      <c r="E22" s="41"/>
      <c r="F22" s="41"/>
      <c r="G22" s="46" t="s">
        <v>59</v>
      </c>
      <c r="H22" s="46" t="s">
        <v>60</v>
      </c>
      <c r="I22" s="46" t="s">
        <v>57</v>
      </c>
      <c r="J22" s="46" t="s">
        <v>50</v>
      </c>
      <c r="K22" s="52">
        <v>117.4</v>
      </c>
      <c r="L22" s="52">
        <v>0</v>
      </c>
      <c r="M22" s="53">
        <v>0</v>
      </c>
      <c r="N22" s="52">
        <v>97.4</v>
      </c>
      <c r="O22" s="52">
        <v>0</v>
      </c>
      <c r="P22" s="52">
        <v>0</v>
      </c>
      <c r="Q22" s="52">
        <v>97.4</v>
      </c>
      <c r="R22" s="52">
        <v>0</v>
      </c>
      <c r="S22" s="52">
        <v>0</v>
      </c>
      <c r="T22" s="52" t="s">
        <v>51</v>
      </c>
    </row>
    <row r="23" spans="1:20" ht="141" customHeight="1">
      <c r="A23" s="48" t="s">
        <v>27</v>
      </c>
      <c r="B23" s="49" t="s">
        <v>52</v>
      </c>
      <c r="C23" s="32" t="s">
        <v>61</v>
      </c>
      <c r="D23" s="34" t="s">
        <v>30</v>
      </c>
      <c r="E23" s="54" t="s">
        <v>62</v>
      </c>
      <c r="F23" s="54" t="s">
        <v>63</v>
      </c>
      <c r="G23" s="48"/>
      <c r="H23" s="48"/>
      <c r="I23" s="48" t="s">
        <v>64</v>
      </c>
      <c r="J23" s="48"/>
      <c r="K23" s="50">
        <f t="shared" ref="K23:S23" si="6">K24+K25</f>
        <v>38</v>
      </c>
      <c r="L23" s="50">
        <f t="shared" si="6"/>
        <v>0</v>
      </c>
      <c r="M23" s="50">
        <f t="shared" si="6"/>
        <v>0</v>
      </c>
      <c r="N23" s="50">
        <f t="shared" si="6"/>
        <v>0</v>
      </c>
      <c r="O23" s="50">
        <f t="shared" si="6"/>
        <v>0</v>
      </c>
      <c r="P23" s="50">
        <f t="shared" si="6"/>
        <v>0</v>
      </c>
      <c r="Q23" s="50">
        <f t="shared" si="6"/>
        <v>0</v>
      </c>
      <c r="R23" s="50">
        <f t="shared" si="6"/>
        <v>0</v>
      </c>
      <c r="S23" s="50">
        <f t="shared" si="6"/>
        <v>0</v>
      </c>
      <c r="T23" s="50"/>
    </row>
    <row r="24" spans="1:20" ht="48.75" customHeight="1">
      <c r="A24" s="46" t="s">
        <v>27</v>
      </c>
      <c r="B24" s="47" t="s">
        <v>48</v>
      </c>
      <c r="C24" s="46" t="s">
        <v>65</v>
      </c>
      <c r="D24" s="41" t="s">
        <v>66</v>
      </c>
      <c r="E24" s="41"/>
      <c r="F24" s="41"/>
      <c r="G24" s="46" t="s">
        <v>67</v>
      </c>
      <c r="H24" s="46" t="s">
        <v>68</v>
      </c>
      <c r="I24" s="46" t="s">
        <v>64</v>
      </c>
      <c r="J24" s="46" t="s">
        <v>50</v>
      </c>
      <c r="K24" s="52">
        <v>35</v>
      </c>
      <c r="L24" s="52">
        <v>0</v>
      </c>
      <c r="M24" s="53">
        <v>0</v>
      </c>
      <c r="N24" s="52">
        <v>0</v>
      </c>
      <c r="O24" s="52">
        <v>0</v>
      </c>
      <c r="P24" s="52">
        <v>0</v>
      </c>
      <c r="Q24" s="52">
        <v>0</v>
      </c>
      <c r="R24" s="52">
        <v>0</v>
      </c>
      <c r="S24" s="52">
        <v>0</v>
      </c>
      <c r="T24" s="52" t="s">
        <v>51</v>
      </c>
    </row>
    <row r="25" spans="1:20" ht="48.75" customHeight="1">
      <c r="A25" s="46" t="s">
        <v>27</v>
      </c>
      <c r="B25" s="47" t="s">
        <v>48</v>
      </c>
      <c r="C25" s="46" t="s">
        <v>69</v>
      </c>
      <c r="D25" s="41" t="s">
        <v>66</v>
      </c>
      <c r="E25" s="41"/>
      <c r="F25" s="41"/>
      <c r="G25" s="46" t="s">
        <v>36</v>
      </c>
      <c r="H25" s="46" t="s">
        <v>70</v>
      </c>
      <c r="I25" s="46" t="s">
        <v>64</v>
      </c>
      <c r="J25" s="46" t="s">
        <v>50</v>
      </c>
      <c r="K25" s="52">
        <v>3</v>
      </c>
      <c r="L25" s="52">
        <v>0</v>
      </c>
      <c r="M25" s="53">
        <v>0</v>
      </c>
      <c r="N25" s="52">
        <v>0</v>
      </c>
      <c r="O25" s="52">
        <v>0</v>
      </c>
      <c r="P25" s="52">
        <v>0</v>
      </c>
      <c r="Q25" s="52">
        <v>0</v>
      </c>
      <c r="R25" s="52">
        <v>0</v>
      </c>
      <c r="S25" s="52">
        <v>0</v>
      </c>
      <c r="T25" s="52" t="s">
        <v>51</v>
      </c>
    </row>
    <row r="26" spans="1:20" ht="82.8">
      <c r="A26" s="55">
        <v>702</v>
      </c>
      <c r="B26" s="55" t="s">
        <v>71</v>
      </c>
      <c r="C26" s="56"/>
      <c r="D26" s="57" t="s">
        <v>72</v>
      </c>
      <c r="E26" s="57"/>
      <c r="F26" s="57"/>
      <c r="G26" s="56"/>
      <c r="H26" s="56"/>
      <c r="I26" s="56"/>
      <c r="J26" s="56"/>
      <c r="K26" s="58">
        <f t="shared" ref="K26:S26" si="7">K27+K30+K34+K37+K41+K45+K47+K51+K57+K59+K61+K63+K65+K67+K70+K73+K75+K79+K81+K86+K90+K92+K94</f>
        <v>37422.876920000002</v>
      </c>
      <c r="L26" s="58">
        <f t="shared" si="7"/>
        <v>0</v>
      </c>
      <c r="M26" s="58">
        <f t="shared" si="7"/>
        <v>1200</v>
      </c>
      <c r="N26" s="58">
        <f t="shared" si="7"/>
        <v>34287.199999999997</v>
      </c>
      <c r="O26" s="58">
        <f t="shared" si="7"/>
        <v>0</v>
      </c>
      <c r="P26" s="58">
        <f t="shared" si="7"/>
        <v>1287.5999999999999</v>
      </c>
      <c r="Q26" s="58">
        <f t="shared" si="7"/>
        <v>33657.399999999994</v>
      </c>
      <c r="R26" s="58">
        <f t="shared" si="7"/>
        <v>0</v>
      </c>
      <c r="S26" s="58">
        <f t="shared" si="7"/>
        <v>1287.5999999999999</v>
      </c>
      <c r="T26" s="59"/>
    </row>
    <row r="27" spans="1:20" ht="55.2">
      <c r="A27" s="60">
        <v>702</v>
      </c>
      <c r="B27" s="45" t="s">
        <v>43</v>
      </c>
      <c r="C27" s="61" t="s">
        <v>73</v>
      </c>
      <c r="D27" s="60" t="s">
        <v>74</v>
      </c>
      <c r="E27" s="60" t="s">
        <v>75</v>
      </c>
      <c r="F27" s="60" t="s">
        <v>76</v>
      </c>
      <c r="G27" s="61"/>
      <c r="H27" s="61"/>
      <c r="I27" s="61" t="s">
        <v>77</v>
      </c>
      <c r="J27" s="61"/>
      <c r="K27" s="62">
        <f>K28+K29</f>
        <v>1779.61267</v>
      </c>
      <c r="L27" s="62">
        <f t="shared" ref="L27:S27" si="8">L28+L29</f>
        <v>0</v>
      </c>
      <c r="M27" s="62">
        <f t="shared" si="8"/>
        <v>0</v>
      </c>
      <c r="N27" s="62">
        <f t="shared" si="8"/>
        <v>1711.7750000000001</v>
      </c>
      <c r="O27" s="62">
        <f t="shared" si="8"/>
        <v>0</v>
      </c>
      <c r="P27" s="62">
        <f t="shared" si="8"/>
        <v>0</v>
      </c>
      <c r="Q27" s="62">
        <f t="shared" si="8"/>
        <v>1711.7750000000001</v>
      </c>
      <c r="R27" s="62">
        <f t="shared" si="8"/>
        <v>0</v>
      </c>
      <c r="S27" s="62">
        <f t="shared" si="8"/>
        <v>0</v>
      </c>
      <c r="T27" s="63"/>
    </row>
    <row r="28" spans="1:20" ht="65.25" customHeight="1">
      <c r="A28" s="64">
        <v>702</v>
      </c>
      <c r="B28" s="64" t="s">
        <v>78</v>
      </c>
      <c r="C28" s="65" t="s">
        <v>29</v>
      </c>
      <c r="D28" s="41" t="s">
        <v>79</v>
      </c>
      <c r="E28" s="41"/>
      <c r="F28" s="41"/>
      <c r="G28" s="65" t="s">
        <v>36</v>
      </c>
      <c r="H28" s="66" t="s">
        <v>59</v>
      </c>
      <c r="I28" s="66" t="s">
        <v>77</v>
      </c>
      <c r="J28" s="67">
        <v>121</v>
      </c>
      <c r="K28" s="68">
        <v>1404.2619199999999</v>
      </c>
      <c r="L28" s="68">
        <v>0</v>
      </c>
      <c r="M28" s="68">
        <v>0</v>
      </c>
      <c r="N28" s="68">
        <v>1340</v>
      </c>
      <c r="O28" s="68">
        <v>0</v>
      </c>
      <c r="P28" s="68">
        <v>0</v>
      </c>
      <c r="Q28" s="68">
        <v>1340</v>
      </c>
      <c r="R28" s="68">
        <v>0</v>
      </c>
      <c r="S28" s="68">
        <v>0</v>
      </c>
      <c r="T28" s="64" t="s">
        <v>39</v>
      </c>
    </row>
    <row r="29" spans="1:20" ht="82.8">
      <c r="A29" s="64">
        <v>702</v>
      </c>
      <c r="B29" s="64" t="s">
        <v>40</v>
      </c>
      <c r="C29" s="65" t="s">
        <v>29</v>
      </c>
      <c r="D29" s="41" t="s">
        <v>41</v>
      </c>
      <c r="E29" s="41"/>
      <c r="F29" s="41"/>
      <c r="G29" s="65" t="s">
        <v>36</v>
      </c>
      <c r="H29" s="66" t="s">
        <v>59</v>
      </c>
      <c r="I29" s="66" t="s">
        <v>77</v>
      </c>
      <c r="J29" s="67">
        <v>129</v>
      </c>
      <c r="K29" s="68">
        <v>375.35075000000001</v>
      </c>
      <c r="L29" s="68">
        <v>0</v>
      </c>
      <c r="M29" s="68">
        <v>0</v>
      </c>
      <c r="N29" s="68">
        <v>371.77499999999998</v>
      </c>
      <c r="O29" s="68">
        <v>0</v>
      </c>
      <c r="P29" s="68">
        <v>0</v>
      </c>
      <c r="Q29" s="68">
        <v>371.77499999999998</v>
      </c>
      <c r="R29" s="68">
        <v>0</v>
      </c>
      <c r="S29" s="68">
        <v>0</v>
      </c>
      <c r="T29" s="64" t="s">
        <v>39</v>
      </c>
    </row>
    <row r="30" spans="1:20" ht="55.2">
      <c r="A30" s="60">
        <v>702</v>
      </c>
      <c r="B30" s="45" t="s">
        <v>43</v>
      </c>
      <c r="C30" s="61" t="s">
        <v>73</v>
      </c>
      <c r="D30" s="60" t="s">
        <v>74</v>
      </c>
      <c r="E30" s="60" t="s">
        <v>75</v>
      </c>
      <c r="F30" s="60" t="s">
        <v>76</v>
      </c>
      <c r="G30" s="61"/>
      <c r="H30" s="61"/>
      <c r="I30" s="61" t="s">
        <v>44</v>
      </c>
      <c r="J30" s="61"/>
      <c r="K30" s="62">
        <f t="shared" ref="K30:S30" si="9">K31+K32+K33</f>
        <v>7814.7784900000006</v>
      </c>
      <c r="L30" s="62">
        <f t="shared" si="9"/>
        <v>0</v>
      </c>
      <c r="M30" s="62">
        <f t="shared" si="9"/>
        <v>0</v>
      </c>
      <c r="N30" s="62">
        <f t="shared" si="9"/>
        <v>6310.0739999999996</v>
      </c>
      <c r="O30" s="62">
        <f t="shared" si="9"/>
        <v>0</v>
      </c>
      <c r="P30" s="62">
        <f t="shared" si="9"/>
        <v>0</v>
      </c>
      <c r="Q30" s="62">
        <f t="shared" si="9"/>
        <v>6310.0739999999996</v>
      </c>
      <c r="R30" s="62">
        <f t="shared" si="9"/>
        <v>0</v>
      </c>
      <c r="S30" s="62">
        <f t="shared" si="9"/>
        <v>0</v>
      </c>
      <c r="T30" s="63"/>
    </row>
    <row r="31" spans="1:20" ht="41.4">
      <c r="A31" s="64">
        <v>702</v>
      </c>
      <c r="B31" s="64" t="s">
        <v>78</v>
      </c>
      <c r="C31" s="65" t="s">
        <v>29</v>
      </c>
      <c r="D31" s="41" t="s">
        <v>80</v>
      </c>
      <c r="E31" s="41"/>
      <c r="F31" s="41"/>
      <c r="G31" s="65" t="s">
        <v>36</v>
      </c>
      <c r="H31" s="66" t="s">
        <v>59</v>
      </c>
      <c r="I31" s="66" t="s">
        <v>44</v>
      </c>
      <c r="J31" s="67">
        <v>121</v>
      </c>
      <c r="K31" s="68">
        <v>6015.6949999999997</v>
      </c>
      <c r="L31" s="68">
        <v>0</v>
      </c>
      <c r="M31" s="68">
        <v>0</v>
      </c>
      <c r="N31" s="68">
        <v>4845.5249999999996</v>
      </c>
      <c r="O31" s="68">
        <v>0</v>
      </c>
      <c r="P31" s="68">
        <v>0</v>
      </c>
      <c r="Q31" s="68">
        <v>4845.5249999999996</v>
      </c>
      <c r="R31" s="68">
        <v>0</v>
      </c>
      <c r="S31" s="68">
        <v>0</v>
      </c>
      <c r="T31" s="64" t="s">
        <v>39</v>
      </c>
    </row>
    <row r="32" spans="1:20" ht="69">
      <c r="A32" s="64">
        <v>702</v>
      </c>
      <c r="B32" s="64" t="s">
        <v>81</v>
      </c>
      <c r="C32" s="65" t="s">
        <v>29</v>
      </c>
      <c r="D32" s="41" t="s">
        <v>82</v>
      </c>
      <c r="E32" s="41"/>
      <c r="F32" s="41"/>
      <c r="G32" s="65" t="s">
        <v>36</v>
      </c>
      <c r="H32" s="66" t="s">
        <v>59</v>
      </c>
      <c r="I32" s="66">
        <v>9990000110</v>
      </c>
      <c r="J32" s="67">
        <v>122</v>
      </c>
      <c r="K32" s="68">
        <v>1.12016</v>
      </c>
      <c r="L32" s="68">
        <v>0</v>
      </c>
      <c r="M32" s="68">
        <v>0</v>
      </c>
      <c r="N32" s="68">
        <v>1.2</v>
      </c>
      <c r="O32" s="68">
        <v>0</v>
      </c>
      <c r="P32" s="68">
        <v>0</v>
      </c>
      <c r="Q32" s="68">
        <v>1.2</v>
      </c>
      <c r="R32" s="68">
        <v>0</v>
      </c>
      <c r="S32" s="68">
        <v>0</v>
      </c>
      <c r="T32" s="64" t="s">
        <v>39</v>
      </c>
    </row>
    <row r="33" spans="1:20" ht="82.8">
      <c r="A33" s="64">
        <v>702</v>
      </c>
      <c r="B33" s="64" t="s">
        <v>40</v>
      </c>
      <c r="C33" s="65" t="s">
        <v>29</v>
      </c>
      <c r="D33" s="41" t="s">
        <v>41</v>
      </c>
      <c r="E33" s="41"/>
      <c r="F33" s="41"/>
      <c r="G33" s="65" t="s">
        <v>36</v>
      </c>
      <c r="H33" s="66" t="s">
        <v>59</v>
      </c>
      <c r="I33" s="66" t="s">
        <v>44</v>
      </c>
      <c r="J33" s="67">
        <v>129</v>
      </c>
      <c r="K33" s="68">
        <v>1797.96333</v>
      </c>
      <c r="L33" s="68">
        <v>0</v>
      </c>
      <c r="M33" s="68">
        <v>0</v>
      </c>
      <c r="N33" s="68">
        <v>1463.3489999999999</v>
      </c>
      <c r="O33" s="68">
        <v>0</v>
      </c>
      <c r="P33" s="68">
        <v>0</v>
      </c>
      <c r="Q33" s="68">
        <v>1463.3489999999999</v>
      </c>
      <c r="R33" s="68">
        <v>0</v>
      </c>
      <c r="S33" s="68">
        <v>0</v>
      </c>
      <c r="T33" s="64" t="s">
        <v>39</v>
      </c>
    </row>
    <row r="34" spans="1:20" ht="55.2">
      <c r="A34" s="60">
        <v>702</v>
      </c>
      <c r="B34" s="49" t="s">
        <v>46</v>
      </c>
      <c r="C34" s="61" t="s">
        <v>29</v>
      </c>
      <c r="D34" s="60" t="s">
        <v>74</v>
      </c>
      <c r="E34" s="60" t="s">
        <v>75</v>
      </c>
      <c r="F34" s="60" t="s">
        <v>76</v>
      </c>
      <c r="G34" s="61"/>
      <c r="H34" s="61"/>
      <c r="I34" s="61" t="s">
        <v>47</v>
      </c>
      <c r="J34" s="54"/>
      <c r="K34" s="62">
        <f t="shared" ref="K34:S34" si="10">K35+K36</f>
        <v>53.702800000000003</v>
      </c>
      <c r="L34" s="62">
        <f t="shared" si="10"/>
        <v>0</v>
      </c>
      <c r="M34" s="62">
        <f t="shared" si="10"/>
        <v>0</v>
      </c>
      <c r="N34" s="62">
        <f t="shared" si="10"/>
        <v>14.7</v>
      </c>
      <c r="O34" s="62">
        <f t="shared" si="10"/>
        <v>0</v>
      </c>
      <c r="P34" s="62">
        <f t="shared" si="10"/>
        <v>0</v>
      </c>
      <c r="Q34" s="62">
        <f t="shared" si="10"/>
        <v>14.7</v>
      </c>
      <c r="R34" s="62">
        <f t="shared" si="10"/>
        <v>0</v>
      </c>
      <c r="S34" s="62">
        <f t="shared" si="10"/>
        <v>0</v>
      </c>
      <c r="T34" s="60"/>
    </row>
    <row r="35" spans="1:20" ht="120.75" customHeight="1">
      <c r="A35" s="64">
        <v>702</v>
      </c>
      <c r="B35" s="64" t="s">
        <v>81</v>
      </c>
      <c r="C35" s="69" t="s">
        <v>29</v>
      </c>
      <c r="D35" s="41" t="s">
        <v>83</v>
      </c>
      <c r="E35" s="41"/>
      <c r="F35" s="41"/>
      <c r="G35" s="65" t="s">
        <v>36</v>
      </c>
      <c r="H35" s="66" t="s">
        <v>59</v>
      </c>
      <c r="I35" s="66" t="s">
        <v>47</v>
      </c>
      <c r="J35" s="67">
        <v>122</v>
      </c>
      <c r="K35" s="68">
        <v>53.702800000000003</v>
      </c>
      <c r="L35" s="68">
        <v>0</v>
      </c>
      <c r="M35" s="68">
        <v>0</v>
      </c>
      <c r="N35" s="68">
        <v>14.2</v>
      </c>
      <c r="O35" s="68">
        <v>0</v>
      </c>
      <c r="P35" s="68">
        <v>0</v>
      </c>
      <c r="Q35" s="68">
        <v>14.2</v>
      </c>
      <c r="R35" s="68">
        <v>0</v>
      </c>
      <c r="S35" s="68">
        <v>0</v>
      </c>
      <c r="T35" s="64" t="s">
        <v>39</v>
      </c>
    </row>
    <row r="36" spans="1:20" ht="69.75" customHeight="1">
      <c r="A36" s="64">
        <v>702</v>
      </c>
      <c r="B36" s="64" t="s">
        <v>84</v>
      </c>
      <c r="C36" s="69" t="s">
        <v>73</v>
      </c>
      <c r="D36" s="70" t="s">
        <v>85</v>
      </c>
      <c r="E36" s="71"/>
      <c r="F36" s="72"/>
      <c r="G36" s="65" t="s">
        <v>36</v>
      </c>
      <c r="H36" s="66" t="s">
        <v>59</v>
      </c>
      <c r="I36" s="66" t="s">
        <v>47</v>
      </c>
      <c r="J36" s="67">
        <v>851</v>
      </c>
      <c r="K36" s="68">
        <v>0</v>
      </c>
      <c r="L36" s="68">
        <v>0</v>
      </c>
      <c r="M36" s="68">
        <v>0</v>
      </c>
      <c r="N36" s="68">
        <v>0.5</v>
      </c>
      <c r="O36" s="68">
        <v>0</v>
      </c>
      <c r="P36" s="68">
        <v>0</v>
      </c>
      <c r="Q36" s="68">
        <v>0.5</v>
      </c>
      <c r="R36" s="68">
        <v>0</v>
      </c>
      <c r="S36" s="68">
        <v>0</v>
      </c>
      <c r="T36" s="64" t="s">
        <v>51</v>
      </c>
    </row>
    <row r="37" spans="1:20" ht="179.4">
      <c r="A37" s="60">
        <v>702</v>
      </c>
      <c r="B37" s="60" t="s">
        <v>86</v>
      </c>
      <c r="C37" s="61" t="s">
        <v>87</v>
      </c>
      <c r="D37" s="54" t="s">
        <v>88</v>
      </c>
      <c r="E37" s="54" t="s">
        <v>55</v>
      </c>
      <c r="F37" s="60" t="s">
        <v>89</v>
      </c>
      <c r="G37" s="61"/>
      <c r="H37" s="61"/>
      <c r="I37" s="61" t="s">
        <v>90</v>
      </c>
      <c r="J37" s="61"/>
      <c r="K37" s="62">
        <f>K38+K39+K40</f>
        <v>397.8</v>
      </c>
      <c r="L37" s="62">
        <f t="shared" ref="L37:S37" si="11">L38+L39+L40</f>
        <v>0</v>
      </c>
      <c r="M37" s="62">
        <f t="shared" si="11"/>
        <v>0</v>
      </c>
      <c r="N37" s="62">
        <f t="shared" si="11"/>
        <v>394.2</v>
      </c>
      <c r="O37" s="62">
        <f t="shared" si="11"/>
        <v>0</v>
      </c>
      <c r="P37" s="62">
        <f t="shared" si="11"/>
        <v>0</v>
      </c>
      <c r="Q37" s="62">
        <f t="shared" si="11"/>
        <v>394.2</v>
      </c>
      <c r="R37" s="62">
        <f t="shared" si="11"/>
        <v>0</v>
      </c>
      <c r="S37" s="62">
        <f t="shared" si="11"/>
        <v>0</v>
      </c>
      <c r="T37" s="60"/>
    </row>
    <row r="38" spans="1:20" ht="60" customHeight="1">
      <c r="A38" s="64">
        <v>702</v>
      </c>
      <c r="B38" s="64" t="s">
        <v>78</v>
      </c>
      <c r="C38" s="65" t="s">
        <v>87</v>
      </c>
      <c r="D38" s="41" t="s">
        <v>91</v>
      </c>
      <c r="E38" s="41"/>
      <c r="F38" s="41"/>
      <c r="G38" s="65" t="s">
        <v>36</v>
      </c>
      <c r="H38" s="66" t="s">
        <v>59</v>
      </c>
      <c r="I38" s="66" t="s">
        <v>90</v>
      </c>
      <c r="J38" s="67">
        <v>121</v>
      </c>
      <c r="K38" s="68">
        <v>230.75200000000001</v>
      </c>
      <c r="L38" s="68">
        <v>0</v>
      </c>
      <c r="M38" s="68">
        <v>0</v>
      </c>
      <c r="N38" s="68">
        <v>260.89999999999998</v>
      </c>
      <c r="O38" s="68">
        <v>0</v>
      </c>
      <c r="P38" s="68">
        <v>0</v>
      </c>
      <c r="Q38" s="68">
        <v>260.89999999999998</v>
      </c>
      <c r="R38" s="68">
        <v>0</v>
      </c>
      <c r="S38" s="68">
        <v>0</v>
      </c>
      <c r="T38" s="64" t="s">
        <v>39</v>
      </c>
    </row>
    <row r="39" spans="1:20" ht="82.8">
      <c r="A39" s="64">
        <v>702</v>
      </c>
      <c r="B39" s="64" t="s">
        <v>40</v>
      </c>
      <c r="C39" s="65" t="s">
        <v>87</v>
      </c>
      <c r="D39" s="41" t="s">
        <v>41</v>
      </c>
      <c r="E39" s="41"/>
      <c r="F39" s="41"/>
      <c r="G39" s="65" t="s">
        <v>36</v>
      </c>
      <c r="H39" s="66" t="s">
        <v>59</v>
      </c>
      <c r="I39" s="66" t="s">
        <v>90</v>
      </c>
      <c r="J39" s="67">
        <v>129</v>
      </c>
      <c r="K39" s="68">
        <v>68.70787</v>
      </c>
      <c r="L39" s="68">
        <v>0</v>
      </c>
      <c r="M39" s="68">
        <v>0</v>
      </c>
      <c r="N39" s="68">
        <v>78.8</v>
      </c>
      <c r="O39" s="68">
        <v>0</v>
      </c>
      <c r="P39" s="68">
        <v>0</v>
      </c>
      <c r="Q39" s="68">
        <v>78.8</v>
      </c>
      <c r="R39" s="68">
        <v>0</v>
      </c>
      <c r="S39" s="68">
        <v>0</v>
      </c>
      <c r="T39" s="64" t="s">
        <v>39</v>
      </c>
    </row>
    <row r="40" spans="1:20" ht="137.25" customHeight="1">
      <c r="A40" s="64">
        <v>702</v>
      </c>
      <c r="B40" s="47" t="s">
        <v>48</v>
      </c>
      <c r="C40" s="65" t="s">
        <v>87</v>
      </c>
      <c r="D40" s="41" t="s">
        <v>92</v>
      </c>
      <c r="E40" s="41"/>
      <c r="F40" s="41"/>
      <c r="G40" s="65" t="s">
        <v>36</v>
      </c>
      <c r="H40" s="66" t="s">
        <v>59</v>
      </c>
      <c r="I40" s="66" t="s">
        <v>90</v>
      </c>
      <c r="J40" s="67">
        <v>244</v>
      </c>
      <c r="K40" s="68">
        <v>98.340130000000002</v>
      </c>
      <c r="L40" s="68">
        <v>0</v>
      </c>
      <c r="M40" s="68">
        <v>0</v>
      </c>
      <c r="N40" s="68">
        <v>54.5</v>
      </c>
      <c r="O40" s="68">
        <v>0</v>
      </c>
      <c r="P40" s="68">
        <v>0</v>
      </c>
      <c r="Q40" s="68">
        <v>54.5</v>
      </c>
      <c r="R40" s="68">
        <v>0</v>
      </c>
      <c r="S40" s="68">
        <v>0</v>
      </c>
      <c r="T40" s="64" t="s">
        <v>51</v>
      </c>
    </row>
    <row r="41" spans="1:20" ht="151.80000000000001">
      <c r="A41" s="60">
        <v>702</v>
      </c>
      <c r="B41" s="54" t="s">
        <v>93</v>
      </c>
      <c r="C41" s="61" t="s">
        <v>87</v>
      </c>
      <c r="D41" s="54" t="s">
        <v>94</v>
      </c>
      <c r="E41" s="54" t="s">
        <v>55</v>
      </c>
      <c r="F41" s="60" t="s">
        <v>95</v>
      </c>
      <c r="G41" s="61"/>
      <c r="H41" s="61"/>
      <c r="I41" s="61" t="s">
        <v>96</v>
      </c>
      <c r="J41" s="61"/>
      <c r="K41" s="62">
        <f>K42+K43+K44</f>
        <v>426.8</v>
      </c>
      <c r="L41" s="62">
        <f t="shared" ref="L41:S41" si="12">L42+L43+L44</f>
        <v>0</v>
      </c>
      <c r="M41" s="62">
        <f t="shared" si="12"/>
        <v>0</v>
      </c>
      <c r="N41" s="62">
        <f t="shared" si="12"/>
        <v>408</v>
      </c>
      <c r="O41" s="62">
        <f t="shared" si="12"/>
        <v>0</v>
      </c>
      <c r="P41" s="62">
        <f t="shared" si="12"/>
        <v>0</v>
      </c>
      <c r="Q41" s="62">
        <f t="shared" si="12"/>
        <v>408</v>
      </c>
      <c r="R41" s="62">
        <f t="shared" si="12"/>
        <v>0</v>
      </c>
      <c r="S41" s="62">
        <f t="shared" si="12"/>
        <v>0</v>
      </c>
      <c r="T41" s="60"/>
    </row>
    <row r="42" spans="1:20" ht="64.5" customHeight="1">
      <c r="A42" s="64">
        <v>702</v>
      </c>
      <c r="B42" s="64" t="s">
        <v>78</v>
      </c>
      <c r="C42" s="65" t="s">
        <v>87</v>
      </c>
      <c r="D42" s="41" t="s">
        <v>97</v>
      </c>
      <c r="E42" s="41"/>
      <c r="F42" s="41"/>
      <c r="G42" s="65" t="s">
        <v>36</v>
      </c>
      <c r="H42" s="66" t="s">
        <v>59</v>
      </c>
      <c r="I42" s="66" t="s">
        <v>96</v>
      </c>
      <c r="J42" s="67">
        <v>121</v>
      </c>
      <c r="K42" s="68">
        <v>263.82</v>
      </c>
      <c r="L42" s="68">
        <v>0</v>
      </c>
      <c r="M42" s="68">
        <v>0</v>
      </c>
      <c r="N42" s="68">
        <v>260.89999999999998</v>
      </c>
      <c r="O42" s="68">
        <v>0</v>
      </c>
      <c r="P42" s="68">
        <v>0</v>
      </c>
      <c r="Q42" s="68">
        <v>260.89999999999998</v>
      </c>
      <c r="R42" s="68">
        <v>0</v>
      </c>
      <c r="S42" s="68">
        <v>0</v>
      </c>
      <c r="T42" s="64" t="s">
        <v>39</v>
      </c>
    </row>
    <row r="43" spans="1:20" ht="82.8">
      <c r="A43" s="64">
        <v>702</v>
      </c>
      <c r="B43" s="64" t="s">
        <v>40</v>
      </c>
      <c r="C43" s="65" t="s">
        <v>87</v>
      </c>
      <c r="D43" s="41" t="s">
        <v>41</v>
      </c>
      <c r="E43" s="41"/>
      <c r="F43" s="41"/>
      <c r="G43" s="65" t="s">
        <v>36</v>
      </c>
      <c r="H43" s="66" t="s">
        <v>59</v>
      </c>
      <c r="I43" s="66" t="s">
        <v>96</v>
      </c>
      <c r="J43" s="67">
        <v>129</v>
      </c>
      <c r="K43" s="68">
        <v>78.523319999999998</v>
      </c>
      <c r="L43" s="68">
        <v>0</v>
      </c>
      <c r="M43" s="68">
        <v>0</v>
      </c>
      <c r="N43" s="68">
        <v>78.8</v>
      </c>
      <c r="O43" s="68">
        <v>0</v>
      </c>
      <c r="P43" s="68">
        <v>0</v>
      </c>
      <c r="Q43" s="68">
        <v>78.8</v>
      </c>
      <c r="R43" s="68">
        <v>0</v>
      </c>
      <c r="S43" s="68">
        <v>0</v>
      </c>
      <c r="T43" s="64" t="s">
        <v>39</v>
      </c>
    </row>
    <row r="44" spans="1:20" ht="141" customHeight="1">
      <c r="A44" s="64">
        <v>702</v>
      </c>
      <c r="B44" s="47" t="s">
        <v>48</v>
      </c>
      <c r="C44" s="65" t="s">
        <v>87</v>
      </c>
      <c r="D44" s="41" t="s">
        <v>92</v>
      </c>
      <c r="E44" s="41"/>
      <c r="F44" s="41"/>
      <c r="G44" s="65" t="s">
        <v>36</v>
      </c>
      <c r="H44" s="66" t="s">
        <v>59</v>
      </c>
      <c r="I44" s="66" t="s">
        <v>96</v>
      </c>
      <c r="J44" s="67">
        <v>244</v>
      </c>
      <c r="K44" s="68">
        <v>84.456680000000006</v>
      </c>
      <c r="L44" s="68">
        <v>0</v>
      </c>
      <c r="M44" s="68">
        <v>0</v>
      </c>
      <c r="N44" s="68">
        <v>68.3</v>
      </c>
      <c r="O44" s="68">
        <v>0</v>
      </c>
      <c r="P44" s="68">
        <v>0</v>
      </c>
      <c r="Q44" s="68">
        <v>68.3</v>
      </c>
      <c r="R44" s="68">
        <v>0</v>
      </c>
      <c r="S44" s="68">
        <v>0</v>
      </c>
      <c r="T44" s="64" t="s">
        <v>51</v>
      </c>
    </row>
    <row r="45" spans="1:20" ht="110.4">
      <c r="A45" s="60">
        <v>702</v>
      </c>
      <c r="B45" s="54" t="s">
        <v>98</v>
      </c>
      <c r="C45" s="61" t="s">
        <v>99</v>
      </c>
      <c r="D45" s="54" t="s">
        <v>100</v>
      </c>
      <c r="E45" s="54" t="s">
        <v>55</v>
      </c>
      <c r="F45" s="73" t="s">
        <v>101</v>
      </c>
      <c r="G45" s="61"/>
      <c r="H45" s="61"/>
      <c r="I45" s="61" t="s">
        <v>102</v>
      </c>
      <c r="J45" s="61"/>
      <c r="K45" s="62">
        <f>K46</f>
        <v>2.7</v>
      </c>
      <c r="L45" s="62">
        <f t="shared" ref="L45:S45" si="13">L46</f>
        <v>0</v>
      </c>
      <c r="M45" s="62">
        <f t="shared" si="13"/>
        <v>0</v>
      </c>
      <c r="N45" s="62">
        <f t="shared" si="13"/>
        <v>2.8</v>
      </c>
      <c r="O45" s="62">
        <f t="shared" si="13"/>
        <v>0</v>
      </c>
      <c r="P45" s="62">
        <f t="shared" si="13"/>
        <v>0</v>
      </c>
      <c r="Q45" s="62">
        <f t="shared" si="13"/>
        <v>3</v>
      </c>
      <c r="R45" s="62">
        <f t="shared" si="13"/>
        <v>0</v>
      </c>
      <c r="S45" s="62">
        <f t="shared" si="13"/>
        <v>0</v>
      </c>
      <c r="T45" s="60"/>
    </row>
    <row r="46" spans="1:20" ht="68.25" customHeight="1">
      <c r="A46" s="64">
        <v>702</v>
      </c>
      <c r="B46" s="47" t="s">
        <v>48</v>
      </c>
      <c r="C46" s="65" t="s">
        <v>99</v>
      </c>
      <c r="D46" s="41" t="s">
        <v>103</v>
      </c>
      <c r="E46" s="41"/>
      <c r="F46" s="41"/>
      <c r="G46" s="65" t="s">
        <v>36</v>
      </c>
      <c r="H46" s="65" t="s">
        <v>104</v>
      </c>
      <c r="I46" s="65" t="s">
        <v>102</v>
      </c>
      <c r="J46" s="74" t="s">
        <v>50</v>
      </c>
      <c r="K46" s="68">
        <v>2.7</v>
      </c>
      <c r="L46" s="68">
        <v>0</v>
      </c>
      <c r="M46" s="68">
        <v>0</v>
      </c>
      <c r="N46" s="68">
        <v>2.8</v>
      </c>
      <c r="O46" s="68">
        <v>0</v>
      </c>
      <c r="P46" s="68">
        <v>0</v>
      </c>
      <c r="Q46" s="68">
        <v>3</v>
      </c>
      <c r="R46" s="68">
        <v>0</v>
      </c>
      <c r="S46" s="68">
        <v>0</v>
      </c>
      <c r="T46" s="64" t="s">
        <v>51</v>
      </c>
    </row>
    <row r="47" spans="1:20" ht="82.8">
      <c r="A47" s="60">
        <v>702</v>
      </c>
      <c r="B47" s="60" t="s">
        <v>105</v>
      </c>
      <c r="C47" s="61" t="s">
        <v>69</v>
      </c>
      <c r="D47" s="34" t="s">
        <v>30</v>
      </c>
      <c r="E47" s="54" t="s">
        <v>106</v>
      </c>
      <c r="F47" s="54" t="s">
        <v>89</v>
      </c>
      <c r="G47" s="61"/>
      <c r="H47" s="61"/>
      <c r="I47" s="61" t="s">
        <v>107</v>
      </c>
      <c r="J47" s="61"/>
      <c r="K47" s="62">
        <f t="shared" ref="K47:S47" si="14">K48+K49+K50</f>
        <v>5018.5516999999991</v>
      </c>
      <c r="L47" s="62">
        <f t="shared" si="14"/>
        <v>0</v>
      </c>
      <c r="M47" s="62">
        <f t="shared" si="14"/>
        <v>0</v>
      </c>
      <c r="N47" s="62">
        <f t="shared" si="14"/>
        <v>6346.8549999999996</v>
      </c>
      <c r="O47" s="62">
        <f t="shared" si="14"/>
        <v>0</v>
      </c>
      <c r="P47" s="62">
        <f t="shared" si="14"/>
        <v>0</v>
      </c>
      <c r="Q47" s="62">
        <f t="shared" si="14"/>
        <v>6346.8549999999996</v>
      </c>
      <c r="R47" s="62">
        <f t="shared" si="14"/>
        <v>0</v>
      </c>
      <c r="S47" s="62">
        <f t="shared" si="14"/>
        <v>0</v>
      </c>
      <c r="T47" s="60"/>
    </row>
    <row r="48" spans="1:20" ht="123.75" customHeight="1">
      <c r="A48" s="64">
        <v>702</v>
      </c>
      <c r="B48" s="64" t="s">
        <v>108</v>
      </c>
      <c r="C48" s="65" t="s">
        <v>69</v>
      </c>
      <c r="D48" s="41" t="s">
        <v>109</v>
      </c>
      <c r="E48" s="41"/>
      <c r="F48" s="41"/>
      <c r="G48" s="65" t="s">
        <v>36</v>
      </c>
      <c r="H48" s="66" t="s">
        <v>70</v>
      </c>
      <c r="I48" s="66" t="s">
        <v>107</v>
      </c>
      <c r="J48" s="67">
        <v>111</v>
      </c>
      <c r="K48" s="68">
        <v>3425.0949999999998</v>
      </c>
      <c r="L48" s="68">
        <v>0</v>
      </c>
      <c r="M48" s="68">
        <v>0</v>
      </c>
      <c r="N48" s="68">
        <v>4481.4560000000001</v>
      </c>
      <c r="O48" s="68">
        <v>0</v>
      </c>
      <c r="P48" s="68">
        <v>0</v>
      </c>
      <c r="Q48" s="68">
        <v>4481.4560000000001</v>
      </c>
      <c r="R48" s="68">
        <v>0</v>
      </c>
      <c r="S48" s="68">
        <v>0</v>
      </c>
      <c r="T48" s="64" t="s">
        <v>39</v>
      </c>
    </row>
    <row r="49" spans="1:20" ht="69">
      <c r="A49" s="64">
        <v>702</v>
      </c>
      <c r="B49" s="64" t="s">
        <v>110</v>
      </c>
      <c r="C49" s="65" t="s">
        <v>69</v>
      </c>
      <c r="D49" s="41" t="s">
        <v>41</v>
      </c>
      <c r="E49" s="41"/>
      <c r="F49" s="41"/>
      <c r="G49" s="65" t="s">
        <v>36</v>
      </c>
      <c r="H49" s="66" t="s">
        <v>70</v>
      </c>
      <c r="I49" s="66" t="s">
        <v>107</v>
      </c>
      <c r="J49" s="67">
        <v>119</v>
      </c>
      <c r="K49" s="68">
        <v>1020.95471</v>
      </c>
      <c r="L49" s="68">
        <v>0</v>
      </c>
      <c r="M49" s="68">
        <v>0</v>
      </c>
      <c r="N49" s="68">
        <v>1353.3989999999999</v>
      </c>
      <c r="O49" s="68">
        <v>0</v>
      </c>
      <c r="P49" s="68">
        <v>0</v>
      </c>
      <c r="Q49" s="68">
        <v>1353.3989999999999</v>
      </c>
      <c r="R49" s="68">
        <v>0</v>
      </c>
      <c r="S49" s="68">
        <v>0</v>
      </c>
      <c r="T49" s="64" t="s">
        <v>39</v>
      </c>
    </row>
    <row r="50" spans="1:20" ht="226.5" customHeight="1">
      <c r="A50" s="64">
        <v>702</v>
      </c>
      <c r="B50" s="47" t="s">
        <v>48</v>
      </c>
      <c r="C50" s="65" t="s">
        <v>69</v>
      </c>
      <c r="D50" s="41" t="s">
        <v>111</v>
      </c>
      <c r="E50" s="41"/>
      <c r="F50" s="41"/>
      <c r="G50" s="65" t="s">
        <v>36</v>
      </c>
      <c r="H50" s="66" t="s">
        <v>70</v>
      </c>
      <c r="I50" s="66" t="s">
        <v>107</v>
      </c>
      <c r="J50" s="67">
        <v>244</v>
      </c>
      <c r="K50" s="68">
        <v>572.50198999999998</v>
      </c>
      <c r="L50" s="68">
        <v>0</v>
      </c>
      <c r="M50" s="68">
        <v>0</v>
      </c>
      <c r="N50" s="68">
        <v>512</v>
      </c>
      <c r="O50" s="68">
        <v>0</v>
      </c>
      <c r="P50" s="68">
        <v>0</v>
      </c>
      <c r="Q50" s="68">
        <v>512</v>
      </c>
      <c r="R50" s="68">
        <v>0</v>
      </c>
      <c r="S50" s="68">
        <v>0</v>
      </c>
      <c r="T50" s="64" t="s">
        <v>51</v>
      </c>
    </row>
    <row r="51" spans="1:20" ht="124.2">
      <c r="A51" s="60">
        <v>702</v>
      </c>
      <c r="B51" s="60" t="s">
        <v>112</v>
      </c>
      <c r="C51" s="61" t="s">
        <v>113</v>
      </c>
      <c r="D51" s="54" t="s">
        <v>114</v>
      </c>
      <c r="E51" s="54" t="s">
        <v>55</v>
      </c>
      <c r="F51" s="60" t="s">
        <v>115</v>
      </c>
      <c r="G51" s="61"/>
      <c r="H51" s="61"/>
      <c r="I51" s="61" t="s">
        <v>116</v>
      </c>
      <c r="J51" s="61"/>
      <c r="K51" s="62">
        <f t="shared" ref="K51:S51" si="15">K52+K53+K54+K55+K56</f>
        <v>1009</v>
      </c>
      <c r="L51" s="62">
        <f t="shared" si="15"/>
        <v>0</v>
      </c>
      <c r="M51" s="62">
        <f t="shared" si="15"/>
        <v>0</v>
      </c>
      <c r="N51" s="62">
        <f t="shared" si="15"/>
        <v>1019.0000000000001</v>
      </c>
      <c r="O51" s="62">
        <f t="shared" si="15"/>
        <v>0</v>
      </c>
      <c r="P51" s="62">
        <f t="shared" si="15"/>
        <v>0</v>
      </c>
      <c r="Q51" s="62">
        <f t="shared" si="15"/>
        <v>1065</v>
      </c>
      <c r="R51" s="62">
        <f t="shared" si="15"/>
        <v>0</v>
      </c>
      <c r="S51" s="62">
        <f t="shared" si="15"/>
        <v>0</v>
      </c>
      <c r="T51" s="60"/>
    </row>
    <row r="52" spans="1:20" ht="63" customHeight="1">
      <c r="A52" s="64">
        <v>702</v>
      </c>
      <c r="B52" s="64" t="s">
        <v>78</v>
      </c>
      <c r="C52" s="65" t="s">
        <v>113</v>
      </c>
      <c r="D52" s="41" t="s">
        <v>117</v>
      </c>
      <c r="E52" s="41"/>
      <c r="F52" s="41"/>
      <c r="G52" s="65" t="s">
        <v>36</v>
      </c>
      <c r="H52" s="65" t="s">
        <v>70</v>
      </c>
      <c r="I52" s="65" t="s">
        <v>116</v>
      </c>
      <c r="J52" s="74" t="s">
        <v>38</v>
      </c>
      <c r="K52" s="68">
        <v>543.04</v>
      </c>
      <c r="L52" s="68">
        <v>0</v>
      </c>
      <c r="M52" s="68">
        <v>0</v>
      </c>
      <c r="N52" s="68">
        <v>550.6</v>
      </c>
      <c r="O52" s="68">
        <v>0</v>
      </c>
      <c r="P52" s="68">
        <v>0</v>
      </c>
      <c r="Q52" s="68">
        <v>550.6</v>
      </c>
      <c r="R52" s="68">
        <v>0</v>
      </c>
      <c r="S52" s="68">
        <v>0</v>
      </c>
      <c r="T52" s="64" t="s">
        <v>39</v>
      </c>
    </row>
    <row r="53" spans="1:20" ht="69">
      <c r="A53" s="64">
        <v>702</v>
      </c>
      <c r="B53" s="64" t="s">
        <v>81</v>
      </c>
      <c r="C53" s="65" t="s">
        <v>113</v>
      </c>
      <c r="D53" s="41" t="s">
        <v>118</v>
      </c>
      <c r="E53" s="41"/>
      <c r="F53" s="41"/>
      <c r="G53" s="65" t="s">
        <v>36</v>
      </c>
      <c r="H53" s="65" t="s">
        <v>70</v>
      </c>
      <c r="I53" s="65" t="s">
        <v>116</v>
      </c>
      <c r="J53" s="74">
        <v>122</v>
      </c>
      <c r="K53" s="68">
        <v>0.14000000000000001</v>
      </c>
      <c r="L53" s="68">
        <v>0</v>
      </c>
      <c r="M53" s="68">
        <v>0</v>
      </c>
      <c r="N53" s="68">
        <v>0</v>
      </c>
      <c r="O53" s="68">
        <v>0</v>
      </c>
      <c r="P53" s="68">
        <v>0</v>
      </c>
      <c r="Q53" s="68">
        <v>2.4</v>
      </c>
      <c r="R53" s="68">
        <v>0</v>
      </c>
      <c r="S53" s="68">
        <v>0</v>
      </c>
      <c r="T53" s="64" t="s">
        <v>39</v>
      </c>
    </row>
    <row r="54" spans="1:20" ht="82.8">
      <c r="A54" s="64">
        <v>702</v>
      </c>
      <c r="B54" s="64" t="s">
        <v>40</v>
      </c>
      <c r="C54" s="65" t="s">
        <v>113</v>
      </c>
      <c r="D54" s="41" t="s">
        <v>41</v>
      </c>
      <c r="E54" s="41"/>
      <c r="F54" s="41"/>
      <c r="G54" s="65" t="s">
        <v>36</v>
      </c>
      <c r="H54" s="65" t="s">
        <v>70</v>
      </c>
      <c r="I54" s="65" t="s">
        <v>116</v>
      </c>
      <c r="J54" s="74">
        <v>129</v>
      </c>
      <c r="K54" s="68">
        <v>164</v>
      </c>
      <c r="L54" s="68">
        <v>0</v>
      </c>
      <c r="M54" s="68">
        <v>0</v>
      </c>
      <c r="N54" s="68">
        <v>166.3</v>
      </c>
      <c r="O54" s="68">
        <v>0</v>
      </c>
      <c r="P54" s="68">
        <v>0</v>
      </c>
      <c r="Q54" s="68">
        <v>166.3</v>
      </c>
      <c r="R54" s="68">
        <v>0</v>
      </c>
      <c r="S54" s="68">
        <v>0</v>
      </c>
      <c r="T54" s="64" t="s">
        <v>39</v>
      </c>
    </row>
    <row r="55" spans="1:20" ht="232.5" customHeight="1">
      <c r="A55" s="64">
        <v>702</v>
      </c>
      <c r="B55" s="47" t="s">
        <v>48</v>
      </c>
      <c r="C55" s="65" t="s">
        <v>113</v>
      </c>
      <c r="D55" s="41" t="s">
        <v>119</v>
      </c>
      <c r="E55" s="41"/>
      <c r="F55" s="41"/>
      <c r="G55" s="65" t="s">
        <v>36</v>
      </c>
      <c r="H55" s="65" t="s">
        <v>70</v>
      </c>
      <c r="I55" s="65" t="s">
        <v>116</v>
      </c>
      <c r="J55" s="74">
        <v>244</v>
      </c>
      <c r="K55" s="68">
        <v>301.82</v>
      </c>
      <c r="L55" s="68">
        <v>0</v>
      </c>
      <c r="M55" s="68">
        <v>0</v>
      </c>
      <c r="N55" s="68">
        <v>301.60000000000002</v>
      </c>
      <c r="O55" s="68">
        <v>0</v>
      </c>
      <c r="P55" s="68">
        <v>0</v>
      </c>
      <c r="Q55" s="68">
        <v>345.2</v>
      </c>
      <c r="R55" s="68">
        <v>0</v>
      </c>
      <c r="S55" s="68">
        <v>0</v>
      </c>
      <c r="T55" s="64" t="s">
        <v>51</v>
      </c>
    </row>
    <row r="56" spans="1:20" ht="72" customHeight="1">
      <c r="A56" s="64">
        <v>702</v>
      </c>
      <c r="B56" s="64" t="s">
        <v>84</v>
      </c>
      <c r="C56" s="65" t="s">
        <v>113</v>
      </c>
      <c r="D56" s="41" t="s">
        <v>120</v>
      </c>
      <c r="E56" s="41"/>
      <c r="F56" s="41"/>
      <c r="G56" s="65" t="s">
        <v>36</v>
      </c>
      <c r="H56" s="65" t="s">
        <v>70</v>
      </c>
      <c r="I56" s="65" t="s">
        <v>116</v>
      </c>
      <c r="J56" s="74">
        <v>851</v>
      </c>
      <c r="K56" s="68">
        <v>0</v>
      </c>
      <c r="L56" s="68">
        <v>0</v>
      </c>
      <c r="M56" s="68">
        <v>0</v>
      </c>
      <c r="N56" s="68">
        <v>0.5</v>
      </c>
      <c r="O56" s="68">
        <v>0</v>
      </c>
      <c r="P56" s="68">
        <v>0</v>
      </c>
      <c r="Q56" s="68">
        <v>0.5</v>
      </c>
      <c r="R56" s="68">
        <v>0</v>
      </c>
      <c r="S56" s="68">
        <v>0</v>
      </c>
      <c r="T56" s="64" t="s">
        <v>39</v>
      </c>
    </row>
    <row r="57" spans="1:20" ht="124.2">
      <c r="A57" s="60">
        <v>702</v>
      </c>
      <c r="B57" s="60" t="s">
        <v>52</v>
      </c>
      <c r="C57" s="61" t="s">
        <v>53</v>
      </c>
      <c r="D57" s="34" t="s">
        <v>54</v>
      </c>
      <c r="E57" s="48" t="s">
        <v>55</v>
      </c>
      <c r="F57" s="36" t="s">
        <v>56</v>
      </c>
      <c r="G57" s="61"/>
      <c r="H57" s="61"/>
      <c r="I57" s="61" t="s">
        <v>121</v>
      </c>
      <c r="J57" s="61"/>
      <c r="K57" s="62">
        <f>K58</f>
        <v>96.0548</v>
      </c>
      <c r="L57" s="62">
        <f t="shared" ref="L57:S57" si="16">L58</f>
        <v>0</v>
      </c>
      <c r="M57" s="62">
        <f t="shared" si="16"/>
        <v>0</v>
      </c>
      <c r="N57" s="62">
        <f t="shared" si="16"/>
        <v>206</v>
      </c>
      <c r="O57" s="62">
        <f t="shared" si="16"/>
        <v>0</v>
      </c>
      <c r="P57" s="62">
        <f t="shared" si="16"/>
        <v>0</v>
      </c>
      <c r="Q57" s="62">
        <f t="shared" si="16"/>
        <v>206</v>
      </c>
      <c r="R57" s="62">
        <f t="shared" si="16"/>
        <v>0</v>
      </c>
      <c r="S57" s="62">
        <f t="shared" si="16"/>
        <v>0</v>
      </c>
      <c r="T57" s="60"/>
    </row>
    <row r="58" spans="1:20" ht="93" customHeight="1">
      <c r="A58" s="64">
        <v>702</v>
      </c>
      <c r="B58" s="47" t="s">
        <v>48</v>
      </c>
      <c r="C58" s="65" t="s">
        <v>53</v>
      </c>
      <c r="D58" s="41" t="s">
        <v>122</v>
      </c>
      <c r="E58" s="41"/>
      <c r="F58" s="41"/>
      <c r="G58" s="65" t="s">
        <v>59</v>
      </c>
      <c r="H58" s="65" t="s">
        <v>60</v>
      </c>
      <c r="I58" s="65" t="s">
        <v>121</v>
      </c>
      <c r="J58" s="74">
        <v>244</v>
      </c>
      <c r="K58" s="68">
        <v>96.0548</v>
      </c>
      <c r="L58" s="68">
        <v>0</v>
      </c>
      <c r="M58" s="68">
        <v>0</v>
      </c>
      <c r="N58" s="68">
        <v>206</v>
      </c>
      <c r="O58" s="68">
        <v>0</v>
      </c>
      <c r="P58" s="68">
        <v>0</v>
      </c>
      <c r="Q58" s="68">
        <v>206</v>
      </c>
      <c r="R58" s="68">
        <v>0</v>
      </c>
      <c r="S58" s="68">
        <v>0</v>
      </c>
      <c r="T58" s="64" t="s">
        <v>51</v>
      </c>
    </row>
    <row r="59" spans="1:20" ht="124.2">
      <c r="A59" s="60">
        <v>702</v>
      </c>
      <c r="B59" s="60" t="s">
        <v>52</v>
      </c>
      <c r="C59" s="61" t="s">
        <v>53</v>
      </c>
      <c r="D59" s="34" t="s">
        <v>54</v>
      </c>
      <c r="E59" s="48" t="s">
        <v>55</v>
      </c>
      <c r="F59" s="36" t="s">
        <v>56</v>
      </c>
      <c r="G59" s="61"/>
      <c r="H59" s="61"/>
      <c r="I59" s="61" t="s">
        <v>123</v>
      </c>
      <c r="J59" s="61"/>
      <c r="K59" s="62">
        <f>K60</f>
        <v>396</v>
      </c>
      <c r="L59" s="62">
        <f t="shared" ref="L59:S59" si="17">L60</f>
        <v>0</v>
      </c>
      <c r="M59" s="62">
        <f t="shared" si="17"/>
        <v>0</v>
      </c>
      <c r="N59" s="62">
        <f t="shared" si="17"/>
        <v>190</v>
      </c>
      <c r="O59" s="62">
        <f t="shared" si="17"/>
        <v>0</v>
      </c>
      <c r="P59" s="62">
        <f t="shared" si="17"/>
        <v>0</v>
      </c>
      <c r="Q59" s="62">
        <f t="shared" si="17"/>
        <v>190</v>
      </c>
      <c r="R59" s="62">
        <f t="shared" si="17"/>
        <v>0</v>
      </c>
      <c r="S59" s="62">
        <f t="shared" si="17"/>
        <v>0</v>
      </c>
      <c r="T59" s="60"/>
    </row>
    <row r="60" spans="1:20" ht="97.5" customHeight="1">
      <c r="A60" s="64">
        <v>702</v>
      </c>
      <c r="B60" s="47" t="s">
        <v>48</v>
      </c>
      <c r="C60" s="65" t="s">
        <v>53</v>
      </c>
      <c r="D60" s="41" t="s">
        <v>122</v>
      </c>
      <c r="E60" s="41"/>
      <c r="F60" s="41"/>
      <c r="G60" s="65" t="s">
        <v>59</v>
      </c>
      <c r="H60" s="65" t="s">
        <v>60</v>
      </c>
      <c r="I60" s="65" t="s">
        <v>123</v>
      </c>
      <c r="J60" s="74">
        <v>244</v>
      </c>
      <c r="K60" s="68">
        <v>396</v>
      </c>
      <c r="L60" s="68">
        <v>0</v>
      </c>
      <c r="M60" s="68">
        <v>0</v>
      </c>
      <c r="N60" s="68">
        <v>190</v>
      </c>
      <c r="O60" s="68">
        <v>0</v>
      </c>
      <c r="P60" s="68">
        <v>0</v>
      </c>
      <c r="Q60" s="68">
        <v>190</v>
      </c>
      <c r="R60" s="68">
        <v>0</v>
      </c>
      <c r="S60" s="68">
        <v>0</v>
      </c>
      <c r="T60" s="64" t="s">
        <v>51</v>
      </c>
    </row>
    <row r="61" spans="1:20" ht="124.2">
      <c r="A61" s="60">
        <v>702</v>
      </c>
      <c r="B61" s="60" t="s">
        <v>52</v>
      </c>
      <c r="C61" s="61" t="s">
        <v>53</v>
      </c>
      <c r="D61" s="34" t="s">
        <v>54</v>
      </c>
      <c r="E61" s="48" t="s">
        <v>55</v>
      </c>
      <c r="F61" s="36" t="s">
        <v>56</v>
      </c>
      <c r="G61" s="61"/>
      <c r="H61" s="61"/>
      <c r="I61" s="61" t="s">
        <v>57</v>
      </c>
      <c r="J61" s="61"/>
      <c r="K61" s="62">
        <f t="shared" ref="K61:S63" si="18">K62</f>
        <v>814.73379999999997</v>
      </c>
      <c r="L61" s="62">
        <f t="shared" si="18"/>
        <v>0</v>
      </c>
      <c r="M61" s="62">
        <f t="shared" si="18"/>
        <v>0</v>
      </c>
      <c r="N61" s="62">
        <f t="shared" si="18"/>
        <v>847.1</v>
      </c>
      <c r="O61" s="62">
        <f t="shared" si="18"/>
        <v>0</v>
      </c>
      <c r="P61" s="62">
        <f t="shared" si="18"/>
        <v>0</v>
      </c>
      <c r="Q61" s="62">
        <f t="shared" si="18"/>
        <v>847.1</v>
      </c>
      <c r="R61" s="62">
        <f t="shared" si="18"/>
        <v>0</v>
      </c>
      <c r="S61" s="62">
        <f t="shared" si="18"/>
        <v>0</v>
      </c>
      <c r="T61" s="60"/>
    </row>
    <row r="62" spans="1:20" ht="103.5" customHeight="1">
      <c r="A62" s="64">
        <v>702</v>
      </c>
      <c r="B62" s="47" t="s">
        <v>48</v>
      </c>
      <c r="C62" s="65" t="s">
        <v>53</v>
      </c>
      <c r="D62" s="41" t="s">
        <v>122</v>
      </c>
      <c r="E62" s="41"/>
      <c r="F62" s="41"/>
      <c r="G62" s="65" t="s">
        <v>59</v>
      </c>
      <c r="H62" s="65" t="s">
        <v>60</v>
      </c>
      <c r="I62" s="65" t="s">
        <v>57</v>
      </c>
      <c r="J62" s="74">
        <v>244</v>
      </c>
      <c r="K62" s="68">
        <v>814.73379999999997</v>
      </c>
      <c r="L62" s="68">
        <v>0</v>
      </c>
      <c r="M62" s="68">
        <v>0</v>
      </c>
      <c r="N62" s="68">
        <v>847.1</v>
      </c>
      <c r="O62" s="68">
        <v>0</v>
      </c>
      <c r="P62" s="68">
        <v>0</v>
      </c>
      <c r="Q62" s="68">
        <v>847.1</v>
      </c>
      <c r="R62" s="68">
        <v>0</v>
      </c>
      <c r="S62" s="68">
        <v>0</v>
      </c>
      <c r="T62" s="64" t="s">
        <v>51</v>
      </c>
    </row>
    <row r="63" spans="1:20" ht="103.5" customHeight="1">
      <c r="A63" s="60">
        <v>702</v>
      </c>
      <c r="B63" s="60" t="s">
        <v>124</v>
      </c>
      <c r="C63" s="61" t="s">
        <v>53</v>
      </c>
      <c r="D63" s="34" t="s">
        <v>54</v>
      </c>
      <c r="E63" s="48" t="s">
        <v>55</v>
      </c>
      <c r="F63" s="36" t="s">
        <v>56</v>
      </c>
      <c r="G63" s="61"/>
      <c r="H63" s="61"/>
      <c r="I63" s="61" t="s">
        <v>125</v>
      </c>
      <c r="J63" s="61"/>
      <c r="K63" s="62">
        <f t="shared" si="18"/>
        <v>393.11</v>
      </c>
      <c r="L63" s="62">
        <f t="shared" si="18"/>
        <v>0</v>
      </c>
      <c r="M63" s="62">
        <f t="shared" si="18"/>
        <v>0</v>
      </c>
      <c r="N63" s="62">
        <f t="shared" si="18"/>
        <v>94</v>
      </c>
      <c r="O63" s="62">
        <f t="shared" si="18"/>
        <v>0</v>
      </c>
      <c r="P63" s="62">
        <f t="shared" si="18"/>
        <v>0</v>
      </c>
      <c r="Q63" s="62">
        <f t="shared" si="18"/>
        <v>94</v>
      </c>
      <c r="R63" s="62">
        <f t="shared" si="18"/>
        <v>0</v>
      </c>
      <c r="S63" s="62">
        <f t="shared" si="18"/>
        <v>0</v>
      </c>
      <c r="T63" s="60"/>
    </row>
    <row r="64" spans="1:20" ht="103.5" customHeight="1">
      <c r="A64" s="64">
        <v>702</v>
      </c>
      <c r="B64" s="47" t="s">
        <v>48</v>
      </c>
      <c r="C64" s="65" t="s">
        <v>53</v>
      </c>
      <c r="D64" s="41" t="s">
        <v>122</v>
      </c>
      <c r="E64" s="41"/>
      <c r="F64" s="41"/>
      <c r="G64" s="65" t="s">
        <v>59</v>
      </c>
      <c r="H64" s="65" t="s">
        <v>60</v>
      </c>
      <c r="I64" s="65" t="s">
        <v>125</v>
      </c>
      <c r="J64" s="74">
        <v>244</v>
      </c>
      <c r="K64" s="68">
        <v>393.11</v>
      </c>
      <c r="L64" s="68">
        <v>0</v>
      </c>
      <c r="M64" s="68">
        <v>0</v>
      </c>
      <c r="N64" s="68">
        <v>94</v>
      </c>
      <c r="O64" s="68">
        <v>0</v>
      </c>
      <c r="P64" s="68">
        <v>0</v>
      </c>
      <c r="Q64" s="68">
        <v>94</v>
      </c>
      <c r="R64" s="68">
        <v>0</v>
      </c>
      <c r="S64" s="68">
        <v>0</v>
      </c>
      <c r="T64" s="64" t="s">
        <v>51</v>
      </c>
    </row>
    <row r="65" spans="1:20" ht="124.2">
      <c r="A65" s="60">
        <v>702</v>
      </c>
      <c r="B65" s="60" t="s">
        <v>52</v>
      </c>
      <c r="C65" s="61" t="s">
        <v>53</v>
      </c>
      <c r="D65" s="34" t="s">
        <v>54</v>
      </c>
      <c r="E65" s="48" t="s">
        <v>55</v>
      </c>
      <c r="F65" s="36" t="s">
        <v>56</v>
      </c>
      <c r="G65" s="61"/>
      <c r="H65" s="61"/>
      <c r="I65" s="61" t="s">
        <v>126</v>
      </c>
      <c r="J65" s="60"/>
      <c r="K65" s="62">
        <f>K66</f>
        <v>177.33500000000001</v>
      </c>
      <c r="L65" s="62">
        <f t="shared" ref="L65:S65" si="19">L66</f>
        <v>0</v>
      </c>
      <c r="M65" s="62">
        <f t="shared" si="19"/>
        <v>0</v>
      </c>
      <c r="N65" s="62">
        <f t="shared" si="19"/>
        <v>81.8</v>
      </c>
      <c r="O65" s="62">
        <f t="shared" si="19"/>
        <v>0</v>
      </c>
      <c r="P65" s="62">
        <f t="shared" si="19"/>
        <v>0</v>
      </c>
      <c r="Q65" s="62">
        <f t="shared" si="19"/>
        <v>81.8</v>
      </c>
      <c r="R65" s="62">
        <f t="shared" si="19"/>
        <v>0</v>
      </c>
      <c r="S65" s="62">
        <f t="shared" si="19"/>
        <v>0</v>
      </c>
      <c r="T65" s="60"/>
    </row>
    <row r="66" spans="1:20" ht="97.5" customHeight="1">
      <c r="A66" s="64">
        <v>702</v>
      </c>
      <c r="B66" s="47" t="s">
        <v>48</v>
      </c>
      <c r="C66" s="65" t="s">
        <v>53</v>
      </c>
      <c r="D66" s="41" t="s">
        <v>122</v>
      </c>
      <c r="E66" s="41"/>
      <c r="F66" s="41"/>
      <c r="G66" s="65" t="s">
        <v>59</v>
      </c>
      <c r="H66" s="65" t="s">
        <v>60</v>
      </c>
      <c r="I66" s="65" t="s">
        <v>126</v>
      </c>
      <c r="J66" s="74">
        <v>244</v>
      </c>
      <c r="K66" s="68">
        <v>177.33500000000001</v>
      </c>
      <c r="L66" s="68">
        <v>0</v>
      </c>
      <c r="M66" s="68">
        <v>0</v>
      </c>
      <c r="N66" s="68">
        <v>81.8</v>
      </c>
      <c r="O66" s="68">
        <v>0</v>
      </c>
      <c r="P66" s="68">
        <v>0</v>
      </c>
      <c r="Q66" s="68">
        <v>81.8</v>
      </c>
      <c r="R66" s="68">
        <v>0</v>
      </c>
      <c r="S66" s="68">
        <v>0</v>
      </c>
      <c r="T66" s="64" t="s">
        <v>51</v>
      </c>
    </row>
    <row r="67" spans="1:20" ht="151.80000000000001">
      <c r="A67" s="60">
        <v>702</v>
      </c>
      <c r="B67" s="60" t="s">
        <v>127</v>
      </c>
      <c r="C67" s="61" t="s">
        <v>128</v>
      </c>
      <c r="D67" s="54" t="s">
        <v>129</v>
      </c>
      <c r="E67" s="54" t="s">
        <v>55</v>
      </c>
      <c r="F67" s="73" t="s">
        <v>130</v>
      </c>
      <c r="G67" s="61"/>
      <c r="H67" s="61"/>
      <c r="I67" s="61" t="s">
        <v>131</v>
      </c>
      <c r="J67" s="60"/>
      <c r="K67" s="62">
        <f>K68+K69</f>
        <v>343.20000000000005</v>
      </c>
      <c r="L67" s="62">
        <f t="shared" ref="L67:S67" si="20">L68+L69</f>
        <v>0</v>
      </c>
      <c r="M67" s="62">
        <f t="shared" si="20"/>
        <v>0</v>
      </c>
      <c r="N67" s="62">
        <f t="shared" si="20"/>
        <v>324</v>
      </c>
      <c r="O67" s="62">
        <f t="shared" si="20"/>
        <v>0</v>
      </c>
      <c r="P67" s="62">
        <f t="shared" si="20"/>
        <v>0</v>
      </c>
      <c r="Q67" s="62">
        <f t="shared" si="20"/>
        <v>324</v>
      </c>
      <c r="R67" s="62">
        <f t="shared" si="20"/>
        <v>0</v>
      </c>
      <c r="S67" s="62">
        <f t="shared" si="20"/>
        <v>0</v>
      </c>
      <c r="T67" s="60"/>
    </row>
    <row r="68" spans="1:20" ht="68.25" customHeight="1">
      <c r="A68" s="64">
        <v>702</v>
      </c>
      <c r="B68" s="64" t="s">
        <v>78</v>
      </c>
      <c r="C68" s="65" t="s">
        <v>128</v>
      </c>
      <c r="D68" s="41" t="s">
        <v>132</v>
      </c>
      <c r="E68" s="41"/>
      <c r="F68" s="41"/>
      <c r="G68" s="65" t="s">
        <v>104</v>
      </c>
      <c r="H68" s="65" t="s">
        <v>104</v>
      </c>
      <c r="I68" s="65" t="s">
        <v>131</v>
      </c>
      <c r="J68" s="74">
        <v>121</v>
      </c>
      <c r="K68" s="68">
        <v>263.74700000000001</v>
      </c>
      <c r="L68" s="68">
        <v>0</v>
      </c>
      <c r="M68" s="68">
        <v>0</v>
      </c>
      <c r="N68" s="68">
        <v>249</v>
      </c>
      <c r="O68" s="68">
        <v>0</v>
      </c>
      <c r="P68" s="68">
        <v>0</v>
      </c>
      <c r="Q68" s="68">
        <v>249</v>
      </c>
      <c r="R68" s="68">
        <v>0</v>
      </c>
      <c r="S68" s="68">
        <v>0</v>
      </c>
      <c r="T68" s="64" t="s">
        <v>39</v>
      </c>
    </row>
    <row r="69" spans="1:20" ht="82.8">
      <c r="A69" s="64">
        <v>702</v>
      </c>
      <c r="B69" s="64" t="s">
        <v>40</v>
      </c>
      <c r="C69" s="65" t="s">
        <v>128</v>
      </c>
      <c r="D69" s="41" t="s">
        <v>41</v>
      </c>
      <c r="E69" s="41"/>
      <c r="F69" s="41"/>
      <c r="G69" s="65" t="s">
        <v>104</v>
      </c>
      <c r="H69" s="65" t="s">
        <v>104</v>
      </c>
      <c r="I69" s="65" t="s">
        <v>131</v>
      </c>
      <c r="J69" s="74">
        <v>129</v>
      </c>
      <c r="K69" s="68">
        <v>79.453000000000003</v>
      </c>
      <c r="L69" s="68">
        <v>0</v>
      </c>
      <c r="M69" s="68">
        <v>0</v>
      </c>
      <c r="N69" s="68">
        <v>75</v>
      </c>
      <c r="O69" s="68">
        <v>0</v>
      </c>
      <c r="P69" s="68">
        <v>0</v>
      </c>
      <c r="Q69" s="68">
        <v>75</v>
      </c>
      <c r="R69" s="68">
        <v>0</v>
      </c>
      <c r="S69" s="68">
        <v>0</v>
      </c>
      <c r="T69" s="64" t="s">
        <v>39</v>
      </c>
    </row>
    <row r="70" spans="1:20" ht="96.6">
      <c r="A70" s="60">
        <v>702</v>
      </c>
      <c r="B70" s="60" t="s">
        <v>133</v>
      </c>
      <c r="C70" s="61" t="s">
        <v>134</v>
      </c>
      <c r="D70" s="54" t="s">
        <v>74</v>
      </c>
      <c r="E70" s="54" t="s">
        <v>135</v>
      </c>
      <c r="F70" s="54" t="s">
        <v>76</v>
      </c>
      <c r="G70" s="61"/>
      <c r="H70" s="61"/>
      <c r="I70" s="61" t="s">
        <v>136</v>
      </c>
      <c r="J70" s="60"/>
      <c r="K70" s="62">
        <f>K71+K72</f>
        <v>1721.5116599999999</v>
      </c>
      <c r="L70" s="62">
        <f t="shared" ref="L70:S70" si="21">L71+L72</f>
        <v>0</v>
      </c>
      <c r="M70" s="62">
        <f t="shared" si="21"/>
        <v>0</v>
      </c>
      <c r="N70" s="62">
        <f t="shared" si="21"/>
        <v>1636</v>
      </c>
      <c r="O70" s="62">
        <f t="shared" si="21"/>
        <v>0</v>
      </c>
      <c r="P70" s="62">
        <f t="shared" si="21"/>
        <v>0</v>
      </c>
      <c r="Q70" s="62">
        <f t="shared" si="21"/>
        <v>1636</v>
      </c>
      <c r="R70" s="62">
        <f t="shared" si="21"/>
        <v>0</v>
      </c>
      <c r="S70" s="62">
        <f t="shared" si="21"/>
        <v>0</v>
      </c>
      <c r="T70" s="60"/>
    </row>
    <row r="71" spans="1:20" ht="99" customHeight="1">
      <c r="A71" s="64">
        <v>702</v>
      </c>
      <c r="B71" s="47" t="s">
        <v>48</v>
      </c>
      <c r="C71" s="65" t="s">
        <v>134</v>
      </c>
      <c r="D71" s="75" t="s">
        <v>137</v>
      </c>
      <c r="E71" s="75"/>
      <c r="F71" s="75"/>
      <c r="G71" s="65" t="s">
        <v>60</v>
      </c>
      <c r="H71" s="65" t="s">
        <v>36</v>
      </c>
      <c r="I71" s="65" t="s">
        <v>136</v>
      </c>
      <c r="J71" s="74" t="s">
        <v>50</v>
      </c>
      <c r="K71" s="68">
        <v>17.04467</v>
      </c>
      <c r="L71" s="68">
        <v>0</v>
      </c>
      <c r="M71" s="68">
        <v>0</v>
      </c>
      <c r="N71" s="68">
        <v>9.9580000000000002</v>
      </c>
      <c r="O71" s="68">
        <v>0</v>
      </c>
      <c r="P71" s="68">
        <v>0</v>
      </c>
      <c r="Q71" s="68">
        <v>9.9580000000000002</v>
      </c>
      <c r="R71" s="68">
        <v>0</v>
      </c>
      <c r="S71" s="68">
        <v>0</v>
      </c>
      <c r="T71" s="64" t="s">
        <v>39</v>
      </c>
    </row>
    <row r="72" spans="1:20" ht="101.25" customHeight="1">
      <c r="A72" s="64">
        <v>702</v>
      </c>
      <c r="B72" s="76" t="s">
        <v>138</v>
      </c>
      <c r="C72" s="65" t="s">
        <v>134</v>
      </c>
      <c r="D72" s="75" t="s">
        <v>137</v>
      </c>
      <c r="E72" s="75"/>
      <c r="F72" s="75"/>
      <c r="G72" s="65" t="s">
        <v>60</v>
      </c>
      <c r="H72" s="65" t="s">
        <v>36</v>
      </c>
      <c r="I72" s="65" t="s">
        <v>136</v>
      </c>
      <c r="J72" s="74">
        <v>312</v>
      </c>
      <c r="K72" s="68">
        <v>1704.4669899999999</v>
      </c>
      <c r="L72" s="68">
        <v>0</v>
      </c>
      <c r="M72" s="68">
        <v>0</v>
      </c>
      <c r="N72" s="68">
        <v>1626.0419999999999</v>
      </c>
      <c r="O72" s="68">
        <v>0</v>
      </c>
      <c r="P72" s="68">
        <v>0</v>
      </c>
      <c r="Q72" s="68">
        <v>1626.0419999999999</v>
      </c>
      <c r="R72" s="68">
        <v>0</v>
      </c>
      <c r="S72" s="68">
        <v>0</v>
      </c>
      <c r="T72" s="64" t="s">
        <v>39</v>
      </c>
    </row>
    <row r="73" spans="1:20" ht="138">
      <c r="A73" s="77">
        <v>702</v>
      </c>
      <c r="B73" s="60" t="s">
        <v>139</v>
      </c>
      <c r="C73" s="61" t="s">
        <v>140</v>
      </c>
      <c r="D73" s="60" t="s">
        <v>141</v>
      </c>
      <c r="E73" s="77" t="s">
        <v>55</v>
      </c>
      <c r="F73" s="60" t="s">
        <v>142</v>
      </c>
      <c r="G73" s="78"/>
      <c r="H73" s="78"/>
      <c r="I73" s="61" t="s">
        <v>143</v>
      </c>
      <c r="J73" s="77"/>
      <c r="K73" s="62">
        <f t="shared" ref="K73:S73" si="22">K74</f>
        <v>881.24400000000003</v>
      </c>
      <c r="L73" s="62">
        <f t="shared" si="22"/>
        <v>0</v>
      </c>
      <c r="M73" s="62">
        <f t="shared" si="22"/>
        <v>0</v>
      </c>
      <c r="N73" s="62">
        <f t="shared" si="22"/>
        <v>0</v>
      </c>
      <c r="O73" s="62">
        <f t="shared" si="22"/>
        <v>0</v>
      </c>
      <c r="P73" s="62">
        <f t="shared" si="22"/>
        <v>0</v>
      </c>
      <c r="Q73" s="62">
        <f t="shared" si="22"/>
        <v>0</v>
      </c>
      <c r="R73" s="62">
        <f t="shared" si="22"/>
        <v>0</v>
      </c>
      <c r="S73" s="62">
        <f t="shared" si="22"/>
        <v>0</v>
      </c>
      <c r="T73" s="77"/>
    </row>
    <row r="74" spans="1:20" ht="102" customHeight="1">
      <c r="A74" s="79">
        <v>702</v>
      </c>
      <c r="B74" s="76" t="s">
        <v>144</v>
      </c>
      <c r="C74" s="80" t="s">
        <v>140</v>
      </c>
      <c r="D74" s="41" t="s">
        <v>145</v>
      </c>
      <c r="E74" s="81"/>
      <c r="F74" s="81"/>
      <c r="G74" s="65" t="s">
        <v>60</v>
      </c>
      <c r="H74" s="65" t="s">
        <v>59</v>
      </c>
      <c r="I74" s="65" t="s">
        <v>143</v>
      </c>
      <c r="J74" s="74" t="s">
        <v>146</v>
      </c>
      <c r="K74" s="68">
        <v>881.24400000000003</v>
      </c>
      <c r="L74" s="68">
        <v>0</v>
      </c>
      <c r="M74" s="68">
        <v>0</v>
      </c>
      <c r="N74" s="68">
        <v>0</v>
      </c>
      <c r="O74" s="68">
        <v>0</v>
      </c>
      <c r="P74" s="68">
        <v>0</v>
      </c>
      <c r="Q74" s="68">
        <v>0</v>
      </c>
      <c r="R74" s="68">
        <v>0</v>
      </c>
      <c r="S74" s="68">
        <v>0</v>
      </c>
      <c r="T74" s="64" t="s">
        <v>39</v>
      </c>
    </row>
    <row r="75" spans="1:20" ht="165.6">
      <c r="A75" s="77">
        <v>702</v>
      </c>
      <c r="B75" s="60" t="s">
        <v>147</v>
      </c>
      <c r="C75" s="61" t="s">
        <v>148</v>
      </c>
      <c r="D75" s="54" t="s">
        <v>149</v>
      </c>
      <c r="E75" s="54" t="s">
        <v>55</v>
      </c>
      <c r="F75" s="60" t="s">
        <v>89</v>
      </c>
      <c r="G75" s="78"/>
      <c r="H75" s="78"/>
      <c r="I75" s="78" t="s">
        <v>150</v>
      </c>
      <c r="J75" s="77"/>
      <c r="K75" s="62">
        <f>K76+K77+K78</f>
        <v>10536</v>
      </c>
      <c r="L75" s="62">
        <f t="shared" ref="L75:S75" si="23">L76+L77+L78</f>
        <v>0</v>
      </c>
      <c r="M75" s="62">
        <f t="shared" si="23"/>
        <v>0</v>
      </c>
      <c r="N75" s="62">
        <f t="shared" si="23"/>
        <v>10536</v>
      </c>
      <c r="O75" s="62">
        <f t="shared" si="23"/>
        <v>0</v>
      </c>
      <c r="P75" s="62">
        <f t="shared" si="23"/>
        <v>0</v>
      </c>
      <c r="Q75" s="62">
        <f t="shared" si="23"/>
        <v>10536</v>
      </c>
      <c r="R75" s="62">
        <f t="shared" si="23"/>
        <v>0</v>
      </c>
      <c r="S75" s="62">
        <f t="shared" si="23"/>
        <v>0</v>
      </c>
      <c r="T75" s="77"/>
    </row>
    <row r="76" spans="1:20" ht="55.2">
      <c r="A76" s="79">
        <v>702</v>
      </c>
      <c r="B76" s="64" t="s">
        <v>151</v>
      </c>
      <c r="C76" s="65" t="s">
        <v>148</v>
      </c>
      <c r="D76" s="41" t="s">
        <v>152</v>
      </c>
      <c r="E76" s="41"/>
      <c r="F76" s="41"/>
      <c r="G76" s="65" t="s">
        <v>60</v>
      </c>
      <c r="H76" s="65" t="s">
        <v>59</v>
      </c>
      <c r="I76" s="65" t="s">
        <v>150</v>
      </c>
      <c r="J76" s="74" t="s">
        <v>153</v>
      </c>
      <c r="K76" s="68">
        <v>5421</v>
      </c>
      <c r="L76" s="68">
        <v>0</v>
      </c>
      <c r="M76" s="68">
        <v>0</v>
      </c>
      <c r="N76" s="68">
        <v>4421</v>
      </c>
      <c r="O76" s="68">
        <v>0</v>
      </c>
      <c r="P76" s="68">
        <v>0</v>
      </c>
      <c r="Q76" s="68">
        <v>4421</v>
      </c>
      <c r="R76" s="68">
        <v>0</v>
      </c>
      <c r="S76" s="68">
        <v>0</v>
      </c>
      <c r="T76" s="64" t="s">
        <v>39</v>
      </c>
    </row>
    <row r="77" spans="1:20" ht="55.2">
      <c r="A77" s="79">
        <v>702</v>
      </c>
      <c r="B77" s="64" t="s">
        <v>154</v>
      </c>
      <c r="C77" s="65" t="s">
        <v>148</v>
      </c>
      <c r="D77" s="41" t="s">
        <v>152</v>
      </c>
      <c r="E77" s="41"/>
      <c r="F77" s="41"/>
      <c r="G77" s="65" t="s">
        <v>60</v>
      </c>
      <c r="H77" s="65" t="s">
        <v>59</v>
      </c>
      <c r="I77" s="65" t="s">
        <v>150</v>
      </c>
      <c r="J77" s="74" t="s">
        <v>155</v>
      </c>
      <c r="K77" s="68">
        <v>5030</v>
      </c>
      <c r="L77" s="68">
        <v>0</v>
      </c>
      <c r="M77" s="68">
        <v>0</v>
      </c>
      <c r="N77" s="68">
        <v>6030</v>
      </c>
      <c r="O77" s="68">
        <v>0</v>
      </c>
      <c r="P77" s="68">
        <v>0</v>
      </c>
      <c r="Q77" s="68">
        <v>6030</v>
      </c>
      <c r="R77" s="68">
        <v>0</v>
      </c>
      <c r="S77" s="68">
        <v>0</v>
      </c>
      <c r="T77" s="64" t="s">
        <v>39</v>
      </c>
    </row>
    <row r="78" spans="1:20" ht="60" customHeight="1">
      <c r="A78" s="79">
        <v>702</v>
      </c>
      <c r="B78" s="47" t="s">
        <v>48</v>
      </c>
      <c r="C78" s="65" t="s">
        <v>148</v>
      </c>
      <c r="D78" s="41" t="s">
        <v>152</v>
      </c>
      <c r="E78" s="41"/>
      <c r="F78" s="41"/>
      <c r="G78" s="65" t="s">
        <v>60</v>
      </c>
      <c r="H78" s="65" t="s">
        <v>59</v>
      </c>
      <c r="I78" s="65" t="s">
        <v>150</v>
      </c>
      <c r="J78" s="74" t="s">
        <v>50</v>
      </c>
      <c r="K78" s="68">
        <v>85</v>
      </c>
      <c r="L78" s="68">
        <v>0</v>
      </c>
      <c r="M78" s="68">
        <v>0</v>
      </c>
      <c r="N78" s="68">
        <v>85</v>
      </c>
      <c r="O78" s="68">
        <v>0</v>
      </c>
      <c r="P78" s="68">
        <v>0</v>
      </c>
      <c r="Q78" s="68">
        <v>85</v>
      </c>
      <c r="R78" s="68">
        <v>0</v>
      </c>
      <c r="S78" s="68">
        <v>0</v>
      </c>
      <c r="T78" s="64" t="s">
        <v>39</v>
      </c>
    </row>
    <row r="79" spans="1:20" ht="124.2">
      <c r="A79" s="77">
        <v>702</v>
      </c>
      <c r="B79" s="60" t="s">
        <v>156</v>
      </c>
      <c r="C79" s="61" t="s">
        <v>157</v>
      </c>
      <c r="D79" s="54" t="s">
        <v>158</v>
      </c>
      <c r="E79" s="54" t="s">
        <v>159</v>
      </c>
      <c r="F79" s="60" t="s">
        <v>160</v>
      </c>
      <c r="G79" s="78"/>
      <c r="H79" s="78"/>
      <c r="I79" s="78" t="s">
        <v>161</v>
      </c>
      <c r="J79" s="77"/>
      <c r="K79" s="62">
        <f>K80</f>
        <v>1200</v>
      </c>
      <c r="L79" s="62">
        <f t="shared" ref="L79:S79" si="24">L80</f>
        <v>0</v>
      </c>
      <c r="M79" s="62">
        <f t="shared" si="24"/>
        <v>1200</v>
      </c>
      <c r="N79" s="62">
        <f t="shared" si="24"/>
        <v>1287.5999999999999</v>
      </c>
      <c r="O79" s="62">
        <f t="shared" si="24"/>
        <v>0</v>
      </c>
      <c r="P79" s="62">
        <f t="shared" si="24"/>
        <v>1287.5999999999999</v>
      </c>
      <c r="Q79" s="62">
        <f t="shared" si="24"/>
        <v>1241</v>
      </c>
      <c r="R79" s="62">
        <f t="shared" si="24"/>
        <v>0</v>
      </c>
      <c r="S79" s="62">
        <f t="shared" si="24"/>
        <v>1287.5999999999999</v>
      </c>
      <c r="T79" s="77"/>
    </row>
    <row r="80" spans="1:20" ht="75.75" customHeight="1">
      <c r="A80" s="82">
        <v>702</v>
      </c>
      <c r="B80" s="83" t="s">
        <v>162</v>
      </c>
      <c r="C80" s="84" t="s">
        <v>157</v>
      </c>
      <c r="D80" s="41" t="s">
        <v>163</v>
      </c>
      <c r="E80" s="41"/>
      <c r="F80" s="41"/>
      <c r="G80" s="85" t="s">
        <v>60</v>
      </c>
      <c r="H80" s="85" t="s">
        <v>59</v>
      </c>
      <c r="I80" s="85" t="s">
        <v>161</v>
      </c>
      <c r="J80" s="86" t="s">
        <v>164</v>
      </c>
      <c r="K80" s="87">
        <v>1200</v>
      </c>
      <c r="L80" s="87">
        <v>0</v>
      </c>
      <c r="M80" s="87">
        <v>1200</v>
      </c>
      <c r="N80" s="87">
        <v>1287.5999999999999</v>
      </c>
      <c r="O80" s="87">
        <v>0</v>
      </c>
      <c r="P80" s="87">
        <v>1287.5999999999999</v>
      </c>
      <c r="Q80" s="87">
        <v>1241</v>
      </c>
      <c r="R80" s="87">
        <v>0</v>
      </c>
      <c r="S80" s="87">
        <v>1287.5999999999999</v>
      </c>
      <c r="T80" s="88" t="s">
        <v>51</v>
      </c>
    </row>
    <row r="81" spans="1:20" ht="138">
      <c r="A81" s="77">
        <v>702</v>
      </c>
      <c r="B81" s="60" t="s">
        <v>165</v>
      </c>
      <c r="C81" s="61" t="s">
        <v>166</v>
      </c>
      <c r="D81" s="54" t="s">
        <v>167</v>
      </c>
      <c r="E81" s="54" t="s">
        <v>55</v>
      </c>
      <c r="F81" s="60" t="s">
        <v>168</v>
      </c>
      <c r="G81" s="78"/>
      <c r="H81" s="78"/>
      <c r="I81" s="78" t="s">
        <v>169</v>
      </c>
      <c r="J81" s="77"/>
      <c r="K81" s="62">
        <f>K82+K83+K84+K85</f>
        <v>1046</v>
      </c>
      <c r="L81" s="62">
        <f t="shared" ref="L81:S81" si="25">L82+L83+L84+L85</f>
        <v>0</v>
      </c>
      <c r="M81" s="62">
        <f t="shared" si="25"/>
        <v>0</v>
      </c>
      <c r="N81" s="62">
        <f t="shared" si="25"/>
        <v>1036.2</v>
      </c>
      <c r="O81" s="62">
        <f t="shared" si="25"/>
        <v>0</v>
      </c>
      <c r="P81" s="62">
        <f t="shared" si="25"/>
        <v>0</v>
      </c>
      <c r="Q81" s="62">
        <f t="shared" si="25"/>
        <v>1036.2</v>
      </c>
      <c r="R81" s="62">
        <f t="shared" si="25"/>
        <v>0</v>
      </c>
      <c r="S81" s="62">
        <f t="shared" si="25"/>
        <v>0</v>
      </c>
      <c r="T81" s="77"/>
    </row>
    <row r="82" spans="1:20" ht="61.5" customHeight="1">
      <c r="A82" s="79">
        <v>702</v>
      </c>
      <c r="B82" s="64" t="s">
        <v>34</v>
      </c>
      <c r="C82" s="65" t="s">
        <v>166</v>
      </c>
      <c r="D82" s="41" t="s">
        <v>117</v>
      </c>
      <c r="E82" s="41"/>
      <c r="F82" s="41"/>
      <c r="G82" s="65" t="s">
        <v>60</v>
      </c>
      <c r="H82" s="65" t="s">
        <v>170</v>
      </c>
      <c r="I82" s="65" t="s">
        <v>169</v>
      </c>
      <c r="J82" s="74" t="s">
        <v>38</v>
      </c>
      <c r="K82" s="68">
        <v>694.12400000000002</v>
      </c>
      <c r="L82" s="68">
        <v>0</v>
      </c>
      <c r="M82" s="68">
        <v>0</v>
      </c>
      <c r="N82" s="68">
        <v>738.22500000000002</v>
      </c>
      <c r="O82" s="68">
        <v>0</v>
      </c>
      <c r="P82" s="68">
        <v>0</v>
      </c>
      <c r="Q82" s="68">
        <v>738.22500000000002</v>
      </c>
      <c r="R82" s="68">
        <v>0</v>
      </c>
      <c r="S82" s="68">
        <v>0</v>
      </c>
      <c r="T82" s="64" t="s">
        <v>39</v>
      </c>
    </row>
    <row r="83" spans="1:20" ht="69">
      <c r="A83" s="79">
        <v>702</v>
      </c>
      <c r="B83" s="64" t="s">
        <v>81</v>
      </c>
      <c r="C83" s="65" t="s">
        <v>166</v>
      </c>
      <c r="D83" s="41" t="s">
        <v>82</v>
      </c>
      <c r="E83" s="41"/>
      <c r="F83" s="41"/>
      <c r="G83" s="65" t="s">
        <v>60</v>
      </c>
      <c r="H83" s="65" t="s">
        <v>170</v>
      </c>
      <c r="I83" s="65" t="s">
        <v>169</v>
      </c>
      <c r="J83" s="74">
        <v>122</v>
      </c>
      <c r="K83" s="68">
        <v>0.49515999999999999</v>
      </c>
      <c r="L83" s="68">
        <v>0</v>
      </c>
      <c r="M83" s="68">
        <v>0</v>
      </c>
      <c r="N83" s="68">
        <v>0.5</v>
      </c>
      <c r="O83" s="68">
        <v>0</v>
      </c>
      <c r="P83" s="68">
        <v>0</v>
      </c>
      <c r="Q83" s="68">
        <v>0.5</v>
      </c>
      <c r="R83" s="68">
        <v>0</v>
      </c>
      <c r="S83" s="68">
        <v>0</v>
      </c>
      <c r="T83" s="64" t="s">
        <v>39</v>
      </c>
    </row>
    <row r="84" spans="1:20" ht="82.8">
      <c r="A84" s="79">
        <v>702</v>
      </c>
      <c r="B84" s="64" t="s">
        <v>40</v>
      </c>
      <c r="C84" s="65" t="s">
        <v>166</v>
      </c>
      <c r="D84" s="41" t="s">
        <v>41</v>
      </c>
      <c r="E84" s="41"/>
      <c r="F84" s="41"/>
      <c r="G84" s="65" t="s">
        <v>60</v>
      </c>
      <c r="H84" s="65" t="s">
        <v>170</v>
      </c>
      <c r="I84" s="65" t="s">
        <v>169</v>
      </c>
      <c r="J84" s="74" t="s">
        <v>42</v>
      </c>
      <c r="K84" s="68">
        <v>207.20312999999999</v>
      </c>
      <c r="L84" s="68">
        <v>0</v>
      </c>
      <c r="M84" s="68">
        <v>0</v>
      </c>
      <c r="N84" s="68">
        <v>222.94399999999999</v>
      </c>
      <c r="O84" s="68">
        <v>0</v>
      </c>
      <c r="P84" s="68">
        <v>0</v>
      </c>
      <c r="Q84" s="68">
        <v>222.94399999999999</v>
      </c>
      <c r="R84" s="68">
        <v>0</v>
      </c>
      <c r="S84" s="68">
        <v>0</v>
      </c>
      <c r="T84" s="64" t="s">
        <v>39</v>
      </c>
    </row>
    <row r="85" spans="1:20" ht="228.75" customHeight="1">
      <c r="A85" s="79">
        <v>702</v>
      </c>
      <c r="B85" s="47" t="s">
        <v>48</v>
      </c>
      <c r="C85" s="65" t="s">
        <v>166</v>
      </c>
      <c r="D85" s="41" t="s">
        <v>171</v>
      </c>
      <c r="E85" s="41"/>
      <c r="F85" s="41"/>
      <c r="G85" s="65" t="s">
        <v>60</v>
      </c>
      <c r="H85" s="65" t="s">
        <v>170</v>
      </c>
      <c r="I85" s="65" t="s">
        <v>169</v>
      </c>
      <c r="J85" s="74" t="s">
        <v>50</v>
      </c>
      <c r="K85" s="68">
        <v>144.17770999999999</v>
      </c>
      <c r="L85" s="68">
        <v>0</v>
      </c>
      <c r="M85" s="68">
        <v>0</v>
      </c>
      <c r="N85" s="68">
        <v>74.531000000000006</v>
      </c>
      <c r="O85" s="68">
        <v>0</v>
      </c>
      <c r="P85" s="68">
        <v>0</v>
      </c>
      <c r="Q85" s="68">
        <v>74.531000000000006</v>
      </c>
      <c r="R85" s="68">
        <v>0</v>
      </c>
      <c r="S85" s="68">
        <v>0</v>
      </c>
      <c r="T85" s="64" t="s">
        <v>51</v>
      </c>
    </row>
    <row r="86" spans="1:20" ht="82.8">
      <c r="A86" s="77">
        <v>702</v>
      </c>
      <c r="B86" s="60" t="s">
        <v>52</v>
      </c>
      <c r="C86" s="61" t="s">
        <v>172</v>
      </c>
      <c r="D86" s="34" t="s">
        <v>30</v>
      </c>
      <c r="E86" s="54" t="s">
        <v>62</v>
      </c>
      <c r="F86" s="54" t="s">
        <v>63</v>
      </c>
      <c r="G86" s="78"/>
      <c r="H86" s="78"/>
      <c r="I86" s="78" t="s">
        <v>64</v>
      </c>
      <c r="J86" s="77"/>
      <c r="K86" s="62">
        <f t="shared" ref="K86:S86" si="26">K87+K88+K89</f>
        <v>2661.3</v>
      </c>
      <c r="L86" s="62">
        <f t="shared" si="26"/>
        <v>0</v>
      </c>
      <c r="M86" s="62">
        <f t="shared" si="26"/>
        <v>0</v>
      </c>
      <c r="N86" s="62">
        <f t="shared" si="26"/>
        <v>1211.6959999999999</v>
      </c>
      <c r="O86" s="62">
        <f t="shared" si="26"/>
        <v>0</v>
      </c>
      <c r="P86" s="62">
        <f t="shared" si="26"/>
        <v>0</v>
      </c>
      <c r="Q86" s="62">
        <f t="shared" si="26"/>
        <v>1211.6959999999999</v>
      </c>
      <c r="R86" s="62">
        <f t="shared" si="26"/>
        <v>0</v>
      </c>
      <c r="S86" s="62">
        <f t="shared" si="26"/>
        <v>0</v>
      </c>
      <c r="T86" s="77"/>
    </row>
    <row r="87" spans="1:20" ht="81" customHeight="1">
      <c r="A87" s="79">
        <v>702</v>
      </c>
      <c r="B87" s="47" t="s">
        <v>48</v>
      </c>
      <c r="C87" s="65" t="s">
        <v>65</v>
      </c>
      <c r="D87" s="75" t="s">
        <v>173</v>
      </c>
      <c r="E87" s="75"/>
      <c r="F87" s="75"/>
      <c r="G87" s="65" t="s">
        <v>67</v>
      </c>
      <c r="H87" s="65" t="s">
        <v>68</v>
      </c>
      <c r="I87" s="65" t="s">
        <v>64</v>
      </c>
      <c r="J87" s="74" t="s">
        <v>50</v>
      </c>
      <c r="K87" s="68">
        <v>2597.5</v>
      </c>
      <c r="L87" s="68">
        <v>0</v>
      </c>
      <c r="M87" s="68">
        <v>0</v>
      </c>
      <c r="N87" s="68">
        <v>1211.6959999999999</v>
      </c>
      <c r="O87" s="68">
        <v>0</v>
      </c>
      <c r="P87" s="68">
        <v>0</v>
      </c>
      <c r="Q87" s="68">
        <v>1211.6959999999999</v>
      </c>
      <c r="R87" s="68">
        <v>0</v>
      </c>
      <c r="S87" s="68">
        <v>0</v>
      </c>
      <c r="T87" s="64" t="s">
        <v>51</v>
      </c>
    </row>
    <row r="88" spans="1:20" ht="69">
      <c r="A88" s="79">
        <v>702</v>
      </c>
      <c r="B88" s="64" t="s">
        <v>174</v>
      </c>
      <c r="C88" s="65" t="s">
        <v>175</v>
      </c>
      <c r="D88" s="75" t="s">
        <v>176</v>
      </c>
      <c r="E88" s="75"/>
      <c r="F88" s="75"/>
      <c r="G88" s="65" t="s">
        <v>36</v>
      </c>
      <c r="H88" s="65" t="s">
        <v>70</v>
      </c>
      <c r="I88" s="65" t="s">
        <v>64</v>
      </c>
      <c r="J88" s="74">
        <v>831</v>
      </c>
      <c r="K88" s="68">
        <v>15.8</v>
      </c>
      <c r="L88" s="68">
        <v>0</v>
      </c>
      <c r="M88" s="68">
        <v>0</v>
      </c>
      <c r="N88" s="68">
        <v>0</v>
      </c>
      <c r="O88" s="68">
        <v>0</v>
      </c>
      <c r="P88" s="68">
        <v>0</v>
      </c>
      <c r="Q88" s="68">
        <v>0</v>
      </c>
      <c r="R88" s="68">
        <v>0</v>
      </c>
      <c r="S88" s="68">
        <v>0</v>
      </c>
      <c r="T88" s="64" t="s">
        <v>51</v>
      </c>
    </row>
    <row r="89" spans="1:20" ht="86.25" customHeight="1">
      <c r="A89" s="79">
        <v>702</v>
      </c>
      <c r="B89" s="47" t="s">
        <v>48</v>
      </c>
      <c r="C89" s="65" t="s">
        <v>69</v>
      </c>
      <c r="D89" s="75" t="s">
        <v>173</v>
      </c>
      <c r="E89" s="75"/>
      <c r="F89" s="75"/>
      <c r="G89" s="65" t="s">
        <v>36</v>
      </c>
      <c r="H89" s="65" t="s">
        <v>70</v>
      </c>
      <c r="I89" s="65" t="s">
        <v>64</v>
      </c>
      <c r="J89" s="74">
        <v>244</v>
      </c>
      <c r="K89" s="68">
        <v>48</v>
      </c>
      <c r="L89" s="68">
        <v>0</v>
      </c>
      <c r="M89" s="68">
        <v>0</v>
      </c>
      <c r="N89" s="68">
        <v>0</v>
      </c>
      <c r="O89" s="68">
        <v>0</v>
      </c>
      <c r="P89" s="68">
        <v>0</v>
      </c>
      <c r="Q89" s="68">
        <v>0</v>
      </c>
      <c r="R89" s="68">
        <v>0</v>
      </c>
      <c r="S89" s="68">
        <v>0</v>
      </c>
      <c r="T89" s="64" t="s">
        <v>51</v>
      </c>
    </row>
    <row r="90" spans="1:20" ht="193.2">
      <c r="A90" s="77">
        <v>702</v>
      </c>
      <c r="B90" s="60" t="s">
        <v>177</v>
      </c>
      <c r="C90" s="61" t="s">
        <v>178</v>
      </c>
      <c r="D90" s="34" t="s">
        <v>179</v>
      </c>
      <c r="E90" s="54" t="s">
        <v>55</v>
      </c>
      <c r="F90" s="54" t="s">
        <v>180</v>
      </c>
      <c r="G90" s="78"/>
      <c r="H90" s="78"/>
      <c r="I90" s="78" t="s">
        <v>181</v>
      </c>
      <c r="J90" s="77"/>
      <c r="K90" s="62">
        <f>K91</f>
        <v>0</v>
      </c>
      <c r="L90" s="62">
        <f t="shared" ref="L90:S90" si="27">L91</f>
        <v>0</v>
      </c>
      <c r="M90" s="62">
        <f t="shared" si="27"/>
        <v>0</v>
      </c>
      <c r="N90" s="62">
        <f t="shared" si="27"/>
        <v>629.4</v>
      </c>
      <c r="O90" s="62">
        <f t="shared" si="27"/>
        <v>0</v>
      </c>
      <c r="P90" s="62">
        <f t="shared" si="27"/>
        <v>0</v>
      </c>
      <c r="Q90" s="62">
        <f t="shared" si="27"/>
        <v>0</v>
      </c>
      <c r="R90" s="62">
        <f t="shared" si="27"/>
        <v>0</v>
      </c>
      <c r="S90" s="62">
        <f t="shared" si="27"/>
        <v>0</v>
      </c>
      <c r="T90" s="77"/>
    </row>
    <row r="91" spans="1:20" ht="48" customHeight="1">
      <c r="A91" s="79">
        <v>702</v>
      </c>
      <c r="B91" s="64" t="s">
        <v>144</v>
      </c>
      <c r="C91" s="65" t="s">
        <v>178</v>
      </c>
      <c r="D91" s="75" t="s">
        <v>182</v>
      </c>
      <c r="E91" s="75"/>
      <c r="F91" s="75"/>
      <c r="G91" s="65" t="s">
        <v>60</v>
      </c>
      <c r="H91" s="65" t="s">
        <v>37</v>
      </c>
      <c r="I91" s="65" t="s">
        <v>181</v>
      </c>
      <c r="J91" s="74">
        <v>322</v>
      </c>
      <c r="K91" s="68">
        <v>0</v>
      </c>
      <c r="L91" s="68">
        <v>0</v>
      </c>
      <c r="M91" s="68">
        <v>0</v>
      </c>
      <c r="N91" s="68">
        <v>629.4</v>
      </c>
      <c r="O91" s="68">
        <v>0</v>
      </c>
      <c r="P91" s="68">
        <v>0</v>
      </c>
      <c r="Q91" s="68">
        <v>0</v>
      </c>
      <c r="R91" s="68">
        <v>0</v>
      </c>
      <c r="S91" s="68">
        <v>0</v>
      </c>
      <c r="T91" s="64" t="s">
        <v>51</v>
      </c>
    </row>
    <row r="92" spans="1:20" ht="276" customHeight="1">
      <c r="A92" s="77">
        <v>702</v>
      </c>
      <c r="B92" s="60" t="s">
        <v>183</v>
      </c>
      <c r="C92" s="61" t="s">
        <v>184</v>
      </c>
      <c r="D92" s="89" t="s">
        <v>185</v>
      </c>
      <c r="E92" s="54" t="s">
        <v>186</v>
      </c>
      <c r="F92" s="54" t="s">
        <v>187</v>
      </c>
      <c r="G92" s="78"/>
      <c r="H92" s="78"/>
      <c r="I92" s="78" t="s">
        <v>188</v>
      </c>
      <c r="J92" s="77"/>
      <c r="K92" s="62">
        <f t="shared" ref="K92:S92" si="28">K93</f>
        <v>566.5</v>
      </c>
      <c r="L92" s="62">
        <f t="shared" si="28"/>
        <v>0</v>
      </c>
      <c r="M92" s="62">
        <f t="shared" si="28"/>
        <v>0</v>
      </c>
      <c r="N92" s="62">
        <f t="shared" si="28"/>
        <v>0</v>
      </c>
      <c r="O92" s="62">
        <f t="shared" si="28"/>
        <v>0</v>
      </c>
      <c r="P92" s="62">
        <f t="shared" si="28"/>
        <v>0</v>
      </c>
      <c r="Q92" s="62">
        <f t="shared" si="28"/>
        <v>0</v>
      </c>
      <c r="R92" s="62">
        <f t="shared" si="28"/>
        <v>0</v>
      </c>
      <c r="S92" s="62">
        <f t="shared" si="28"/>
        <v>0</v>
      </c>
      <c r="T92" s="77"/>
    </row>
    <row r="93" spans="1:20" ht="141.75" customHeight="1">
      <c r="A93" s="79">
        <v>702</v>
      </c>
      <c r="B93" s="64" t="s">
        <v>144</v>
      </c>
      <c r="C93" s="65" t="s">
        <v>184</v>
      </c>
      <c r="D93" s="75" t="s">
        <v>189</v>
      </c>
      <c r="E93" s="75"/>
      <c r="F93" s="75"/>
      <c r="G93" s="65" t="s">
        <v>60</v>
      </c>
      <c r="H93" s="65" t="s">
        <v>37</v>
      </c>
      <c r="I93" s="65" t="s">
        <v>188</v>
      </c>
      <c r="J93" s="74">
        <v>322</v>
      </c>
      <c r="K93" s="68">
        <v>566.5</v>
      </c>
      <c r="L93" s="68">
        <v>0</v>
      </c>
      <c r="M93" s="68">
        <v>0</v>
      </c>
      <c r="N93" s="68">
        <v>0</v>
      </c>
      <c r="O93" s="68">
        <v>0</v>
      </c>
      <c r="P93" s="68">
        <v>0</v>
      </c>
      <c r="Q93" s="68">
        <v>0</v>
      </c>
      <c r="R93" s="68">
        <v>0</v>
      </c>
      <c r="S93" s="68">
        <v>0</v>
      </c>
      <c r="T93" s="64" t="s">
        <v>51</v>
      </c>
    </row>
    <row r="94" spans="1:20" ht="86.25" customHeight="1">
      <c r="A94" s="77">
        <v>702</v>
      </c>
      <c r="B94" s="60" t="s">
        <v>190</v>
      </c>
      <c r="C94" s="32" t="s">
        <v>73</v>
      </c>
      <c r="D94" s="60" t="s">
        <v>74</v>
      </c>
      <c r="E94" s="60" t="s">
        <v>75</v>
      </c>
      <c r="F94" s="60" t="s">
        <v>76</v>
      </c>
      <c r="G94" s="78"/>
      <c r="H94" s="78"/>
      <c r="I94" s="78" t="s">
        <v>191</v>
      </c>
      <c r="J94" s="77"/>
      <c r="K94" s="62">
        <f>K95+K96</f>
        <v>86.942000000000007</v>
      </c>
      <c r="L94" s="62">
        <f>L95+L96</f>
        <v>0</v>
      </c>
      <c r="M94" s="62">
        <f t="shared" ref="M94:S94" si="29">M95+M96</f>
        <v>0</v>
      </c>
      <c r="N94" s="62">
        <f t="shared" si="29"/>
        <v>0</v>
      </c>
      <c r="O94" s="62">
        <f t="shared" si="29"/>
        <v>0</v>
      </c>
      <c r="P94" s="62">
        <f t="shared" si="29"/>
        <v>0</v>
      </c>
      <c r="Q94" s="62">
        <f t="shared" si="29"/>
        <v>0</v>
      </c>
      <c r="R94" s="62">
        <f t="shared" si="29"/>
        <v>0</v>
      </c>
      <c r="S94" s="62">
        <f t="shared" si="29"/>
        <v>0</v>
      </c>
      <c r="T94" s="77"/>
    </row>
    <row r="95" spans="1:20" ht="60.75" customHeight="1">
      <c r="A95" s="79">
        <v>702</v>
      </c>
      <c r="B95" s="47" t="s">
        <v>48</v>
      </c>
      <c r="C95" s="65" t="s">
        <v>73</v>
      </c>
      <c r="D95" s="75" t="s">
        <v>192</v>
      </c>
      <c r="E95" s="75"/>
      <c r="F95" s="75"/>
      <c r="G95" s="65" t="s">
        <v>36</v>
      </c>
      <c r="H95" s="65" t="s">
        <v>70</v>
      </c>
      <c r="I95" s="65" t="s">
        <v>191</v>
      </c>
      <c r="J95" s="74">
        <v>244</v>
      </c>
      <c r="K95" s="68">
        <v>32</v>
      </c>
      <c r="L95" s="68">
        <v>0</v>
      </c>
      <c r="M95" s="68">
        <v>0</v>
      </c>
      <c r="N95" s="68">
        <v>0</v>
      </c>
      <c r="O95" s="68">
        <v>0</v>
      </c>
      <c r="P95" s="68">
        <v>0</v>
      </c>
      <c r="Q95" s="68">
        <v>0</v>
      </c>
      <c r="R95" s="68">
        <v>0</v>
      </c>
      <c r="S95" s="68">
        <v>0</v>
      </c>
      <c r="T95" s="64" t="s">
        <v>51</v>
      </c>
    </row>
    <row r="96" spans="1:20" ht="94.5" customHeight="1">
      <c r="A96" s="79">
        <v>702</v>
      </c>
      <c r="B96" s="64" t="s">
        <v>193</v>
      </c>
      <c r="C96" s="65" t="s">
        <v>73</v>
      </c>
      <c r="D96" s="75" t="s">
        <v>194</v>
      </c>
      <c r="E96" s="75"/>
      <c r="F96" s="75"/>
      <c r="G96" s="65" t="s">
        <v>36</v>
      </c>
      <c r="H96" s="65" t="s">
        <v>70</v>
      </c>
      <c r="I96" s="65" t="s">
        <v>191</v>
      </c>
      <c r="J96" s="74">
        <v>853</v>
      </c>
      <c r="K96" s="68">
        <v>54.942</v>
      </c>
      <c r="L96" s="68">
        <v>0</v>
      </c>
      <c r="M96" s="68">
        <v>0</v>
      </c>
      <c r="N96" s="68">
        <v>0</v>
      </c>
      <c r="O96" s="68">
        <v>0</v>
      </c>
      <c r="P96" s="68">
        <v>0</v>
      </c>
      <c r="Q96" s="68">
        <v>0</v>
      </c>
      <c r="R96" s="68">
        <v>0</v>
      </c>
      <c r="S96" s="68">
        <v>0</v>
      </c>
      <c r="T96" s="64" t="s">
        <v>51</v>
      </c>
    </row>
    <row r="97" spans="1:20" ht="69">
      <c r="A97" s="55">
        <v>720</v>
      </c>
      <c r="B97" s="55" t="s">
        <v>195</v>
      </c>
      <c r="C97" s="56"/>
      <c r="D97" s="90" t="s">
        <v>196</v>
      </c>
      <c r="E97" s="91"/>
      <c r="F97" s="92"/>
      <c r="G97" s="56"/>
      <c r="H97" s="56"/>
      <c r="I97" s="56"/>
      <c r="J97" s="56"/>
      <c r="K97" s="58">
        <f t="shared" ref="K97:S97" si="30">K98+K102+K106+K108+K104+K110</f>
        <v>3613.20406</v>
      </c>
      <c r="L97" s="58">
        <f t="shared" si="30"/>
        <v>0</v>
      </c>
      <c r="M97" s="58">
        <f t="shared" si="30"/>
        <v>0</v>
      </c>
      <c r="N97" s="58">
        <f t="shared" si="30"/>
        <v>3500.6000000000004</v>
      </c>
      <c r="O97" s="58">
        <f t="shared" si="30"/>
        <v>0</v>
      </c>
      <c r="P97" s="58">
        <f t="shared" si="30"/>
        <v>0</v>
      </c>
      <c r="Q97" s="58">
        <f t="shared" si="30"/>
        <v>3500.6000000000004</v>
      </c>
      <c r="R97" s="58">
        <f t="shared" si="30"/>
        <v>0</v>
      </c>
      <c r="S97" s="58">
        <f t="shared" si="30"/>
        <v>0</v>
      </c>
      <c r="T97" s="59"/>
    </row>
    <row r="98" spans="1:20" ht="82.8">
      <c r="A98" s="60">
        <v>720</v>
      </c>
      <c r="B98" s="60" t="s">
        <v>105</v>
      </c>
      <c r="C98" s="61" t="s">
        <v>197</v>
      </c>
      <c r="D98" s="54" t="s">
        <v>30</v>
      </c>
      <c r="E98" s="54" t="s">
        <v>198</v>
      </c>
      <c r="F98" s="60" t="s">
        <v>32</v>
      </c>
      <c r="G98" s="61"/>
      <c r="H98" s="61"/>
      <c r="I98" s="61" t="s">
        <v>199</v>
      </c>
      <c r="J98" s="61"/>
      <c r="K98" s="62">
        <f t="shared" ref="K98:S98" si="31">K99+K100+K101</f>
        <v>2688.9840599999998</v>
      </c>
      <c r="L98" s="62">
        <f t="shared" si="31"/>
        <v>0</v>
      </c>
      <c r="M98" s="62">
        <f t="shared" si="31"/>
        <v>0</v>
      </c>
      <c r="N98" s="62">
        <f t="shared" si="31"/>
        <v>2578.3000000000002</v>
      </c>
      <c r="O98" s="62">
        <f t="shared" si="31"/>
        <v>0</v>
      </c>
      <c r="P98" s="62">
        <f t="shared" si="31"/>
        <v>0</v>
      </c>
      <c r="Q98" s="62">
        <f t="shared" si="31"/>
        <v>2578.3000000000002</v>
      </c>
      <c r="R98" s="62">
        <f t="shared" si="31"/>
        <v>0</v>
      </c>
      <c r="S98" s="62">
        <f t="shared" si="31"/>
        <v>0</v>
      </c>
      <c r="T98" s="63"/>
    </row>
    <row r="99" spans="1:20" ht="131.25" customHeight="1">
      <c r="A99" s="64">
        <v>720</v>
      </c>
      <c r="B99" s="64" t="s">
        <v>108</v>
      </c>
      <c r="C99" s="65" t="s">
        <v>197</v>
      </c>
      <c r="D99" s="41" t="s">
        <v>200</v>
      </c>
      <c r="E99" s="41"/>
      <c r="F99" s="41"/>
      <c r="G99" s="65" t="s">
        <v>37</v>
      </c>
      <c r="H99" s="65" t="s">
        <v>201</v>
      </c>
      <c r="I99" s="66" t="s">
        <v>199</v>
      </c>
      <c r="J99" s="74" t="s">
        <v>202</v>
      </c>
      <c r="K99" s="68">
        <v>1710.9929999999999</v>
      </c>
      <c r="L99" s="68">
        <v>0</v>
      </c>
      <c r="M99" s="68">
        <v>0</v>
      </c>
      <c r="N99" s="68">
        <v>1629.41</v>
      </c>
      <c r="O99" s="68">
        <v>0</v>
      </c>
      <c r="P99" s="68">
        <v>0</v>
      </c>
      <c r="Q99" s="68">
        <v>1629.41</v>
      </c>
      <c r="R99" s="68">
        <v>0</v>
      </c>
      <c r="S99" s="68">
        <v>0</v>
      </c>
      <c r="T99" s="64" t="s">
        <v>39</v>
      </c>
    </row>
    <row r="100" spans="1:20" ht="69">
      <c r="A100" s="64">
        <v>720</v>
      </c>
      <c r="B100" s="64" t="s">
        <v>110</v>
      </c>
      <c r="C100" s="65" t="s">
        <v>197</v>
      </c>
      <c r="D100" s="41" t="s">
        <v>41</v>
      </c>
      <c r="E100" s="41"/>
      <c r="F100" s="41"/>
      <c r="G100" s="65" t="s">
        <v>37</v>
      </c>
      <c r="H100" s="65" t="s">
        <v>201</v>
      </c>
      <c r="I100" s="66" t="s">
        <v>199</v>
      </c>
      <c r="J100" s="74" t="s">
        <v>203</v>
      </c>
      <c r="K100" s="68">
        <v>511.08305999999999</v>
      </c>
      <c r="L100" s="68">
        <v>0</v>
      </c>
      <c r="M100" s="68">
        <v>0</v>
      </c>
      <c r="N100" s="68">
        <v>492.08199999999999</v>
      </c>
      <c r="O100" s="68">
        <v>0</v>
      </c>
      <c r="P100" s="68">
        <v>0</v>
      </c>
      <c r="Q100" s="68">
        <v>492.08199999999999</v>
      </c>
      <c r="R100" s="68">
        <v>0</v>
      </c>
      <c r="S100" s="68">
        <v>0</v>
      </c>
      <c r="T100" s="64" t="s">
        <v>39</v>
      </c>
    </row>
    <row r="101" spans="1:20" ht="237.75" customHeight="1">
      <c r="A101" s="64">
        <v>720</v>
      </c>
      <c r="B101" s="47" t="s">
        <v>48</v>
      </c>
      <c r="C101" s="65" t="s">
        <v>197</v>
      </c>
      <c r="D101" s="41" t="s">
        <v>119</v>
      </c>
      <c r="E101" s="41"/>
      <c r="F101" s="41"/>
      <c r="G101" s="65" t="s">
        <v>37</v>
      </c>
      <c r="H101" s="65" t="s">
        <v>201</v>
      </c>
      <c r="I101" s="66" t="s">
        <v>199</v>
      </c>
      <c r="J101" s="74">
        <v>244</v>
      </c>
      <c r="K101" s="68">
        <v>466.90800000000002</v>
      </c>
      <c r="L101" s="68">
        <v>0</v>
      </c>
      <c r="M101" s="68">
        <v>0</v>
      </c>
      <c r="N101" s="68">
        <v>456.80799999999999</v>
      </c>
      <c r="O101" s="68">
        <v>0</v>
      </c>
      <c r="P101" s="68">
        <v>0</v>
      </c>
      <c r="Q101" s="68">
        <v>456.80799999999999</v>
      </c>
      <c r="R101" s="68">
        <v>0</v>
      </c>
      <c r="S101" s="68">
        <v>0</v>
      </c>
      <c r="T101" s="64" t="s">
        <v>51</v>
      </c>
    </row>
    <row r="102" spans="1:20" ht="82.8">
      <c r="A102" s="60">
        <v>720</v>
      </c>
      <c r="B102" s="60" t="s">
        <v>52</v>
      </c>
      <c r="C102" s="61" t="s">
        <v>197</v>
      </c>
      <c r="D102" s="54" t="s">
        <v>30</v>
      </c>
      <c r="E102" s="54" t="s">
        <v>198</v>
      </c>
      <c r="F102" s="60" t="s">
        <v>32</v>
      </c>
      <c r="G102" s="61"/>
      <c r="H102" s="61"/>
      <c r="I102" s="61" t="s">
        <v>204</v>
      </c>
      <c r="J102" s="61"/>
      <c r="K102" s="62">
        <f>K103</f>
        <v>44.09</v>
      </c>
      <c r="L102" s="62">
        <f t="shared" ref="L102:S104" si="32">L103</f>
        <v>0</v>
      </c>
      <c r="M102" s="62">
        <f t="shared" si="32"/>
        <v>0</v>
      </c>
      <c r="N102" s="62">
        <f t="shared" si="32"/>
        <v>285.3</v>
      </c>
      <c r="O102" s="62">
        <f t="shared" si="32"/>
        <v>0</v>
      </c>
      <c r="P102" s="62">
        <f t="shared" si="32"/>
        <v>0</v>
      </c>
      <c r="Q102" s="62">
        <f t="shared" si="32"/>
        <v>285.3</v>
      </c>
      <c r="R102" s="62">
        <f t="shared" si="32"/>
        <v>0</v>
      </c>
      <c r="S102" s="62">
        <f t="shared" si="32"/>
        <v>0</v>
      </c>
      <c r="T102" s="63"/>
    </row>
    <row r="103" spans="1:20" ht="91.5" customHeight="1">
      <c r="A103" s="64">
        <v>720</v>
      </c>
      <c r="B103" s="47" t="s">
        <v>48</v>
      </c>
      <c r="C103" s="65" t="s">
        <v>197</v>
      </c>
      <c r="D103" s="41" t="s">
        <v>205</v>
      </c>
      <c r="E103" s="41"/>
      <c r="F103" s="41"/>
      <c r="G103" s="65" t="s">
        <v>37</v>
      </c>
      <c r="H103" s="65" t="s">
        <v>201</v>
      </c>
      <c r="I103" s="65" t="s">
        <v>204</v>
      </c>
      <c r="J103" s="74">
        <v>244</v>
      </c>
      <c r="K103" s="68">
        <v>44.09</v>
      </c>
      <c r="L103" s="68">
        <v>0</v>
      </c>
      <c r="M103" s="68">
        <v>0</v>
      </c>
      <c r="N103" s="68">
        <v>285.3</v>
      </c>
      <c r="O103" s="68">
        <v>0</v>
      </c>
      <c r="P103" s="68">
        <v>0</v>
      </c>
      <c r="Q103" s="68">
        <v>285.3</v>
      </c>
      <c r="R103" s="68">
        <v>0</v>
      </c>
      <c r="S103" s="68">
        <v>0</v>
      </c>
      <c r="T103" s="64" t="s">
        <v>51</v>
      </c>
    </row>
    <row r="104" spans="1:20" ht="82.8">
      <c r="A104" s="60">
        <v>720</v>
      </c>
      <c r="B104" s="60" t="s">
        <v>124</v>
      </c>
      <c r="C104" s="61" t="s">
        <v>197</v>
      </c>
      <c r="D104" s="54" t="s">
        <v>30</v>
      </c>
      <c r="E104" s="54" t="s">
        <v>198</v>
      </c>
      <c r="F104" s="60" t="s">
        <v>32</v>
      </c>
      <c r="G104" s="61"/>
      <c r="H104" s="61"/>
      <c r="I104" s="61" t="s">
        <v>206</v>
      </c>
      <c r="J104" s="61"/>
      <c r="K104" s="62">
        <f>K105</f>
        <v>0</v>
      </c>
      <c r="L104" s="62">
        <f t="shared" si="32"/>
        <v>0</v>
      </c>
      <c r="M104" s="62">
        <f t="shared" si="32"/>
        <v>0</v>
      </c>
      <c r="N104" s="62">
        <f t="shared" si="32"/>
        <v>54</v>
      </c>
      <c r="O104" s="62">
        <f t="shared" si="32"/>
        <v>0</v>
      </c>
      <c r="P104" s="62">
        <f t="shared" si="32"/>
        <v>0</v>
      </c>
      <c r="Q104" s="62">
        <f t="shared" si="32"/>
        <v>54</v>
      </c>
      <c r="R104" s="62">
        <f t="shared" si="32"/>
        <v>0</v>
      </c>
      <c r="S104" s="62">
        <f t="shared" si="32"/>
        <v>0</v>
      </c>
      <c r="T104" s="63"/>
    </row>
    <row r="105" spans="1:20" ht="91.5" customHeight="1">
      <c r="A105" s="64">
        <v>720</v>
      </c>
      <c r="B105" s="47" t="s">
        <v>48</v>
      </c>
      <c r="C105" s="65" t="s">
        <v>197</v>
      </c>
      <c r="D105" s="41" t="s">
        <v>205</v>
      </c>
      <c r="E105" s="41"/>
      <c r="F105" s="41"/>
      <c r="G105" s="65" t="s">
        <v>37</v>
      </c>
      <c r="H105" s="65" t="s">
        <v>201</v>
      </c>
      <c r="I105" s="65" t="s">
        <v>206</v>
      </c>
      <c r="J105" s="74">
        <v>244</v>
      </c>
      <c r="K105" s="68">
        <v>0</v>
      </c>
      <c r="L105" s="68">
        <v>0</v>
      </c>
      <c r="M105" s="68">
        <v>0</v>
      </c>
      <c r="N105" s="68">
        <v>54</v>
      </c>
      <c r="O105" s="68">
        <v>0</v>
      </c>
      <c r="P105" s="68">
        <v>0</v>
      </c>
      <c r="Q105" s="68">
        <v>54</v>
      </c>
      <c r="R105" s="68">
        <v>0</v>
      </c>
      <c r="S105" s="68">
        <v>0</v>
      </c>
      <c r="T105" s="64" t="s">
        <v>51</v>
      </c>
    </row>
    <row r="106" spans="1:20" ht="82.8">
      <c r="A106" s="60">
        <v>720</v>
      </c>
      <c r="B106" s="60" t="s">
        <v>52</v>
      </c>
      <c r="C106" s="61" t="s">
        <v>197</v>
      </c>
      <c r="D106" s="54" t="s">
        <v>30</v>
      </c>
      <c r="E106" s="54" t="s">
        <v>198</v>
      </c>
      <c r="F106" s="60" t="s">
        <v>32</v>
      </c>
      <c r="G106" s="61"/>
      <c r="H106" s="61"/>
      <c r="I106" s="61" t="s">
        <v>207</v>
      </c>
      <c r="J106" s="61"/>
      <c r="K106" s="62">
        <f>K107</f>
        <v>199.43</v>
      </c>
      <c r="L106" s="62">
        <f t="shared" ref="L106:S106" si="33">L107</f>
        <v>0</v>
      </c>
      <c r="M106" s="62">
        <f t="shared" si="33"/>
        <v>0</v>
      </c>
      <c r="N106" s="62">
        <f t="shared" si="33"/>
        <v>85</v>
      </c>
      <c r="O106" s="62">
        <f t="shared" si="33"/>
        <v>0</v>
      </c>
      <c r="P106" s="62">
        <f t="shared" si="33"/>
        <v>0</v>
      </c>
      <c r="Q106" s="62">
        <f t="shared" si="33"/>
        <v>85</v>
      </c>
      <c r="R106" s="62">
        <f t="shared" si="33"/>
        <v>0</v>
      </c>
      <c r="S106" s="62">
        <f t="shared" si="33"/>
        <v>0</v>
      </c>
      <c r="T106" s="60"/>
    </row>
    <row r="107" spans="1:20" ht="97.5" customHeight="1">
      <c r="A107" s="64">
        <v>720</v>
      </c>
      <c r="B107" s="47" t="s">
        <v>48</v>
      </c>
      <c r="C107" s="65" t="s">
        <v>197</v>
      </c>
      <c r="D107" s="41" t="s">
        <v>205</v>
      </c>
      <c r="E107" s="41"/>
      <c r="F107" s="41"/>
      <c r="G107" s="65" t="s">
        <v>37</v>
      </c>
      <c r="H107" s="65" t="s">
        <v>201</v>
      </c>
      <c r="I107" s="65" t="s">
        <v>207</v>
      </c>
      <c r="J107" s="74">
        <v>244</v>
      </c>
      <c r="K107" s="68">
        <v>199.43</v>
      </c>
      <c r="L107" s="68">
        <v>0</v>
      </c>
      <c r="M107" s="68">
        <v>0</v>
      </c>
      <c r="N107" s="68">
        <v>85</v>
      </c>
      <c r="O107" s="68">
        <v>0</v>
      </c>
      <c r="P107" s="68">
        <v>0</v>
      </c>
      <c r="Q107" s="68">
        <v>85</v>
      </c>
      <c r="R107" s="68">
        <v>0</v>
      </c>
      <c r="S107" s="68">
        <v>0</v>
      </c>
      <c r="T107" s="64" t="s">
        <v>51</v>
      </c>
    </row>
    <row r="108" spans="1:20" ht="82.8">
      <c r="A108" s="60">
        <v>720</v>
      </c>
      <c r="B108" s="54" t="s">
        <v>52</v>
      </c>
      <c r="C108" s="61" t="s">
        <v>197</v>
      </c>
      <c r="D108" s="54" t="s">
        <v>30</v>
      </c>
      <c r="E108" s="54" t="s">
        <v>198</v>
      </c>
      <c r="F108" s="60" t="s">
        <v>32</v>
      </c>
      <c r="G108" s="61"/>
      <c r="H108" s="61"/>
      <c r="I108" s="61" t="s">
        <v>208</v>
      </c>
      <c r="J108" s="61"/>
      <c r="K108" s="62">
        <f t="shared" ref="K108:S110" si="34">K109</f>
        <v>484.44</v>
      </c>
      <c r="L108" s="62">
        <f t="shared" si="34"/>
        <v>0</v>
      </c>
      <c r="M108" s="62">
        <f t="shared" si="34"/>
        <v>0</v>
      </c>
      <c r="N108" s="62">
        <f t="shared" si="34"/>
        <v>498</v>
      </c>
      <c r="O108" s="62">
        <f t="shared" si="34"/>
        <v>0</v>
      </c>
      <c r="P108" s="62">
        <f t="shared" si="34"/>
        <v>0</v>
      </c>
      <c r="Q108" s="62">
        <f t="shared" si="34"/>
        <v>498</v>
      </c>
      <c r="R108" s="62">
        <f t="shared" si="34"/>
        <v>0</v>
      </c>
      <c r="S108" s="62">
        <f t="shared" si="34"/>
        <v>0</v>
      </c>
      <c r="T108" s="60"/>
    </row>
    <row r="109" spans="1:20" ht="94.5" customHeight="1">
      <c r="A109" s="64">
        <v>720</v>
      </c>
      <c r="B109" s="47" t="s">
        <v>48</v>
      </c>
      <c r="C109" s="65" t="s">
        <v>197</v>
      </c>
      <c r="D109" s="41" t="s">
        <v>205</v>
      </c>
      <c r="E109" s="41"/>
      <c r="F109" s="41"/>
      <c r="G109" s="65" t="s">
        <v>37</v>
      </c>
      <c r="H109" s="65" t="s">
        <v>201</v>
      </c>
      <c r="I109" s="65" t="s">
        <v>208</v>
      </c>
      <c r="J109" s="74">
        <v>244</v>
      </c>
      <c r="K109" s="68">
        <v>484.44</v>
      </c>
      <c r="L109" s="68">
        <v>0</v>
      </c>
      <c r="M109" s="68">
        <v>0</v>
      </c>
      <c r="N109" s="68">
        <v>498</v>
      </c>
      <c r="O109" s="68">
        <v>0</v>
      </c>
      <c r="P109" s="68">
        <v>0</v>
      </c>
      <c r="Q109" s="68">
        <v>498</v>
      </c>
      <c r="R109" s="68">
        <v>0</v>
      </c>
      <c r="S109" s="68">
        <v>0</v>
      </c>
      <c r="T109" s="64" t="s">
        <v>51</v>
      </c>
    </row>
    <row r="110" spans="1:20" ht="82.8">
      <c r="A110" s="60">
        <v>720</v>
      </c>
      <c r="B110" s="54" t="s">
        <v>124</v>
      </c>
      <c r="C110" s="61" t="s">
        <v>197</v>
      </c>
      <c r="D110" s="54" t="s">
        <v>30</v>
      </c>
      <c r="E110" s="54" t="s">
        <v>198</v>
      </c>
      <c r="F110" s="60" t="s">
        <v>32</v>
      </c>
      <c r="G110" s="61"/>
      <c r="H110" s="61"/>
      <c r="I110" s="61" t="s">
        <v>209</v>
      </c>
      <c r="J110" s="61"/>
      <c r="K110" s="62">
        <f t="shared" si="34"/>
        <v>196.26</v>
      </c>
      <c r="L110" s="62">
        <f t="shared" si="34"/>
        <v>0</v>
      </c>
      <c r="M110" s="62">
        <f t="shared" si="34"/>
        <v>0</v>
      </c>
      <c r="N110" s="62">
        <f t="shared" si="34"/>
        <v>0</v>
      </c>
      <c r="O110" s="62">
        <f t="shared" si="34"/>
        <v>0</v>
      </c>
      <c r="P110" s="62">
        <f t="shared" si="34"/>
        <v>0</v>
      </c>
      <c r="Q110" s="62">
        <f t="shared" si="34"/>
        <v>0</v>
      </c>
      <c r="R110" s="62">
        <f t="shared" si="34"/>
        <v>0</v>
      </c>
      <c r="S110" s="62">
        <f t="shared" si="34"/>
        <v>0</v>
      </c>
      <c r="T110" s="60"/>
    </row>
    <row r="111" spans="1:20" ht="94.5" customHeight="1">
      <c r="A111" s="64">
        <v>720</v>
      </c>
      <c r="B111" s="47" t="s">
        <v>48</v>
      </c>
      <c r="C111" s="65" t="s">
        <v>197</v>
      </c>
      <c r="D111" s="41" t="s">
        <v>205</v>
      </c>
      <c r="E111" s="41"/>
      <c r="F111" s="41"/>
      <c r="G111" s="65" t="s">
        <v>37</v>
      </c>
      <c r="H111" s="65" t="s">
        <v>201</v>
      </c>
      <c r="I111" s="65" t="s">
        <v>209</v>
      </c>
      <c r="J111" s="74">
        <v>244</v>
      </c>
      <c r="K111" s="68">
        <v>196.26</v>
      </c>
      <c r="L111" s="68">
        <v>0</v>
      </c>
      <c r="M111" s="68">
        <v>0</v>
      </c>
      <c r="N111" s="68">
        <v>0</v>
      </c>
      <c r="O111" s="68">
        <v>0</v>
      </c>
      <c r="P111" s="68">
        <v>0</v>
      </c>
      <c r="Q111" s="68">
        <v>0</v>
      </c>
      <c r="R111" s="68">
        <v>0</v>
      </c>
      <c r="S111" s="68">
        <v>0</v>
      </c>
      <c r="T111" s="64" t="s">
        <v>51</v>
      </c>
    </row>
    <row r="112" spans="1:20" ht="82.8">
      <c r="A112" s="55">
        <v>733</v>
      </c>
      <c r="B112" s="55" t="s">
        <v>210</v>
      </c>
      <c r="C112" s="56"/>
      <c r="D112" s="57" t="s">
        <v>211</v>
      </c>
      <c r="E112" s="57"/>
      <c r="F112" s="57"/>
      <c r="G112" s="56"/>
      <c r="H112" s="56"/>
      <c r="I112" s="93"/>
      <c r="J112" s="56"/>
      <c r="K112" s="58">
        <f t="shared" ref="K112:S112" si="35">K113+K115+K117+K119+K121+K123+K125+K127+K129+K131+K133+K136+K138+K140+K142+K144+K146+K148+K150+K152+K154+K156+K158+K161+K163+K165+K167+K169+K171+K179+K181+K183+K185+K188+K190+K192+K194+K196+K198+K200+K202+K204+K207+K209+K211+K213+K215+K217+K219+K221+K223+K225+K227+K229+K231+K233+K235+K237</f>
        <v>146147.4669</v>
      </c>
      <c r="L112" s="58">
        <f t="shared" si="35"/>
        <v>12632.287420000001</v>
      </c>
      <c r="M112" s="58">
        <f t="shared" si="35"/>
        <v>0</v>
      </c>
      <c r="N112" s="58">
        <f t="shared" si="35"/>
        <v>77676.399999999994</v>
      </c>
      <c r="O112" s="58">
        <f t="shared" si="35"/>
        <v>7382</v>
      </c>
      <c r="P112" s="58">
        <f t="shared" si="35"/>
        <v>0</v>
      </c>
      <c r="Q112" s="58">
        <f t="shared" si="35"/>
        <v>78168.899999999994</v>
      </c>
      <c r="R112" s="58">
        <f t="shared" si="35"/>
        <v>12498.8</v>
      </c>
      <c r="S112" s="58">
        <f t="shared" si="35"/>
        <v>0</v>
      </c>
      <c r="T112" s="55"/>
    </row>
    <row r="113" spans="1:20" ht="82.8">
      <c r="A113" s="60">
        <v>733</v>
      </c>
      <c r="B113" s="60" t="s">
        <v>212</v>
      </c>
      <c r="C113" s="94" t="s">
        <v>213</v>
      </c>
      <c r="D113" s="60" t="s">
        <v>30</v>
      </c>
      <c r="E113" s="60" t="s">
        <v>214</v>
      </c>
      <c r="F113" s="60" t="s">
        <v>215</v>
      </c>
      <c r="G113" s="61"/>
      <c r="H113" s="61"/>
      <c r="I113" s="61" t="s">
        <v>216</v>
      </c>
      <c r="J113" s="60"/>
      <c r="K113" s="62">
        <f>K114</f>
        <v>429.97451999999998</v>
      </c>
      <c r="L113" s="62">
        <f>L114</f>
        <v>0</v>
      </c>
      <c r="M113" s="62">
        <f>M114</f>
        <v>0</v>
      </c>
      <c r="N113" s="62">
        <f t="shared" ref="N113:S113" si="36">N114</f>
        <v>0</v>
      </c>
      <c r="O113" s="62">
        <f t="shared" si="36"/>
        <v>0</v>
      </c>
      <c r="P113" s="62">
        <f t="shared" si="36"/>
        <v>0</v>
      </c>
      <c r="Q113" s="62">
        <f t="shared" si="36"/>
        <v>0</v>
      </c>
      <c r="R113" s="62">
        <f t="shared" si="36"/>
        <v>0</v>
      </c>
      <c r="S113" s="62">
        <f t="shared" si="36"/>
        <v>0</v>
      </c>
      <c r="T113" s="95"/>
    </row>
    <row r="114" spans="1:20" ht="101.25" customHeight="1">
      <c r="A114" s="96" t="s">
        <v>217</v>
      </c>
      <c r="B114" s="47" t="s">
        <v>48</v>
      </c>
      <c r="C114" s="96" t="s">
        <v>213</v>
      </c>
      <c r="D114" s="97" t="s">
        <v>218</v>
      </c>
      <c r="E114" s="97"/>
      <c r="F114" s="97"/>
      <c r="G114" s="65" t="s">
        <v>37</v>
      </c>
      <c r="H114" s="65" t="s">
        <v>219</v>
      </c>
      <c r="I114" s="65" t="s">
        <v>216</v>
      </c>
      <c r="J114" s="74">
        <v>244</v>
      </c>
      <c r="K114" s="68">
        <v>429.97451999999998</v>
      </c>
      <c r="L114" s="68">
        <v>0</v>
      </c>
      <c r="M114" s="68">
        <v>0</v>
      </c>
      <c r="N114" s="68">
        <v>0</v>
      </c>
      <c r="O114" s="68">
        <v>0</v>
      </c>
      <c r="P114" s="68">
        <v>0</v>
      </c>
      <c r="Q114" s="68">
        <v>0</v>
      </c>
      <c r="R114" s="68">
        <v>0</v>
      </c>
      <c r="S114" s="68">
        <v>0</v>
      </c>
      <c r="T114" s="64" t="s">
        <v>51</v>
      </c>
    </row>
    <row r="115" spans="1:20" ht="101.25" customHeight="1">
      <c r="A115" s="60">
        <v>733</v>
      </c>
      <c r="B115" s="60" t="s">
        <v>220</v>
      </c>
      <c r="C115" s="94" t="s">
        <v>221</v>
      </c>
      <c r="D115" s="54" t="s">
        <v>30</v>
      </c>
      <c r="E115" s="54" t="s">
        <v>222</v>
      </c>
      <c r="F115" s="60" t="s">
        <v>32</v>
      </c>
      <c r="G115" s="61"/>
      <c r="H115" s="61"/>
      <c r="I115" s="61" t="s">
        <v>223</v>
      </c>
      <c r="J115" s="60"/>
      <c r="K115" s="62">
        <f t="shared" ref="K115:S115" si="37">K116</f>
        <v>407.53300000000002</v>
      </c>
      <c r="L115" s="62">
        <f t="shared" si="37"/>
        <v>0</v>
      </c>
      <c r="M115" s="62">
        <f t="shared" si="37"/>
        <v>0</v>
      </c>
      <c r="N115" s="62">
        <f t="shared" si="37"/>
        <v>0</v>
      </c>
      <c r="O115" s="62">
        <f t="shared" si="37"/>
        <v>0</v>
      </c>
      <c r="P115" s="62">
        <f t="shared" si="37"/>
        <v>0</v>
      </c>
      <c r="Q115" s="62">
        <f t="shared" si="37"/>
        <v>0</v>
      </c>
      <c r="R115" s="62">
        <f t="shared" si="37"/>
        <v>0</v>
      </c>
      <c r="S115" s="62">
        <f t="shared" si="37"/>
        <v>0</v>
      </c>
      <c r="T115" s="95"/>
    </row>
    <row r="116" spans="1:20" ht="96.6">
      <c r="A116" s="96" t="s">
        <v>217</v>
      </c>
      <c r="B116" s="98" t="s">
        <v>224</v>
      </c>
      <c r="C116" s="96" t="s">
        <v>221</v>
      </c>
      <c r="D116" s="97" t="s">
        <v>225</v>
      </c>
      <c r="E116" s="97"/>
      <c r="F116" s="97"/>
      <c r="G116" s="65" t="s">
        <v>37</v>
      </c>
      <c r="H116" s="65" t="s">
        <v>201</v>
      </c>
      <c r="I116" s="65" t="s">
        <v>223</v>
      </c>
      <c r="J116" s="74">
        <v>811</v>
      </c>
      <c r="K116" s="68">
        <v>407.53300000000002</v>
      </c>
      <c r="L116" s="68">
        <v>0</v>
      </c>
      <c r="M116" s="68">
        <v>0</v>
      </c>
      <c r="N116" s="68">
        <v>0</v>
      </c>
      <c r="O116" s="68">
        <v>0</v>
      </c>
      <c r="P116" s="68">
        <v>0</v>
      </c>
      <c r="Q116" s="68">
        <v>0</v>
      </c>
      <c r="R116" s="68">
        <v>0</v>
      </c>
      <c r="S116" s="68">
        <v>0</v>
      </c>
      <c r="T116" s="64" t="s">
        <v>51</v>
      </c>
    </row>
    <row r="117" spans="1:20" ht="82.8">
      <c r="A117" s="60">
        <v>733</v>
      </c>
      <c r="B117" s="60" t="s">
        <v>226</v>
      </c>
      <c r="C117" s="94" t="s">
        <v>221</v>
      </c>
      <c r="D117" s="54" t="s">
        <v>30</v>
      </c>
      <c r="E117" s="54" t="s">
        <v>222</v>
      </c>
      <c r="F117" s="60" t="s">
        <v>32</v>
      </c>
      <c r="G117" s="61"/>
      <c r="H117" s="61"/>
      <c r="I117" s="61" t="s">
        <v>227</v>
      </c>
      <c r="J117" s="60"/>
      <c r="K117" s="62">
        <f t="shared" ref="K117:S117" si="38">K118</f>
        <v>839.89664000000005</v>
      </c>
      <c r="L117" s="62">
        <f t="shared" si="38"/>
        <v>0</v>
      </c>
      <c r="M117" s="62">
        <f t="shared" si="38"/>
        <v>0</v>
      </c>
      <c r="N117" s="62">
        <f t="shared" si="38"/>
        <v>0</v>
      </c>
      <c r="O117" s="62">
        <f t="shared" si="38"/>
        <v>0</v>
      </c>
      <c r="P117" s="62">
        <f t="shared" si="38"/>
        <v>0</v>
      </c>
      <c r="Q117" s="62">
        <f t="shared" si="38"/>
        <v>0</v>
      </c>
      <c r="R117" s="62">
        <f t="shared" si="38"/>
        <v>0</v>
      </c>
      <c r="S117" s="62">
        <f t="shared" si="38"/>
        <v>0</v>
      </c>
      <c r="T117" s="95"/>
    </row>
    <row r="118" spans="1:20" ht="101.25" customHeight="1">
      <c r="A118" s="96" t="s">
        <v>217</v>
      </c>
      <c r="B118" s="47" t="s">
        <v>48</v>
      </c>
      <c r="C118" s="96" t="s">
        <v>221</v>
      </c>
      <c r="D118" s="97" t="s">
        <v>225</v>
      </c>
      <c r="E118" s="97"/>
      <c r="F118" s="97"/>
      <c r="G118" s="65" t="s">
        <v>37</v>
      </c>
      <c r="H118" s="65" t="s">
        <v>201</v>
      </c>
      <c r="I118" s="65" t="s">
        <v>227</v>
      </c>
      <c r="J118" s="74">
        <v>244</v>
      </c>
      <c r="K118" s="68">
        <v>839.89664000000005</v>
      </c>
      <c r="L118" s="68">
        <v>0</v>
      </c>
      <c r="M118" s="68">
        <v>0</v>
      </c>
      <c r="N118" s="68">
        <v>0</v>
      </c>
      <c r="O118" s="68">
        <v>0</v>
      </c>
      <c r="P118" s="68">
        <v>0</v>
      </c>
      <c r="Q118" s="68">
        <v>0</v>
      </c>
      <c r="R118" s="68">
        <v>0</v>
      </c>
      <c r="S118" s="68">
        <v>0</v>
      </c>
      <c r="T118" s="64" t="s">
        <v>51</v>
      </c>
    </row>
    <row r="119" spans="1:20" ht="82.8">
      <c r="A119" s="60">
        <v>733</v>
      </c>
      <c r="B119" s="60" t="s">
        <v>52</v>
      </c>
      <c r="C119" s="61" t="s">
        <v>197</v>
      </c>
      <c r="D119" s="54" t="s">
        <v>30</v>
      </c>
      <c r="E119" s="54" t="s">
        <v>198</v>
      </c>
      <c r="F119" s="60" t="s">
        <v>32</v>
      </c>
      <c r="G119" s="61"/>
      <c r="H119" s="61"/>
      <c r="I119" s="61" t="s">
        <v>207</v>
      </c>
      <c r="J119" s="60"/>
      <c r="K119" s="62">
        <f t="shared" ref="K119:S119" si="39">K120</f>
        <v>6900.62435</v>
      </c>
      <c r="L119" s="62">
        <f t="shared" si="39"/>
        <v>0</v>
      </c>
      <c r="M119" s="62">
        <f t="shared" si="39"/>
        <v>0</v>
      </c>
      <c r="N119" s="62">
        <f t="shared" si="39"/>
        <v>6000</v>
      </c>
      <c r="O119" s="62">
        <f t="shared" si="39"/>
        <v>0</v>
      </c>
      <c r="P119" s="62">
        <f t="shared" si="39"/>
        <v>0</v>
      </c>
      <c r="Q119" s="62">
        <f t="shared" si="39"/>
        <v>6000</v>
      </c>
      <c r="R119" s="62">
        <f t="shared" si="39"/>
        <v>0</v>
      </c>
      <c r="S119" s="62">
        <f t="shared" si="39"/>
        <v>0</v>
      </c>
      <c r="T119" s="95"/>
    </row>
    <row r="120" spans="1:20" ht="119.25" customHeight="1">
      <c r="A120" s="96" t="s">
        <v>217</v>
      </c>
      <c r="B120" s="47" t="s">
        <v>48</v>
      </c>
      <c r="C120" s="96" t="s">
        <v>197</v>
      </c>
      <c r="D120" s="97" t="s">
        <v>228</v>
      </c>
      <c r="E120" s="97"/>
      <c r="F120" s="97"/>
      <c r="G120" s="65" t="s">
        <v>37</v>
      </c>
      <c r="H120" s="65" t="s">
        <v>201</v>
      </c>
      <c r="I120" s="65" t="s">
        <v>207</v>
      </c>
      <c r="J120" s="74" t="s">
        <v>50</v>
      </c>
      <c r="K120" s="68">
        <v>6900.62435</v>
      </c>
      <c r="L120" s="68">
        <v>0</v>
      </c>
      <c r="M120" s="68">
        <v>0</v>
      </c>
      <c r="N120" s="68">
        <v>6000</v>
      </c>
      <c r="O120" s="68">
        <v>0</v>
      </c>
      <c r="P120" s="68">
        <v>0</v>
      </c>
      <c r="Q120" s="68">
        <v>6000</v>
      </c>
      <c r="R120" s="68">
        <v>0</v>
      </c>
      <c r="S120" s="68">
        <v>0</v>
      </c>
      <c r="T120" s="64" t="s">
        <v>51</v>
      </c>
    </row>
    <row r="121" spans="1:20" ht="82.8">
      <c r="A121" s="60">
        <v>733</v>
      </c>
      <c r="B121" s="60" t="s">
        <v>220</v>
      </c>
      <c r="C121" s="61" t="s">
        <v>229</v>
      </c>
      <c r="D121" s="54" t="s">
        <v>30</v>
      </c>
      <c r="E121" s="54" t="s">
        <v>198</v>
      </c>
      <c r="F121" s="60" t="s">
        <v>32</v>
      </c>
      <c r="G121" s="61"/>
      <c r="H121" s="61"/>
      <c r="I121" s="61" t="s">
        <v>230</v>
      </c>
      <c r="J121" s="60"/>
      <c r="K121" s="62">
        <f t="shared" ref="K121:S121" si="40">K122</f>
        <v>299.72564999999997</v>
      </c>
      <c r="L121" s="62">
        <f t="shared" si="40"/>
        <v>0</v>
      </c>
      <c r="M121" s="62">
        <f t="shared" si="40"/>
        <v>0</v>
      </c>
      <c r="N121" s="62">
        <f t="shared" si="40"/>
        <v>450</v>
      </c>
      <c r="O121" s="62">
        <f t="shared" si="40"/>
        <v>0</v>
      </c>
      <c r="P121" s="62">
        <f t="shared" si="40"/>
        <v>0</v>
      </c>
      <c r="Q121" s="62">
        <f t="shared" si="40"/>
        <v>450</v>
      </c>
      <c r="R121" s="62">
        <f t="shared" si="40"/>
        <v>0</v>
      </c>
      <c r="S121" s="62">
        <f t="shared" si="40"/>
        <v>0</v>
      </c>
      <c r="T121" s="95"/>
    </row>
    <row r="122" spans="1:20" ht="96.6">
      <c r="A122" s="96" t="s">
        <v>217</v>
      </c>
      <c r="B122" s="98" t="s">
        <v>224</v>
      </c>
      <c r="C122" s="96" t="s">
        <v>229</v>
      </c>
      <c r="D122" s="97" t="s">
        <v>228</v>
      </c>
      <c r="E122" s="97"/>
      <c r="F122" s="97"/>
      <c r="G122" s="65" t="s">
        <v>37</v>
      </c>
      <c r="H122" s="65" t="s">
        <v>201</v>
      </c>
      <c r="I122" s="65" t="s">
        <v>230</v>
      </c>
      <c r="J122" s="74" t="s">
        <v>231</v>
      </c>
      <c r="K122" s="68">
        <v>299.72564999999997</v>
      </c>
      <c r="L122" s="68">
        <v>0</v>
      </c>
      <c r="M122" s="68">
        <v>0</v>
      </c>
      <c r="N122" s="68">
        <v>450</v>
      </c>
      <c r="O122" s="68">
        <v>0</v>
      </c>
      <c r="P122" s="68">
        <v>0</v>
      </c>
      <c r="Q122" s="68">
        <v>450</v>
      </c>
      <c r="R122" s="68">
        <v>0</v>
      </c>
      <c r="S122" s="68">
        <v>0</v>
      </c>
      <c r="T122" s="64" t="s">
        <v>51</v>
      </c>
    </row>
    <row r="123" spans="1:20" ht="82.8">
      <c r="A123" s="60">
        <v>733</v>
      </c>
      <c r="B123" s="60" t="s">
        <v>232</v>
      </c>
      <c r="C123" s="61" t="s">
        <v>233</v>
      </c>
      <c r="D123" s="54" t="s">
        <v>30</v>
      </c>
      <c r="E123" s="54" t="s">
        <v>234</v>
      </c>
      <c r="F123" s="60" t="s">
        <v>32</v>
      </c>
      <c r="G123" s="61"/>
      <c r="H123" s="61"/>
      <c r="I123" s="61" t="s">
        <v>235</v>
      </c>
      <c r="J123" s="60"/>
      <c r="K123" s="62">
        <f>K124</f>
        <v>0</v>
      </c>
      <c r="L123" s="62">
        <f t="shared" ref="L123:S123" si="41">L124</f>
        <v>0</v>
      </c>
      <c r="M123" s="62">
        <f t="shared" si="41"/>
        <v>0</v>
      </c>
      <c r="N123" s="62">
        <f t="shared" si="41"/>
        <v>0</v>
      </c>
      <c r="O123" s="62">
        <f t="shared" si="41"/>
        <v>0</v>
      </c>
      <c r="P123" s="62">
        <f t="shared" si="41"/>
        <v>0</v>
      </c>
      <c r="Q123" s="62">
        <f t="shared" si="41"/>
        <v>1100</v>
      </c>
      <c r="R123" s="62">
        <f t="shared" si="41"/>
        <v>0</v>
      </c>
      <c r="S123" s="62">
        <f t="shared" si="41"/>
        <v>0</v>
      </c>
      <c r="T123" s="95"/>
    </row>
    <row r="124" spans="1:20" ht="153" customHeight="1">
      <c r="A124" s="96" t="s">
        <v>217</v>
      </c>
      <c r="B124" s="47" t="s">
        <v>48</v>
      </c>
      <c r="C124" s="96" t="s">
        <v>233</v>
      </c>
      <c r="D124" s="97" t="s">
        <v>236</v>
      </c>
      <c r="E124" s="97"/>
      <c r="F124" s="97"/>
      <c r="G124" s="65" t="s">
        <v>59</v>
      </c>
      <c r="H124" s="65" t="s">
        <v>67</v>
      </c>
      <c r="I124" s="65" t="s">
        <v>237</v>
      </c>
      <c r="J124" s="74">
        <v>244</v>
      </c>
      <c r="K124" s="68">
        <v>0</v>
      </c>
      <c r="L124" s="68">
        <v>0</v>
      </c>
      <c r="M124" s="68">
        <v>0</v>
      </c>
      <c r="N124" s="68">
        <v>0</v>
      </c>
      <c r="O124" s="68">
        <v>0</v>
      </c>
      <c r="P124" s="68">
        <v>0</v>
      </c>
      <c r="Q124" s="68">
        <v>1100</v>
      </c>
      <c r="R124" s="68">
        <v>0</v>
      </c>
      <c r="S124" s="68">
        <v>0</v>
      </c>
      <c r="T124" s="64" t="s">
        <v>51</v>
      </c>
    </row>
    <row r="125" spans="1:20" ht="82.8">
      <c r="A125" s="60">
        <v>733</v>
      </c>
      <c r="B125" s="60" t="s">
        <v>238</v>
      </c>
      <c r="C125" s="61" t="s">
        <v>184</v>
      </c>
      <c r="D125" s="60" t="s">
        <v>239</v>
      </c>
      <c r="E125" s="60" t="s">
        <v>240</v>
      </c>
      <c r="F125" s="60" t="s">
        <v>32</v>
      </c>
      <c r="G125" s="61"/>
      <c r="H125" s="61"/>
      <c r="I125" s="61" t="s">
        <v>241</v>
      </c>
      <c r="J125" s="60"/>
      <c r="K125" s="62">
        <f>K126</f>
        <v>799.43494999999996</v>
      </c>
      <c r="L125" s="62">
        <f t="shared" ref="L125:S131" si="42">L126</f>
        <v>799.43494999999996</v>
      </c>
      <c r="M125" s="62">
        <f t="shared" si="42"/>
        <v>0</v>
      </c>
      <c r="N125" s="62">
        <f t="shared" si="42"/>
        <v>0</v>
      </c>
      <c r="O125" s="62">
        <f t="shared" si="42"/>
        <v>0</v>
      </c>
      <c r="P125" s="62">
        <f t="shared" si="42"/>
        <v>0</v>
      </c>
      <c r="Q125" s="62">
        <f t="shared" si="42"/>
        <v>0</v>
      </c>
      <c r="R125" s="62">
        <f t="shared" si="42"/>
        <v>0</v>
      </c>
      <c r="S125" s="62">
        <f t="shared" si="42"/>
        <v>0</v>
      </c>
      <c r="T125" s="95"/>
    </row>
    <row r="126" spans="1:20" ht="160.5" customHeight="1">
      <c r="A126" s="96" t="s">
        <v>217</v>
      </c>
      <c r="B126" s="98" t="s">
        <v>242</v>
      </c>
      <c r="C126" s="96" t="s">
        <v>184</v>
      </c>
      <c r="D126" s="97" t="s">
        <v>236</v>
      </c>
      <c r="E126" s="97"/>
      <c r="F126" s="97"/>
      <c r="G126" s="65" t="s">
        <v>104</v>
      </c>
      <c r="H126" s="65" t="s">
        <v>68</v>
      </c>
      <c r="I126" s="65" t="s">
        <v>241</v>
      </c>
      <c r="J126" s="74">
        <v>414</v>
      </c>
      <c r="K126" s="68">
        <v>799.43494999999996</v>
      </c>
      <c r="L126" s="68">
        <v>799.43494999999996</v>
      </c>
      <c r="M126" s="68">
        <v>0</v>
      </c>
      <c r="N126" s="68">
        <v>0</v>
      </c>
      <c r="O126" s="68">
        <v>0</v>
      </c>
      <c r="P126" s="68">
        <v>0</v>
      </c>
      <c r="Q126" s="68">
        <v>0</v>
      </c>
      <c r="R126" s="68">
        <v>0</v>
      </c>
      <c r="S126" s="68">
        <v>0</v>
      </c>
      <c r="T126" s="64" t="s">
        <v>51</v>
      </c>
    </row>
    <row r="127" spans="1:20" ht="165.6">
      <c r="A127" s="60">
        <v>733</v>
      </c>
      <c r="B127" s="60" t="s">
        <v>243</v>
      </c>
      <c r="C127" s="61" t="s">
        <v>184</v>
      </c>
      <c r="D127" s="60" t="s">
        <v>239</v>
      </c>
      <c r="E127" s="60" t="s">
        <v>240</v>
      </c>
      <c r="F127" s="60" t="s">
        <v>32</v>
      </c>
      <c r="G127" s="61"/>
      <c r="H127" s="61"/>
      <c r="I127" s="61" t="s">
        <v>244</v>
      </c>
      <c r="J127" s="60"/>
      <c r="K127" s="62">
        <f>K128</f>
        <v>4171.8270000000002</v>
      </c>
      <c r="L127" s="62">
        <f t="shared" si="42"/>
        <v>4171.8270000000002</v>
      </c>
      <c r="M127" s="62">
        <f t="shared" si="42"/>
        <v>0</v>
      </c>
      <c r="N127" s="62">
        <f t="shared" si="42"/>
        <v>7382</v>
      </c>
      <c r="O127" s="62">
        <f t="shared" si="42"/>
        <v>7382</v>
      </c>
      <c r="P127" s="62">
        <f t="shared" si="42"/>
        <v>0</v>
      </c>
      <c r="Q127" s="62">
        <f t="shared" si="42"/>
        <v>12498.8</v>
      </c>
      <c r="R127" s="62">
        <f t="shared" si="42"/>
        <v>12498.8</v>
      </c>
      <c r="S127" s="62">
        <f t="shared" si="42"/>
        <v>0</v>
      </c>
      <c r="T127" s="95"/>
    </row>
    <row r="128" spans="1:20" ht="159" customHeight="1">
      <c r="A128" s="96" t="s">
        <v>217</v>
      </c>
      <c r="B128" s="98" t="s">
        <v>242</v>
      </c>
      <c r="C128" s="96" t="s">
        <v>184</v>
      </c>
      <c r="D128" s="97" t="s">
        <v>236</v>
      </c>
      <c r="E128" s="97"/>
      <c r="F128" s="97"/>
      <c r="G128" s="65" t="s">
        <v>104</v>
      </c>
      <c r="H128" s="65" t="s">
        <v>68</v>
      </c>
      <c r="I128" s="65" t="s">
        <v>244</v>
      </c>
      <c r="J128" s="74">
        <v>414</v>
      </c>
      <c r="K128" s="68">
        <v>4171.8270000000002</v>
      </c>
      <c r="L128" s="68">
        <v>4171.8270000000002</v>
      </c>
      <c r="M128" s="68">
        <v>0</v>
      </c>
      <c r="N128" s="68">
        <v>7382</v>
      </c>
      <c r="O128" s="68">
        <v>7382</v>
      </c>
      <c r="P128" s="68">
        <v>0</v>
      </c>
      <c r="Q128" s="68">
        <v>12498.8</v>
      </c>
      <c r="R128" s="68">
        <v>12498.8</v>
      </c>
      <c r="S128" s="68">
        <v>0</v>
      </c>
      <c r="T128" s="64" t="s">
        <v>51</v>
      </c>
    </row>
    <row r="129" spans="1:20" ht="234.6">
      <c r="A129" s="60">
        <v>733</v>
      </c>
      <c r="B129" s="60" t="s">
        <v>245</v>
      </c>
      <c r="C129" s="61" t="s">
        <v>184</v>
      </c>
      <c r="D129" s="60" t="s">
        <v>239</v>
      </c>
      <c r="E129" s="60" t="s">
        <v>240</v>
      </c>
      <c r="F129" s="60" t="s">
        <v>32</v>
      </c>
      <c r="G129" s="61"/>
      <c r="H129" s="61"/>
      <c r="I129" s="61" t="s">
        <v>246</v>
      </c>
      <c r="J129" s="60"/>
      <c r="K129" s="62">
        <f>K130</f>
        <v>463.536</v>
      </c>
      <c r="L129" s="62">
        <f t="shared" si="42"/>
        <v>463.536</v>
      </c>
      <c r="M129" s="62">
        <f t="shared" si="42"/>
        <v>0</v>
      </c>
      <c r="N129" s="62">
        <f t="shared" si="42"/>
        <v>0</v>
      </c>
      <c r="O129" s="62">
        <f t="shared" si="42"/>
        <v>0</v>
      </c>
      <c r="P129" s="62">
        <f t="shared" si="42"/>
        <v>0</v>
      </c>
      <c r="Q129" s="62">
        <f t="shared" si="42"/>
        <v>0</v>
      </c>
      <c r="R129" s="62">
        <f t="shared" si="42"/>
        <v>0</v>
      </c>
      <c r="S129" s="62">
        <f t="shared" si="42"/>
        <v>0</v>
      </c>
      <c r="T129" s="95"/>
    </row>
    <row r="130" spans="1:20" ht="159" customHeight="1">
      <c r="A130" s="96" t="s">
        <v>217</v>
      </c>
      <c r="B130" s="98" t="s">
        <v>242</v>
      </c>
      <c r="C130" s="96" t="s">
        <v>184</v>
      </c>
      <c r="D130" s="97" t="s">
        <v>236</v>
      </c>
      <c r="E130" s="97"/>
      <c r="F130" s="97"/>
      <c r="G130" s="65" t="s">
        <v>104</v>
      </c>
      <c r="H130" s="65" t="s">
        <v>68</v>
      </c>
      <c r="I130" s="65" t="s">
        <v>246</v>
      </c>
      <c r="J130" s="74">
        <v>414</v>
      </c>
      <c r="K130" s="68">
        <v>463.536</v>
      </c>
      <c r="L130" s="68">
        <v>463.536</v>
      </c>
      <c r="M130" s="68">
        <v>0</v>
      </c>
      <c r="N130" s="68">
        <v>0</v>
      </c>
      <c r="O130" s="68">
        <v>0</v>
      </c>
      <c r="P130" s="68">
        <v>0</v>
      </c>
      <c r="Q130" s="68">
        <v>0</v>
      </c>
      <c r="R130" s="68">
        <v>0</v>
      </c>
      <c r="S130" s="68">
        <v>0</v>
      </c>
      <c r="T130" s="64" t="s">
        <v>51</v>
      </c>
    </row>
    <row r="131" spans="1:20" ht="248.4">
      <c r="A131" s="60">
        <v>733</v>
      </c>
      <c r="B131" s="60" t="s">
        <v>247</v>
      </c>
      <c r="C131" s="61" t="s">
        <v>184</v>
      </c>
      <c r="D131" s="60" t="s">
        <v>239</v>
      </c>
      <c r="E131" s="60" t="s">
        <v>240</v>
      </c>
      <c r="F131" s="60" t="s">
        <v>32</v>
      </c>
      <c r="G131" s="61"/>
      <c r="H131" s="61"/>
      <c r="I131" s="61" t="s">
        <v>248</v>
      </c>
      <c r="J131" s="60"/>
      <c r="K131" s="62">
        <f>K132</f>
        <v>189.77279999999999</v>
      </c>
      <c r="L131" s="62">
        <f t="shared" si="42"/>
        <v>189.77279999999999</v>
      </c>
      <c r="M131" s="62">
        <f t="shared" si="42"/>
        <v>0</v>
      </c>
      <c r="N131" s="62">
        <f t="shared" si="42"/>
        <v>0</v>
      </c>
      <c r="O131" s="62">
        <f t="shared" si="42"/>
        <v>0</v>
      </c>
      <c r="P131" s="62">
        <f t="shared" si="42"/>
        <v>0</v>
      </c>
      <c r="Q131" s="62">
        <f t="shared" si="42"/>
        <v>0</v>
      </c>
      <c r="R131" s="62">
        <f t="shared" si="42"/>
        <v>0</v>
      </c>
      <c r="S131" s="62">
        <f t="shared" si="42"/>
        <v>0</v>
      </c>
      <c r="T131" s="95"/>
    </row>
    <row r="132" spans="1:20" ht="159" customHeight="1">
      <c r="A132" s="96" t="s">
        <v>217</v>
      </c>
      <c r="B132" s="98" t="s">
        <v>242</v>
      </c>
      <c r="C132" s="96" t="s">
        <v>184</v>
      </c>
      <c r="D132" s="97" t="s">
        <v>236</v>
      </c>
      <c r="E132" s="97"/>
      <c r="F132" s="97"/>
      <c r="G132" s="65" t="s">
        <v>104</v>
      </c>
      <c r="H132" s="65" t="s">
        <v>68</v>
      </c>
      <c r="I132" s="65" t="s">
        <v>248</v>
      </c>
      <c r="J132" s="74">
        <v>414</v>
      </c>
      <c r="K132" s="68">
        <v>189.77279999999999</v>
      </c>
      <c r="L132" s="68">
        <v>189.77279999999999</v>
      </c>
      <c r="M132" s="68">
        <v>0</v>
      </c>
      <c r="N132" s="68">
        <v>0</v>
      </c>
      <c r="O132" s="68">
        <v>0</v>
      </c>
      <c r="P132" s="68">
        <v>0</v>
      </c>
      <c r="Q132" s="68">
        <v>0</v>
      </c>
      <c r="R132" s="68">
        <v>0</v>
      </c>
      <c r="S132" s="68">
        <v>0</v>
      </c>
      <c r="T132" s="64" t="s">
        <v>51</v>
      </c>
    </row>
    <row r="133" spans="1:20" ht="179.4">
      <c r="A133" s="94" t="s">
        <v>217</v>
      </c>
      <c r="B133" s="60" t="s">
        <v>249</v>
      </c>
      <c r="C133" s="94" t="s">
        <v>184</v>
      </c>
      <c r="D133" s="60" t="s">
        <v>250</v>
      </c>
      <c r="E133" s="60" t="s">
        <v>55</v>
      </c>
      <c r="F133" s="60" t="s">
        <v>251</v>
      </c>
      <c r="G133" s="61"/>
      <c r="H133" s="61"/>
      <c r="I133" s="61" t="s">
        <v>252</v>
      </c>
      <c r="J133" s="54"/>
      <c r="K133" s="62">
        <f t="shared" ref="K133:S133" si="43">K134+K135</f>
        <v>1105.0999999999999</v>
      </c>
      <c r="L133" s="62">
        <f t="shared" si="43"/>
        <v>0</v>
      </c>
      <c r="M133" s="62">
        <f t="shared" si="43"/>
        <v>0</v>
      </c>
      <c r="N133" s="62">
        <f t="shared" si="43"/>
        <v>1651.6</v>
      </c>
      <c r="O133" s="62">
        <f t="shared" si="43"/>
        <v>0</v>
      </c>
      <c r="P133" s="62">
        <f t="shared" si="43"/>
        <v>0</v>
      </c>
      <c r="Q133" s="62">
        <f t="shared" si="43"/>
        <v>979.8</v>
      </c>
      <c r="R133" s="62">
        <f t="shared" si="43"/>
        <v>0</v>
      </c>
      <c r="S133" s="62">
        <f t="shared" si="43"/>
        <v>0</v>
      </c>
      <c r="T133" s="60"/>
    </row>
    <row r="134" spans="1:20" ht="76.5" customHeight="1">
      <c r="A134" s="96" t="s">
        <v>217</v>
      </c>
      <c r="B134" s="64" t="s">
        <v>144</v>
      </c>
      <c r="C134" s="96" t="s">
        <v>184</v>
      </c>
      <c r="D134" s="97" t="s">
        <v>253</v>
      </c>
      <c r="E134" s="97"/>
      <c r="F134" s="97"/>
      <c r="G134" s="65" t="s">
        <v>60</v>
      </c>
      <c r="H134" s="65" t="s">
        <v>37</v>
      </c>
      <c r="I134" s="65" t="s">
        <v>252</v>
      </c>
      <c r="J134" s="74">
        <v>322</v>
      </c>
      <c r="K134" s="68">
        <v>1105.0999999999999</v>
      </c>
      <c r="L134" s="68">
        <v>0</v>
      </c>
      <c r="M134" s="68">
        <v>0</v>
      </c>
      <c r="N134" s="68">
        <v>0</v>
      </c>
      <c r="O134" s="68">
        <v>0</v>
      </c>
      <c r="P134" s="68">
        <v>0</v>
      </c>
      <c r="Q134" s="68">
        <v>0</v>
      </c>
      <c r="R134" s="68">
        <v>0</v>
      </c>
      <c r="S134" s="68">
        <v>0</v>
      </c>
      <c r="T134" s="64" t="s">
        <v>51</v>
      </c>
    </row>
    <row r="135" spans="1:20" ht="76.5" customHeight="1">
      <c r="A135" s="96" t="s">
        <v>217</v>
      </c>
      <c r="B135" s="98" t="s">
        <v>151</v>
      </c>
      <c r="C135" s="96" t="s">
        <v>184</v>
      </c>
      <c r="D135" s="97" t="s">
        <v>253</v>
      </c>
      <c r="E135" s="97"/>
      <c r="F135" s="97"/>
      <c r="G135" s="65" t="s">
        <v>60</v>
      </c>
      <c r="H135" s="65" t="s">
        <v>37</v>
      </c>
      <c r="I135" s="65" t="s">
        <v>252</v>
      </c>
      <c r="J135" s="74" t="s">
        <v>153</v>
      </c>
      <c r="K135" s="68">
        <v>0</v>
      </c>
      <c r="L135" s="68">
        <v>0</v>
      </c>
      <c r="M135" s="68">
        <v>0</v>
      </c>
      <c r="N135" s="68">
        <v>1651.6</v>
      </c>
      <c r="O135" s="68">
        <v>0</v>
      </c>
      <c r="P135" s="68">
        <v>0</v>
      </c>
      <c r="Q135" s="68">
        <v>979.8</v>
      </c>
      <c r="R135" s="68">
        <v>0</v>
      </c>
      <c r="S135" s="68">
        <v>0</v>
      </c>
      <c r="T135" s="64" t="s">
        <v>51</v>
      </c>
    </row>
    <row r="136" spans="1:20" ht="179.4">
      <c r="A136" s="94" t="s">
        <v>217</v>
      </c>
      <c r="B136" s="60" t="s">
        <v>254</v>
      </c>
      <c r="C136" s="94" t="s">
        <v>184</v>
      </c>
      <c r="D136" s="60" t="s">
        <v>250</v>
      </c>
      <c r="E136" s="60" t="s">
        <v>55</v>
      </c>
      <c r="F136" s="60" t="s">
        <v>251</v>
      </c>
      <c r="G136" s="61"/>
      <c r="H136" s="61"/>
      <c r="I136" s="61" t="s">
        <v>255</v>
      </c>
      <c r="J136" s="54"/>
      <c r="K136" s="62">
        <f t="shared" ref="K136:S136" si="44">K137</f>
        <v>58.161999999999999</v>
      </c>
      <c r="L136" s="62">
        <f t="shared" si="44"/>
        <v>0</v>
      </c>
      <c r="M136" s="62">
        <f t="shared" si="44"/>
        <v>0</v>
      </c>
      <c r="N136" s="62">
        <f t="shared" si="44"/>
        <v>0</v>
      </c>
      <c r="O136" s="62">
        <f t="shared" si="44"/>
        <v>0</v>
      </c>
      <c r="P136" s="62">
        <f t="shared" si="44"/>
        <v>0</v>
      </c>
      <c r="Q136" s="62">
        <f t="shared" si="44"/>
        <v>0</v>
      </c>
      <c r="R136" s="62">
        <f t="shared" si="44"/>
        <v>0</v>
      </c>
      <c r="S136" s="62">
        <f t="shared" si="44"/>
        <v>0</v>
      </c>
      <c r="T136" s="60"/>
    </row>
    <row r="137" spans="1:20" ht="76.5" customHeight="1">
      <c r="A137" s="96" t="s">
        <v>217</v>
      </c>
      <c r="B137" s="64" t="s">
        <v>144</v>
      </c>
      <c r="C137" s="96" t="s">
        <v>184</v>
      </c>
      <c r="D137" s="97" t="s">
        <v>253</v>
      </c>
      <c r="E137" s="97"/>
      <c r="F137" s="97"/>
      <c r="G137" s="65" t="s">
        <v>60</v>
      </c>
      <c r="H137" s="65" t="s">
        <v>37</v>
      </c>
      <c r="I137" s="65" t="s">
        <v>255</v>
      </c>
      <c r="J137" s="74">
        <v>322</v>
      </c>
      <c r="K137" s="68">
        <v>58.161999999999999</v>
      </c>
      <c r="L137" s="68">
        <v>0</v>
      </c>
      <c r="M137" s="68">
        <v>0</v>
      </c>
      <c r="N137" s="68">
        <v>0</v>
      </c>
      <c r="O137" s="68">
        <v>0</v>
      </c>
      <c r="P137" s="68">
        <v>0</v>
      </c>
      <c r="Q137" s="68">
        <v>0</v>
      </c>
      <c r="R137" s="68">
        <v>0</v>
      </c>
      <c r="S137" s="68">
        <v>0</v>
      </c>
      <c r="T137" s="64" t="s">
        <v>51</v>
      </c>
    </row>
    <row r="138" spans="1:20" ht="82.8">
      <c r="A138" s="94" t="s">
        <v>217</v>
      </c>
      <c r="B138" s="60" t="s">
        <v>256</v>
      </c>
      <c r="C138" s="94" t="s">
        <v>184</v>
      </c>
      <c r="D138" s="60" t="s">
        <v>239</v>
      </c>
      <c r="E138" s="60" t="s">
        <v>240</v>
      </c>
      <c r="F138" s="60" t="s">
        <v>32</v>
      </c>
      <c r="G138" s="61"/>
      <c r="H138" s="61"/>
      <c r="I138" s="61" t="s">
        <v>257</v>
      </c>
      <c r="J138" s="54"/>
      <c r="K138" s="62">
        <f>K139</f>
        <v>897</v>
      </c>
      <c r="L138" s="62">
        <f t="shared" ref="L138:S138" si="45">L139</f>
        <v>897</v>
      </c>
      <c r="M138" s="62">
        <f t="shared" si="45"/>
        <v>0</v>
      </c>
      <c r="N138" s="62">
        <f t="shared" si="45"/>
        <v>0</v>
      </c>
      <c r="O138" s="62">
        <f t="shared" si="45"/>
        <v>0</v>
      </c>
      <c r="P138" s="62">
        <f t="shared" si="45"/>
        <v>0</v>
      </c>
      <c r="Q138" s="62">
        <f t="shared" si="45"/>
        <v>0</v>
      </c>
      <c r="R138" s="62">
        <f t="shared" si="45"/>
        <v>0</v>
      </c>
      <c r="S138" s="62">
        <f t="shared" si="45"/>
        <v>0</v>
      </c>
      <c r="T138" s="60"/>
    </row>
    <row r="139" spans="1:20" ht="163.5" customHeight="1">
      <c r="A139" s="96" t="s">
        <v>217</v>
      </c>
      <c r="B139" s="98" t="s">
        <v>242</v>
      </c>
      <c r="C139" s="96" t="s">
        <v>184</v>
      </c>
      <c r="D139" s="97" t="s">
        <v>236</v>
      </c>
      <c r="E139" s="97"/>
      <c r="F139" s="97"/>
      <c r="G139" s="65" t="s">
        <v>104</v>
      </c>
      <c r="H139" s="65" t="s">
        <v>36</v>
      </c>
      <c r="I139" s="65" t="s">
        <v>257</v>
      </c>
      <c r="J139" s="74">
        <v>414</v>
      </c>
      <c r="K139" s="68">
        <v>897</v>
      </c>
      <c r="L139" s="68">
        <v>897</v>
      </c>
      <c r="M139" s="68">
        <v>0</v>
      </c>
      <c r="N139" s="68">
        <v>0</v>
      </c>
      <c r="O139" s="68">
        <v>0</v>
      </c>
      <c r="P139" s="68">
        <v>0</v>
      </c>
      <c r="Q139" s="68">
        <v>0</v>
      </c>
      <c r="R139" s="68">
        <v>0</v>
      </c>
      <c r="S139" s="68">
        <v>0</v>
      </c>
      <c r="T139" s="64" t="s">
        <v>51</v>
      </c>
    </row>
    <row r="140" spans="1:20" ht="82.8">
      <c r="A140" s="94" t="s">
        <v>217</v>
      </c>
      <c r="B140" s="60" t="s">
        <v>52</v>
      </c>
      <c r="C140" s="94" t="s">
        <v>184</v>
      </c>
      <c r="D140" s="60" t="s">
        <v>239</v>
      </c>
      <c r="E140" s="60" t="s">
        <v>240</v>
      </c>
      <c r="F140" s="60" t="s">
        <v>32</v>
      </c>
      <c r="G140" s="61"/>
      <c r="H140" s="61"/>
      <c r="I140" s="61" t="s">
        <v>258</v>
      </c>
      <c r="J140" s="54"/>
      <c r="K140" s="62">
        <f>K141</f>
        <v>156.58770000000001</v>
      </c>
      <c r="L140" s="62">
        <f t="shared" ref="L140:S140" si="46">L141</f>
        <v>0</v>
      </c>
      <c r="M140" s="62">
        <f t="shared" si="46"/>
        <v>0</v>
      </c>
      <c r="N140" s="62">
        <f t="shared" si="46"/>
        <v>0</v>
      </c>
      <c r="O140" s="62">
        <f t="shared" si="46"/>
        <v>0</v>
      </c>
      <c r="P140" s="62">
        <f t="shared" si="46"/>
        <v>0</v>
      </c>
      <c r="Q140" s="62">
        <f t="shared" si="46"/>
        <v>0</v>
      </c>
      <c r="R140" s="62">
        <f t="shared" si="46"/>
        <v>0</v>
      </c>
      <c r="S140" s="62">
        <f t="shared" si="46"/>
        <v>0</v>
      </c>
      <c r="T140" s="60"/>
    </row>
    <row r="141" spans="1:20" ht="111.75" customHeight="1">
      <c r="A141" s="96" t="s">
        <v>217</v>
      </c>
      <c r="B141" s="47" t="s">
        <v>48</v>
      </c>
      <c r="C141" s="96" t="s">
        <v>184</v>
      </c>
      <c r="D141" s="97" t="s">
        <v>259</v>
      </c>
      <c r="E141" s="97"/>
      <c r="F141" s="97"/>
      <c r="G141" s="65" t="s">
        <v>104</v>
      </c>
      <c r="H141" s="65" t="s">
        <v>36</v>
      </c>
      <c r="I141" s="65" t="s">
        <v>258</v>
      </c>
      <c r="J141" s="74">
        <v>244</v>
      </c>
      <c r="K141" s="68">
        <v>156.58770000000001</v>
      </c>
      <c r="L141" s="68">
        <v>0</v>
      </c>
      <c r="M141" s="68">
        <v>0</v>
      </c>
      <c r="N141" s="68">
        <v>0</v>
      </c>
      <c r="O141" s="68">
        <v>0</v>
      </c>
      <c r="P141" s="68">
        <v>0</v>
      </c>
      <c r="Q141" s="68">
        <v>0</v>
      </c>
      <c r="R141" s="68">
        <v>0</v>
      </c>
      <c r="S141" s="68">
        <v>0</v>
      </c>
      <c r="T141" s="64" t="s">
        <v>51</v>
      </c>
    </row>
    <row r="142" spans="1:20" ht="82.8">
      <c r="A142" s="94" t="s">
        <v>217</v>
      </c>
      <c r="B142" s="60" t="s">
        <v>212</v>
      </c>
      <c r="C142" s="94" t="s">
        <v>260</v>
      </c>
      <c r="D142" s="60" t="s">
        <v>30</v>
      </c>
      <c r="E142" s="60" t="s">
        <v>261</v>
      </c>
      <c r="F142" s="60" t="s">
        <v>32</v>
      </c>
      <c r="G142" s="61"/>
      <c r="H142" s="61"/>
      <c r="I142" s="61" t="s">
        <v>262</v>
      </c>
      <c r="J142" s="54"/>
      <c r="K142" s="62">
        <f t="shared" ref="K142:S142" si="47">K143</f>
        <v>1954.114</v>
      </c>
      <c r="L142" s="62">
        <f t="shared" si="47"/>
        <v>0</v>
      </c>
      <c r="M142" s="62">
        <f t="shared" si="47"/>
        <v>0</v>
      </c>
      <c r="N142" s="62">
        <f t="shared" si="47"/>
        <v>0</v>
      </c>
      <c r="O142" s="62">
        <f t="shared" si="47"/>
        <v>0</v>
      </c>
      <c r="P142" s="62">
        <f t="shared" si="47"/>
        <v>0</v>
      </c>
      <c r="Q142" s="62">
        <f t="shared" si="47"/>
        <v>0</v>
      </c>
      <c r="R142" s="62">
        <f t="shared" si="47"/>
        <v>0</v>
      </c>
      <c r="S142" s="62">
        <f t="shared" si="47"/>
        <v>0</v>
      </c>
      <c r="T142" s="60"/>
    </row>
    <row r="143" spans="1:20" ht="113.25" customHeight="1">
      <c r="A143" s="96" t="s">
        <v>217</v>
      </c>
      <c r="B143" s="47" t="s">
        <v>48</v>
      </c>
      <c r="C143" s="96" t="s">
        <v>260</v>
      </c>
      <c r="D143" s="97" t="s">
        <v>259</v>
      </c>
      <c r="E143" s="97"/>
      <c r="F143" s="97"/>
      <c r="G143" s="65" t="s">
        <v>104</v>
      </c>
      <c r="H143" s="65" t="s">
        <v>68</v>
      </c>
      <c r="I143" s="65" t="s">
        <v>262</v>
      </c>
      <c r="J143" s="74">
        <v>244</v>
      </c>
      <c r="K143" s="68">
        <v>1954.114</v>
      </c>
      <c r="L143" s="68">
        <v>0</v>
      </c>
      <c r="M143" s="68">
        <v>0</v>
      </c>
      <c r="N143" s="68">
        <v>0</v>
      </c>
      <c r="O143" s="68">
        <v>0</v>
      </c>
      <c r="P143" s="68">
        <v>0</v>
      </c>
      <c r="Q143" s="68">
        <v>0</v>
      </c>
      <c r="R143" s="68">
        <v>0</v>
      </c>
      <c r="S143" s="68">
        <v>0</v>
      </c>
      <c r="T143" s="64" t="s">
        <v>51</v>
      </c>
    </row>
    <row r="144" spans="1:20" ht="82.8">
      <c r="A144" s="94" t="s">
        <v>217</v>
      </c>
      <c r="B144" s="60" t="s">
        <v>52</v>
      </c>
      <c r="C144" s="94" t="s">
        <v>260</v>
      </c>
      <c r="D144" s="60" t="s">
        <v>30</v>
      </c>
      <c r="E144" s="60" t="s">
        <v>261</v>
      </c>
      <c r="F144" s="60" t="s">
        <v>32</v>
      </c>
      <c r="G144" s="61"/>
      <c r="H144" s="61"/>
      <c r="I144" s="61" t="s">
        <v>263</v>
      </c>
      <c r="J144" s="54"/>
      <c r="K144" s="62">
        <f t="shared" ref="K144:S144" si="48">K145</f>
        <v>97.265000000000001</v>
      </c>
      <c r="L144" s="62">
        <f t="shared" si="48"/>
        <v>0</v>
      </c>
      <c r="M144" s="62">
        <f t="shared" si="48"/>
        <v>0</v>
      </c>
      <c r="N144" s="62">
        <f t="shared" si="48"/>
        <v>0</v>
      </c>
      <c r="O144" s="62">
        <f t="shared" si="48"/>
        <v>0</v>
      </c>
      <c r="P144" s="62">
        <f t="shared" si="48"/>
        <v>0</v>
      </c>
      <c r="Q144" s="62">
        <f t="shared" si="48"/>
        <v>0</v>
      </c>
      <c r="R144" s="62">
        <f t="shared" si="48"/>
        <v>0</v>
      </c>
      <c r="S144" s="62">
        <f t="shared" si="48"/>
        <v>0</v>
      </c>
      <c r="T144" s="60"/>
    </row>
    <row r="145" spans="1:20" ht="109.5" customHeight="1">
      <c r="A145" s="96" t="s">
        <v>217</v>
      </c>
      <c r="B145" s="47" t="s">
        <v>48</v>
      </c>
      <c r="C145" s="96" t="s">
        <v>260</v>
      </c>
      <c r="D145" s="97" t="s">
        <v>259</v>
      </c>
      <c r="E145" s="97"/>
      <c r="F145" s="97"/>
      <c r="G145" s="65" t="s">
        <v>104</v>
      </c>
      <c r="H145" s="65" t="s">
        <v>68</v>
      </c>
      <c r="I145" s="65" t="s">
        <v>263</v>
      </c>
      <c r="J145" s="74">
        <v>244</v>
      </c>
      <c r="K145" s="68">
        <v>97.265000000000001</v>
      </c>
      <c r="L145" s="68">
        <v>0</v>
      </c>
      <c r="M145" s="68">
        <v>0</v>
      </c>
      <c r="N145" s="68">
        <v>0</v>
      </c>
      <c r="O145" s="68">
        <v>0</v>
      </c>
      <c r="P145" s="68">
        <v>0</v>
      </c>
      <c r="Q145" s="68">
        <v>0</v>
      </c>
      <c r="R145" s="68">
        <v>0</v>
      </c>
      <c r="S145" s="68">
        <v>0</v>
      </c>
      <c r="T145" s="64" t="s">
        <v>51</v>
      </c>
    </row>
    <row r="146" spans="1:20" ht="82.8">
      <c r="A146" s="94" t="s">
        <v>217</v>
      </c>
      <c r="B146" s="60" t="s">
        <v>212</v>
      </c>
      <c r="C146" s="94" t="s">
        <v>260</v>
      </c>
      <c r="D146" s="60" t="s">
        <v>30</v>
      </c>
      <c r="E146" s="60" t="s">
        <v>261</v>
      </c>
      <c r="F146" s="60" t="s">
        <v>32</v>
      </c>
      <c r="G146" s="61"/>
      <c r="H146" s="61"/>
      <c r="I146" s="61" t="s">
        <v>264</v>
      </c>
      <c r="J146" s="54"/>
      <c r="K146" s="62">
        <f t="shared" ref="K146:S146" si="49">K147</f>
        <v>2416.46333</v>
      </c>
      <c r="L146" s="62">
        <f t="shared" si="49"/>
        <v>0</v>
      </c>
      <c r="M146" s="62">
        <f t="shared" si="49"/>
        <v>0</v>
      </c>
      <c r="N146" s="62">
        <f t="shared" si="49"/>
        <v>0</v>
      </c>
      <c r="O146" s="62">
        <f t="shared" si="49"/>
        <v>0</v>
      </c>
      <c r="P146" s="62">
        <f t="shared" si="49"/>
        <v>0</v>
      </c>
      <c r="Q146" s="62">
        <f t="shared" si="49"/>
        <v>0</v>
      </c>
      <c r="R146" s="62">
        <f t="shared" si="49"/>
        <v>0</v>
      </c>
      <c r="S146" s="62">
        <f t="shared" si="49"/>
        <v>0</v>
      </c>
      <c r="T146" s="60"/>
    </row>
    <row r="147" spans="1:20" ht="119.25" customHeight="1">
      <c r="A147" s="96" t="s">
        <v>217</v>
      </c>
      <c r="B147" s="47" t="s">
        <v>48</v>
      </c>
      <c r="C147" s="96" t="s">
        <v>260</v>
      </c>
      <c r="D147" s="97" t="s">
        <v>259</v>
      </c>
      <c r="E147" s="97"/>
      <c r="F147" s="97"/>
      <c r="G147" s="65" t="s">
        <v>104</v>
      </c>
      <c r="H147" s="65" t="s">
        <v>68</v>
      </c>
      <c r="I147" s="65" t="s">
        <v>264</v>
      </c>
      <c r="J147" s="74">
        <v>244</v>
      </c>
      <c r="K147" s="68">
        <v>2416.46333</v>
      </c>
      <c r="L147" s="68">
        <v>0</v>
      </c>
      <c r="M147" s="68">
        <v>0</v>
      </c>
      <c r="N147" s="68">
        <v>0</v>
      </c>
      <c r="O147" s="68">
        <v>0</v>
      </c>
      <c r="P147" s="68">
        <v>0</v>
      </c>
      <c r="Q147" s="68">
        <v>0</v>
      </c>
      <c r="R147" s="68">
        <v>0</v>
      </c>
      <c r="S147" s="68">
        <v>0</v>
      </c>
      <c r="T147" s="64" t="s">
        <v>51</v>
      </c>
    </row>
    <row r="148" spans="1:20" ht="238.5" customHeight="1">
      <c r="A148" s="94" t="s">
        <v>217</v>
      </c>
      <c r="B148" s="60" t="s">
        <v>220</v>
      </c>
      <c r="C148" s="94" t="s">
        <v>260</v>
      </c>
      <c r="D148" s="60" t="s">
        <v>265</v>
      </c>
      <c r="E148" s="60" t="s">
        <v>55</v>
      </c>
      <c r="F148" s="60" t="s">
        <v>266</v>
      </c>
      <c r="G148" s="61"/>
      <c r="H148" s="61"/>
      <c r="I148" s="61" t="s">
        <v>267</v>
      </c>
      <c r="J148" s="54"/>
      <c r="K148" s="62">
        <f t="shared" ref="K148:S148" si="50">K149</f>
        <v>14302</v>
      </c>
      <c r="L148" s="62">
        <f t="shared" si="50"/>
        <v>0</v>
      </c>
      <c r="M148" s="62">
        <f t="shared" si="50"/>
        <v>0</v>
      </c>
      <c r="N148" s="62">
        <f t="shared" si="50"/>
        <v>4241.3239999999996</v>
      </c>
      <c r="O148" s="62">
        <f t="shared" si="50"/>
        <v>0</v>
      </c>
      <c r="P148" s="62">
        <f t="shared" si="50"/>
        <v>0</v>
      </c>
      <c r="Q148" s="62">
        <f t="shared" si="50"/>
        <v>6425.3739999999998</v>
      </c>
      <c r="R148" s="62">
        <f t="shared" si="50"/>
        <v>0</v>
      </c>
      <c r="S148" s="62">
        <f t="shared" si="50"/>
        <v>0</v>
      </c>
      <c r="T148" s="60"/>
    </row>
    <row r="149" spans="1:20" ht="159.75" customHeight="1">
      <c r="A149" s="96" t="s">
        <v>217</v>
      </c>
      <c r="B149" s="98" t="s">
        <v>224</v>
      </c>
      <c r="C149" s="96" t="s">
        <v>260</v>
      </c>
      <c r="D149" s="97" t="s">
        <v>268</v>
      </c>
      <c r="E149" s="97"/>
      <c r="F149" s="97"/>
      <c r="G149" s="65" t="s">
        <v>104</v>
      </c>
      <c r="H149" s="65" t="s">
        <v>68</v>
      </c>
      <c r="I149" s="65" t="s">
        <v>269</v>
      </c>
      <c r="J149" s="74" t="s">
        <v>231</v>
      </c>
      <c r="K149" s="68">
        <v>14302</v>
      </c>
      <c r="L149" s="68">
        <v>0</v>
      </c>
      <c r="M149" s="68">
        <v>0</v>
      </c>
      <c r="N149" s="68">
        <v>4241.3239999999996</v>
      </c>
      <c r="O149" s="68">
        <v>0</v>
      </c>
      <c r="P149" s="68">
        <v>0</v>
      </c>
      <c r="Q149" s="68">
        <v>6425.3739999999998</v>
      </c>
      <c r="R149" s="68">
        <v>0</v>
      </c>
      <c r="S149" s="68">
        <v>0</v>
      </c>
      <c r="T149" s="64" t="s">
        <v>51</v>
      </c>
    </row>
    <row r="150" spans="1:20" ht="82.8">
      <c r="A150" s="94" t="s">
        <v>217</v>
      </c>
      <c r="B150" s="60" t="s">
        <v>52</v>
      </c>
      <c r="C150" s="94" t="s">
        <v>184</v>
      </c>
      <c r="D150" s="60" t="s">
        <v>239</v>
      </c>
      <c r="E150" s="60" t="s">
        <v>240</v>
      </c>
      <c r="F150" s="60" t="s">
        <v>32</v>
      </c>
      <c r="G150" s="61"/>
      <c r="H150" s="61"/>
      <c r="I150" s="61" t="s">
        <v>270</v>
      </c>
      <c r="J150" s="54"/>
      <c r="K150" s="62">
        <f t="shared" ref="K150:S150" si="51">K151</f>
        <v>7263.5494799999997</v>
      </c>
      <c r="L150" s="62">
        <f t="shared" si="51"/>
        <v>0</v>
      </c>
      <c r="M150" s="62">
        <f t="shared" si="51"/>
        <v>0</v>
      </c>
      <c r="N150" s="62">
        <f t="shared" si="51"/>
        <v>3033.48</v>
      </c>
      <c r="O150" s="62">
        <f t="shared" si="51"/>
        <v>0</v>
      </c>
      <c r="P150" s="62">
        <f t="shared" si="51"/>
        <v>0</v>
      </c>
      <c r="Q150" s="62">
        <f t="shared" si="51"/>
        <v>2772.49</v>
      </c>
      <c r="R150" s="62">
        <f t="shared" si="51"/>
        <v>0</v>
      </c>
      <c r="S150" s="62">
        <f t="shared" si="51"/>
        <v>0</v>
      </c>
      <c r="T150" s="60"/>
    </row>
    <row r="151" spans="1:20" ht="120" customHeight="1">
      <c r="A151" s="96" t="s">
        <v>217</v>
      </c>
      <c r="B151" s="47" t="s">
        <v>48</v>
      </c>
      <c r="C151" s="96" t="s">
        <v>184</v>
      </c>
      <c r="D151" s="97" t="s">
        <v>271</v>
      </c>
      <c r="E151" s="97"/>
      <c r="F151" s="97"/>
      <c r="G151" s="65" t="s">
        <v>104</v>
      </c>
      <c r="H151" s="65" t="s">
        <v>36</v>
      </c>
      <c r="I151" s="65" t="s">
        <v>270</v>
      </c>
      <c r="J151" s="74" t="s">
        <v>50</v>
      </c>
      <c r="K151" s="68">
        <v>7263.5494799999997</v>
      </c>
      <c r="L151" s="68">
        <v>0</v>
      </c>
      <c r="M151" s="68">
        <v>0</v>
      </c>
      <c r="N151" s="68">
        <v>3033.48</v>
      </c>
      <c r="O151" s="68">
        <v>0</v>
      </c>
      <c r="P151" s="68">
        <v>0</v>
      </c>
      <c r="Q151" s="68">
        <v>2772.49</v>
      </c>
      <c r="R151" s="68">
        <v>0</v>
      </c>
      <c r="S151" s="68">
        <v>0</v>
      </c>
      <c r="T151" s="64" t="s">
        <v>51</v>
      </c>
    </row>
    <row r="152" spans="1:20" ht="82.8">
      <c r="A152" s="94" t="s">
        <v>217</v>
      </c>
      <c r="B152" s="60" t="s">
        <v>212</v>
      </c>
      <c r="C152" s="94" t="s">
        <v>184</v>
      </c>
      <c r="D152" s="60" t="s">
        <v>239</v>
      </c>
      <c r="E152" s="60" t="s">
        <v>240</v>
      </c>
      <c r="F152" s="60" t="s">
        <v>32</v>
      </c>
      <c r="G152" s="61"/>
      <c r="H152" s="61"/>
      <c r="I152" s="61" t="s">
        <v>272</v>
      </c>
      <c r="J152" s="54"/>
      <c r="K152" s="62">
        <f t="shared" ref="K152:S152" si="52">K153</f>
        <v>2282.3813500000001</v>
      </c>
      <c r="L152" s="62">
        <f t="shared" si="52"/>
        <v>0</v>
      </c>
      <c r="M152" s="62">
        <f t="shared" si="52"/>
        <v>0</v>
      </c>
      <c r="N152" s="62">
        <f t="shared" si="52"/>
        <v>0</v>
      </c>
      <c r="O152" s="62">
        <f t="shared" si="52"/>
        <v>0</v>
      </c>
      <c r="P152" s="62">
        <f t="shared" si="52"/>
        <v>0</v>
      </c>
      <c r="Q152" s="62">
        <f t="shared" si="52"/>
        <v>0</v>
      </c>
      <c r="R152" s="62">
        <f t="shared" si="52"/>
        <v>0</v>
      </c>
      <c r="S152" s="62">
        <f t="shared" si="52"/>
        <v>0</v>
      </c>
      <c r="T152" s="60"/>
    </row>
    <row r="153" spans="1:20" ht="104.25" customHeight="1">
      <c r="A153" s="96" t="s">
        <v>217</v>
      </c>
      <c r="B153" s="47" t="s">
        <v>48</v>
      </c>
      <c r="C153" s="96" t="s">
        <v>184</v>
      </c>
      <c r="D153" s="97" t="s">
        <v>271</v>
      </c>
      <c r="E153" s="97"/>
      <c r="F153" s="97"/>
      <c r="G153" s="65" t="s">
        <v>104</v>
      </c>
      <c r="H153" s="65" t="s">
        <v>36</v>
      </c>
      <c r="I153" s="65" t="s">
        <v>273</v>
      </c>
      <c r="J153" s="74" t="s">
        <v>50</v>
      </c>
      <c r="K153" s="68">
        <v>2282.3813500000001</v>
      </c>
      <c r="L153" s="68">
        <v>0</v>
      </c>
      <c r="M153" s="68">
        <v>0</v>
      </c>
      <c r="N153" s="68">
        <v>0</v>
      </c>
      <c r="O153" s="68">
        <v>0</v>
      </c>
      <c r="P153" s="68">
        <v>0</v>
      </c>
      <c r="Q153" s="68">
        <v>0</v>
      </c>
      <c r="R153" s="68">
        <v>0</v>
      </c>
      <c r="S153" s="68">
        <v>0</v>
      </c>
      <c r="T153" s="64" t="s">
        <v>51</v>
      </c>
    </row>
    <row r="154" spans="1:20" ht="82.8">
      <c r="A154" s="94" t="s">
        <v>217</v>
      </c>
      <c r="B154" s="60" t="s">
        <v>52</v>
      </c>
      <c r="C154" s="94" t="s">
        <v>260</v>
      </c>
      <c r="D154" s="60" t="s">
        <v>30</v>
      </c>
      <c r="E154" s="60" t="s">
        <v>261</v>
      </c>
      <c r="F154" s="60" t="s">
        <v>32</v>
      </c>
      <c r="G154" s="61"/>
      <c r="H154" s="61"/>
      <c r="I154" s="61" t="s">
        <v>274</v>
      </c>
      <c r="J154" s="54"/>
      <c r="K154" s="62">
        <f t="shared" ref="K154:S154" si="53">K155</f>
        <v>645.86009999999999</v>
      </c>
      <c r="L154" s="62">
        <f t="shared" si="53"/>
        <v>0</v>
      </c>
      <c r="M154" s="62">
        <f t="shared" si="53"/>
        <v>0</v>
      </c>
      <c r="N154" s="62">
        <f t="shared" si="53"/>
        <v>545.70000000000005</v>
      </c>
      <c r="O154" s="62">
        <f t="shared" si="53"/>
        <v>0</v>
      </c>
      <c r="P154" s="62">
        <f t="shared" si="53"/>
        <v>0</v>
      </c>
      <c r="Q154" s="62">
        <f t="shared" si="53"/>
        <v>545.70000000000005</v>
      </c>
      <c r="R154" s="62">
        <f t="shared" si="53"/>
        <v>0</v>
      </c>
      <c r="S154" s="62">
        <f t="shared" si="53"/>
        <v>0</v>
      </c>
      <c r="T154" s="60"/>
    </row>
    <row r="155" spans="1:20" ht="112.5" customHeight="1">
      <c r="A155" s="96" t="s">
        <v>217</v>
      </c>
      <c r="B155" s="47" t="s">
        <v>48</v>
      </c>
      <c r="C155" s="96" t="s">
        <v>260</v>
      </c>
      <c r="D155" s="97" t="s">
        <v>271</v>
      </c>
      <c r="E155" s="97"/>
      <c r="F155" s="97"/>
      <c r="G155" s="65" t="s">
        <v>104</v>
      </c>
      <c r="H155" s="65" t="s">
        <v>68</v>
      </c>
      <c r="I155" s="65" t="s">
        <v>274</v>
      </c>
      <c r="J155" s="74" t="s">
        <v>50</v>
      </c>
      <c r="K155" s="68">
        <v>645.86009999999999</v>
      </c>
      <c r="L155" s="68">
        <v>0</v>
      </c>
      <c r="M155" s="68">
        <v>0</v>
      </c>
      <c r="N155" s="68">
        <v>545.70000000000005</v>
      </c>
      <c r="O155" s="68">
        <v>0</v>
      </c>
      <c r="P155" s="68">
        <v>0</v>
      </c>
      <c r="Q155" s="68">
        <v>545.70000000000005</v>
      </c>
      <c r="R155" s="68">
        <v>0</v>
      </c>
      <c r="S155" s="68">
        <v>0</v>
      </c>
      <c r="T155" s="64" t="s">
        <v>51</v>
      </c>
    </row>
    <row r="156" spans="1:20" ht="96.6">
      <c r="A156" s="94" t="s">
        <v>217</v>
      </c>
      <c r="B156" s="60" t="s">
        <v>275</v>
      </c>
      <c r="C156" s="94" t="s">
        <v>184</v>
      </c>
      <c r="D156" s="60" t="s">
        <v>239</v>
      </c>
      <c r="E156" s="60" t="s">
        <v>240</v>
      </c>
      <c r="F156" s="60" t="s">
        <v>32</v>
      </c>
      <c r="G156" s="61"/>
      <c r="H156" s="61"/>
      <c r="I156" s="61" t="s">
        <v>276</v>
      </c>
      <c r="J156" s="54"/>
      <c r="K156" s="62">
        <f>K157</f>
        <v>456.43272000000002</v>
      </c>
      <c r="L156" s="62">
        <f>L157</f>
        <v>0</v>
      </c>
      <c r="M156" s="62">
        <f>M157</f>
        <v>0</v>
      </c>
      <c r="N156" s="62">
        <f t="shared" ref="N156:S156" si="54">N157</f>
        <v>0</v>
      </c>
      <c r="O156" s="62">
        <f t="shared" si="54"/>
        <v>0</v>
      </c>
      <c r="P156" s="62">
        <f t="shared" si="54"/>
        <v>0</v>
      </c>
      <c r="Q156" s="62">
        <f t="shared" si="54"/>
        <v>0</v>
      </c>
      <c r="R156" s="62">
        <f t="shared" si="54"/>
        <v>0</v>
      </c>
      <c r="S156" s="62">
        <f t="shared" si="54"/>
        <v>0</v>
      </c>
      <c r="T156" s="60"/>
    </row>
    <row r="157" spans="1:20" ht="119.25" customHeight="1">
      <c r="A157" s="96" t="s">
        <v>217</v>
      </c>
      <c r="B157" s="47" t="s">
        <v>48</v>
      </c>
      <c r="C157" s="96" t="s">
        <v>184</v>
      </c>
      <c r="D157" s="97" t="s">
        <v>271</v>
      </c>
      <c r="E157" s="97"/>
      <c r="F157" s="97"/>
      <c r="G157" s="65" t="s">
        <v>104</v>
      </c>
      <c r="H157" s="65" t="s">
        <v>36</v>
      </c>
      <c r="I157" s="65" t="s">
        <v>276</v>
      </c>
      <c r="J157" s="74" t="s">
        <v>50</v>
      </c>
      <c r="K157" s="68">
        <v>456.43272000000002</v>
      </c>
      <c r="L157" s="68">
        <v>0</v>
      </c>
      <c r="M157" s="68">
        <v>0</v>
      </c>
      <c r="N157" s="68">
        <v>0</v>
      </c>
      <c r="O157" s="68">
        <v>0</v>
      </c>
      <c r="P157" s="68">
        <v>0</v>
      </c>
      <c r="Q157" s="68">
        <v>0</v>
      </c>
      <c r="R157" s="68">
        <v>0</v>
      </c>
      <c r="S157" s="68">
        <v>0</v>
      </c>
      <c r="T157" s="64" t="s">
        <v>51</v>
      </c>
    </row>
    <row r="158" spans="1:20" ht="82.8">
      <c r="A158" s="94" t="s">
        <v>217</v>
      </c>
      <c r="B158" s="60" t="s">
        <v>220</v>
      </c>
      <c r="C158" s="94" t="s">
        <v>184</v>
      </c>
      <c r="D158" s="60" t="s">
        <v>239</v>
      </c>
      <c r="E158" s="60" t="s">
        <v>240</v>
      </c>
      <c r="F158" s="60" t="s">
        <v>32</v>
      </c>
      <c r="G158" s="61"/>
      <c r="H158" s="61"/>
      <c r="I158" s="61" t="s">
        <v>277</v>
      </c>
      <c r="J158" s="54"/>
      <c r="K158" s="62">
        <f>K159+K160</f>
        <v>961.48905999999999</v>
      </c>
      <c r="L158" s="62">
        <f t="shared" ref="L158:S158" si="55">L159+L160</f>
        <v>0</v>
      </c>
      <c r="M158" s="62">
        <f t="shared" si="55"/>
        <v>0</v>
      </c>
      <c r="N158" s="62">
        <f t="shared" si="55"/>
        <v>50</v>
      </c>
      <c r="O158" s="62">
        <f t="shared" si="55"/>
        <v>0</v>
      </c>
      <c r="P158" s="62">
        <f t="shared" si="55"/>
        <v>0</v>
      </c>
      <c r="Q158" s="62">
        <f t="shared" si="55"/>
        <v>50</v>
      </c>
      <c r="R158" s="62">
        <f t="shared" si="55"/>
        <v>0</v>
      </c>
      <c r="S158" s="62">
        <f t="shared" si="55"/>
        <v>0</v>
      </c>
      <c r="T158" s="60"/>
    </row>
    <row r="159" spans="1:20" ht="119.25" customHeight="1">
      <c r="A159" s="96" t="s">
        <v>217</v>
      </c>
      <c r="B159" s="47" t="s">
        <v>48</v>
      </c>
      <c r="C159" s="96" t="s">
        <v>184</v>
      </c>
      <c r="D159" s="97" t="s">
        <v>271</v>
      </c>
      <c r="E159" s="97"/>
      <c r="F159" s="97"/>
      <c r="G159" s="65" t="s">
        <v>104</v>
      </c>
      <c r="H159" s="65" t="s">
        <v>36</v>
      </c>
      <c r="I159" s="65" t="s">
        <v>277</v>
      </c>
      <c r="J159" s="74" t="s">
        <v>50</v>
      </c>
      <c r="K159" s="68">
        <v>0</v>
      </c>
      <c r="L159" s="68">
        <v>0</v>
      </c>
      <c r="M159" s="68">
        <v>0</v>
      </c>
      <c r="N159" s="68">
        <v>50</v>
      </c>
      <c r="O159" s="68">
        <v>0</v>
      </c>
      <c r="P159" s="68">
        <v>0</v>
      </c>
      <c r="Q159" s="68">
        <v>50</v>
      </c>
      <c r="R159" s="68">
        <v>0</v>
      </c>
      <c r="S159" s="68">
        <v>0</v>
      </c>
      <c r="T159" s="64" t="s">
        <v>51</v>
      </c>
    </row>
    <row r="160" spans="1:20" ht="119.25" customHeight="1">
      <c r="A160" s="96" t="s">
        <v>217</v>
      </c>
      <c r="B160" s="98" t="s">
        <v>224</v>
      </c>
      <c r="C160" s="96" t="s">
        <v>184</v>
      </c>
      <c r="D160" s="97" t="s">
        <v>271</v>
      </c>
      <c r="E160" s="97"/>
      <c r="F160" s="97"/>
      <c r="G160" s="65" t="s">
        <v>104</v>
      </c>
      <c r="H160" s="65" t="s">
        <v>36</v>
      </c>
      <c r="I160" s="65" t="s">
        <v>277</v>
      </c>
      <c r="J160" s="74">
        <v>811</v>
      </c>
      <c r="K160" s="68">
        <v>961.48905999999999</v>
      </c>
      <c r="L160" s="68">
        <v>0</v>
      </c>
      <c r="M160" s="68">
        <v>0</v>
      </c>
      <c r="N160" s="68">
        <v>0</v>
      </c>
      <c r="O160" s="68">
        <v>0</v>
      </c>
      <c r="P160" s="68">
        <v>0</v>
      </c>
      <c r="Q160" s="68">
        <v>0</v>
      </c>
      <c r="R160" s="68">
        <v>0</v>
      </c>
      <c r="S160" s="68">
        <v>0</v>
      </c>
      <c r="T160" s="64" t="s">
        <v>51</v>
      </c>
    </row>
    <row r="161" spans="1:20" ht="82.8">
      <c r="A161" s="94" t="s">
        <v>217</v>
      </c>
      <c r="B161" s="60" t="s">
        <v>52</v>
      </c>
      <c r="C161" s="94" t="s">
        <v>260</v>
      </c>
      <c r="D161" s="60" t="s">
        <v>239</v>
      </c>
      <c r="E161" s="60" t="s">
        <v>261</v>
      </c>
      <c r="F161" s="60" t="s">
        <v>32</v>
      </c>
      <c r="G161" s="61"/>
      <c r="H161" s="61"/>
      <c r="I161" s="61" t="s">
        <v>278</v>
      </c>
      <c r="J161" s="54"/>
      <c r="K161" s="62">
        <f t="shared" ref="K161:S163" si="56">K162</f>
        <v>110.983</v>
      </c>
      <c r="L161" s="62">
        <f t="shared" si="56"/>
        <v>0</v>
      </c>
      <c r="M161" s="62">
        <f t="shared" si="56"/>
        <v>0</v>
      </c>
      <c r="N161" s="62">
        <f t="shared" si="56"/>
        <v>250</v>
      </c>
      <c r="O161" s="62">
        <f t="shared" si="56"/>
        <v>0</v>
      </c>
      <c r="P161" s="62">
        <f t="shared" si="56"/>
        <v>0</v>
      </c>
      <c r="Q161" s="62">
        <f t="shared" si="56"/>
        <v>250</v>
      </c>
      <c r="R161" s="62">
        <f t="shared" si="56"/>
        <v>0</v>
      </c>
      <c r="S161" s="62">
        <f t="shared" si="56"/>
        <v>0</v>
      </c>
      <c r="T161" s="60"/>
    </row>
    <row r="162" spans="1:20" ht="117.75" customHeight="1">
      <c r="A162" s="96" t="s">
        <v>217</v>
      </c>
      <c r="B162" s="47" t="s">
        <v>48</v>
      </c>
      <c r="C162" s="96" t="s">
        <v>260</v>
      </c>
      <c r="D162" s="97" t="s">
        <v>271</v>
      </c>
      <c r="E162" s="97"/>
      <c r="F162" s="97"/>
      <c r="G162" s="65" t="s">
        <v>104</v>
      </c>
      <c r="H162" s="65" t="s">
        <v>68</v>
      </c>
      <c r="I162" s="65" t="s">
        <v>278</v>
      </c>
      <c r="J162" s="74" t="s">
        <v>50</v>
      </c>
      <c r="K162" s="68">
        <v>110.983</v>
      </c>
      <c r="L162" s="68">
        <v>0</v>
      </c>
      <c r="M162" s="68">
        <v>0</v>
      </c>
      <c r="N162" s="68">
        <v>250</v>
      </c>
      <c r="O162" s="68">
        <v>0</v>
      </c>
      <c r="P162" s="68">
        <v>0</v>
      </c>
      <c r="Q162" s="68">
        <v>250</v>
      </c>
      <c r="R162" s="68">
        <v>0</v>
      </c>
      <c r="S162" s="68">
        <v>0</v>
      </c>
      <c r="T162" s="64" t="s">
        <v>51</v>
      </c>
    </row>
    <row r="163" spans="1:20" ht="117.75" customHeight="1">
      <c r="A163" s="94" t="s">
        <v>217</v>
      </c>
      <c r="B163" s="60" t="s">
        <v>212</v>
      </c>
      <c r="C163" s="94" t="s">
        <v>260</v>
      </c>
      <c r="D163" s="60" t="s">
        <v>239</v>
      </c>
      <c r="E163" s="60" t="s">
        <v>261</v>
      </c>
      <c r="F163" s="60" t="s">
        <v>32</v>
      </c>
      <c r="G163" s="61"/>
      <c r="H163" s="61"/>
      <c r="I163" s="61" t="s">
        <v>279</v>
      </c>
      <c r="J163" s="54"/>
      <c r="K163" s="62">
        <f t="shared" si="56"/>
        <v>118.459</v>
      </c>
      <c r="L163" s="62">
        <f t="shared" si="56"/>
        <v>0</v>
      </c>
      <c r="M163" s="62">
        <f t="shared" si="56"/>
        <v>0</v>
      </c>
      <c r="N163" s="62">
        <f t="shared" si="56"/>
        <v>0</v>
      </c>
      <c r="O163" s="62">
        <f t="shared" si="56"/>
        <v>0</v>
      </c>
      <c r="P163" s="62">
        <f t="shared" si="56"/>
        <v>0</v>
      </c>
      <c r="Q163" s="62">
        <f t="shared" si="56"/>
        <v>0</v>
      </c>
      <c r="R163" s="62">
        <f t="shared" si="56"/>
        <v>0</v>
      </c>
      <c r="S163" s="62">
        <f t="shared" si="56"/>
        <v>0</v>
      </c>
      <c r="T163" s="60"/>
    </row>
    <row r="164" spans="1:20" ht="117.75" customHeight="1">
      <c r="A164" s="96" t="s">
        <v>217</v>
      </c>
      <c r="B164" s="47" t="s">
        <v>48</v>
      </c>
      <c r="C164" s="96" t="s">
        <v>260</v>
      </c>
      <c r="D164" s="97" t="s">
        <v>271</v>
      </c>
      <c r="E164" s="97"/>
      <c r="F164" s="97"/>
      <c r="G164" s="65" t="s">
        <v>104</v>
      </c>
      <c r="H164" s="65" t="s">
        <v>68</v>
      </c>
      <c r="I164" s="65" t="s">
        <v>279</v>
      </c>
      <c r="J164" s="74" t="s">
        <v>50</v>
      </c>
      <c r="K164" s="68">
        <v>118.459</v>
      </c>
      <c r="L164" s="68">
        <v>0</v>
      </c>
      <c r="M164" s="68">
        <v>0</v>
      </c>
      <c r="N164" s="68">
        <v>0</v>
      </c>
      <c r="O164" s="68">
        <v>0</v>
      </c>
      <c r="P164" s="68">
        <v>0</v>
      </c>
      <c r="Q164" s="68">
        <v>0</v>
      </c>
      <c r="R164" s="68">
        <v>0</v>
      </c>
      <c r="S164" s="68">
        <v>0</v>
      </c>
      <c r="T164" s="64" t="s">
        <v>51</v>
      </c>
    </row>
    <row r="165" spans="1:20" ht="82.8">
      <c r="A165" s="94" t="s">
        <v>217</v>
      </c>
      <c r="B165" s="60" t="s">
        <v>220</v>
      </c>
      <c r="C165" s="94" t="s">
        <v>53</v>
      </c>
      <c r="D165" s="60" t="s">
        <v>239</v>
      </c>
      <c r="E165" s="60" t="s">
        <v>280</v>
      </c>
      <c r="F165" s="60" t="s">
        <v>32</v>
      </c>
      <c r="G165" s="61"/>
      <c r="H165" s="61"/>
      <c r="I165" s="61" t="s">
        <v>281</v>
      </c>
      <c r="J165" s="54"/>
      <c r="K165" s="62">
        <f t="shared" ref="K165:S165" si="57">K166</f>
        <v>7352</v>
      </c>
      <c r="L165" s="62">
        <f t="shared" si="57"/>
        <v>0</v>
      </c>
      <c r="M165" s="62">
        <f t="shared" si="57"/>
        <v>0</v>
      </c>
      <c r="N165" s="62">
        <f t="shared" si="57"/>
        <v>1672</v>
      </c>
      <c r="O165" s="62">
        <f t="shared" si="57"/>
        <v>0</v>
      </c>
      <c r="P165" s="62">
        <f t="shared" si="57"/>
        <v>0</v>
      </c>
      <c r="Q165" s="62">
        <f t="shared" si="57"/>
        <v>1672</v>
      </c>
      <c r="R165" s="62">
        <f t="shared" si="57"/>
        <v>0</v>
      </c>
      <c r="S165" s="62">
        <f t="shared" si="57"/>
        <v>0</v>
      </c>
      <c r="T165" s="60"/>
    </row>
    <row r="166" spans="1:20" ht="111" customHeight="1">
      <c r="A166" s="96" t="s">
        <v>217</v>
      </c>
      <c r="B166" s="98" t="s">
        <v>224</v>
      </c>
      <c r="C166" s="96" t="s">
        <v>53</v>
      </c>
      <c r="D166" s="97" t="s">
        <v>271</v>
      </c>
      <c r="E166" s="97"/>
      <c r="F166" s="97"/>
      <c r="G166" s="65" t="s">
        <v>104</v>
      </c>
      <c r="H166" s="65" t="s">
        <v>68</v>
      </c>
      <c r="I166" s="65" t="s">
        <v>281</v>
      </c>
      <c r="J166" s="74">
        <v>811</v>
      </c>
      <c r="K166" s="68">
        <v>7352</v>
      </c>
      <c r="L166" s="68">
        <v>0</v>
      </c>
      <c r="M166" s="68">
        <v>0</v>
      </c>
      <c r="N166" s="68">
        <v>1672</v>
      </c>
      <c r="O166" s="68">
        <v>0</v>
      </c>
      <c r="P166" s="68">
        <v>0</v>
      </c>
      <c r="Q166" s="68">
        <v>1672</v>
      </c>
      <c r="R166" s="68">
        <v>0</v>
      </c>
      <c r="S166" s="68">
        <v>0</v>
      </c>
      <c r="T166" s="64" t="s">
        <v>51</v>
      </c>
    </row>
    <row r="167" spans="1:20" ht="82.8">
      <c r="A167" s="94" t="s">
        <v>217</v>
      </c>
      <c r="B167" s="60" t="s">
        <v>52</v>
      </c>
      <c r="C167" s="94" t="s">
        <v>282</v>
      </c>
      <c r="D167" s="60" t="s">
        <v>239</v>
      </c>
      <c r="E167" s="60" t="s">
        <v>283</v>
      </c>
      <c r="F167" s="60" t="s">
        <v>32</v>
      </c>
      <c r="G167" s="61"/>
      <c r="H167" s="61"/>
      <c r="I167" s="61" t="s">
        <v>284</v>
      </c>
      <c r="J167" s="54"/>
      <c r="K167" s="62">
        <f t="shared" ref="K167:S167" si="58">K168</f>
        <v>2279.0639999999999</v>
      </c>
      <c r="L167" s="62">
        <f t="shared" si="58"/>
        <v>0</v>
      </c>
      <c r="M167" s="62">
        <f t="shared" si="58"/>
        <v>0</v>
      </c>
      <c r="N167" s="62">
        <f t="shared" si="58"/>
        <v>2184.0500000000002</v>
      </c>
      <c r="O167" s="62">
        <f t="shared" si="58"/>
        <v>0</v>
      </c>
      <c r="P167" s="62">
        <f t="shared" si="58"/>
        <v>0</v>
      </c>
      <c r="Q167" s="62">
        <f t="shared" si="58"/>
        <v>0</v>
      </c>
      <c r="R167" s="62">
        <f t="shared" si="58"/>
        <v>0</v>
      </c>
      <c r="S167" s="62">
        <f t="shared" si="58"/>
        <v>0</v>
      </c>
      <c r="T167" s="60"/>
    </row>
    <row r="168" spans="1:20" ht="81" customHeight="1">
      <c r="A168" s="96" t="s">
        <v>217</v>
      </c>
      <c r="B168" s="47" t="s">
        <v>48</v>
      </c>
      <c r="C168" s="96" t="s">
        <v>282</v>
      </c>
      <c r="D168" s="97" t="s">
        <v>285</v>
      </c>
      <c r="E168" s="97"/>
      <c r="F168" s="97"/>
      <c r="G168" s="65" t="s">
        <v>104</v>
      </c>
      <c r="H168" s="65" t="s">
        <v>37</v>
      </c>
      <c r="I168" s="65" t="s">
        <v>284</v>
      </c>
      <c r="J168" s="74">
        <v>244</v>
      </c>
      <c r="K168" s="68">
        <v>2279.0639999999999</v>
      </c>
      <c r="L168" s="68">
        <v>0</v>
      </c>
      <c r="M168" s="68">
        <v>0</v>
      </c>
      <c r="N168" s="68">
        <v>2184.0500000000002</v>
      </c>
      <c r="O168" s="68">
        <v>0</v>
      </c>
      <c r="P168" s="68">
        <v>0</v>
      </c>
      <c r="Q168" s="68">
        <v>0</v>
      </c>
      <c r="R168" s="68">
        <v>0</v>
      </c>
      <c r="S168" s="68">
        <v>0</v>
      </c>
      <c r="T168" s="64" t="s">
        <v>51</v>
      </c>
    </row>
    <row r="169" spans="1:20" ht="82.8">
      <c r="A169" s="94" t="s">
        <v>217</v>
      </c>
      <c r="B169" s="60" t="s">
        <v>212</v>
      </c>
      <c r="C169" s="94" t="s">
        <v>286</v>
      </c>
      <c r="D169" s="60" t="s">
        <v>30</v>
      </c>
      <c r="E169" s="60" t="s">
        <v>287</v>
      </c>
      <c r="F169" s="60" t="s">
        <v>32</v>
      </c>
      <c r="G169" s="61"/>
      <c r="H169" s="61"/>
      <c r="I169" s="61" t="s">
        <v>288</v>
      </c>
      <c r="J169" s="54"/>
      <c r="K169" s="62">
        <f>K170</f>
        <v>1184.655</v>
      </c>
      <c r="L169" s="62">
        <f t="shared" ref="L169:S169" si="59">L170</f>
        <v>0</v>
      </c>
      <c r="M169" s="62">
        <f t="shared" si="59"/>
        <v>0</v>
      </c>
      <c r="N169" s="62">
        <f t="shared" si="59"/>
        <v>0</v>
      </c>
      <c r="O169" s="62">
        <f t="shared" si="59"/>
        <v>0</v>
      </c>
      <c r="P169" s="62">
        <f t="shared" si="59"/>
        <v>0</v>
      </c>
      <c r="Q169" s="62">
        <f t="shared" si="59"/>
        <v>0</v>
      </c>
      <c r="R169" s="62">
        <f t="shared" si="59"/>
        <v>0</v>
      </c>
      <c r="S169" s="62">
        <f t="shared" si="59"/>
        <v>0</v>
      </c>
      <c r="T169" s="60"/>
    </row>
    <row r="170" spans="1:20" ht="108" customHeight="1">
      <c r="A170" s="96" t="s">
        <v>217</v>
      </c>
      <c r="B170" s="47" t="s">
        <v>48</v>
      </c>
      <c r="C170" s="96" t="s">
        <v>286</v>
      </c>
      <c r="D170" s="97" t="s">
        <v>289</v>
      </c>
      <c r="E170" s="97"/>
      <c r="F170" s="97"/>
      <c r="G170" s="65" t="s">
        <v>104</v>
      </c>
      <c r="H170" s="65" t="s">
        <v>37</v>
      </c>
      <c r="I170" s="65" t="s">
        <v>288</v>
      </c>
      <c r="J170" s="74">
        <v>244</v>
      </c>
      <c r="K170" s="68">
        <v>1184.655</v>
      </c>
      <c r="L170" s="68">
        <v>0</v>
      </c>
      <c r="M170" s="68">
        <v>0</v>
      </c>
      <c r="N170" s="68">
        <v>0</v>
      </c>
      <c r="O170" s="68">
        <v>0</v>
      </c>
      <c r="P170" s="68">
        <v>0</v>
      </c>
      <c r="Q170" s="68">
        <v>0</v>
      </c>
      <c r="R170" s="68">
        <v>0</v>
      </c>
      <c r="S170" s="68">
        <v>0</v>
      </c>
      <c r="T170" s="64" t="s">
        <v>51</v>
      </c>
    </row>
    <row r="171" spans="1:20" ht="82.8">
      <c r="A171" s="94" t="s">
        <v>217</v>
      </c>
      <c r="B171" s="60" t="s">
        <v>105</v>
      </c>
      <c r="C171" s="94" t="s">
        <v>290</v>
      </c>
      <c r="D171" s="60" t="s">
        <v>30</v>
      </c>
      <c r="E171" s="60" t="s">
        <v>291</v>
      </c>
      <c r="F171" s="60" t="s">
        <v>32</v>
      </c>
      <c r="G171" s="61"/>
      <c r="H171" s="61"/>
      <c r="I171" s="61" t="s">
        <v>292</v>
      </c>
      <c r="J171" s="54"/>
      <c r="K171" s="62">
        <f t="shared" ref="K171:S171" si="60">SUM(K172:K178)</f>
        <v>24016.882300000001</v>
      </c>
      <c r="L171" s="62">
        <f t="shared" si="60"/>
        <v>0</v>
      </c>
      <c r="M171" s="62">
        <f t="shared" si="60"/>
        <v>0</v>
      </c>
      <c r="N171" s="62">
        <f t="shared" si="60"/>
        <v>23087.703999999998</v>
      </c>
      <c r="O171" s="62">
        <f t="shared" si="60"/>
        <v>0</v>
      </c>
      <c r="P171" s="62">
        <f t="shared" si="60"/>
        <v>0</v>
      </c>
      <c r="Q171" s="62">
        <f t="shared" si="60"/>
        <v>23427.357</v>
      </c>
      <c r="R171" s="62">
        <f t="shared" si="60"/>
        <v>0</v>
      </c>
      <c r="S171" s="62">
        <f t="shared" si="60"/>
        <v>0</v>
      </c>
      <c r="T171" s="60"/>
    </row>
    <row r="172" spans="1:20" ht="111.75" customHeight="1">
      <c r="A172" s="96" t="s">
        <v>217</v>
      </c>
      <c r="B172" s="64" t="s">
        <v>108</v>
      </c>
      <c r="C172" s="96" t="s">
        <v>290</v>
      </c>
      <c r="D172" s="97" t="s">
        <v>293</v>
      </c>
      <c r="E172" s="97" t="s">
        <v>55</v>
      </c>
      <c r="F172" s="97" t="s">
        <v>294</v>
      </c>
      <c r="G172" s="65" t="s">
        <v>104</v>
      </c>
      <c r="H172" s="65" t="s">
        <v>104</v>
      </c>
      <c r="I172" s="65" t="s">
        <v>292</v>
      </c>
      <c r="J172" s="74" t="s">
        <v>202</v>
      </c>
      <c r="K172" s="68">
        <v>16474.25777</v>
      </c>
      <c r="L172" s="68">
        <v>0</v>
      </c>
      <c r="M172" s="68">
        <v>0</v>
      </c>
      <c r="N172" s="68">
        <v>15514.017</v>
      </c>
      <c r="O172" s="68">
        <v>0</v>
      </c>
      <c r="P172" s="68">
        <v>0</v>
      </c>
      <c r="Q172" s="68">
        <v>15514.017</v>
      </c>
      <c r="R172" s="68">
        <v>0</v>
      </c>
      <c r="S172" s="68">
        <v>0</v>
      </c>
      <c r="T172" s="64" t="s">
        <v>39</v>
      </c>
    </row>
    <row r="173" spans="1:20" ht="68.25" customHeight="1">
      <c r="A173" s="96" t="s">
        <v>217</v>
      </c>
      <c r="B173" s="98" t="s">
        <v>295</v>
      </c>
      <c r="C173" s="96" t="s">
        <v>290</v>
      </c>
      <c r="D173" s="97" t="s">
        <v>296</v>
      </c>
      <c r="E173" s="97" t="s">
        <v>297</v>
      </c>
      <c r="F173" s="97" t="s">
        <v>298</v>
      </c>
      <c r="G173" s="65" t="s">
        <v>104</v>
      </c>
      <c r="H173" s="65" t="s">
        <v>104</v>
      </c>
      <c r="I173" s="65" t="s">
        <v>292</v>
      </c>
      <c r="J173" s="74" t="s">
        <v>299</v>
      </c>
      <c r="K173" s="68">
        <v>32.625839999999997</v>
      </c>
      <c r="L173" s="68">
        <v>0</v>
      </c>
      <c r="M173" s="68">
        <v>0</v>
      </c>
      <c r="N173" s="68">
        <v>6.1</v>
      </c>
      <c r="O173" s="68">
        <v>0</v>
      </c>
      <c r="P173" s="68">
        <v>0</v>
      </c>
      <c r="Q173" s="68">
        <v>6.1</v>
      </c>
      <c r="R173" s="68">
        <v>0</v>
      </c>
      <c r="S173" s="68">
        <v>0</v>
      </c>
      <c r="T173" s="64" t="s">
        <v>39</v>
      </c>
    </row>
    <row r="174" spans="1:20" ht="69">
      <c r="A174" s="96" t="s">
        <v>217</v>
      </c>
      <c r="B174" s="64" t="s">
        <v>110</v>
      </c>
      <c r="C174" s="96" t="s">
        <v>290</v>
      </c>
      <c r="D174" s="97" t="s">
        <v>41</v>
      </c>
      <c r="E174" s="97">
        <v>34</v>
      </c>
      <c r="F174" s="97" t="s">
        <v>300</v>
      </c>
      <c r="G174" s="65" t="s">
        <v>104</v>
      </c>
      <c r="H174" s="65" t="s">
        <v>104</v>
      </c>
      <c r="I174" s="65" t="s">
        <v>292</v>
      </c>
      <c r="J174" s="74" t="s">
        <v>203</v>
      </c>
      <c r="K174" s="68">
        <v>4948.4486900000002</v>
      </c>
      <c r="L174" s="68">
        <v>0</v>
      </c>
      <c r="M174" s="68">
        <v>0</v>
      </c>
      <c r="N174" s="68">
        <v>4685.2330000000002</v>
      </c>
      <c r="O174" s="68">
        <v>0</v>
      </c>
      <c r="P174" s="68">
        <v>0</v>
      </c>
      <c r="Q174" s="68">
        <v>4685.2330000000002</v>
      </c>
      <c r="R174" s="68">
        <v>0</v>
      </c>
      <c r="S174" s="68">
        <v>0</v>
      </c>
      <c r="T174" s="64" t="s">
        <v>39</v>
      </c>
    </row>
    <row r="175" spans="1:20" ht="227.25" customHeight="1">
      <c r="A175" s="96" t="s">
        <v>217</v>
      </c>
      <c r="B175" s="47" t="s">
        <v>48</v>
      </c>
      <c r="C175" s="96" t="s">
        <v>290</v>
      </c>
      <c r="D175" s="97" t="s">
        <v>119</v>
      </c>
      <c r="E175" s="97"/>
      <c r="F175" s="97"/>
      <c r="G175" s="65" t="s">
        <v>104</v>
      </c>
      <c r="H175" s="65" t="s">
        <v>104</v>
      </c>
      <c r="I175" s="65" t="s">
        <v>292</v>
      </c>
      <c r="J175" s="74">
        <v>244</v>
      </c>
      <c r="K175" s="68">
        <v>1823.2139999999999</v>
      </c>
      <c r="L175" s="68">
        <v>0</v>
      </c>
      <c r="M175" s="68">
        <v>0</v>
      </c>
      <c r="N175" s="68">
        <v>1249.2</v>
      </c>
      <c r="O175" s="68">
        <v>0</v>
      </c>
      <c r="P175" s="68">
        <v>0</v>
      </c>
      <c r="Q175" s="68">
        <v>1249.2</v>
      </c>
      <c r="R175" s="68">
        <v>0</v>
      </c>
      <c r="S175" s="68">
        <v>0</v>
      </c>
      <c r="T175" s="64" t="s">
        <v>51</v>
      </c>
    </row>
    <row r="176" spans="1:20" ht="120.75" customHeight="1">
      <c r="A176" s="96" t="s">
        <v>217</v>
      </c>
      <c r="B176" s="98" t="s">
        <v>84</v>
      </c>
      <c r="C176" s="96" t="s">
        <v>290</v>
      </c>
      <c r="D176" s="97" t="s">
        <v>301</v>
      </c>
      <c r="E176" s="97"/>
      <c r="F176" s="97"/>
      <c r="G176" s="65" t="s">
        <v>104</v>
      </c>
      <c r="H176" s="65" t="s">
        <v>104</v>
      </c>
      <c r="I176" s="65" t="s">
        <v>292</v>
      </c>
      <c r="J176" s="74" t="s">
        <v>302</v>
      </c>
      <c r="K176" s="68">
        <v>659.947</v>
      </c>
      <c r="L176" s="68">
        <v>0</v>
      </c>
      <c r="M176" s="68">
        <v>0</v>
      </c>
      <c r="N176" s="68">
        <v>1559.05</v>
      </c>
      <c r="O176" s="68">
        <v>0</v>
      </c>
      <c r="P176" s="68">
        <v>0</v>
      </c>
      <c r="Q176" s="68">
        <v>1898.703</v>
      </c>
      <c r="R176" s="68">
        <v>0</v>
      </c>
      <c r="S176" s="68">
        <v>0</v>
      </c>
      <c r="T176" s="64" t="s">
        <v>51</v>
      </c>
    </row>
    <row r="177" spans="1:20" ht="84" customHeight="1">
      <c r="A177" s="96" t="s">
        <v>217</v>
      </c>
      <c r="B177" s="40" t="s">
        <v>303</v>
      </c>
      <c r="C177" s="96" t="s">
        <v>290</v>
      </c>
      <c r="D177" s="97" t="s">
        <v>304</v>
      </c>
      <c r="E177" s="97"/>
      <c r="F177" s="97"/>
      <c r="G177" s="65" t="s">
        <v>104</v>
      </c>
      <c r="H177" s="65" t="s">
        <v>104</v>
      </c>
      <c r="I177" s="65" t="s">
        <v>292</v>
      </c>
      <c r="J177" s="74" t="s">
        <v>305</v>
      </c>
      <c r="K177" s="68">
        <v>25.388999999999999</v>
      </c>
      <c r="L177" s="68">
        <v>0</v>
      </c>
      <c r="M177" s="68">
        <v>0</v>
      </c>
      <c r="N177" s="68">
        <v>9.1039999999999992</v>
      </c>
      <c r="O177" s="68">
        <v>0</v>
      </c>
      <c r="P177" s="68">
        <v>0</v>
      </c>
      <c r="Q177" s="68">
        <v>9.1039999999999992</v>
      </c>
      <c r="R177" s="68">
        <v>0</v>
      </c>
      <c r="S177" s="68">
        <v>0</v>
      </c>
      <c r="T177" s="64" t="s">
        <v>51</v>
      </c>
    </row>
    <row r="178" spans="1:20" ht="77.25" customHeight="1">
      <c r="A178" s="96" t="s">
        <v>217</v>
      </c>
      <c r="B178" s="98" t="s">
        <v>193</v>
      </c>
      <c r="C178" s="96" t="s">
        <v>290</v>
      </c>
      <c r="D178" s="97" t="s">
        <v>306</v>
      </c>
      <c r="E178" s="97"/>
      <c r="F178" s="97"/>
      <c r="G178" s="65" t="s">
        <v>104</v>
      </c>
      <c r="H178" s="65" t="s">
        <v>104</v>
      </c>
      <c r="I178" s="65" t="s">
        <v>292</v>
      </c>
      <c r="J178" s="74" t="s">
        <v>307</v>
      </c>
      <c r="K178" s="68">
        <v>53</v>
      </c>
      <c r="L178" s="68">
        <v>0</v>
      </c>
      <c r="M178" s="68">
        <v>0</v>
      </c>
      <c r="N178" s="68">
        <v>65</v>
      </c>
      <c r="O178" s="68">
        <v>0</v>
      </c>
      <c r="P178" s="68">
        <v>0</v>
      </c>
      <c r="Q178" s="68">
        <v>65</v>
      </c>
      <c r="R178" s="68">
        <v>0</v>
      </c>
      <c r="S178" s="68">
        <v>0</v>
      </c>
      <c r="T178" s="64" t="s">
        <v>51</v>
      </c>
    </row>
    <row r="179" spans="1:20" ht="82.8">
      <c r="A179" s="94" t="s">
        <v>217</v>
      </c>
      <c r="B179" s="60" t="s">
        <v>52</v>
      </c>
      <c r="C179" s="94" t="s">
        <v>308</v>
      </c>
      <c r="D179" s="60" t="s">
        <v>30</v>
      </c>
      <c r="E179" s="60" t="s">
        <v>287</v>
      </c>
      <c r="F179" s="73" t="s">
        <v>309</v>
      </c>
      <c r="G179" s="61"/>
      <c r="H179" s="61"/>
      <c r="I179" s="61" t="s">
        <v>310</v>
      </c>
      <c r="J179" s="54"/>
      <c r="K179" s="62">
        <f t="shared" ref="K179:S179" si="61">K180</f>
        <v>27.182400000000001</v>
      </c>
      <c r="L179" s="62">
        <f t="shared" si="61"/>
        <v>0</v>
      </c>
      <c r="M179" s="62">
        <f t="shared" si="61"/>
        <v>0</v>
      </c>
      <c r="N179" s="62">
        <f t="shared" si="61"/>
        <v>35</v>
      </c>
      <c r="O179" s="62">
        <f t="shared" si="61"/>
        <v>0</v>
      </c>
      <c r="P179" s="62">
        <f t="shared" si="61"/>
        <v>0</v>
      </c>
      <c r="Q179" s="62">
        <f t="shared" si="61"/>
        <v>35</v>
      </c>
      <c r="R179" s="62">
        <f t="shared" si="61"/>
        <v>0</v>
      </c>
      <c r="S179" s="62">
        <f t="shared" si="61"/>
        <v>0</v>
      </c>
      <c r="T179" s="60"/>
    </row>
    <row r="180" spans="1:20" ht="116.25" customHeight="1">
      <c r="A180" s="96" t="s">
        <v>217</v>
      </c>
      <c r="B180" s="47" t="s">
        <v>48</v>
      </c>
      <c r="C180" s="96" t="s">
        <v>308</v>
      </c>
      <c r="D180" s="97" t="s">
        <v>311</v>
      </c>
      <c r="E180" s="97"/>
      <c r="F180" s="97"/>
      <c r="G180" s="65" t="s">
        <v>170</v>
      </c>
      <c r="H180" s="65" t="s">
        <v>104</v>
      </c>
      <c r="I180" s="65" t="s">
        <v>310</v>
      </c>
      <c r="J180" s="74" t="s">
        <v>50</v>
      </c>
      <c r="K180" s="68">
        <v>27.182400000000001</v>
      </c>
      <c r="L180" s="68">
        <v>0</v>
      </c>
      <c r="M180" s="68">
        <v>0</v>
      </c>
      <c r="N180" s="68">
        <v>35</v>
      </c>
      <c r="O180" s="68">
        <v>0</v>
      </c>
      <c r="P180" s="68">
        <v>0</v>
      </c>
      <c r="Q180" s="68">
        <v>35</v>
      </c>
      <c r="R180" s="68">
        <v>0</v>
      </c>
      <c r="S180" s="68">
        <v>0</v>
      </c>
      <c r="T180" s="64" t="s">
        <v>51</v>
      </c>
    </row>
    <row r="181" spans="1:20" ht="82.8">
      <c r="A181" s="94" t="s">
        <v>217</v>
      </c>
      <c r="B181" s="60" t="s">
        <v>52</v>
      </c>
      <c r="C181" s="94" t="s">
        <v>260</v>
      </c>
      <c r="D181" s="60" t="s">
        <v>30</v>
      </c>
      <c r="E181" s="60" t="s">
        <v>261</v>
      </c>
      <c r="F181" s="60" t="s">
        <v>32</v>
      </c>
      <c r="G181" s="61"/>
      <c r="H181" s="61"/>
      <c r="I181" s="61" t="s">
        <v>312</v>
      </c>
      <c r="J181" s="54"/>
      <c r="K181" s="62">
        <f>K182</f>
        <v>994.77003999999999</v>
      </c>
      <c r="L181" s="62">
        <f t="shared" ref="L181:S181" si="62">L182</f>
        <v>0</v>
      </c>
      <c r="M181" s="62">
        <f t="shared" si="62"/>
        <v>0</v>
      </c>
      <c r="N181" s="62">
        <f t="shared" si="62"/>
        <v>1215</v>
      </c>
      <c r="O181" s="62">
        <f t="shared" si="62"/>
        <v>0</v>
      </c>
      <c r="P181" s="62">
        <f t="shared" si="62"/>
        <v>0</v>
      </c>
      <c r="Q181" s="62">
        <f t="shared" si="62"/>
        <v>967.053</v>
      </c>
      <c r="R181" s="62">
        <f t="shared" si="62"/>
        <v>0</v>
      </c>
      <c r="S181" s="62">
        <f t="shared" si="62"/>
        <v>0</v>
      </c>
      <c r="T181" s="60"/>
    </row>
    <row r="182" spans="1:20" ht="110.25" customHeight="1">
      <c r="A182" s="96" t="s">
        <v>217</v>
      </c>
      <c r="B182" s="47" t="s">
        <v>48</v>
      </c>
      <c r="C182" s="96" t="s">
        <v>260</v>
      </c>
      <c r="D182" s="97" t="s">
        <v>271</v>
      </c>
      <c r="E182" s="97"/>
      <c r="F182" s="97"/>
      <c r="G182" s="65" t="s">
        <v>104</v>
      </c>
      <c r="H182" s="65" t="s">
        <v>68</v>
      </c>
      <c r="I182" s="65" t="s">
        <v>312</v>
      </c>
      <c r="J182" s="74" t="s">
        <v>50</v>
      </c>
      <c r="K182" s="68">
        <v>994.77003999999999</v>
      </c>
      <c r="L182" s="68">
        <v>0</v>
      </c>
      <c r="M182" s="68">
        <v>0</v>
      </c>
      <c r="N182" s="68">
        <v>1215</v>
      </c>
      <c r="O182" s="68">
        <v>0</v>
      </c>
      <c r="P182" s="68">
        <v>0</v>
      </c>
      <c r="Q182" s="68">
        <v>967.053</v>
      </c>
      <c r="R182" s="68">
        <v>0</v>
      </c>
      <c r="S182" s="68">
        <v>0</v>
      </c>
      <c r="T182" s="64" t="s">
        <v>51</v>
      </c>
    </row>
    <row r="183" spans="1:20" ht="110.25" customHeight="1">
      <c r="A183" s="94" t="s">
        <v>217</v>
      </c>
      <c r="B183" s="60" t="s">
        <v>212</v>
      </c>
      <c r="C183" s="94" t="s">
        <v>260</v>
      </c>
      <c r="D183" s="60" t="s">
        <v>30</v>
      </c>
      <c r="E183" s="60" t="s">
        <v>261</v>
      </c>
      <c r="F183" s="60" t="s">
        <v>32</v>
      </c>
      <c r="G183" s="61"/>
      <c r="H183" s="61"/>
      <c r="I183" s="61" t="s">
        <v>313</v>
      </c>
      <c r="J183" s="54"/>
      <c r="K183" s="62">
        <f t="shared" ref="K183:S183" si="63">K184</f>
        <v>159.69757999999999</v>
      </c>
      <c r="L183" s="62">
        <f t="shared" si="63"/>
        <v>0</v>
      </c>
      <c r="M183" s="62">
        <f t="shared" si="63"/>
        <v>0</v>
      </c>
      <c r="N183" s="62">
        <f t="shared" si="63"/>
        <v>0</v>
      </c>
      <c r="O183" s="62">
        <f t="shared" si="63"/>
        <v>0</v>
      </c>
      <c r="P183" s="62">
        <f t="shared" si="63"/>
        <v>0</v>
      </c>
      <c r="Q183" s="62">
        <f t="shared" si="63"/>
        <v>0</v>
      </c>
      <c r="R183" s="62">
        <f t="shared" si="63"/>
        <v>0</v>
      </c>
      <c r="S183" s="62">
        <f t="shared" si="63"/>
        <v>0</v>
      </c>
      <c r="T183" s="60"/>
    </row>
    <row r="184" spans="1:20" ht="110.25" customHeight="1">
      <c r="A184" s="96" t="s">
        <v>217</v>
      </c>
      <c r="B184" s="47" t="s">
        <v>48</v>
      </c>
      <c r="C184" s="96" t="s">
        <v>260</v>
      </c>
      <c r="D184" s="97" t="s">
        <v>271</v>
      </c>
      <c r="E184" s="97"/>
      <c r="F184" s="97"/>
      <c r="G184" s="65" t="s">
        <v>104</v>
      </c>
      <c r="H184" s="65" t="s">
        <v>68</v>
      </c>
      <c r="I184" s="65" t="s">
        <v>313</v>
      </c>
      <c r="J184" s="74" t="s">
        <v>50</v>
      </c>
      <c r="K184" s="68">
        <v>159.69757999999999</v>
      </c>
      <c r="L184" s="68">
        <v>0</v>
      </c>
      <c r="M184" s="68">
        <v>0</v>
      </c>
      <c r="N184" s="68">
        <v>0</v>
      </c>
      <c r="O184" s="68">
        <v>0</v>
      </c>
      <c r="P184" s="68">
        <v>0</v>
      </c>
      <c r="Q184" s="68">
        <v>0</v>
      </c>
      <c r="R184" s="68">
        <v>0</v>
      </c>
      <c r="S184" s="68">
        <v>0</v>
      </c>
      <c r="T184" s="64" t="s">
        <v>51</v>
      </c>
    </row>
    <row r="185" spans="1:20" ht="82.8">
      <c r="A185" s="94" t="s">
        <v>217</v>
      </c>
      <c r="B185" s="60" t="s">
        <v>52</v>
      </c>
      <c r="C185" s="94" t="s">
        <v>314</v>
      </c>
      <c r="D185" s="60" t="s">
        <v>30</v>
      </c>
      <c r="E185" s="60" t="s">
        <v>315</v>
      </c>
      <c r="F185" s="60" t="s">
        <v>32</v>
      </c>
      <c r="G185" s="61"/>
      <c r="H185" s="61"/>
      <c r="I185" s="61" t="s">
        <v>316</v>
      </c>
      <c r="J185" s="54"/>
      <c r="K185" s="62">
        <f>K186+K187</f>
        <v>5681.4849999999997</v>
      </c>
      <c r="L185" s="62">
        <f>L186+L187</f>
        <v>0</v>
      </c>
      <c r="M185" s="62">
        <f>M186+M187</f>
        <v>0</v>
      </c>
      <c r="N185" s="62">
        <f t="shared" ref="N185:S185" si="64">N186+N187</f>
        <v>370</v>
      </c>
      <c r="O185" s="62">
        <f t="shared" si="64"/>
        <v>0</v>
      </c>
      <c r="P185" s="62">
        <f t="shared" si="64"/>
        <v>0</v>
      </c>
      <c r="Q185" s="62">
        <f t="shared" si="64"/>
        <v>370</v>
      </c>
      <c r="R185" s="62">
        <f t="shared" si="64"/>
        <v>0</v>
      </c>
      <c r="S185" s="62">
        <f t="shared" si="64"/>
        <v>0</v>
      </c>
      <c r="T185" s="60"/>
    </row>
    <row r="186" spans="1:20" ht="78" customHeight="1">
      <c r="A186" s="96" t="s">
        <v>217</v>
      </c>
      <c r="B186" s="47" t="s">
        <v>48</v>
      </c>
      <c r="C186" s="96" t="s">
        <v>314</v>
      </c>
      <c r="D186" s="97" t="s">
        <v>317</v>
      </c>
      <c r="E186" s="97" t="s">
        <v>55</v>
      </c>
      <c r="F186" s="97"/>
      <c r="G186" s="65" t="s">
        <v>59</v>
      </c>
      <c r="H186" s="65" t="s">
        <v>318</v>
      </c>
      <c r="I186" s="65" t="s">
        <v>316</v>
      </c>
      <c r="J186" s="74" t="s">
        <v>50</v>
      </c>
      <c r="K186" s="68">
        <v>926.053</v>
      </c>
      <c r="L186" s="68">
        <v>0</v>
      </c>
      <c r="M186" s="68">
        <v>0</v>
      </c>
      <c r="N186" s="68">
        <v>0</v>
      </c>
      <c r="O186" s="68">
        <v>0</v>
      </c>
      <c r="P186" s="68">
        <v>0</v>
      </c>
      <c r="Q186" s="68">
        <v>0</v>
      </c>
      <c r="R186" s="68">
        <v>0</v>
      </c>
      <c r="S186" s="68">
        <v>0</v>
      </c>
      <c r="T186" s="64" t="s">
        <v>51</v>
      </c>
    </row>
    <row r="187" spans="1:20" ht="80.25" customHeight="1">
      <c r="A187" s="96" t="s">
        <v>217</v>
      </c>
      <c r="B187" s="98" t="s">
        <v>151</v>
      </c>
      <c r="C187" s="96" t="s">
        <v>314</v>
      </c>
      <c r="D187" s="97" t="s">
        <v>319</v>
      </c>
      <c r="E187" s="97" t="s">
        <v>55</v>
      </c>
      <c r="F187" s="97" t="s">
        <v>320</v>
      </c>
      <c r="G187" s="65" t="s">
        <v>60</v>
      </c>
      <c r="H187" s="65" t="s">
        <v>37</v>
      </c>
      <c r="I187" s="65" t="s">
        <v>316</v>
      </c>
      <c r="J187" s="74" t="s">
        <v>153</v>
      </c>
      <c r="K187" s="68">
        <v>4755.4319999999998</v>
      </c>
      <c r="L187" s="68">
        <v>0</v>
      </c>
      <c r="M187" s="68">
        <v>0</v>
      </c>
      <c r="N187" s="68">
        <v>370</v>
      </c>
      <c r="O187" s="68">
        <v>0</v>
      </c>
      <c r="P187" s="68">
        <v>0</v>
      </c>
      <c r="Q187" s="68">
        <v>370</v>
      </c>
      <c r="R187" s="68">
        <v>0</v>
      </c>
      <c r="S187" s="68">
        <v>0</v>
      </c>
      <c r="T187" s="64" t="s">
        <v>51</v>
      </c>
    </row>
    <row r="188" spans="1:20" ht="82.8">
      <c r="A188" s="94" t="s">
        <v>217</v>
      </c>
      <c r="B188" s="60" t="s">
        <v>220</v>
      </c>
      <c r="C188" s="94" t="s">
        <v>314</v>
      </c>
      <c r="D188" s="60" t="s">
        <v>30</v>
      </c>
      <c r="E188" s="60" t="s">
        <v>315</v>
      </c>
      <c r="F188" s="60" t="s">
        <v>32</v>
      </c>
      <c r="G188" s="61"/>
      <c r="H188" s="61"/>
      <c r="I188" s="61" t="s">
        <v>321</v>
      </c>
      <c r="J188" s="54"/>
      <c r="K188" s="62">
        <f>K189</f>
        <v>273.947</v>
      </c>
      <c r="L188" s="62">
        <f t="shared" ref="L188:S188" si="65">L189</f>
        <v>0</v>
      </c>
      <c r="M188" s="62">
        <f t="shared" si="65"/>
        <v>0</v>
      </c>
      <c r="N188" s="62">
        <f t="shared" si="65"/>
        <v>0</v>
      </c>
      <c r="O188" s="62">
        <f t="shared" si="65"/>
        <v>0</v>
      </c>
      <c r="P188" s="62">
        <f t="shared" si="65"/>
        <v>0</v>
      </c>
      <c r="Q188" s="62">
        <f t="shared" si="65"/>
        <v>0</v>
      </c>
      <c r="R188" s="62">
        <f t="shared" si="65"/>
        <v>0</v>
      </c>
      <c r="S188" s="62">
        <f t="shared" si="65"/>
        <v>0</v>
      </c>
      <c r="T188" s="60"/>
    </row>
    <row r="189" spans="1:20" ht="96.6">
      <c r="A189" s="96" t="s">
        <v>217</v>
      </c>
      <c r="B189" s="98" t="s">
        <v>224</v>
      </c>
      <c r="C189" s="96" t="s">
        <v>314</v>
      </c>
      <c r="D189" s="97" t="s">
        <v>317</v>
      </c>
      <c r="E189" s="97"/>
      <c r="F189" s="97"/>
      <c r="G189" s="65" t="s">
        <v>59</v>
      </c>
      <c r="H189" s="65" t="s">
        <v>318</v>
      </c>
      <c r="I189" s="65" t="s">
        <v>321</v>
      </c>
      <c r="J189" s="74">
        <v>811</v>
      </c>
      <c r="K189" s="68">
        <v>273.947</v>
      </c>
      <c r="L189" s="68">
        <v>0</v>
      </c>
      <c r="M189" s="68">
        <v>0</v>
      </c>
      <c r="N189" s="68">
        <v>0</v>
      </c>
      <c r="O189" s="68">
        <v>0</v>
      </c>
      <c r="P189" s="68">
        <v>0</v>
      </c>
      <c r="Q189" s="68">
        <v>0</v>
      </c>
      <c r="R189" s="68">
        <v>0</v>
      </c>
      <c r="S189" s="68">
        <v>0</v>
      </c>
      <c r="T189" s="64" t="s">
        <v>51</v>
      </c>
    </row>
    <row r="190" spans="1:20" ht="82.8">
      <c r="A190" s="94" t="s">
        <v>217</v>
      </c>
      <c r="B190" s="60" t="s">
        <v>322</v>
      </c>
      <c r="C190" s="94" t="s">
        <v>314</v>
      </c>
      <c r="D190" s="60" t="s">
        <v>30</v>
      </c>
      <c r="E190" s="60" t="s">
        <v>315</v>
      </c>
      <c r="F190" s="60" t="s">
        <v>32</v>
      </c>
      <c r="G190" s="61"/>
      <c r="H190" s="61"/>
      <c r="I190" s="61" t="s">
        <v>323</v>
      </c>
      <c r="J190" s="54"/>
      <c r="K190" s="62">
        <f>K191</f>
        <v>90.9</v>
      </c>
      <c r="L190" s="62">
        <f t="shared" ref="L190:S190" si="66">L191</f>
        <v>0</v>
      </c>
      <c r="M190" s="62">
        <f t="shared" si="66"/>
        <v>0</v>
      </c>
      <c r="N190" s="62">
        <f t="shared" si="66"/>
        <v>48</v>
      </c>
      <c r="O190" s="62">
        <f t="shared" si="66"/>
        <v>0</v>
      </c>
      <c r="P190" s="62">
        <f t="shared" si="66"/>
        <v>0</v>
      </c>
      <c r="Q190" s="62">
        <f t="shared" si="66"/>
        <v>48</v>
      </c>
      <c r="R190" s="62">
        <f t="shared" si="66"/>
        <v>0</v>
      </c>
      <c r="S190" s="62">
        <f t="shared" si="66"/>
        <v>0</v>
      </c>
      <c r="T190" s="60"/>
    </row>
    <row r="191" spans="1:20" ht="55.2">
      <c r="A191" s="96" t="s">
        <v>217</v>
      </c>
      <c r="B191" s="98" t="s">
        <v>151</v>
      </c>
      <c r="C191" s="96" t="s">
        <v>314</v>
      </c>
      <c r="D191" s="97" t="s">
        <v>324</v>
      </c>
      <c r="E191" s="97" t="s">
        <v>55</v>
      </c>
      <c r="F191" s="97" t="s">
        <v>320</v>
      </c>
      <c r="G191" s="65" t="s">
        <v>60</v>
      </c>
      <c r="H191" s="65" t="s">
        <v>37</v>
      </c>
      <c r="I191" s="65" t="s">
        <v>323</v>
      </c>
      <c r="J191" s="74" t="s">
        <v>153</v>
      </c>
      <c r="K191" s="68">
        <v>90.9</v>
      </c>
      <c r="L191" s="68">
        <v>0</v>
      </c>
      <c r="M191" s="68">
        <v>0</v>
      </c>
      <c r="N191" s="68">
        <v>48</v>
      </c>
      <c r="O191" s="68">
        <v>0</v>
      </c>
      <c r="P191" s="68">
        <v>0</v>
      </c>
      <c r="Q191" s="68">
        <v>48</v>
      </c>
      <c r="R191" s="68">
        <v>0</v>
      </c>
      <c r="S191" s="68">
        <v>0</v>
      </c>
      <c r="T191" s="64" t="s">
        <v>51</v>
      </c>
    </row>
    <row r="192" spans="1:20" ht="82.8">
      <c r="A192" s="94" t="s">
        <v>217</v>
      </c>
      <c r="B192" s="60" t="s">
        <v>325</v>
      </c>
      <c r="C192" s="94" t="s">
        <v>314</v>
      </c>
      <c r="D192" s="60" t="s">
        <v>30</v>
      </c>
      <c r="E192" s="60" t="s">
        <v>315</v>
      </c>
      <c r="F192" s="60" t="s">
        <v>32</v>
      </c>
      <c r="G192" s="61"/>
      <c r="H192" s="61"/>
      <c r="I192" s="61" t="s">
        <v>326</v>
      </c>
      <c r="J192" s="54"/>
      <c r="K192" s="62">
        <f t="shared" ref="K192:S192" si="67">K193</f>
        <v>5.0730000000000004</v>
      </c>
      <c r="L192" s="62">
        <f t="shared" si="67"/>
        <v>0</v>
      </c>
      <c r="M192" s="62">
        <f t="shared" si="67"/>
        <v>0</v>
      </c>
      <c r="N192" s="62">
        <f t="shared" si="67"/>
        <v>2.5259999999999998</v>
      </c>
      <c r="O192" s="62">
        <f t="shared" si="67"/>
        <v>0</v>
      </c>
      <c r="P192" s="62">
        <f t="shared" si="67"/>
        <v>0</v>
      </c>
      <c r="Q192" s="62">
        <f t="shared" si="67"/>
        <v>2.5259999999999998</v>
      </c>
      <c r="R192" s="62">
        <f t="shared" si="67"/>
        <v>0</v>
      </c>
      <c r="S192" s="62">
        <f t="shared" si="67"/>
        <v>0</v>
      </c>
      <c r="T192" s="60"/>
    </row>
    <row r="193" spans="1:20" ht="60" customHeight="1">
      <c r="A193" s="96" t="s">
        <v>217</v>
      </c>
      <c r="B193" s="98" t="s">
        <v>151</v>
      </c>
      <c r="C193" s="96" t="s">
        <v>314</v>
      </c>
      <c r="D193" s="97" t="s">
        <v>324</v>
      </c>
      <c r="E193" s="97" t="s">
        <v>55</v>
      </c>
      <c r="F193" s="97" t="s">
        <v>320</v>
      </c>
      <c r="G193" s="65" t="s">
        <v>60</v>
      </c>
      <c r="H193" s="65" t="s">
        <v>37</v>
      </c>
      <c r="I193" s="65" t="s">
        <v>326</v>
      </c>
      <c r="J193" s="74" t="s">
        <v>153</v>
      </c>
      <c r="K193" s="68">
        <v>5.0730000000000004</v>
      </c>
      <c r="L193" s="68">
        <v>0</v>
      </c>
      <c r="M193" s="68">
        <v>0</v>
      </c>
      <c r="N193" s="68">
        <v>2.5259999999999998</v>
      </c>
      <c r="O193" s="68">
        <v>0</v>
      </c>
      <c r="P193" s="68">
        <v>0</v>
      </c>
      <c r="Q193" s="68">
        <v>2.5259999999999998</v>
      </c>
      <c r="R193" s="68">
        <v>0</v>
      </c>
      <c r="S193" s="68">
        <v>0</v>
      </c>
      <c r="T193" s="64" t="s">
        <v>51</v>
      </c>
    </row>
    <row r="194" spans="1:20" ht="82.8">
      <c r="A194" s="94" t="s">
        <v>217</v>
      </c>
      <c r="B194" s="60" t="s">
        <v>52</v>
      </c>
      <c r="C194" s="94" t="s">
        <v>286</v>
      </c>
      <c r="D194" s="60" t="s">
        <v>30</v>
      </c>
      <c r="E194" s="60" t="s">
        <v>287</v>
      </c>
      <c r="F194" s="60" t="s">
        <v>32</v>
      </c>
      <c r="G194" s="61"/>
      <c r="H194" s="61"/>
      <c r="I194" s="61" t="s">
        <v>327</v>
      </c>
      <c r="J194" s="54"/>
      <c r="K194" s="62">
        <f t="shared" ref="K194:S194" si="68">K195</f>
        <v>1375.876</v>
      </c>
      <c r="L194" s="62">
        <f t="shared" si="68"/>
        <v>0</v>
      </c>
      <c r="M194" s="62">
        <f t="shared" si="68"/>
        <v>0</v>
      </c>
      <c r="N194" s="62">
        <f t="shared" si="68"/>
        <v>1250</v>
      </c>
      <c r="O194" s="62">
        <f t="shared" si="68"/>
        <v>0</v>
      </c>
      <c r="P194" s="62">
        <f t="shared" si="68"/>
        <v>0</v>
      </c>
      <c r="Q194" s="62">
        <f t="shared" si="68"/>
        <v>1250</v>
      </c>
      <c r="R194" s="62">
        <f t="shared" si="68"/>
        <v>0</v>
      </c>
      <c r="S194" s="62">
        <f t="shared" si="68"/>
        <v>0</v>
      </c>
      <c r="T194" s="60"/>
    </row>
    <row r="195" spans="1:20" ht="107.25" customHeight="1">
      <c r="A195" s="96" t="s">
        <v>217</v>
      </c>
      <c r="B195" s="47" t="s">
        <v>48</v>
      </c>
      <c r="C195" s="96" t="s">
        <v>286</v>
      </c>
      <c r="D195" s="97" t="s">
        <v>271</v>
      </c>
      <c r="E195" s="97">
        <v>6</v>
      </c>
      <c r="F195" s="97">
        <v>43748</v>
      </c>
      <c r="G195" s="65" t="s">
        <v>104</v>
      </c>
      <c r="H195" s="65" t="s">
        <v>37</v>
      </c>
      <c r="I195" s="65" t="s">
        <v>327</v>
      </c>
      <c r="J195" s="74" t="s">
        <v>50</v>
      </c>
      <c r="K195" s="68">
        <v>1375.876</v>
      </c>
      <c r="L195" s="68">
        <v>0</v>
      </c>
      <c r="M195" s="68">
        <v>0</v>
      </c>
      <c r="N195" s="68">
        <v>1250</v>
      </c>
      <c r="O195" s="68">
        <v>0</v>
      </c>
      <c r="P195" s="68">
        <v>0</v>
      </c>
      <c r="Q195" s="68">
        <v>1250</v>
      </c>
      <c r="R195" s="68">
        <v>0</v>
      </c>
      <c r="S195" s="68">
        <v>0</v>
      </c>
      <c r="T195" s="64" t="s">
        <v>51</v>
      </c>
    </row>
    <row r="196" spans="1:20" ht="220.8">
      <c r="A196" s="94" t="s">
        <v>217</v>
      </c>
      <c r="B196" s="60" t="s">
        <v>328</v>
      </c>
      <c r="C196" s="94" t="s">
        <v>329</v>
      </c>
      <c r="D196" s="60" t="s">
        <v>330</v>
      </c>
      <c r="E196" s="60" t="s">
        <v>55</v>
      </c>
      <c r="F196" s="60" t="s">
        <v>331</v>
      </c>
      <c r="G196" s="61"/>
      <c r="H196" s="61"/>
      <c r="I196" s="61" t="s">
        <v>332</v>
      </c>
      <c r="J196" s="54"/>
      <c r="K196" s="62">
        <f t="shared" ref="K196:S196" si="69">K197</f>
        <v>123.3</v>
      </c>
      <c r="L196" s="62">
        <f t="shared" si="69"/>
        <v>0</v>
      </c>
      <c r="M196" s="62">
        <f t="shared" si="69"/>
        <v>0</v>
      </c>
      <c r="N196" s="62">
        <f t="shared" si="69"/>
        <v>123.3</v>
      </c>
      <c r="O196" s="62">
        <f t="shared" si="69"/>
        <v>0</v>
      </c>
      <c r="P196" s="62">
        <f t="shared" si="69"/>
        <v>0</v>
      </c>
      <c r="Q196" s="62">
        <f t="shared" si="69"/>
        <v>123.3</v>
      </c>
      <c r="R196" s="62">
        <f t="shared" si="69"/>
        <v>0</v>
      </c>
      <c r="S196" s="62">
        <f t="shared" si="69"/>
        <v>0</v>
      </c>
      <c r="T196" s="60"/>
    </row>
    <row r="197" spans="1:20" ht="101.25" customHeight="1">
      <c r="A197" s="96" t="s">
        <v>217</v>
      </c>
      <c r="B197" s="47" t="s">
        <v>48</v>
      </c>
      <c r="C197" s="96" t="s">
        <v>329</v>
      </c>
      <c r="D197" s="97" t="s">
        <v>333</v>
      </c>
      <c r="E197" s="97" t="s">
        <v>55</v>
      </c>
      <c r="F197" s="97"/>
      <c r="G197" s="65" t="s">
        <v>59</v>
      </c>
      <c r="H197" s="65" t="s">
        <v>104</v>
      </c>
      <c r="I197" s="65" t="s">
        <v>332</v>
      </c>
      <c r="J197" s="74" t="s">
        <v>50</v>
      </c>
      <c r="K197" s="68">
        <v>123.3</v>
      </c>
      <c r="L197" s="68">
        <v>0</v>
      </c>
      <c r="M197" s="68">
        <v>0</v>
      </c>
      <c r="N197" s="68">
        <v>123.3</v>
      </c>
      <c r="O197" s="68">
        <v>0</v>
      </c>
      <c r="P197" s="68">
        <v>0</v>
      </c>
      <c r="Q197" s="68">
        <v>123.3</v>
      </c>
      <c r="R197" s="68">
        <v>0</v>
      </c>
      <c r="S197" s="68">
        <v>0</v>
      </c>
      <c r="T197" s="64" t="s">
        <v>51</v>
      </c>
    </row>
    <row r="198" spans="1:20" ht="101.25" customHeight="1">
      <c r="A198" s="94" t="s">
        <v>217</v>
      </c>
      <c r="B198" s="60" t="s">
        <v>212</v>
      </c>
      <c r="C198" s="94" t="s">
        <v>286</v>
      </c>
      <c r="D198" s="60" t="s">
        <v>30</v>
      </c>
      <c r="E198" s="60" t="s">
        <v>287</v>
      </c>
      <c r="F198" s="60" t="s">
        <v>32</v>
      </c>
      <c r="G198" s="61"/>
      <c r="H198" s="61"/>
      <c r="I198" s="61" t="s">
        <v>334</v>
      </c>
      <c r="J198" s="54"/>
      <c r="K198" s="62">
        <f t="shared" ref="K198:S198" si="70">K199</f>
        <v>91.418999999999997</v>
      </c>
      <c r="L198" s="62">
        <f t="shared" si="70"/>
        <v>0</v>
      </c>
      <c r="M198" s="62">
        <f t="shared" si="70"/>
        <v>0</v>
      </c>
      <c r="N198" s="62">
        <f t="shared" si="70"/>
        <v>0</v>
      </c>
      <c r="O198" s="62">
        <f t="shared" si="70"/>
        <v>0</v>
      </c>
      <c r="P198" s="62">
        <f t="shared" si="70"/>
        <v>0</v>
      </c>
      <c r="Q198" s="62">
        <f t="shared" si="70"/>
        <v>0</v>
      </c>
      <c r="R198" s="62">
        <f t="shared" si="70"/>
        <v>0</v>
      </c>
      <c r="S198" s="62">
        <f t="shared" si="70"/>
        <v>0</v>
      </c>
      <c r="T198" s="60"/>
    </row>
    <row r="199" spans="1:20" ht="101.25" customHeight="1">
      <c r="A199" s="96" t="s">
        <v>217</v>
      </c>
      <c r="B199" s="47" t="s">
        <v>48</v>
      </c>
      <c r="C199" s="96" t="s">
        <v>286</v>
      </c>
      <c r="D199" s="97" t="s">
        <v>271</v>
      </c>
      <c r="E199" s="97">
        <v>6</v>
      </c>
      <c r="F199" s="97">
        <v>43383</v>
      </c>
      <c r="G199" s="65" t="s">
        <v>104</v>
      </c>
      <c r="H199" s="65" t="s">
        <v>37</v>
      </c>
      <c r="I199" s="65" t="s">
        <v>334</v>
      </c>
      <c r="J199" s="74">
        <v>244</v>
      </c>
      <c r="K199" s="68">
        <v>91.418999999999997</v>
      </c>
      <c r="L199" s="68">
        <v>0</v>
      </c>
      <c r="M199" s="68">
        <v>0</v>
      </c>
      <c r="N199" s="68">
        <v>0</v>
      </c>
      <c r="O199" s="68">
        <v>0</v>
      </c>
      <c r="P199" s="68">
        <v>0</v>
      </c>
      <c r="Q199" s="68">
        <v>0</v>
      </c>
      <c r="R199" s="68">
        <v>0</v>
      </c>
      <c r="S199" s="68">
        <v>0</v>
      </c>
      <c r="T199" s="64" t="s">
        <v>51</v>
      </c>
    </row>
    <row r="200" spans="1:20" ht="82.8">
      <c r="A200" s="94" t="s">
        <v>217</v>
      </c>
      <c r="B200" s="60" t="s">
        <v>52</v>
      </c>
      <c r="C200" s="94" t="s">
        <v>286</v>
      </c>
      <c r="D200" s="60" t="s">
        <v>30</v>
      </c>
      <c r="E200" s="60" t="s">
        <v>287</v>
      </c>
      <c r="F200" s="60" t="s">
        <v>32</v>
      </c>
      <c r="G200" s="61"/>
      <c r="H200" s="61"/>
      <c r="I200" s="61" t="s">
        <v>335</v>
      </c>
      <c r="J200" s="54"/>
      <c r="K200" s="62">
        <f>K201</f>
        <v>13237.22754</v>
      </c>
      <c r="L200" s="62">
        <f t="shared" ref="L200:S200" si="71">L201</f>
        <v>0</v>
      </c>
      <c r="M200" s="62">
        <f t="shared" si="71"/>
        <v>0</v>
      </c>
      <c r="N200" s="62">
        <f t="shared" si="71"/>
        <v>13000</v>
      </c>
      <c r="O200" s="62">
        <f t="shared" si="71"/>
        <v>0</v>
      </c>
      <c r="P200" s="62">
        <f t="shared" si="71"/>
        <v>0</v>
      </c>
      <c r="Q200" s="62">
        <f t="shared" si="71"/>
        <v>13500</v>
      </c>
      <c r="R200" s="62">
        <f t="shared" si="71"/>
        <v>0</v>
      </c>
      <c r="S200" s="62">
        <f t="shared" si="71"/>
        <v>0</v>
      </c>
      <c r="T200" s="60"/>
    </row>
    <row r="201" spans="1:20" ht="111" customHeight="1">
      <c r="A201" s="96" t="s">
        <v>217</v>
      </c>
      <c r="B201" s="47" t="s">
        <v>48</v>
      </c>
      <c r="C201" s="96" t="s">
        <v>286</v>
      </c>
      <c r="D201" s="97" t="s">
        <v>271</v>
      </c>
      <c r="E201" s="97">
        <v>6</v>
      </c>
      <c r="F201" s="97">
        <v>43383</v>
      </c>
      <c r="G201" s="65" t="s">
        <v>104</v>
      </c>
      <c r="H201" s="65" t="s">
        <v>37</v>
      </c>
      <c r="I201" s="65" t="s">
        <v>335</v>
      </c>
      <c r="J201" s="74" t="s">
        <v>50</v>
      </c>
      <c r="K201" s="68">
        <v>13237.22754</v>
      </c>
      <c r="L201" s="68">
        <v>0</v>
      </c>
      <c r="M201" s="68">
        <v>0</v>
      </c>
      <c r="N201" s="68">
        <v>13000</v>
      </c>
      <c r="O201" s="68">
        <v>0</v>
      </c>
      <c r="P201" s="68">
        <v>0</v>
      </c>
      <c r="Q201" s="68">
        <v>13500</v>
      </c>
      <c r="R201" s="68">
        <v>0</v>
      </c>
      <c r="S201" s="68">
        <v>0</v>
      </c>
      <c r="T201" s="64" t="s">
        <v>51</v>
      </c>
    </row>
    <row r="202" spans="1:20" ht="82.8">
      <c r="A202" s="94" t="s">
        <v>217</v>
      </c>
      <c r="B202" s="60" t="s">
        <v>52</v>
      </c>
      <c r="C202" s="94" t="s">
        <v>286</v>
      </c>
      <c r="D202" s="60" t="s">
        <v>30</v>
      </c>
      <c r="E202" s="60" t="s">
        <v>287</v>
      </c>
      <c r="F202" s="60" t="s">
        <v>32</v>
      </c>
      <c r="G202" s="61"/>
      <c r="H202" s="61"/>
      <c r="I202" s="61" t="s">
        <v>336</v>
      </c>
      <c r="J202" s="54"/>
      <c r="K202" s="62">
        <f>K203</f>
        <v>0</v>
      </c>
      <c r="L202" s="62">
        <f t="shared" ref="L202:S202" si="72">L203</f>
        <v>0</v>
      </c>
      <c r="M202" s="62">
        <f t="shared" si="72"/>
        <v>0</v>
      </c>
      <c r="N202" s="62">
        <f t="shared" si="72"/>
        <v>483.61599999999999</v>
      </c>
      <c r="O202" s="62">
        <f t="shared" si="72"/>
        <v>0</v>
      </c>
      <c r="P202" s="62">
        <f t="shared" si="72"/>
        <v>0</v>
      </c>
      <c r="Q202" s="62">
        <f t="shared" si="72"/>
        <v>152.9</v>
      </c>
      <c r="R202" s="62">
        <f t="shared" si="72"/>
        <v>0</v>
      </c>
      <c r="S202" s="62">
        <f t="shared" si="72"/>
        <v>0</v>
      </c>
      <c r="T202" s="60"/>
    </row>
    <row r="203" spans="1:20" ht="104.25" customHeight="1">
      <c r="A203" s="96" t="s">
        <v>217</v>
      </c>
      <c r="B203" s="47" t="s">
        <v>48</v>
      </c>
      <c r="C203" s="96" t="s">
        <v>286</v>
      </c>
      <c r="D203" s="97" t="s">
        <v>271</v>
      </c>
      <c r="E203" s="97">
        <v>6</v>
      </c>
      <c r="F203" s="97">
        <v>43748</v>
      </c>
      <c r="G203" s="65" t="s">
        <v>104</v>
      </c>
      <c r="H203" s="65" t="s">
        <v>37</v>
      </c>
      <c r="I203" s="65" t="s">
        <v>336</v>
      </c>
      <c r="J203" s="74" t="s">
        <v>50</v>
      </c>
      <c r="K203" s="68">
        <v>0</v>
      </c>
      <c r="L203" s="68">
        <v>0</v>
      </c>
      <c r="M203" s="68">
        <v>0</v>
      </c>
      <c r="N203" s="68">
        <v>483.61599999999999</v>
      </c>
      <c r="O203" s="68">
        <v>0</v>
      </c>
      <c r="P203" s="68">
        <v>0</v>
      </c>
      <c r="Q203" s="68">
        <v>152.9</v>
      </c>
      <c r="R203" s="68">
        <v>0</v>
      </c>
      <c r="S203" s="68">
        <v>0</v>
      </c>
      <c r="T203" s="64" t="s">
        <v>51</v>
      </c>
    </row>
    <row r="204" spans="1:20" ht="104.25" customHeight="1">
      <c r="A204" s="94" t="s">
        <v>217</v>
      </c>
      <c r="B204" s="60" t="s">
        <v>337</v>
      </c>
      <c r="C204" s="94" t="s">
        <v>286</v>
      </c>
      <c r="D204" s="60" t="s">
        <v>30</v>
      </c>
      <c r="E204" s="60" t="s">
        <v>287</v>
      </c>
      <c r="F204" s="60" t="s">
        <v>32</v>
      </c>
      <c r="G204" s="61"/>
      <c r="H204" s="61"/>
      <c r="I204" s="61" t="s">
        <v>338</v>
      </c>
      <c r="J204" s="54"/>
      <c r="K204" s="62">
        <f>K205+K206</f>
        <v>2219.3788500000001</v>
      </c>
      <c r="L204" s="62">
        <f t="shared" ref="L204:S204" si="73">L205+L206</f>
        <v>0</v>
      </c>
      <c r="M204" s="62">
        <f t="shared" si="73"/>
        <v>0</v>
      </c>
      <c r="N204" s="62">
        <f t="shared" si="73"/>
        <v>0</v>
      </c>
      <c r="O204" s="62">
        <f t="shared" si="73"/>
        <v>0</v>
      </c>
      <c r="P204" s="62">
        <f t="shared" si="73"/>
        <v>0</v>
      </c>
      <c r="Q204" s="62">
        <f t="shared" si="73"/>
        <v>0</v>
      </c>
      <c r="R204" s="62">
        <f t="shared" si="73"/>
        <v>0</v>
      </c>
      <c r="S204" s="62">
        <f t="shared" si="73"/>
        <v>0</v>
      </c>
      <c r="T204" s="60"/>
    </row>
    <row r="205" spans="1:20" ht="104.25" customHeight="1">
      <c r="A205" s="96" t="s">
        <v>217</v>
      </c>
      <c r="B205" s="47" t="s">
        <v>48</v>
      </c>
      <c r="C205" s="96" t="s">
        <v>286</v>
      </c>
      <c r="D205" s="97" t="s">
        <v>271</v>
      </c>
      <c r="E205" s="97">
        <v>6</v>
      </c>
      <c r="F205" s="97">
        <v>43748</v>
      </c>
      <c r="G205" s="65" t="s">
        <v>104</v>
      </c>
      <c r="H205" s="65" t="s">
        <v>37</v>
      </c>
      <c r="I205" s="65" t="s">
        <v>338</v>
      </c>
      <c r="J205" s="74">
        <v>244</v>
      </c>
      <c r="K205" s="68">
        <v>30.58</v>
      </c>
      <c r="L205" s="68">
        <v>0</v>
      </c>
      <c r="M205" s="68">
        <v>0</v>
      </c>
      <c r="N205" s="68">
        <v>0</v>
      </c>
      <c r="O205" s="68">
        <v>0</v>
      </c>
      <c r="P205" s="68">
        <v>0</v>
      </c>
      <c r="Q205" s="68">
        <v>0</v>
      </c>
      <c r="R205" s="68">
        <v>0</v>
      </c>
      <c r="S205" s="68">
        <v>0</v>
      </c>
      <c r="T205" s="64" t="s">
        <v>51</v>
      </c>
    </row>
    <row r="206" spans="1:20" ht="104.25" customHeight="1">
      <c r="A206" s="96" t="s">
        <v>217</v>
      </c>
      <c r="B206" s="98" t="s">
        <v>224</v>
      </c>
      <c r="C206" s="96" t="s">
        <v>286</v>
      </c>
      <c r="D206" s="97" t="s">
        <v>271</v>
      </c>
      <c r="E206" s="97">
        <v>6</v>
      </c>
      <c r="F206" s="97">
        <v>43748</v>
      </c>
      <c r="G206" s="65" t="s">
        <v>104</v>
      </c>
      <c r="H206" s="65" t="s">
        <v>37</v>
      </c>
      <c r="I206" s="65" t="s">
        <v>338</v>
      </c>
      <c r="J206" s="74">
        <v>811</v>
      </c>
      <c r="K206" s="68">
        <v>2188.7988500000001</v>
      </c>
      <c r="L206" s="68">
        <v>0</v>
      </c>
      <c r="M206" s="68">
        <v>0</v>
      </c>
      <c r="N206" s="68">
        <v>0</v>
      </c>
      <c r="O206" s="68">
        <v>0</v>
      </c>
      <c r="P206" s="68">
        <v>0</v>
      </c>
      <c r="Q206" s="68">
        <v>0</v>
      </c>
      <c r="R206" s="68">
        <v>0</v>
      </c>
      <c r="S206" s="68">
        <v>0</v>
      </c>
      <c r="T206" s="64" t="s">
        <v>51</v>
      </c>
    </row>
    <row r="207" spans="1:20" ht="96.6">
      <c r="A207" s="94" t="s">
        <v>217</v>
      </c>
      <c r="B207" s="60" t="s">
        <v>339</v>
      </c>
      <c r="C207" s="94" t="s">
        <v>286</v>
      </c>
      <c r="D207" s="60" t="s">
        <v>30</v>
      </c>
      <c r="E207" s="60" t="s">
        <v>287</v>
      </c>
      <c r="F207" s="60" t="s">
        <v>32</v>
      </c>
      <c r="G207" s="61"/>
      <c r="H207" s="61"/>
      <c r="I207" s="61" t="s">
        <v>340</v>
      </c>
      <c r="J207" s="54"/>
      <c r="K207" s="62">
        <f>K208</f>
        <v>3839.5208299999999</v>
      </c>
      <c r="L207" s="62">
        <f t="shared" ref="L207:S207" si="74">L208</f>
        <v>0</v>
      </c>
      <c r="M207" s="62">
        <f t="shared" si="74"/>
        <v>0</v>
      </c>
      <c r="N207" s="62">
        <f t="shared" si="74"/>
        <v>0</v>
      </c>
      <c r="O207" s="62">
        <f t="shared" si="74"/>
        <v>0</v>
      </c>
      <c r="P207" s="62">
        <f t="shared" si="74"/>
        <v>0</v>
      </c>
      <c r="Q207" s="62">
        <f t="shared" si="74"/>
        <v>0</v>
      </c>
      <c r="R207" s="62">
        <f t="shared" si="74"/>
        <v>0</v>
      </c>
      <c r="S207" s="62">
        <f t="shared" si="74"/>
        <v>0</v>
      </c>
      <c r="T207" s="60"/>
    </row>
    <row r="208" spans="1:20" ht="120" customHeight="1">
      <c r="A208" s="96" t="s">
        <v>217</v>
      </c>
      <c r="B208" s="98" t="s">
        <v>224</v>
      </c>
      <c r="C208" s="96" t="s">
        <v>286</v>
      </c>
      <c r="D208" s="97" t="s">
        <v>271</v>
      </c>
      <c r="E208" s="97">
        <v>6</v>
      </c>
      <c r="F208" s="97">
        <v>43748</v>
      </c>
      <c r="G208" s="65" t="s">
        <v>104</v>
      </c>
      <c r="H208" s="65" t="s">
        <v>37</v>
      </c>
      <c r="I208" s="65" t="s">
        <v>340</v>
      </c>
      <c r="J208" s="74">
        <v>811</v>
      </c>
      <c r="K208" s="68">
        <v>3839.5208299999999</v>
      </c>
      <c r="L208" s="68">
        <v>0</v>
      </c>
      <c r="M208" s="68">
        <v>0</v>
      </c>
      <c r="N208" s="68">
        <v>0</v>
      </c>
      <c r="O208" s="68">
        <v>0</v>
      </c>
      <c r="P208" s="68">
        <v>0</v>
      </c>
      <c r="Q208" s="68">
        <v>0</v>
      </c>
      <c r="R208" s="68">
        <v>0</v>
      </c>
      <c r="S208" s="68">
        <v>0</v>
      </c>
      <c r="T208" s="64" t="s">
        <v>51</v>
      </c>
    </row>
    <row r="209" spans="1:20" ht="69">
      <c r="A209" s="94" t="s">
        <v>217</v>
      </c>
      <c r="B209" s="60" t="s">
        <v>52</v>
      </c>
      <c r="C209" s="94" t="s">
        <v>184</v>
      </c>
      <c r="D209" s="60" t="s">
        <v>341</v>
      </c>
      <c r="E209" s="60" t="s">
        <v>342</v>
      </c>
      <c r="F209" s="60" t="s">
        <v>343</v>
      </c>
      <c r="G209" s="61"/>
      <c r="H209" s="61"/>
      <c r="I209" s="61" t="s">
        <v>344</v>
      </c>
      <c r="J209" s="54"/>
      <c r="K209" s="62">
        <f>K210</f>
        <v>165.83145999999999</v>
      </c>
      <c r="L209" s="62">
        <f t="shared" ref="L209:S209" si="75">L210</f>
        <v>0</v>
      </c>
      <c r="M209" s="62">
        <f t="shared" si="75"/>
        <v>0</v>
      </c>
      <c r="N209" s="62">
        <f t="shared" si="75"/>
        <v>77</v>
      </c>
      <c r="O209" s="62">
        <f t="shared" si="75"/>
        <v>0</v>
      </c>
      <c r="P209" s="62">
        <f t="shared" si="75"/>
        <v>0</v>
      </c>
      <c r="Q209" s="62">
        <f t="shared" si="75"/>
        <v>77</v>
      </c>
      <c r="R209" s="62">
        <f t="shared" si="75"/>
        <v>0</v>
      </c>
      <c r="S209" s="62">
        <f t="shared" si="75"/>
        <v>0</v>
      </c>
      <c r="T209" s="60"/>
    </row>
    <row r="210" spans="1:20" ht="120.75" customHeight="1">
      <c r="A210" s="96" t="s">
        <v>217</v>
      </c>
      <c r="B210" s="47" t="s">
        <v>48</v>
      </c>
      <c r="C210" s="96" t="s">
        <v>184</v>
      </c>
      <c r="D210" s="97" t="s">
        <v>271</v>
      </c>
      <c r="E210" s="97">
        <v>6</v>
      </c>
      <c r="F210" s="97">
        <v>43748</v>
      </c>
      <c r="G210" s="65" t="s">
        <v>60</v>
      </c>
      <c r="H210" s="65" t="s">
        <v>37</v>
      </c>
      <c r="I210" s="65" t="s">
        <v>344</v>
      </c>
      <c r="J210" s="74" t="s">
        <v>50</v>
      </c>
      <c r="K210" s="68">
        <v>165.83145999999999</v>
      </c>
      <c r="L210" s="68">
        <v>0</v>
      </c>
      <c r="M210" s="68">
        <v>0</v>
      </c>
      <c r="N210" s="68">
        <v>77</v>
      </c>
      <c r="O210" s="68">
        <v>0</v>
      </c>
      <c r="P210" s="68">
        <v>0</v>
      </c>
      <c r="Q210" s="68">
        <v>77</v>
      </c>
      <c r="R210" s="68">
        <v>0</v>
      </c>
      <c r="S210" s="68">
        <v>0</v>
      </c>
      <c r="T210" s="64" t="s">
        <v>51</v>
      </c>
    </row>
    <row r="211" spans="1:20" ht="120.75" customHeight="1">
      <c r="A211" s="94" t="s">
        <v>217</v>
      </c>
      <c r="B211" s="60" t="s">
        <v>345</v>
      </c>
      <c r="C211" s="94" t="s">
        <v>346</v>
      </c>
      <c r="D211" s="60" t="s">
        <v>30</v>
      </c>
      <c r="E211" s="60" t="s">
        <v>347</v>
      </c>
      <c r="F211" s="60" t="s">
        <v>32</v>
      </c>
      <c r="G211" s="61"/>
      <c r="H211" s="61"/>
      <c r="I211" s="61" t="s">
        <v>348</v>
      </c>
      <c r="J211" s="54"/>
      <c r="K211" s="62">
        <f t="shared" ref="K211:S211" si="76">K212</f>
        <v>760.03</v>
      </c>
      <c r="L211" s="62">
        <f t="shared" si="76"/>
        <v>0</v>
      </c>
      <c r="M211" s="62">
        <f t="shared" si="76"/>
        <v>0</v>
      </c>
      <c r="N211" s="62">
        <f t="shared" si="76"/>
        <v>0</v>
      </c>
      <c r="O211" s="62">
        <f t="shared" si="76"/>
        <v>0</v>
      </c>
      <c r="P211" s="62">
        <f t="shared" si="76"/>
        <v>0</v>
      </c>
      <c r="Q211" s="62">
        <f t="shared" si="76"/>
        <v>0</v>
      </c>
      <c r="R211" s="62">
        <f t="shared" si="76"/>
        <v>0</v>
      </c>
      <c r="S211" s="62">
        <f t="shared" si="76"/>
        <v>0</v>
      </c>
      <c r="T211" s="60"/>
    </row>
    <row r="212" spans="1:20" ht="120.75" customHeight="1">
      <c r="A212" s="96" t="s">
        <v>217</v>
      </c>
      <c r="B212" s="47" t="s">
        <v>48</v>
      </c>
      <c r="C212" s="96" t="s">
        <v>346</v>
      </c>
      <c r="D212" s="97" t="s">
        <v>271</v>
      </c>
      <c r="E212" s="97">
        <v>6</v>
      </c>
      <c r="F212" s="97">
        <v>43748</v>
      </c>
      <c r="G212" s="65" t="s">
        <v>349</v>
      </c>
      <c r="H212" s="65" t="s">
        <v>68</v>
      </c>
      <c r="I212" s="65" t="s">
        <v>348</v>
      </c>
      <c r="J212" s="74">
        <v>244</v>
      </c>
      <c r="K212" s="68">
        <v>760.03</v>
      </c>
      <c r="L212" s="68">
        <v>0</v>
      </c>
      <c r="M212" s="68">
        <v>0</v>
      </c>
      <c r="N212" s="68">
        <v>0</v>
      </c>
      <c r="O212" s="68">
        <v>0</v>
      </c>
      <c r="P212" s="68">
        <v>0</v>
      </c>
      <c r="Q212" s="68">
        <v>0</v>
      </c>
      <c r="R212" s="68">
        <v>0</v>
      </c>
      <c r="S212" s="68">
        <v>0</v>
      </c>
      <c r="T212" s="64" t="s">
        <v>51</v>
      </c>
    </row>
    <row r="213" spans="1:20" ht="120.75" customHeight="1">
      <c r="A213" s="94" t="s">
        <v>217</v>
      </c>
      <c r="B213" s="60" t="s">
        <v>350</v>
      </c>
      <c r="C213" s="94" t="s">
        <v>346</v>
      </c>
      <c r="D213" s="60" t="s">
        <v>30</v>
      </c>
      <c r="E213" s="60" t="s">
        <v>347</v>
      </c>
      <c r="F213" s="60" t="s">
        <v>32</v>
      </c>
      <c r="G213" s="61"/>
      <c r="H213" s="61"/>
      <c r="I213" s="61" t="s">
        <v>351</v>
      </c>
      <c r="J213" s="54"/>
      <c r="K213" s="62">
        <f t="shared" ref="K213:S213" si="77">K214</f>
        <v>40.002180000000003</v>
      </c>
      <c r="L213" s="62">
        <f t="shared" si="77"/>
        <v>0</v>
      </c>
      <c r="M213" s="62">
        <f t="shared" si="77"/>
        <v>0</v>
      </c>
      <c r="N213" s="62">
        <f t="shared" si="77"/>
        <v>0</v>
      </c>
      <c r="O213" s="62">
        <f t="shared" si="77"/>
        <v>0</v>
      </c>
      <c r="P213" s="62">
        <f t="shared" si="77"/>
        <v>0</v>
      </c>
      <c r="Q213" s="62">
        <f t="shared" si="77"/>
        <v>0</v>
      </c>
      <c r="R213" s="62">
        <f t="shared" si="77"/>
        <v>0</v>
      </c>
      <c r="S213" s="62">
        <f t="shared" si="77"/>
        <v>0</v>
      </c>
      <c r="T213" s="60"/>
    </row>
    <row r="214" spans="1:20" ht="120.75" customHeight="1">
      <c r="A214" s="96" t="s">
        <v>217</v>
      </c>
      <c r="B214" s="47" t="s">
        <v>48</v>
      </c>
      <c r="C214" s="96" t="s">
        <v>346</v>
      </c>
      <c r="D214" s="97" t="s">
        <v>271</v>
      </c>
      <c r="E214" s="97">
        <v>6</v>
      </c>
      <c r="F214" s="97">
        <v>43748</v>
      </c>
      <c r="G214" s="65" t="s">
        <v>349</v>
      </c>
      <c r="H214" s="65" t="s">
        <v>68</v>
      </c>
      <c r="I214" s="65" t="s">
        <v>351</v>
      </c>
      <c r="J214" s="74">
        <v>244</v>
      </c>
      <c r="K214" s="68">
        <v>40.002180000000003</v>
      </c>
      <c r="L214" s="68">
        <v>0</v>
      </c>
      <c r="M214" s="68">
        <v>0</v>
      </c>
      <c r="N214" s="68">
        <v>0</v>
      </c>
      <c r="O214" s="68">
        <v>0</v>
      </c>
      <c r="P214" s="68">
        <v>0</v>
      </c>
      <c r="Q214" s="68">
        <v>0</v>
      </c>
      <c r="R214" s="68">
        <v>0</v>
      </c>
      <c r="S214" s="68">
        <v>0</v>
      </c>
      <c r="T214" s="64" t="s">
        <v>51</v>
      </c>
    </row>
    <row r="215" spans="1:20" ht="120.75" customHeight="1">
      <c r="A215" s="94" t="s">
        <v>217</v>
      </c>
      <c r="B215" s="60" t="s">
        <v>352</v>
      </c>
      <c r="C215" s="94" t="s">
        <v>346</v>
      </c>
      <c r="D215" s="60" t="s">
        <v>30</v>
      </c>
      <c r="E215" s="60" t="s">
        <v>347</v>
      </c>
      <c r="F215" s="60" t="s">
        <v>32</v>
      </c>
      <c r="G215" s="61"/>
      <c r="H215" s="61"/>
      <c r="I215" s="61" t="s">
        <v>353</v>
      </c>
      <c r="J215" s="54"/>
      <c r="K215" s="62">
        <f>K216</f>
        <v>1159.9243200000001</v>
      </c>
      <c r="L215" s="62">
        <f t="shared" ref="L215:S225" si="78">L216</f>
        <v>0</v>
      </c>
      <c r="M215" s="62">
        <f t="shared" si="78"/>
        <v>0</v>
      </c>
      <c r="N215" s="62">
        <f t="shared" si="78"/>
        <v>0</v>
      </c>
      <c r="O215" s="62">
        <f t="shared" si="78"/>
        <v>0</v>
      </c>
      <c r="P215" s="62">
        <f t="shared" si="78"/>
        <v>0</v>
      </c>
      <c r="Q215" s="62">
        <f t="shared" si="78"/>
        <v>0</v>
      </c>
      <c r="R215" s="62">
        <f t="shared" si="78"/>
        <v>0</v>
      </c>
      <c r="S215" s="62">
        <f t="shared" si="78"/>
        <v>0</v>
      </c>
      <c r="T215" s="60"/>
    </row>
    <row r="216" spans="1:20" ht="120.75" customHeight="1">
      <c r="A216" s="96" t="s">
        <v>217</v>
      </c>
      <c r="B216" s="47" t="s">
        <v>48</v>
      </c>
      <c r="C216" s="96" t="s">
        <v>346</v>
      </c>
      <c r="D216" s="97" t="s">
        <v>271</v>
      </c>
      <c r="E216" s="97">
        <v>6</v>
      </c>
      <c r="F216" s="97">
        <v>43748</v>
      </c>
      <c r="G216" s="65" t="s">
        <v>349</v>
      </c>
      <c r="H216" s="65" t="s">
        <v>36</v>
      </c>
      <c r="I216" s="65" t="s">
        <v>353</v>
      </c>
      <c r="J216" s="74" t="s">
        <v>50</v>
      </c>
      <c r="K216" s="68">
        <v>1159.9243200000001</v>
      </c>
      <c r="L216" s="68">
        <v>0</v>
      </c>
      <c r="M216" s="68">
        <v>0</v>
      </c>
      <c r="N216" s="68">
        <v>0</v>
      </c>
      <c r="O216" s="68">
        <v>0</v>
      </c>
      <c r="P216" s="68">
        <v>0</v>
      </c>
      <c r="Q216" s="68">
        <v>0</v>
      </c>
      <c r="R216" s="68">
        <v>0</v>
      </c>
      <c r="S216" s="68">
        <v>0</v>
      </c>
      <c r="T216" s="64" t="s">
        <v>51</v>
      </c>
    </row>
    <row r="217" spans="1:20" ht="82.8">
      <c r="A217" s="94" t="s">
        <v>217</v>
      </c>
      <c r="B217" s="60" t="s">
        <v>354</v>
      </c>
      <c r="C217" s="94" t="s">
        <v>346</v>
      </c>
      <c r="D217" s="60" t="s">
        <v>30</v>
      </c>
      <c r="E217" s="60" t="s">
        <v>347</v>
      </c>
      <c r="F217" s="60" t="s">
        <v>32</v>
      </c>
      <c r="G217" s="61"/>
      <c r="H217" s="61"/>
      <c r="I217" s="61" t="s">
        <v>355</v>
      </c>
      <c r="J217" s="54"/>
      <c r="K217" s="62">
        <f>K218</f>
        <v>17673.222000000002</v>
      </c>
      <c r="L217" s="62">
        <f t="shared" si="78"/>
        <v>0</v>
      </c>
      <c r="M217" s="62">
        <f t="shared" si="78"/>
        <v>0</v>
      </c>
      <c r="N217" s="62">
        <f t="shared" si="78"/>
        <v>10524.1</v>
      </c>
      <c r="O217" s="62">
        <f t="shared" si="78"/>
        <v>0</v>
      </c>
      <c r="P217" s="62">
        <f t="shared" si="78"/>
        <v>0</v>
      </c>
      <c r="Q217" s="62">
        <f t="shared" si="78"/>
        <v>5471.6</v>
      </c>
      <c r="R217" s="62">
        <f t="shared" si="78"/>
        <v>0</v>
      </c>
      <c r="S217" s="62">
        <f t="shared" si="78"/>
        <v>0</v>
      </c>
      <c r="T217" s="60"/>
    </row>
    <row r="218" spans="1:20" ht="114.75" customHeight="1">
      <c r="A218" s="96" t="s">
        <v>217</v>
      </c>
      <c r="B218" s="47" t="s">
        <v>48</v>
      </c>
      <c r="C218" s="96" t="s">
        <v>346</v>
      </c>
      <c r="D218" s="97" t="s">
        <v>271</v>
      </c>
      <c r="E218" s="97">
        <v>6</v>
      </c>
      <c r="F218" s="97">
        <v>43748</v>
      </c>
      <c r="G218" s="65" t="s">
        <v>349</v>
      </c>
      <c r="H218" s="65" t="s">
        <v>36</v>
      </c>
      <c r="I218" s="65" t="s">
        <v>355</v>
      </c>
      <c r="J218" s="74" t="s">
        <v>50</v>
      </c>
      <c r="K218" s="68">
        <v>17673.222000000002</v>
      </c>
      <c r="L218" s="68">
        <v>0</v>
      </c>
      <c r="M218" s="68">
        <v>0</v>
      </c>
      <c r="N218" s="68">
        <v>10524.1</v>
      </c>
      <c r="O218" s="68">
        <v>0</v>
      </c>
      <c r="P218" s="68">
        <v>0</v>
      </c>
      <c r="Q218" s="68">
        <v>5471.6</v>
      </c>
      <c r="R218" s="68">
        <v>0</v>
      </c>
      <c r="S218" s="68">
        <v>0</v>
      </c>
      <c r="T218" s="64" t="s">
        <v>51</v>
      </c>
    </row>
    <row r="219" spans="1:20" ht="114.75" customHeight="1">
      <c r="A219" s="94" t="s">
        <v>217</v>
      </c>
      <c r="B219" s="60" t="s">
        <v>356</v>
      </c>
      <c r="C219" s="94" t="s">
        <v>346</v>
      </c>
      <c r="D219" s="60" t="s">
        <v>30</v>
      </c>
      <c r="E219" s="60" t="s">
        <v>347</v>
      </c>
      <c r="F219" s="60" t="s">
        <v>32</v>
      </c>
      <c r="G219" s="61"/>
      <c r="H219" s="61"/>
      <c r="I219" s="61" t="s">
        <v>357</v>
      </c>
      <c r="J219" s="54"/>
      <c r="K219" s="62">
        <f>K220</f>
        <v>2109.1145000000001</v>
      </c>
      <c r="L219" s="62">
        <f t="shared" si="78"/>
        <v>0</v>
      </c>
      <c r="M219" s="62">
        <f t="shared" si="78"/>
        <v>0</v>
      </c>
      <c r="N219" s="62">
        <f t="shared" si="78"/>
        <v>0</v>
      </c>
      <c r="O219" s="62">
        <f t="shared" si="78"/>
        <v>0</v>
      </c>
      <c r="P219" s="62">
        <f t="shared" si="78"/>
        <v>0</v>
      </c>
      <c r="Q219" s="62">
        <f t="shared" si="78"/>
        <v>0</v>
      </c>
      <c r="R219" s="62">
        <f t="shared" si="78"/>
        <v>0</v>
      </c>
      <c r="S219" s="62">
        <f t="shared" si="78"/>
        <v>0</v>
      </c>
      <c r="T219" s="60"/>
    </row>
    <row r="220" spans="1:20" ht="114.75" customHeight="1">
      <c r="A220" s="96" t="s">
        <v>217</v>
      </c>
      <c r="B220" s="47" t="s">
        <v>48</v>
      </c>
      <c r="C220" s="96" t="s">
        <v>346</v>
      </c>
      <c r="D220" s="97" t="s">
        <v>271</v>
      </c>
      <c r="E220" s="97">
        <v>6</v>
      </c>
      <c r="F220" s="97">
        <v>43748</v>
      </c>
      <c r="G220" s="65" t="s">
        <v>349</v>
      </c>
      <c r="H220" s="65" t="s">
        <v>68</v>
      </c>
      <c r="I220" s="65" t="s">
        <v>357</v>
      </c>
      <c r="J220" s="74" t="s">
        <v>50</v>
      </c>
      <c r="K220" s="68">
        <v>2109.1145000000001</v>
      </c>
      <c r="L220" s="68">
        <v>0</v>
      </c>
      <c r="M220" s="68">
        <v>0</v>
      </c>
      <c r="N220" s="68">
        <v>0</v>
      </c>
      <c r="O220" s="68">
        <v>0</v>
      </c>
      <c r="P220" s="68">
        <v>0</v>
      </c>
      <c r="Q220" s="68">
        <v>0</v>
      </c>
      <c r="R220" s="68">
        <v>0</v>
      </c>
      <c r="S220" s="68">
        <v>0</v>
      </c>
      <c r="T220" s="64" t="s">
        <v>51</v>
      </c>
    </row>
    <row r="221" spans="1:20" ht="114.75" customHeight="1">
      <c r="A221" s="94" t="s">
        <v>217</v>
      </c>
      <c r="B221" s="60" t="s">
        <v>358</v>
      </c>
      <c r="C221" s="94" t="s">
        <v>346</v>
      </c>
      <c r="D221" s="60" t="s">
        <v>30</v>
      </c>
      <c r="E221" s="60" t="s">
        <v>347</v>
      </c>
      <c r="F221" s="60" t="s">
        <v>32</v>
      </c>
      <c r="G221" s="61"/>
      <c r="H221" s="61"/>
      <c r="I221" s="61" t="s">
        <v>359</v>
      </c>
      <c r="J221" s="54"/>
      <c r="K221" s="62">
        <f>K222</f>
        <v>1830.58512</v>
      </c>
      <c r="L221" s="62">
        <f t="shared" si="78"/>
        <v>0</v>
      </c>
      <c r="M221" s="62">
        <f t="shared" si="78"/>
        <v>0</v>
      </c>
      <c r="N221" s="62">
        <f t="shared" si="78"/>
        <v>0</v>
      </c>
      <c r="O221" s="62">
        <f t="shared" si="78"/>
        <v>0</v>
      </c>
      <c r="P221" s="62">
        <f t="shared" si="78"/>
        <v>0</v>
      </c>
      <c r="Q221" s="62">
        <f t="shared" si="78"/>
        <v>0</v>
      </c>
      <c r="R221" s="62">
        <f t="shared" si="78"/>
        <v>0</v>
      </c>
      <c r="S221" s="62">
        <f t="shared" si="78"/>
        <v>0</v>
      </c>
      <c r="T221" s="60"/>
    </row>
    <row r="222" spans="1:20" ht="114.75" customHeight="1">
      <c r="A222" s="96" t="s">
        <v>217</v>
      </c>
      <c r="B222" s="47" t="s">
        <v>48</v>
      </c>
      <c r="C222" s="96" t="s">
        <v>346</v>
      </c>
      <c r="D222" s="97" t="s">
        <v>271</v>
      </c>
      <c r="E222" s="97">
        <v>6</v>
      </c>
      <c r="F222" s="97">
        <v>43748</v>
      </c>
      <c r="G222" s="65" t="s">
        <v>349</v>
      </c>
      <c r="H222" s="65" t="s">
        <v>68</v>
      </c>
      <c r="I222" s="65" t="s">
        <v>359</v>
      </c>
      <c r="J222" s="74" t="s">
        <v>50</v>
      </c>
      <c r="K222" s="68">
        <v>1830.58512</v>
      </c>
      <c r="L222" s="68">
        <v>0</v>
      </c>
      <c r="M222" s="68">
        <v>0</v>
      </c>
      <c r="N222" s="68">
        <v>0</v>
      </c>
      <c r="O222" s="68">
        <v>0</v>
      </c>
      <c r="P222" s="68">
        <v>0</v>
      </c>
      <c r="Q222" s="68">
        <v>0</v>
      </c>
      <c r="R222" s="68">
        <v>0</v>
      </c>
      <c r="S222" s="68">
        <v>0</v>
      </c>
      <c r="T222" s="64" t="s">
        <v>51</v>
      </c>
    </row>
    <row r="223" spans="1:20" ht="114.75" customHeight="1">
      <c r="A223" s="94" t="s">
        <v>217</v>
      </c>
      <c r="B223" s="60" t="s">
        <v>360</v>
      </c>
      <c r="C223" s="94" t="s">
        <v>346</v>
      </c>
      <c r="D223" s="60" t="s">
        <v>30</v>
      </c>
      <c r="E223" s="60" t="s">
        <v>347</v>
      </c>
      <c r="F223" s="60" t="s">
        <v>32</v>
      </c>
      <c r="G223" s="61"/>
      <c r="H223" s="61"/>
      <c r="I223" s="61" t="s">
        <v>361</v>
      </c>
      <c r="J223" s="54"/>
      <c r="K223" s="62">
        <f>K224</f>
        <v>1186.3601900000001</v>
      </c>
      <c r="L223" s="62">
        <f t="shared" si="78"/>
        <v>0</v>
      </c>
      <c r="M223" s="62">
        <f t="shared" si="78"/>
        <v>0</v>
      </c>
      <c r="N223" s="62">
        <f t="shared" si="78"/>
        <v>0</v>
      </c>
      <c r="O223" s="62">
        <f t="shared" si="78"/>
        <v>0</v>
      </c>
      <c r="P223" s="62">
        <f t="shared" si="78"/>
        <v>0</v>
      </c>
      <c r="Q223" s="62">
        <f t="shared" si="78"/>
        <v>0</v>
      </c>
      <c r="R223" s="62">
        <f t="shared" si="78"/>
        <v>0</v>
      </c>
      <c r="S223" s="62">
        <f t="shared" si="78"/>
        <v>0</v>
      </c>
      <c r="T223" s="60"/>
    </row>
    <row r="224" spans="1:20" ht="114.75" customHeight="1">
      <c r="A224" s="96" t="s">
        <v>217</v>
      </c>
      <c r="B224" s="47" t="s">
        <v>48</v>
      </c>
      <c r="C224" s="96" t="s">
        <v>346</v>
      </c>
      <c r="D224" s="97" t="s">
        <v>271</v>
      </c>
      <c r="E224" s="97">
        <v>6</v>
      </c>
      <c r="F224" s="97">
        <v>43748</v>
      </c>
      <c r="G224" s="65" t="s">
        <v>349</v>
      </c>
      <c r="H224" s="65" t="s">
        <v>349</v>
      </c>
      <c r="I224" s="65" t="s">
        <v>361</v>
      </c>
      <c r="J224" s="74" t="s">
        <v>50</v>
      </c>
      <c r="K224" s="68">
        <v>1186.3601900000001</v>
      </c>
      <c r="L224" s="68">
        <v>0</v>
      </c>
      <c r="M224" s="68">
        <v>0</v>
      </c>
      <c r="N224" s="68">
        <v>0</v>
      </c>
      <c r="O224" s="68">
        <v>0</v>
      </c>
      <c r="P224" s="68">
        <v>0</v>
      </c>
      <c r="Q224" s="68">
        <v>0</v>
      </c>
      <c r="R224" s="68">
        <v>0</v>
      </c>
      <c r="S224" s="68">
        <v>0</v>
      </c>
      <c r="T224" s="64" t="s">
        <v>51</v>
      </c>
    </row>
    <row r="225" spans="1:20" ht="114.75" customHeight="1">
      <c r="A225" s="94" t="s">
        <v>217</v>
      </c>
      <c r="B225" s="60" t="s">
        <v>52</v>
      </c>
      <c r="C225" s="94" t="s">
        <v>362</v>
      </c>
      <c r="D225" s="60" t="s">
        <v>30</v>
      </c>
      <c r="E225" s="60" t="s">
        <v>363</v>
      </c>
      <c r="F225" s="60" t="s">
        <v>32</v>
      </c>
      <c r="G225" s="61"/>
      <c r="H225" s="61"/>
      <c r="I225" s="61" t="s">
        <v>364</v>
      </c>
      <c r="J225" s="54"/>
      <c r="K225" s="62">
        <f>K226</f>
        <v>19.103269999999998</v>
      </c>
      <c r="L225" s="62">
        <f t="shared" si="78"/>
        <v>0</v>
      </c>
      <c r="M225" s="62">
        <f t="shared" si="78"/>
        <v>0</v>
      </c>
      <c r="N225" s="62">
        <f t="shared" si="78"/>
        <v>0</v>
      </c>
      <c r="O225" s="62">
        <f t="shared" si="78"/>
        <v>0</v>
      </c>
      <c r="P225" s="62">
        <f t="shared" si="78"/>
        <v>0</v>
      </c>
      <c r="Q225" s="62">
        <f t="shared" si="78"/>
        <v>0</v>
      </c>
      <c r="R225" s="62">
        <f t="shared" si="78"/>
        <v>0</v>
      </c>
      <c r="S225" s="62">
        <f t="shared" si="78"/>
        <v>0</v>
      </c>
      <c r="T225" s="60"/>
    </row>
    <row r="226" spans="1:20" ht="114.75" customHeight="1">
      <c r="A226" s="96" t="s">
        <v>217</v>
      </c>
      <c r="B226" s="47" t="s">
        <v>48</v>
      </c>
      <c r="C226" s="96" t="s">
        <v>362</v>
      </c>
      <c r="D226" s="97" t="s">
        <v>271</v>
      </c>
      <c r="E226" s="97">
        <v>6</v>
      </c>
      <c r="F226" s="97">
        <v>43748</v>
      </c>
      <c r="G226" s="65" t="s">
        <v>318</v>
      </c>
      <c r="H226" s="65" t="s">
        <v>36</v>
      </c>
      <c r="I226" s="65" t="s">
        <v>364</v>
      </c>
      <c r="J226" s="74" t="s">
        <v>50</v>
      </c>
      <c r="K226" s="68">
        <v>19.103269999999998</v>
      </c>
      <c r="L226" s="68">
        <v>0</v>
      </c>
      <c r="M226" s="68">
        <v>0</v>
      </c>
      <c r="N226" s="68">
        <v>0</v>
      </c>
      <c r="O226" s="68">
        <v>0</v>
      </c>
      <c r="P226" s="68">
        <v>0</v>
      </c>
      <c r="Q226" s="68">
        <v>0</v>
      </c>
      <c r="R226" s="68">
        <v>0</v>
      </c>
      <c r="S226" s="68">
        <v>0</v>
      </c>
      <c r="T226" s="64" t="s">
        <v>51</v>
      </c>
    </row>
    <row r="227" spans="1:20" ht="82.8">
      <c r="A227" s="94" t="s">
        <v>217</v>
      </c>
      <c r="B227" s="60" t="s">
        <v>238</v>
      </c>
      <c r="C227" s="94" t="s">
        <v>362</v>
      </c>
      <c r="D227" s="60" t="s">
        <v>30</v>
      </c>
      <c r="E227" s="60" t="s">
        <v>363</v>
      </c>
      <c r="F227" s="60" t="s">
        <v>32</v>
      </c>
      <c r="G227" s="61"/>
      <c r="H227" s="61"/>
      <c r="I227" s="61" t="s">
        <v>365</v>
      </c>
      <c r="J227" s="54"/>
      <c r="K227" s="62">
        <f>K228</f>
        <v>1466.8666700000001</v>
      </c>
      <c r="L227" s="62">
        <f t="shared" ref="L227:S227" si="79">L228</f>
        <v>1466.8666700000001</v>
      </c>
      <c r="M227" s="62">
        <f t="shared" si="79"/>
        <v>0</v>
      </c>
      <c r="N227" s="62">
        <f t="shared" si="79"/>
        <v>0</v>
      </c>
      <c r="O227" s="62">
        <f t="shared" si="79"/>
        <v>0</v>
      </c>
      <c r="P227" s="62">
        <f t="shared" si="79"/>
        <v>0</v>
      </c>
      <c r="Q227" s="62">
        <f t="shared" si="79"/>
        <v>0</v>
      </c>
      <c r="R227" s="62">
        <f t="shared" si="79"/>
        <v>0</v>
      </c>
      <c r="S227" s="62">
        <f t="shared" si="79"/>
        <v>0</v>
      </c>
      <c r="T227" s="60"/>
    </row>
    <row r="228" spans="1:20" ht="82.8">
      <c r="A228" s="96" t="s">
        <v>217</v>
      </c>
      <c r="B228" s="98" t="s">
        <v>242</v>
      </c>
      <c r="C228" s="96" t="s">
        <v>362</v>
      </c>
      <c r="D228" s="97" t="s">
        <v>366</v>
      </c>
      <c r="E228" s="97">
        <v>6</v>
      </c>
      <c r="F228" s="97">
        <v>43748</v>
      </c>
      <c r="G228" s="65" t="s">
        <v>318</v>
      </c>
      <c r="H228" s="65" t="s">
        <v>36</v>
      </c>
      <c r="I228" s="65" t="s">
        <v>365</v>
      </c>
      <c r="J228" s="74" t="s">
        <v>367</v>
      </c>
      <c r="K228" s="68">
        <v>1466.8666700000001</v>
      </c>
      <c r="L228" s="68">
        <v>1466.8666700000001</v>
      </c>
      <c r="M228" s="68">
        <v>0</v>
      </c>
      <c r="N228" s="68">
        <v>0</v>
      </c>
      <c r="O228" s="68">
        <v>0</v>
      </c>
      <c r="P228" s="68">
        <v>0</v>
      </c>
      <c r="Q228" s="68">
        <v>0</v>
      </c>
      <c r="R228" s="68">
        <v>0</v>
      </c>
      <c r="S228" s="68">
        <v>0</v>
      </c>
      <c r="T228" s="64" t="s">
        <v>51</v>
      </c>
    </row>
    <row r="229" spans="1:20" ht="114.75" customHeight="1">
      <c r="A229" s="94" t="s">
        <v>217</v>
      </c>
      <c r="B229" s="60" t="s">
        <v>368</v>
      </c>
      <c r="C229" s="94" t="s">
        <v>369</v>
      </c>
      <c r="D229" s="60" t="s">
        <v>30</v>
      </c>
      <c r="E229" s="60" t="s">
        <v>347</v>
      </c>
      <c r="F229" s="60" t="s">
        <v>32</v>
      </c>
      <c r="G229" s="61"/>
      <c r="H229" s="61"/>
      <c r="I229" s="61" t="s">
        <v>370</v>
      </c>
      <c r="J229" s="54"/>
      <c r="K229" s="62">
        <f t="shared" ref="K229:S229" si="80">K230</f>
        <v>545.6</v>
      </c>
      <c r="L229" s="62">
        <f t="shared" si="80"/>
        <v>0</v>
      </c>
      <c r="M229" s="62">
        <f t="shared" si="80"/>
        <v>0</v>
      </c>
      <c r="N229" s="62">
        <f t="shared" si="80"/>
        <v>0</v>
      </c>
      <c r="O229" s="62">
        <f t="shared" si="80"/>
        <v>0</v>
      </c>
      <c r="P229" s="62">
        <f t="shared" si="80"/>
        <v>0</v>
      </c>
      <c r="Q229" s="62">
        <f t="shared" si="80"/>
        <v>0</v>
      </c>
      <c r="R229" s="62">
        <f t="shared" si="80"/>
        <v>0</v>
      </c>
      <c r="S229" s="62">
        <f t="shared" si="80"/>
        <v>0</v>
      </c>
      <c r="T229" s="60"/>
    </row>
    <row r="230" spans="1:20" ht="114.75" customHeight="1">
      <c r="A230" s="96" t="s">
        <v>217</v>
      </c>
      <c r="B230" s="47" t="s">
        <v>48</v>
      </c>
      <c r="C230" s="96" t="s">
        <v>369</v>
      </c>
      <c r="D230" s="97" t="s">
        <v>271</v>
      </c>
      <c r="E230" s="97">
        <v>6</v>
      </c>
      <c r="F230" s="97">
        <v>43748</v>
      </c>
      <c r="G230" s="65" t="s">
        <v>349</v>
      </c>
      <c r="H230" s="65" t="s">
        <v>37</v>
      </c>
      <c r="I230" s="65" t="s">
        <v>370</v>
      </c>
      <c r="J230" s="74" t="s">
        <v>50</v>
      </c>
      <c r="K230" s="68">
        <v>545.6</v>
      </c>
      <c r="L230" s="68">
        <v>0</v>
      </c>
      <c r="M230" s="68">
        <v>0</v>
      </c>
      <c r="N230" s="68">
        <v>0</v>
      </c>
      <c r="O230" s="68">
        <v>0</v>
      </c>
      <c r="P230" s="68">
        <v>0</v>
      </c>
      <c r="Q230" s="68">
        <v>0</v>
      </c>
      <c r="R230" s="68">
        <v>0</v>
      </c>
      <c r="S230" s="68">
        <v>0</v>
      </c>
      <c r="T230" s="64" t="s">
        <v>51</v>
      </c>
    </row>
    <row r="231" spans="1:20" ht="114.75" customHeight="1">
      <c r="A231" s="94" t="s">
        <v>217</v>
      </c>
      <c r="B231" s="60" t="s">
        <v>368</v>
      </c>
      <c r="C231" s="94" t="s">
        <v>369</v>
      </c>
      <c r="D231" s="60" t="s">
        <v>30</v>
      </c>
      <c r="E231" s="60" t="s">
        <v>347</v>
      </c>
      <c r="F231" s="60" t="s">
        <v>32</v>
      </c>
      <c r="G231" s="61"/>
      <c r="H231" s="61"/>
      <c r="I231" s="61" t="s">
        <v>371</v>
      </c>
      <c r="J231" s="54"/>
      <c r="K231" s="62">
        <f t="shared" ref="K231:S231" si="81">K232</f>
        <v>4102.3149999999996</v>
      </c>
      <c r="L231" s="62">
        <f t="shared" si="81"/>
        <v>0</v>
      </c>
      <c r="M231" s="62">
        <f t="shared" si="81"/>
        <v>0</v>
      </c>
      <c r="N231" s="62">
        <f t="shared" si="81"/>
        <v>0</v>
      </c>
      <c r="O231" s="62">
        <f t="shared" si="81"/>
        <v>0</v>
      </c>
      <c r="P231" s="62">
        <f t="shared" si="81"/>
        <v>0</v>
      </c>
      <c r="Q231" s="62">
        <f t="shared" si="81"/>
        <v>0</v>
      </c>
      <c r="R231" s="62">
        <f t="shared" si="81"/>
        <v>0</v>
      </c>
      <c r="S231" s="62">
        <f t="shared" si="81"/>
        <v>0</v>
      </c>
      <c r="T231" s="60"/>
    </row>
    <row r="232" spans="1:20" ht="114.75" customHeight="1">
      <c r="A232" s="96" t="s">
        <v>217</v>
      </c>
      <c r="B232" s="47" t="s">
        <v>48</v>
      </c>
      <c r="C232" s="96" t="s">
        <v>369</v>
      </c>
      <c r="D232" s="97" t="s">
        <v>271</v>
      </c>
      <c r="E232" s="97">
        <v>6</v>
      </c>
      <c r="F232" s="97">
        <v>43748</v>
      </c>
      <c r="G232" s="65" t="s">
        <v>349</v>
      </c>
      <c r="H232" s="65" t="s">
        <v>37</v>
      </c>
      <c r="I232" s="65" t="s">
        <v>371</v>
      </c>
      <c r="J232" s="74" t="s">
        <v>50</v>
      </c>
      <c r="K232" s="68">
        <v>4102.3149999999996</v>
      </c>
      <c r="L232" s="68">
        <v>0</v>
      </c>
      <c r="M232" s="68">
        <v>0</v>
      </c>
      <c r="N232" s="68">
        <v>0</v>
      </c>
      <c r="O232" s="68">
        <v>0</v>
      </c>
      <c r="P232" s="68">
        <v>0</v>
      </c>
      <c r="Q232" s="68">
        <v>0</v>
      </c>
      <c r="R232" s="68">
        <v>0</v>
      </c>
      <c r="S232" s="68">
        <v>0</v>
      </c>
      <c r="T232" s="64" t="s">
        <v>51</v>
      </c>
    </row>
    <row r="233" spans="1:20" ht="114.75" customHeight="1">
      <c r="A233" s="94" t="s">
        <v>217</v>
      </c>
      <c r="B233" s="60" t="s">
        <v>372</v>
      </c>
      <c r="C233" s="94" t="s">
        <v>362</v>
      </c>
      <c r="D233" s="60" t="s">
        <v>30</v>
      </c>
      <c r="E233" s="60" t="s">
        <v>363</v>
      </c>
      <c r="F233" s="60" t="s">
        <v>32</v>
      </c>
      <c r="G233" s="61"/>
      <c r="H233" s="61"/>
      <c r="I233" s="61" t="s">
        <v>373</v>
      </c>
      <c r="J233" s="54"/>
      <c r="K233" s="62">
        <f t="shared" ref="K233:S233" si="82">K234</f>
        <v>164.11199999999999</v>
      </c>
      <c r="L233" s="62">
        <f t="shared" si="82"/>
        <v>0</v>
      </c>
      <c r="M233" s="62">
        <f t="shared" si="82"/>
        <v>0</v>
      </c>
      <c r="N233" s="62">
        <f t="shared" si="82"/>
        <v>0</v>
      </c>
      <c r="O233" s="62">
        <f t="shared" si="82"/>
        <v>0</v>
      </c>
      <c r="P233" s="62">
        <f t="shared" si="82"/>
        <v>0</v>
      </c>
      <c r="Q233" s="62">
        <f t="shared" si="82"/>
        <v>0</v>
      </c>
      <c r="R233" s="62">
        <f t="shared" si="82"/>
        <v>0</v>
      </c>
      <c r="S233" s="62">
        <f t="shared" si="82"/>
        <v>0</v>
      </c>
      <c r="T233" s="60"/>
    </row>
    <row r="234" spans="1:20" ht="114.75" customHeight="1">
      <c r="A234" s="96" t="s">
        <v>217</v>
      </c>
      <c r="B234" s="47" t="s">
        <v>48</v>
      </c>
      <c r="C234" s="96" t="s">
        <v>362</v>
      </c>
      <c r="D234" s="97" t="s">
        <v>271</v>
      </c>
      <c r="E234" s="97">
        <v>6</v>
      </c>
      <c r="F234" s="97">
        <v>43748</v>
      </c>
      <c r="G234" s="65" t="s">
        <v>318</v>
      </c>
      <c r="H234" s="65" t="s">
        <v>36</v>
      </c>
      <c r="I234" s="65" t="s">
        <v>373</v>
      </c>
      <c r="J234" s="74" t="s">
        <v>50</v>
      </c>
      <c r="K234" s="68">
        <v>164.11199999999999</v>
      </c>
      <c r="L234" s="68">
        <v>0</v>
      </c>
      <c r="M234" s="68">
        <v>0</v>
      </c>
      <c r="N234" s="68">
        <v>0</v>
      </c>
      <c r="O234" s="68">
        <v>0</v>
      </c>
      <c r="P234" s="68">
        <v>0</v>
      </c>
      <c r="Q234" s="68">
        <v>0</v>
      </c>
      <c r="R234" s="68">
        <v>0</v>
      </c>
      <c r="S234" s="68">
        <v>0</v>
      </c>
      <c r="T234" s="64" t="s">
        <v>51</v>
      </c>
    </row>
    <row r="235" spans="1:20" ht="96.6">
      <c r="A235" s="94" t="s">
        <v>217</v>
      </c>
      <c r="B235" s="60" t="s">
        <v>374</v>
      </c>
      <c r="C235" s="61" t="s">
        <v>375</v>
      </c>
      <c r="D235" s="60" t="s">
        <v>239</v>
      </c>
      <c r="E235" s="60" t="s">
        <v>376</v>
      </c>
      <c r="F235" s="60" t="s">
        <v>32</v>
      </c>
      <c r="G235" s="61"/>
      <c r="H235" s="61"/>
      <c r="I235" s="61" t="s">
        <v>377</v>
      </c>
      <c r="J235" s="54"/>
      <c r="K235" s="62">
        <f t="shared" ref="K235:S235" si="83">K236</f>
        <v>4.5</v>
      </c>
      <c r="L235" s="62">
        <f t="shared" si="83"/>
        <v>4.5</v>
      </c>
      <c r="M235" s="62">
        <f t="shared" si="83"/>
        <v>0</v>
      </c>
      <c r="N235" s="62">
        <f t="shared" si="83"/>
        <v>0</v>
      </c>
      <c r="O235" s="62">
        <f t="shared" si="83"/>
        <v>0</v>
      </c>
      <c r="P235" s="62">
        <f t="shared" si="83"/>
        <v>0</v>
      </c>
      <c r="Q235" s="62">
        <f t="shared" si="83"/>
        <v>0</v>
      </c>
      <c r="R235" s="62">
        <f t="shared" si="83"/>
        <v>0</v>
      </c>
      <c r="S235" s="62">
        <f t="shared" si="83"/>
        <v>0</v>
      </c>
      <c r="T235" s="60"/>
    </row>
    <row r="236" spans="1:20" ht="154.5" customHeight="1">
      <c r="A236" s="96" t="s">
        <v>217</v>
      </c>
      <c r="B236" s="98" t="s">
        <v>242</v>
      </c>
      <c r="C236" s="96" t="s">
        <v>375</v>
      </c>
      <c r="D236" s="97" t="s">
        <v>378</v>
      </c>
      <c r="E236" s="97"/>
      <c r="F236" s="97"/>
      <c r="G236" s="65" t="s">
        <v>379</v>
      </c>
      <c r="H236" s="65" t="s">
        <v>68</v>
      </c>
      <c r="I236" s="65" t="s">
        <v>377</v>
      </c>
      <c r="J236" s="74">
        <v>414</v>
      </c>
      <c r="K236" s="68">
        <v>4.5</v>
      </c>
      <c r="L236" s="68">
        <v>4.5</v>
      </c>
      <c r="M236" s="68">
        <v>0</v>
      </c>
      <c r="N236" s="68">
        <v>0</v>
      </c>
      <c r="O236" s="68">
        <v>0</v>
      </c>
      <c r="P236" s="68">
        <v>0</v>
      </c>
      <c r="Q236" s="68">
        <v>0</v>
      </c>
      <c r="R236" s="68">
        <v>0</v>
      </c>
      <c r="S236" s="68">
        <v>0</v>
      </c>
      <c r="T236" s="64" t="s">
        <v>51</v>
      </c>
    </row>
    <row r="237" spans="1:20" ht="96.6">
      <c r="A237" s="94" t="s">
        <v>217</v>
      </c>
      <c r="B237" s="60" t="s">
        <v>374</v>
      </c>
      <c r="C237" s="94" t="s">
        <v>375</v>
      </c>
      <c r="D237" s="60" t="s">
        <v>239</v>
      </c>
      <c r="E237" s="60" t="s">
        <v>376</v>
      </c>
      <c r="F237" s="60" t="s">
        <v>32</v>
      </c>
      <c r="G237" s="61"/>
      <c r="H237" s="61"/>
      <c r="I237" s="61" t="s">
        <v>380</v>
      </c>
      <c r="J237" s="54"/>
      <c r="K237" s="62">
        <f>K238+K239</f>
        <v>4639.3499999999995</v>
      </c>
      <c r="L237" s="62">
        <f t="shared" ref="L237:S237" si="84">L238+L239</f>
        <v>4639.3499999999995</v>
      </c>
      <c r="M237" s="62">
        <f t="shared" si="84"/>
        <v>0</v>
      </c>
      <c r="N237" s="62">
        <f t="shared" si="84"/>
        <v>0</v>
      </c>
      <c r="O237" s="62">
        <f t="shared" si="84"/>
        <v>0</v>
      </c>
      <c r="P237" s="62">
        <f t="shared" si="84"/>
        <v>0</v>
      </c>
      <c r="Q237" s="62">
        <f t="shared" si="84"/>
        <v>0</v>
      </c>
      <c r="R237" s="62">
        <f t="shared" si="84"/>
        <v>0</v>
      </c>
      <c r="S237" s="62">
        <f t="shared" si="84"/>
        <v>0</v>
      </c>
      <c r="T237" s="60"/>
    </row>
    <row r="238" spans="1:20" ht="160.5" customHeight="1">
      <c r="A238" s="96" t="s">
        <v>217</v>
      </c>
      <c r="B238" s="98" t="s">
        <v>242</v>
      </c>
      <c r="C238" s="96" t="s">
        <v>375</v>
      </c>
      <c r="D238" s="97" t="s">
        <v>378</v>
      </c>
      <c r="E238" s="97"/>
      <c r="F238" s="97"/>
      <c r="G238" s="65" t="s">
        <v>379</v>
      </c>
      <c r="H238" s="65" t="s">
        <v>68</v>
      </c>
      <c r="I238" s="65" t="s">
        <v>380</v>
      </c>
      <c r="J238" s="74">
        <v>414</v>
      </c>
      <c r="K238" s="68">
        <v>231.95</v>
      </c>
      <c r="L238" s="68">
        <v>231.95</v>
      </c>
      <c r="M238" s="68">
        <v>0</v>
      </c>
      <c r="N238" s="68">
        <v>0</v>
      </c>
      <c r="O238" s="68">
        <v>0</v>
      </c>
      <c r="P238" s="68">
        <v>0</v>
      </c>
      <c r="Q238" s="68">
        <v>0</v>
      </c>
      <c r="R238" s="68">
        <v>0</v>
      </c>
      <c r="S238" s="68">
        <v>0</v>
      </c>
      <c r="T238" s="64" t="s">
        <v>51</v>
      </c>
    </row>
    <row r="239" spans="1:20" ht="158.25" customHeight="1">
      <c r="A239" s="96" t="s">
        <v>217</v>
      </c>
      <c r="B239" s="98" t="s">
        <v>242</v>
      </c>
      <c r="C239" s="96" t="s">
        <v>375</v>
      </c>
      <c r="D239" s="97" t="s">
        <v>378</v>
      </c>
      <c r="E239" s="97"/>
      <c r="F239" s="97"/>
      <c r="G239" s="65" t="s">
        <v>379</v>
      </c>
      <c r="H239" s="65" t="s">
        <v>68</v>
      </c>
      <c r="I239" s="65" t="s">
        <v>380</v>
      </c>
      <c r="J239" s="74">
        <v>414</v>
      </c>
      <c r="K239" s="68">
        <v>4407.3999999999996</v>
      </c>
      <c r="L239" s="68">
        <v>4407.3999999999996</v>
      </c>
      <c r="M239" s="68">
        <v>0</v>
      </c>
      <c r="N239" s="68">
        <v>0</v>
      </c>
      <c r="O239" s="68">
        <v>0</v>
      </c>
      <c r="P239" s="68">
        <v>0</v>
      </c>
      <c r="Q239" s="68">
        <v>0</v>
      </c>
      <c r="R239" s="68">
        <v>0</v>
      </c>
      <c r="S239" s="68">
        <v>0</v>
      </c>
      <c r="T239" s="64" t="s">
        <v>51</v>
      </c>
    </row>
    <row r="240" spans="1:20" ht="82.8">
      <c r="A240" s="99" t="s">
        <v>381</v>
      </c>
      <c r="B240" s="55" t="s">
        <v>382</v>
      </c>
      <c r="C240" s="56"/>
      <c r="D240" s="90" t="s">
        <v>383</v>
      </c>
      <c r="E240" s="91"/>
      <c r="F240" s="92"/>
      <c r="G240" s="56"/>
      <c r="H240" s="56"/>
      <c r="I240" s="56"/>
      <c r="J240" s="56"/>
      <c r="K240" s="58">
        <f t="shared" ref="K240:S240" si="85">K241+K257</f>
        <v>50867.576230000006</v>
      </c>
      <c r="L240" s="58">
        <f t="shared" si="85"/>
        <v>0</v>
      </c>
      <c r="M240" s="58">
        <f t="shared" si="85"/>
        <v>0</v>
      </c>
      <c r="N240" s="58">
        <f t="shared" si="85"/>
        <v>47899.8</v>
      </c>
      <c r="O240" s="58">
        <f t="shared" si="85"/>
        <v>0</v>
      </c>
      <c r="P240" s="58">
        <f t="shared" si="85"/>
        <v>0</v>
      </c>
      <c r="Q240" s="58">
        <f t="shared" si="85"/>
        <v>47899.8</v>
      </c>
      <c r="R240" s="58">
        <f t="shared" si="85"/>
        <v>0</v>
      </c>
      <c r="S240" s="58">
        <f t="shared" si="85"/>
        <v>0</v>
      </c>
      <c r="T240" s="55"/>
    </row>
    <row r="241" spans="1:20" ht="82.8">
      <c r="A241" s="94" t="s">
        <v>381</v>
      </c>
      <c r="B241" s="60" t="s">
        <v>384</v>
      </c>
      <c r="C241" s="94" t="s">
        <v>69</v>
      </c>
      <c r="D241" s="34" t="s">
        <v>30</v>
      </c>
      <c r="E241" s="54" t="s">
        <v>106</v>
      </c>
      <c r="F241" s="54" t="s">
        <v>89</v>
      </c>
      <c r="G241" s="61"/>
      <c r="H241" s="61"/>
      <c r="I241" s="61" t="s">
        <v>385</v>
      </c>
      <c r="J241" s="54"/>
      <c r="K241" s="62">
        <f t="shared" ref="K241:S241" si="86">SUM(K242:K256)</f>
        <v>50822.576230000006</v>
      </c>
      <c r="L241" s="62">
        <f t="shared" si="86"/>
        <v>0</v>
      </c>
      <c r="M241" s="62">
        <f t="shared" si="86"/>
        <v>0</v>
      </c>
      <c r="N241" s="62">
        <f t="shared" si="86"/>
        <v>47839.8</v>
      </c>
      <c r="O241" s="62">
        <f t="shared" si="86"/>
        <v>0</v>
      </c>
      <c r="P241" s="62">
        <f t="shared" si="86"/>
        <v>0</v>
      </c>
      <c r="Q241" s="62">
        <f t="shared" si="86"/>
        <v>47839.8</v>
      </c>
      <c r="R241" s="62">
        <f t="shared" si="86"/>
        <v>0</v>
      </c>
      <c r="S241" s="62">
        <f t="shared" si="86"/>
        <v>0</v>
      </c>
      <c r="T241" s="95"/>
    </row>
    <row r="242" spans="1:20" ht="132.75" customHeight="1">
      <c r="A242" s="96">
        <v>734</v>
      </c>
      <c r="B242" s="64" t="s">
        <v>108</v>
      </c>
      <c r="C242" s="96" t="s">
        <v>69</v>
      </c>
      <c r="D242" s="100" t="s">
        <v>386</v>
      </c>
      <c r="E242" s="101"/>
      <c r="F242" s="102"/>
      <c r="G242" s="103" t="s">
        <v>36</v>
      </c>
      <c r="H242" s="103" t="s">
        <v>70</v>
      </c>
      <c r="I242" s="103" t="s">
        <v>385</v>
      </c>
      <c r="J242" s="79">
        <v>111</v>
      </c>
      <c r="K242" s="104">
        <v>20045.530070000001</v>
      </c>
      <c r="L242" s="104">
        <v>0</v>
      </c>
      <c r="M242" s="104">
        <v>0</v>
      </c>
      <c r="N242" s="104">
        <v>0</v>
      </c>
      <c r="O242" s="104">
        <v>0</v>
      </c>
      <c r="P242" s="104">
        <v>0</v>
      </c>
      <c r="Q242" s="104">
        <v>0</v>
      </c>
      <c r="R242" s="104">
        <v>0</v>
      </c>
      <c r="S242" s="104">
        <v>0</v>
      </c>
      <c r="T242" s="105" t="s">
        <v>39</v>
      </c>
    </row>
    <row r="243" spans="1:20" ht="52.5" customHeight="1">
      <c r="A243" s="96">
        <v>734</v>
      </c>
      <c r="B243" s="64" t="s">
        <v>108</v>
      </c>
      <c r="C243" s="96" t="s">
        <v>69</v>
      </c>
      <c r="D243" s="100" t="s">
        <v>387</v>
      </c>
      <c r="E243" s="101"/>
      <c r="F243" s="102"/>
      <c r="G243" s="103" t="s">
        <v>37</v>
      </c>
      <c r="H243" s="103" t="s">
        <v>219</v>
      </c>
      <c r="I243" s="103" t="s">
        <v>385</v>
      </c>
      <c r="J243" s="79">
        <v>111</v>
      </c>
      <c r="K243" s="104">
        <v>0</v>
      </c>
      <c r="L243" s="104">
        <v>0</v>
      </c>
      <c r="M243" s="104">
        <v>0</v>
      </c>
      <c r="N243" s="104">
        <v>18820.123</v>
      </c>
      <c r="O243" s="104">
        <v>0</v>
      </c>
      <c r="P243" s="104">
        <v>0</v>
      </c>
      <c r="Q243" s="104">
        <v>18820.123</v>
      </c>
      <c r="R243" s="104">
        <v>0</v>
      </c>
      <c r="S243" s="104">
        <v>0</v>
      </c>
      <c r="T243" s="105"/>
    </row>
    <row r="244" spans="1:20" ht="52.5" customHeight="1">
      <c r="A244" s="96">
        <v>734</v>
      </c>
      <c r="B244" s="64" t="s">
        <v>108</v>
      </c>
      <c r="C244" s="96" t="s">
        <v>69</v>
      </c>
      <c r="D244" s="100" t="s">
        <v>387</v>
      </c>
      <c r="E244" s="101"/>
      <c r="F244" s="102"/>
      <c r="G244" s="103" t="s">
        <v>104</v>
      </c>
      <c r="H244" s="103" t="s">
        <v>104</v>
      </c>
      <c r="I244" s="103" t="s">
        <v>385</v>
      </c>
      <c r="J244" s="79">
        <v>111</v>
      </c>
      <c r="K244" s="104">
        <v>8041.2439299999996</v>
      </c>
      <c r="L244" s="104">
        <v>0</v>
      </c>
      <c r="M244" s="104">
        <v>0</v>
      </c>
      <c r="N244" s="104">
        <v>8151.8980000000001</v>
      </c>
      <c r="O244" s="104">
        <v>0</v>
      </c>
      <c r="P244" s="104">
        <v>0</v>
      </c>
      <c r="Q244" s="104">
        <v>8151.8980000000001</v>
      </c>
      <c r="R244" s="104">
        <v>0</v>
      </c>
      <c r="S244" s="104">
        <v>0</v>
      </c>
      <c r="T244" s="105"/>
    </row>
    <row r="245" spans="1:20" ht="69">
      <c r="A245" s="96">
        <v>734</v>
      </c>
      <c r="B245" s="64" t="s">
        <v>110</v>
      </c>
      <c r="C245" s="96" t="s">
        <v>69</v>
      </c>
      <c r="D245" s="100" t="s">
        <v>41</v>
      </c>
      <c r="E245" s="101"/>
      <c r="F245" s="102"/>
      <c r="G245" s="103" t="s">
        <v>36</v>
      </c>
      <c r="H245" s="103" t="s">
        <v>70</v>
      </c>
      <c r="I245" s="103" t="s">
        <v>385</v>
      </c>
      <c r="J245" s="79">
        <v>119</v>
      </c>
      <c r="K245" s="104">
        <v>5903.1660000000002</v>
      </c>
      <c r="L245" s="104">
        <v>0</v>
      </c>
      <c r="M245" s="104">
        <v>0</v>
      </c>
      <c r="N245" s="104">
        <v>0</v>
      </c>
      <c r="O245" s="104">
        <v>0</v>
      </c>
      <c r="P245" s="104">
        <v>0</v>
      </c>
      <c r="Q245" s="104">
        <v>0</v>
      </c>
      <c r="R245" s="104">
        <v>0</v>
      </c>
      <c r="S245" s="104">
        <v>0</v>
      </c>
      <c r="T245" s="105" t="s">
        <v>39</v>
      </c>
    </row>
    <row r="246" spans="1:20" ht="69">
      <c r="A246" s="96">
        <v>734</v>
      </c>
      <c r="B246" s="64" t="s">
        <v>110</v>
      </c>
      <c r="C246" s="96" t="s">
        <v>69</v>
      </c>
      <c r="D246" s="100" t="s">
        <v>387</v>
      </c>
      <c r="E246" s="101"/>
      <c r="F246" s="102"/>
      <c r="G246" s="103" t="s">
        <v>37</v>
      </c>
      <c r="H246" s="103" t="s">
        <v>219</v>
      </c>
      <c r="I246" s="103" t="s">
        <v>385</v>
      </c>
      <c r="J246" s="79">
        <v>119</v>
      </c>
      <c r="K246" s="104">
        <v>0</v>
      </c>
      <c r="L246" s="104">
        <v>0</v>
      </c>
      <c r="M246" s="104">
        <v>0</v>
      </c>
      <c r="N246" s="104">
        <v>5683.6779999999999</v>
      </c>
      <c r="O246" s="104">
        <v>0</v>
      </c>
      <c r="P246" s="104">
        <v>0</v>
      </c>
      <c r="Q246" s="104">
        <v>5683.6779999999999</v>
      </c>
      <c r="R246" s="104">
        <v>0</v>
      </c>
      <c r="S246" s="104">
        <v>0</v>
      </c>
      <c r="T246" s="105"/>
    </row>
    <row r="247" spans="1:20" ht="69">
      <c r="A247" s="96">
        <v>734</v>
      </c>
      <c r="B247" s="64" t="s">
        <v>110</v>
      </c>
      <c r="C247" s="96" t="s">
        <v>69</v>
      </c>
      <c r="D247" s="100" t="s">
        <v>387</v>
      </c>
      <c r="E247" s="101"/>
      <c r="F247" s="102"/>
      <c r="G247" s="103" t="s">
        <v>104</v>
      </c>
      <c r="H247" s="103" t="s">
        <v>104</v>
      </c>
      <c r="I247" s="103" t="s">
        <v>385</v>
      </c>
      <c r="J247" s="79">
        <v>119</v>
      </c>
      <c r="K247" s="104">
        <v>2385.66</v>
      </c>
      <c r="L247" s="104">
        <v>0</v>
      </c>
      <c r="M247" s="104">
        <v>0</v>
      </c>
      <c r="N247" s="104">
        <v>2461.873</v>
      </c>
      <c r="O247" s="104">
        <v>0</v>
      </c>
      <c r="P247" s="104">
        <v>0</v>
      </c>
      <c r="Q247" s="104">
        <v>2461.873</v>
      </c>
      <c r="R247" s="104">
        <v>0</v>
      </c>
      <c r="S247" s="104">
        <v>0</v>
      </c>
      <c r="T247" s="105"/>
    </row>
    <row r="248" spans="1:20" ht="84" customHeight="1">
      <c r="A248" s="22">
        <v>734</v>
      </c>
      <c r="B248" s="22" t="s">
        <v>295</v>
      </c>
      <c r="C248" s="23" t="s">
        <v>69</v>
      </c>
      <c r="D248" s="106" t="s">
        <v>388</v>
      </c>
      <c r="E248" s="107"/>
      <c r="F248" s="108"/>
      <c r="G248" s="103" t="s">
        <v>104</v>
      </c>
      <c r="H248" s="103" t="s">
        <v>104</v>
      </c>
      <c r="I248" s="103" t="s">
        <v>385</v>
      </c>
      <c r="J248" s="79">
        <v>112</v>
      </c>
      <c r="K248" s="104">
        <v>0.25</v>
      </c>
      <c r="L248" s="104">
        <v>0</v>
      </c>
      <c r="M248" s="104">
        <v>0</v>
      </c>
      <c r="N248" s="104">
        <v>0.6</v>
      </c>
      <c r="O248" s="104">
        <v>0</v>
      </c>
      <c r="P248" s="104">
        <v>0</v>
      </c>
      <c r="Q248" s="104">
        <v>0.6</v>
      </c>
      <c r="R248" s="104">
        <v>0</v>
      </c>
      <c r="S248" s="104">
        <v>0</v>
      </c>
      <c r="T248" s="109" t="s">
        <v>51</v>
      </c>
    </row>
    <row r="249" spans="1:20" ht="110.25" customHeight="1">
      <c r="A249" s="22">
        <v>734</v>
      </c>
      <c r="B249" s="47" t="s">
        <v>48</v>
      </c>
      <c r="C249" s="23" t="s">
        <v>69</v>
      </c>
      <c r="D249" s="100" t="s">
        <v>389</v>
      </c>
      <c r="E249" s="101"/>
      <c r="F249" s="102"/>
      <c r="G249" s="110" t="s">
        <v>36</v>
      </c>
      <c r="H249" s="110" t="s">
        <v>70</v>
      </c>
      <c r="I249" s="110" t="s">
        <v>385</v>
      </c>
      <c r="J249" s="110" t="s">
        <v>50</v>
      </c>
      <c r="K249" s="111">
        <v>1046.3040900000001</v>
      </c>
      <c r="L249" s="111">
        <v>0</v>
      </c>
      <c r="M249" s="111">
        <v>0</v>
      </c>
      <c r="N249" s="111">
        <v>0</v>
      </c>
      <c r="O249" s="111">
        <v>0</v>
      </c>
      <c r="P249" s="111">
        <v>0</v>
      </c>
      <c r="Q249" s="111">
        <v>0</v>
      </c>
      <c r="R249" s="111">
        <v>0</v>
      </c>
      <c r="S249" s="111">
        <v>0</v>
      </c>
      <c r="T249" s="19" t="s">
        <v>51</v>
      </c>
    </row>
    <row r="250" spans="1:20" ht="42" customHeight="1">
      <c r="A250" s="22">
        <v>734</v>
      </c>
      <c r="B250" s="47" t="s">
        <v>48</v>
      </c>
      <c r="C250" s="23" t="s">
        <v>69</v>
      </c>
      <c r="D250" s="100" t="s">
        <v>387</v>
      </c>
      <c r="E250" s="101"/>
      <c r="F250" s="102"/>
      <c r="G250" s="110" t="s">
        <v>37</v>
      </c>
      <c r="H250" s="110" t="s">
        <v>219</v>
      </c>
      <c r="I250" s="110" t="s">
        <v>385</v>
      </c>
      <c r="J250" s="110" t="s">
        <v>50</v>
      </c>
      <c r="K250" s="111">
        <v>0</v>
      </c>
      <c r="L250" s="111">
        <v>0</v>
      </c>
      <c r="M250" s="111">
        <v>0</v>
      </c>
      <c r="N250" s="111">
        <v>839.43799999999999</v>
      </c>
      <c r="O250" s="111">
        <v>0</v>
      </c>
      <c r="P250" s="111">
        <v>0</v>
      </c>
      <c r="Q250" s="111">
        <v>839.43799999999999</v>
      </c>
      <c r="R250" s="111">
        <v>0</v>
      </c>
      <c r="S250" s="111">
        <v>0</v>
      </c>
      <c r="T250" s="19"/>
    </row>
    <row r="251" spans="1:20" ht="42" customHeight="1">
      <c r="A251" s="22">
        <v>734</v>
      </c>
      <c r="B251" s="47" t="s">
        <v>48</v>
      </c>
      <c r="C251" s="23" t="s">
        <v>69</v>
      </c>
      <c r="D251" s="100" t="s">
        <v>387</v>
      </c>
      <c r="E251" s="101"/>
      <c r="F251" s="102"/>
      <c r="G251" s="110" t="s">
        <v>104</v>
      </c>
      <c r="H251" s="110" t="s">
        <v>104</v>
      </c>
      <c r="I251" s="110" t="s">
        <v>385</v>
      </c>
      <c r="J251" s="110" t="s">
        <v>50</v>
      </c>
      <c r="K251" s="111">
        <v>10169.525320000001</v>
      </c>
      <c r="L251" s="111">
        <v>0</v>
      </c>
      <c r="M251" s="111">
        <v>0</v>
      </c>
      <c r="N251" s="111">
        <v>9203.6</v>
      </c>
      <c r="O251" s="111">
        <v>0</v>
      </c>
      <c r="P251" s="111">
        <v>0</v>
      </c>
      <c r="Q251" s="111">
        <v>9203.6</v>
      </c>
      <c r="R251" s="111">
        <v>0</v>
      </c>
      <c r="S251" s="111">
        <v>0</v>
      </c>
      <c r="T251" s="19"/>
    </row>
    <row r="252" spans="1:20" ht="162" customHeight="1">
      <c r="A252" s="22" t="s">
        <v>381</v>
      </c>
      <c r="B252" s="22" t="s">
        <v>84</v>
      </c>
      <c r="C252" s="23" t="s">
        <v>69</v>
      </c>
      <c r="D252" s="19" t="s">
        <v>390</v>
      </c>
      <c r="E252" s="19"/>
      <c r="F252" s="19"/>
      <c r="G252" s="110" t="s">
        <v>36</v>
      </c>
      <c r="H252" s="110" t="s">
        <v>70</v>
      </c>
      <c r="I252" s="110" t="s">
        <v>385</v>
      </c>
      <c r="J252" s="110" t="s">
        <v>302</v>
      </c>
      <c r="K252" s="111">
        <v>50.396000000000001</v>
      </c>
      <c r="L252" s="111">
        <v>0</v>
      </c>
      <c r="M252" s="111">
        <v>0</v>
      </c>
      <c r="N252" s="111">
        <v>0</v>
      </c>
      <c r="O252" s="111">
        <v>0</v>
      </c>
      <c r="P252" s="111">
        <v>0</v>
      </c>
      <c r="Q252" s="111">
        <v>0</v>
      </c>
      <c r="R252" s="111">
        <v>0</v>
      </c>
      <c r="S252" s="111">
        <v>0</v>
      </c>
      <c r="T252" s="112" t="s">
        <v>51</v>
      </c>
    </row>
    <row r="253" spans="1:20" ht="51" customHeight="1">
      <c r="A253" s="22" t="s">
        <v>381</v>
      </c>
      <c r="B253" s="22" t="s">
        <v>84</v>
      </c>
      <c r="C253" s="23" t="s">
        <v>69</v>
      </c>
      <c r="D253" s="100" t="s">
        <v>387</v>
      </c>
      <c r="E253" s="101"/>
      <c r="F253" s="102"/>
      <c r="G253" s="110" t="s">
        <v>37</v>
      </c>
      <c r="H253" s="110" t="s">
        <v>219</v>
      </c>
      <c r="I253" s="110" t="s">
        <v>385</v>
      </c>
      <c r="J253" s="110" t="s">
        <v>302</v>
      </c>
      <c r="K253" s="111">
        <v>0</v>
      </c>
      <c r="L253" s="111">
        <v>0</v>
      </c>
      <c r="M253" s="111">
        <v>0</v>
      </c>
      <c r="N253" s="111">
        <v>79.5</v>
      </c>
      <c r="O253" s="111">
        <v>0</v>
      </c>
      <c r="P253" s="111">
        <v>0</v>
      </c>
      <c r="Q253" s="111">
        <v>79.5</v>
      </c>
      <c r="R253" s="111">
        <v>0</v>
      </c>
      <c r="S253" s="111">
        <v>0</v>
      </c>
      <c r="T253" s="113"/>
    </row>
    <row r="254" spans="1:20" ht="51" customHeight="1">
      <c r="A254" s="22" t="s">
        <v>381</v>
      </c>
      <c r="B254" s="22" t="s">
        <v>84</v>
      </c>
      <c r="C254" s="23" t="s">
        <v>69</v>
      </c>
      <c r="D254" s="100" t="s">
        <v>387</v>
      </c>
      <c r="E254" s="101"/>
      <c r="F254" s="102"/>
      <c r="G254" s="110" t="s">
        <v>104</v>
      </c>
      <c r="H254" s="110" t="s">
        <v>104</v>
      </c>
      <c r="I254" s="110" t="s">
        <v>385</v>
      </c>
      <c r="J254" s="110" t="s">
        <v>302</v>
      </c>
      <c r="K254" s="111">
        <v>3090.7890000000002</v>
      </c>
      <c r="L254" s="111">
        <v>0</v>
      </c>
      <c r="M254" s="111">
        <v>0</v>
      </c>
      <c r="N254" s="111">
        <v>2512.09</v>
      </c>
      <c r="O254" s="111">
        <v>0</v>
      </c>
      <c r="P254" s="111">
        <v>0</v>
      </c>
      <c r="Q254" s="111">
        <v>2512.09</v>
      </c>
      <c r="R254" s="111">
        <v>0</v>
      </c>
      <c r="S254" s="111">
        <v>0</v>
      </c>
      <c r="T254" s="114"/>
    </row>
    <row r="255" spans="1:20" ht="77.25" customHeight="1">
      <c r="A255" s="39" t="s">
        <v>381</v>
      </c>
      <c r="B255" s="40" t="s">
        <v>303</v>
      </c>
      <c r="C255" s="39" t="s">
        <v>69</v>
      </c>
      <c r="D255" s="19" t="s">
        <v>306</v>
      </c>
      <c r="E255" s="19"/>
      <c r="F255" s="19"/>
      <c r="G255" s="110" t="s">
        <v>104</v>
      </c>
      <c r="H255" s="110" t="s">
        <v>104</v>
      </c>
      <c r="I255" s="110" t="s">
        <v>385</v>
      </c>
      <c r="J255" s="110" t="s">
        <v>305</v>
      </c>
      <c r="K255" s="111">
        <v>87.98</v>
      </c>
      <c r="L255" s="111">
        <v>0</v>
      </c>
      <c r="M255" s="111">
        <v>0</v>
      </c>
      <c r="N255" s="111">
        <v>85.23</v>
      </c>
      <c r="O255" s="111">
        <v>0</v>
      </c>
      <c r="P255" s="111">
        <v>0</v>
      </c>
      <c r="Q255" s="111">
        <v>85.23</v>
      </c>
      <c r="R255" s="111">
        <v>0</v>
      </c>
      <c r="S255" s="111">
        <v>0</v>
      </c>
      <c r="T255" s="115" t="s">
        <v>51</v>
      </c>
    </row>
    <row r="256" spans="1:20" ht="84" customHeight="1">
      <c r="A256" s="39" t="s">
        <v>381</v>
      </c>
      <c r="B256" s="40" t="s">
        <v>193</v>
      </c>
      <c r="C256" s="39" t="s">
        <v>69</v>
      </c>
      <c r="D256" s="19" t="s">
        <v>304</v>
      </c>
      <c r="E256" s="19"/>
      <c r="F256" s="19"/>
      <c r="G256" s="110" t="s">
        <v>104</v>
      </c>
      <c r="H256" s="110" t="s">
        <v>104</v>
      </c>
      <c r="I256" s="110" t="s">
        <v>385</v>
      </c>
      <c r="J256" s="110" t="s">
        <v>307</v>
      </c>
      <c r="K256" s="111">
        <v>1.7318199999999999</v>
      </c>
      <c r="L256" s="111">
        <v>0</v>
      </c>
      <c r="M256" s="111">
        <v>0</v>
      </c>
      <c r="N256" s="111">
        <v>1.77</v>
      </c>
      <c r="O256" s="111">
        <v>0</v>
      </c>
      <c r="P256" s="111">
        <v>0</v>
      </c>
      <c r="Q256" s="111">
        <v>1.77</v>
      </c>
      <c r="R256" s="111">
        <v>0</v>
      </c>
      <c r="S256" s="111">
        <v>0</v>
      </c>
      <c r="T256" s="115" t="s">
        <v>51</v>
      </c>
    </row>
    <row r="257" spans="1:20" ht="82.8">
      <c r="A257" s="94" t="s">
        <v>381</v>
      </c>
      <c r="B257" s="60" t="s">
        <v>52</v>
      </c>
      <c r="C257" s="94" t="s">
        <v>213</v>
      </c>
      <c r="D257" s="60" t="s">
        <v>30</v>
      </c>
      <c r="E257" s="60" t="s">
        <v>214</v>
      </c>
      <c r="F257" s="60" t="s">
        <v>215</v>
      </c>
      <c r="G257" s="61"/>
      <c r="H257" s="61"/>
      <c r="I257" s="61" t="s">
        <v>391</v>
      </c>
      <c r="J257" s="54"/>
      <c r="K257" s="62">
        <f t="shared" ref="K257:S257" si="87">K258</f>
        <v>45</v>
      </c>
      <c r="L257" s="62">
        <f t="shared" si="87"/>
        <v>0</v>
      </c>
      <c r="M257" s="62">
        <f t="shared" si="87"/>
        <v>0</v>
      </c>
      <c r="N257" s="62">
        <f t="shared" si="87"/>
        <v>60</v>
      </c>
      <c r="O257" s="62">
        <f t="shared" si="87"/>
        <v>0</v>
      </c>
      <c r="P257" s="62">
        <f t="shared" si="87"/>
        <v>0</v>
      </c>
      <c r="Q257" s="62">
        <f t="shared" si="87"/>
        <v>60</v>
      </c>
      <c r="R257" s="62">
        <f t="shared" si="87"/>
        <v>0</v>
      </c>
      <c r="S257" s="62">
        <f t="shared" si="87"/>
        <v>0</v>
      </c>
      <c r="T257" s="60"/>
    </row>
    <row r="258" spans="1:20" ht="76.5" customHeight="1">
      <c r="A258" s="39" t="s">
        <v>381</v>
      </c>
      <c r="B258" s="47" t="s">
        <v>48</v>
      </c>
      <c r="C258" s="39" t="s">
        <v>213</v>
      </c>
      <c r="D258" s="19" t="s">
        <v>392</v>
      </c>
      <c r="E258" s="19"/>
      <c r="F258" s="19"/>
      <c r="G258" s="110" t="s">
        <v>37</v>
      </c>
      <c r="H258" s="110" t="s">
        <v>219</v>
      </c>
      <c r="I258" s="110" t="s">
        <v>391</v>
      </c>
      <c r="J258" s="110">
        <v>244</v>
      </c>
      <c r="K258" s="111">
        <v>45</v>
      </c>
      <c r="L258" s="111">
        <v>0</v>
      </c>
      <c r="M258" s="111">
        <v>0</v>
      </c>
      <c r="N258" s="111">
        <v>60</v>
      </c>
      <c r="O258" s="111">
        <v>0</v>
      </c>
      <c r="P258" s="111">
        <v>0</v>
      </c>
      <c r="Q258" s="111">
        <v>60</v>
      </c>
      <c r="R258" s="111">
        <v>0</v>
      </c>
      <c r="S258" s="111">
        <v>0</v>
      </c>
      <c r="T258" s="115" t="s">
        <v>51</v>
      </c>
    </row>
    <row r="259" spans="1:20" ht="55.2">
      <c r="A259" s="116" t="s">
        <v>393</v>
      </c>
      <c r="B259" s="28" t="s">
        <v>394</v>
      </c>
      <c r="C259" s="29"/>
      <c r="D259" s="30" t="s">
        <v>395</v>
      </c>
      <c r="E259" s="30"/>
      <c r="F259" s="30"/>
      <c r="G259" s="29"/>
      <c r="H259" s="29"/>
      <c r="I259" s="29"/>
      <c r="J259" s="29"/>
      <c r="K259" s="117">
        <f t="shared" ref="K259:S259" si="88">K260+K262+K270+K275+K283+K285+K289+K291+K293+K295+K297+K299+K303</f>
        <v>66142.097180000012</v>
      </c>
      <c r="L259" s="117">
        <f t="shared" si="88"/>
        <v>0</v>
      </c>
      <c r="M259" s="117">
        <f t="shared" si="88"/>
        <v>0</v>
      </c>
      <c r="N259" s="117">
        <f t="shared" si="88"/>
        <v>44935.5</v>
      </c>
      <c r="O259" s="117">
        <f t="shared" si="88"/>
        <v>0</v>
      </c>
      <c r="P259" s="117">
        <f t="shared" si="88"/>
        <v>0</v>
      </c>
      <c r="Q259" s="117">
        <f t="shared" si="88"/>
        <v>38935.5</v>
      </c>
      <c r="R259" s="117">
        <f t="shared" si="88"/>
        <v>0</v>
      </c>
      <c r="S259" s="117">
        <f t="shared" si="88"/>
        <v>0</v>
      </c>
      <c r="T259" s="118"/>
    </row>
    <row r="260" spans="1:20" ht="110.4">
      <c r="A260" s="32" t="s">
        <v>393</v>
      </c>
      <c r="B260" s="60" t="s">
        <v>396</v>
      </c>
      <c r="C260" s="119" t="s">
        <v>397</v>
      </c>
      <c r="D260" s="60" t="s">
        <v>30</v>
      </c>
      <c r="E260" s="120" t="s">
        <v>398</v>
      </c>
      <c r="F260" s="60" t="s">
        <v>32</v>
      </c>
      <c r="G260" s="32"/>
      <c r="H260" s="32"/>
      <c r="I260" s="32" t="s">
        <v>399</v>
      </c>
      <c r="J260" s="119"/>
      <c r="K260" s="121">
        <f>K261</f>
        <v>8686.5889999999999</v>
      </c>
      <c r="L260" s="121">
        <f t="shared" ref="L260:S260" si="89">L261</f>
        <v>0</v>
      </c>
      <c r="M260" s="121">
        <f t="shared" si="89"/>
        <v>0</v>
      </c>
      <c r="N260" s="121">
        <f t="shared" si="89"/>
        <v>7600</v>
      </c>
      <c r="O260" s="121">
        <f t="shared" si="89"/>
        <v>0</v>
      </c>
      <c r="P260" s="121">
        <f t="shared" si="89"/>
        <v>0</v>
      </c>
      <c r="Q260" s="121">
        <f t="shared" si="89"/>
        <v>0</v>
      </c>
      <c r="R260" s="121">
        <f t="shared" si="89"/>
        <v>0</v>
      </c>
      <c r="S260" s="121">
        <f t="shared" si="89"/>
        <v>0</v>
      </c>
      <c r="T260" s="120"/>
    </row>
    <row r="261" spans="1:20" ht="78.75" customHeight="1">
      <c r="A261" s="39" t="s">
        <v>393</v>
      </c>
      <c r="B261" s="47" t="s">
        <v>48</v>
      </c>
      <c r="C261" s="39" t="s">
        <v>397</v>
      </c>
      <c r="D261" s="19" t="s">
        <v>392</v>
      </c>
      <c r="E261" s="19"/>
      <c r="F261" s="19"/>
      <c r="G261" s="110" t="s">
        <v>59</v>
      </c>
      <c r="H261" s="110" t="s">
        <v>201</v>
      </c>
      <c r="I261" s="110" t="s">
        <v>399</v>
      </c>
      <c r="J261" s="110" t="s">
        <v>50</v>
      </c>
      <c r="K261" s="111">
        <v>8686.5889999999999</v>
      </c>
      <c r="L261" s="111">
        <v>0</v>
      </c>
      <c r="M261" s="111">
        <v>0</v>
      </c>
      <c r="N261" s="111">
        <v>7600</v>
      </c>
      <c r="O261" s="111">
        <v>0</v>
      </c>
      <c r="P261" s="111">
        <v>0</v>
      </c>
      <c r="Q261" s="111">
        <v>0</v>
      </c>
      <c r="R261" s="111">
        <v>0</v>
      </c>
      <c r="S261" s="111">
        <v>0</v>
      </c>
      <c r="T261" s="115" t="s">
        <v>39</v>
      </c>
    </row>
    <row r="262" spans="1:20" ht="82.8">
      <c r="A262" s="32" t="s">
        <v>393</v>
      </c>
      <c r="B262" s="60" t="s">
        <v>105</v>
      </c>
      <c r="C262" s="119" t="s">
        <v>400</v>
      </c>
      <c r="D262" s="60" t="s">
        <v>30</v>
      </c>
      <c r="E262" s="120" t="s">
        <v>401</v>
      </c>
      <c r="F262" s="60" t="s">
        <v>32</v>
      </c>
      <c r="G262" s="32"/>
      <c r="H262" s="32"/>
      <c r="I262" s="32" t="s">
        <v>402</v>
      </c>
      <c r="J262" s="119"/>
      <c r="K262" s="121">
        <f>SUM(K263:K269)</f>
        <v>31595.405070000001</v>
      </c>
      <c r="L262" s="121">
        <f t="shared" ref="L262:S262" si="90">L263+L264+L265+L267+L268+L269+L266</f>
        <v>0</v>
      </c>
      <c r="M262" s="121">
        <f t="shared" si="90"/>
        <v>0</v>
      </c>
      <c r="N262" s="121">
        <f t="shared" si="90"/>
        <v>29819.64</v>
      </c>
      <c r="O262" s="121">
        <f t="shared" si="90"/>
        <v>0</v>
      </c>
      <c r="P262" s="121">
        <f t="shared" si="90"/>
        <v>0</v>
      </c>
      <c r="Q262" s="121">
        <f t="shared" si="90"/>
        <v>31419.64</v>
      </c>
      <c r="R262" s="121">
        <f t="shared" si="90"/>
        <v>0</v>
      </c>
      <c r="S262" s="121">
        <f t="shared" si="90"/>
        <v>0</v>
      </c>
      <c r="T262" s="120"/>
    </row>
    <row r="263" spans="1:20" ht="117.75" customHeight="1">
      <c r="A263" s="122" t="s">
        <v>393</v>
      </c>
      <c r="B263" s="64" t="s">
        <v>108</v>
      </c>
      <c r="C263" s="122" t="s">
        <v>397</v>
      </c>
      <c r="D263" s="123" t="s">
        <v>403</v>
      </c>
      <c r="E263" s="123"/>
      <c r="F263" s="123"/>
      <c r="G263" s="122" t="s">
        <v>59</v>
      </c>
      <c r="H263" s="122" t="s">
        <v>201</v>
      </c>
      <c r="I263" s="122" t="s">
        <v>402</v>
      </c>
      <c r="J263" s="122" t="s">
        <v>202</v>
      </c>
      <c r="K263" s="124">
        <v>11483.605</v>
      </c>
      <c r="L263" s="124">
        <v>0</v>
      </c>
      <c r="M263" s="124">
        <v>0</v>
      </c>
      <c r="N263" s="124">
        <v>10950.503000000001</v>
      </c>
      <c r="O263" s="124">
        <v>0</v>
      </c>
      <c r="P263" s="124">
        <v>0</v>
      </c>
      <c r="Q263" s="124">
        <v>10950.503000000001</v>
      </c>
      <c r="R263" s="124">
        <v>0</v>
      </c>
      <c r="S263" s="124">
        <v>0</v>
      </c>
      <c r="T263" s="125" t="s">
        <v>39</v>
      </c>
    </row>
    <row r="264" spans="1:20" ht="69">
      <c r="A264" s="39" t="s">
        <v>393</v>
      </c>
      <c r="B264" s="64" t="s">
        <v>110</v>
      </c>
      <c r="C264" s="39" t="s">
        <v>397</v>
      </c>
      <c r="D264" s="19" t="s">
        <v>41</v>
      </c>
      <c r="E264" s="19"/>
      <c r="F264" s="19"/>
      <c r="G264" s="110" t="s">
        <v>59</v>
      </c>
      <c r="H264" s="110" t="s">
        <v>201</v>
      </c>
      <c r="I264" s="110" t="s">
        <v>402</v>
      </c>
      <c r="J264" s="110" t="s">
        <v>203</v>
      </c>
      <c r="K264" s="111">
        <v>3468.049</v>
      </c>
      <c r="L264" s="111">
        <v>0</v>
      </c>
      <c r="M264" s="111">
        <v>0</v>
      </c>
      <c r="N264" s="111">
        <v>3307.0520000000001</v>
      </c>
      <c r="O264" s="111">
        <v>0</v>
      </c>
      <c r="P264" s="111">
        <v>0</v>
      </c>
      <c r="Q264" s="111">
        <v>3307.0520000000001</v>
      </c>
      <c r="R264" s="111">
        <v>0</v>
      </c>
      <c r="S264" s="111">
        <v>0</v>
      </c>
      <c r="T264" s="115" t="s">
        <v>39</v>
      </c>
    </row>
    <row r="265" spans="1:20" ht="136.5" customHeight="1">
      <c r="A265" s="39" t="s">
        <v>393</v>
      </c>
      <c r="B265" s="47" t="s">
        <v>48</v>
      </c>
      <c r="C265" s="39" t="s">
        <v>397</v>
      </c>
      <c r="D265" s="19" t="s">
        <v>404</v>
      </c>
      <c r="E265" s="19"/>
      <c r="F265" s="19"/>
      <c r="G265" s="110" t="s">
        <v>59</v>
      </c>
      <c r="H265" s="110" t="s">
        <v>201</v>
      </c>
      <c r="I265" s="110" t="s">
        <v>402</v>
      </c>
      <c r="J265" s="110" t="s">
        <v>50</v>
      </c>
      <c r="K265" s="111">
        <v>14132.57662</v>
      </c>
      <c r="L265" s="111">
        <v>0</v>
      </c>
      <c r="M265" s="111">
        <v>0</v>
      </c>
      <c r="N265" s="111">
        <v>12529.603999999999</v>
      </c>
      <c r="O265" s="111">
        <v>0</v>
      </c>
      <c r="P265" s="111">
        <v>0</v>
      </c>
      <c r="Q265" s="111">
        <v>14129.603999999999</v>
      </c>
      <c r="R265" s="111">
        <v>0</v>
      </c>
      <c r="S265" s="111">
        <v>0</v>
      </c>
      <c r="T265" s="115" t="s">
        <v>51</v>
      </c>
    </row>
    <row r="266" spans="1:20" ht="144.75" customHeight="1">
      <c r="A266" s="39" t="s">
        <v>393</v>
      </c>
      <c r="B266" s="47" t="s">
        <v>48</v>
      </c>
      <c r="C266" s="39" t="s">
        <v>286</v>
      </c>
      <c r="D266" s="19" t="s">
        <v>404</v>
      </c>
      <c r="E266" s="19"/>
      <c r="F266" s="19"/>
      <c r="G266" s="110" t="s">
        <v>104</v>
      </c>
      <c r="H266" s="110" t="s">
        <v>37</v>
      </c>
      <c r="I266" s="110" t="s">
        <v>402</v>
      </c>
      <c r="J266" s="110" t="s">
        <v>50</v>
      </c>
      <c r="K266" s="111">
        <v>2246.6356300000002</v>
      </c>
      <c r="L266" s="111">
        <v>0</v>
      </c>
      <c r="M266" s="111">
        <v>0</v>
      </c>
      <c r="N266" s="111">
        <v>2642.105</v>
      </c>
      <c r="O266" s="111">
        <v>0</v>
      </c>
      <c r="P266" s="111">
        <v>0</v>
      </c>
      <c r="Q266" s="111">
        <v>2642.105</v>
      </c>
      <c r="R266" s="111">
        <v>0</v>
      </c>
      <c r="S266" s="111">
        <v>0</v>
      </c>
      <c r="T266" s="115" t="s">
        <v>51</v>
      </c>
    </row>
    <row r="267" spans="1:20" ht="153" customHeight="1">
      <c r="A267" s="39" t="s">
        <v>393</v>
      </c>
      <c r="B267" s="40" t="s">
        <v>84</v>
      </c>
      <c r="C267" s="39" t="s">
        <v>397</v>
      </c>
      <c r="D267" s="19" t="s">
        <v>390</v>
      </c>
      <c r="E267" s="19"/>
      <c r="F267" s="19"/>
      <c r="G267" s="110" t="s">
        <v>59</v>
      </c>
      <c r="H267" s="110" t="s">
        <v>201</v>
      </c>
      <c r="I267" s="110" t="s">
        <v>402</v>
      </c>
      <c r="J267" s="110" t="s">
        <v>302</v>
      </c>
      <c r="K267" s="111">
        <v>133.05600000000001</v>
      </c>
      <c r="L267" s="111">
        <v>0</v>
      </c>
      <c r="M267" s="111">
        <v>0</v>
      </c>
      <c r="N267" s="111">
        <v>300</v>
      </c>
      <c r="O267" s="111">
        <v>0</v>
      </c>
      <c r="P267" s="111">
        <v>0</v>
      </c>
      <c r="Q267" s="111">
        <v>300</v>
      </c>
      <c r="R267" s="111">
        <v>0</v>
      </c>
      <c r="S267" s="111">
        <v>0</v>
      </c>
      <c r="T267" s="115" t="s">
        <v>51</v>
      </c>
    </row>
    <row r="268" spans="1:20" ht="75" customHeight="1">
      <c r="A268" s="39" t="s">
        <v>393</v>
      </c>
      <c r="B268" s="40" t="s">
        <v>303</v>
      </c>
      <c r="C268" s="39" t="s">
        <v>397</v>
      </c>
      <c r="D268" s="19" t="s">
        <v>306</v>
      </c>
      <c r="E268" s="19"/>
      <c r="F268" s="19"/>
      <c r="G268" s="110" t="s">
        <v>59</v>
      </c>
      <c r="H268" s="110" t="s">
        <v>201</v>
      </c>
      <c r="I268" s="110" t="s">
        <v>402</v>
      </c>
      <c r="J268" s="110" t="s">
        <v>305</v>
      </c>
      <c r="K268" s="111">
        <v>127.776</v>
      </c>
      <c r="L268" s="111">
        <v>0</v>
      </c>
      <c r="M268" s="111">
        <v>0</v>
      </c>
      <c r="N268" s="111">
        <v>86.665999999999997</v>
      </c>
      <c r="O268" s="111">
        <v>0</v>
      </c>
      <c r="P268" s="111">
        <v>0</v>
      </c>
      <c r="Q268" s="111">
        <v>86.665999999999997</v>
      </c>
      <c r="R268" s="111">
        <v>0</v>
      </c>
      <c r="S268" s="111">
        <v>0</v>
      </c>
      <c r="T268" s="115" t="s">
        <v>51</v>
      </c>
    </row>
    <row r="269" spans="1:20" ht="75.75" customHeight="1">
      <c r="A269" s="39" t="s">
        <v>393</v>
      </c>
      <c r="B269" s="40" t="s">
        <v>193</v>
      </c>
      <c r="C269" s="39" t="s">
        <v>397</v>
      </c>
      <c r="D269" s="19" t="s">
        <v>304</v>
      </c>
      <c r="E269" s="19"/>
      <c r="F269" s="19"/>
      <c r="G269" s="110" t="s">
        <v>59</v>
      </c>
      <c r="H269" s="110" t="s">
        <v>201</v>
      </c>
      <c r="I269" s="110" t="s">
        <v>402</v>
      </c>
      <c r="J269" s="110">
        <v>853</v>
      </c>
      <c r="K269" s="111">
        <v>3.70682</v>
      </c>
      <c r="L269" s="111">
        <v>0</v>
      </c>
      <c r="M269" s="111">
        <v>0</v>
      </c>
      <c r="N269" s="111">
        <v>3.71</v>
      </c>
      <c r="O269" s="111">
        <v>0</v>
      </c>
      <c r="P269" s="111">
        <v>0</v>
      </c>
      <c r="Q269" s="111">
        <v>3.71</v>
      </c>
      <c r="R269" s="111">
        <v>0</v>
      </c>
      <c r="S269" s="111">
        <v>0</v>
      </c>
      <c r="T269" s="115" t="s">
        <v>51</v>
      </c>
    </row>
    <row r="270" spans="1:20" ht="82.8">
      <c r="A270" s="32" t="s">
        <v>393</v>
      </c>
      <c r="B270" s="60" t="s">
        <v>52</v>
      </c>
      <c r="C270" s="119" t="s">
        <v>400</v>
      </c>
      <c r="D270" s="60" t="s">
        <v>30</v>
      </c>
      <c r="E270" s="120" t="s">
        <v>401</v>
      </c>
      <c r="F270" s="60" t="s">
        <v>32</v>
      </c>
      <c r="G270" s="32"/>
      <c r="H270" s="32"/>
      <c r="I270" s="32" t="s">
        <v>405</v>
      </c>
      <c r="J270" s="119"/>
      <c r="K270" s="121">
        <f>SUM(K271:K274)</f>
        <v>428.78788999999995</v>
      </c>
      <c r="L270" s="121">
        <f t="shared" ref="L270:S270" si="91">L271+L272+L273+L274</f>
        <v>0</v>
      </c>
      <c r="M270" s="121">
        <f t="shared" si="91"/>
        <v>0</v>
      </c>
      <c r="N270" s="121">
        <f t="shared" si="91"/>
        <v>594.75599999999997</v>
      </c>
      <c r="O270" s="121">
        <f t="shared" si="91"/>
        <v>0</v>
      </c>
      <c r="P270" s="121">
        <f t="shared" si="91"/>
        <v>0</v>
      </c>
      <c r="Q270" s="121">
        <f t="shared" si="91"/>
        <v>594.75599999999997</v>
      </c>
      <c r="R270" s="121">
        <f t="shared" si="91"/>
        <v>0</v>
      </c>
      <c r="S270" s="121">
        <f t="shared" si="91"/>
        <v>0</v>
      </c>
      <c r="T270" s="120"/>
    </row>
    <row r="271" spans="1:20" ht="77.25" customHeight="1">
      <c r="A271" s="39" t="s">
        <v>393</v>
      </c>
      <c r="B271" s="47" t="s">
        <v>48</v>
      </c>
      <c r="C271" s="39" t="s">
        <v>397</v>
      </c>
      <c r="D271" s="19" t="s">
        <v>392</v>
      </c>
      <c r="E271" s="19"/>
      <c r="F271" s="19"/>
      <c r="G271" s="110" t="s">
        <v>59</v>
      </c>
      <c r="H271" s="110" t="s">
        <v>201</v>
      </c>
      <c r="I271" s="110" t="s">
        <v>405</v>
      </c>
      <c r="J271" s="110" t="s">
        <v>50</v>
      </c>
      <c r="K271" s="111">
        <v>0</v>
      </c>
      <c r="L271" s="111">
        <v>0</v>
      </c>
      <c r="M271" s="111">
        <v>0</v>
      </c>
      <c r="N271" s="111">
        <v>20</v>
      </c>
      <c r="O271" s="111">
        <v>0</v>
      </c>
      <c r="P271" s="111">
        <v>0</v>
      </c>
      <c r="Q271" s="111">
        <v>20</v>
      </c>
      <c r="R271" s="111">
        <v>0</v>
      </c>
      <c r="S271" s="111">
        <v>0</v>
      </c>
      <c r="T271" s="115" t="s">
        <v>51</v>
      </c>
    </row>
    <row r="272" spans="1:20" ht="78.75" customHeight="1">
      <c r="A272" s="39" t="s">
        <v>393</v>
      </c>
      <c r="B272" s="64" t="s">
        <v>108</v>
      </c>
      <c r="C272" s="39" t="s">
        <v>286</v>
      </c>
      <c r="D272" s="19" t="s">
        <v>392</v>
      </c>
      <c r="E272" s="19"/>
      <c r="F272" s="19"/>
      <c r="G272" s="110" t="s">
        <v>104</v>
      </c>
      <c r="H272" s="110" t="s">
        <v>37</v>
      </c>
      <c r="I272" s="110" t="s">
        <v>405</v>
      </c>
      <c r="J272" s="110" t="s">
        <v>202</v>
      </c>
      <c r="K272" s="111">
        <v>253.63200000000001</v>
      </c>
      <c r="L272" s="111">
        <v>0</v>
      </c>
      <c r="M272" s="111">
        <v>0</v>
      </c>
      <c r="N272" s="111">
        <v>242.71799999999999</v>
      </c>
      <c r="O272" s="111">
        <v>0</v>
      </c>
      <c r="P272" s="111">
        <v>0</v>
      </c>
      <c r="Q272" s="111">
        <v>242.71799999999999</v>
      </c>
      <c r="R272" s="111">
        <v>0</v>
      </c>
      <c r="S272" s="111">
        <v>0</v>
      </c>
      <c r="T272" s="115" t="s">
        <v>51</v>
      </c>
    </row>
    <row r="273" spans="1:20" ht="78.75" customHeight="1">
      <c r="A273" s="39" t="s">
        <v>393</v>
      </c>
      <c r="B273" s="64" t="s">
        <v>110</v>
      </c>
      <c r="C273" s="39" t="s">
        <v>286</v>
      </c>
      <c r="D273" s="19" t="s">
        <v>392</v>
      </c>
      <c r="E273" s="19"/>
      <c r="F273" s="19"/>
      <c r="G273" s="110" t="s">
        <v>104</v>
      </c>
      <c r="H273" s="110" t="s">
        <v>37</v>
      </c>
      <c r="I273" s="110" t="s">
        <v>405</v>
      </c>
      <c r="J273" s="110" t="s">
        <v>203</v>
      </c>
      <c r="K273" s="111">
        <v>76.596890000000002</v>
      </c>
      <c r="L273" s="111">
        <v>0</v>
      </c>
      <c r="M273" s="111">
        <v>0</v>
      </c>
      <c r="N273" s="111">
        <v>73.301000000000002</v>
      </c>
      <c r="O273" s="111">
        <v>0</v>
      </c>
      <c r="P273" s="111">
        <v>0</v>
      </c>
      <c r="Q273" s="111">
        <v>73.301000000000002</v>
      </c>
      <c r="R273" s="111">
        <v>0</v>
      </c>
      <c r="S273" s="111">
        <v>0</v>
      </c>
      <c r="T273" s="115" t="s">
        <v>39</v>
      </c>
    </row>
    <row r="274" spans="1:20" ht="78.75" customHeight="1">
      <c r="A274" s="39" t="s">
        <v>393</v>
      </c>
      <c r="B274" s="47" t="s">
        <v>48</v>
      </c>
      <c r="C274" s="39" t="s">
        <v>286</v>
      </c>
      <c r="D274" s="19" t="s">
        <v>392</v>
      </c>
      <c r="E274" s="19"/>
      <c r="F274" s="19"/>
      <c r="G274" s="110" t="s">
        <v>104</v>
      </c>
      <c r="H274" s="110" t="s">
        <v>37</v>
      </c>
      <c r="I274" s="110" t="s">
        <v>405</v>
      </c>
      <c r="J274" s="110" t="s">
        <v>50</v>
      </c>
      <c r="K274" s="111">
        <v>98.558999999999997</v>
      </c>
      <c r="L274" s="111">
        <v>0</v>
      </c>
      <c r="M274" s="111">
        <v>0</v>
      </c>
      <c r="N274" s="111">
        <v>258.73700000000002</v>
      </c>
      <c r="O274" s="111">
        <v>0</v>
      </c>
      <c r="P274" s="111">
        <v>0</v>
      </c>
      <c r="Q274" s="111">
        <v>258.73700000000002</v>
      </c>
      <c r="R274" s="111">
        <v>0</v>
      </c>
      <c r="S274" s="111">
        <v>0</v>
      </c>
      <c r="T274" s="115" t="s">
        <v>51</v>
      </c>
    </row>
    <row r="275" spans="1:20" ht="82.8">
      <c r="A275" s="32" t="s">
        <v>393</v>
      </c>
      <c r="B275" s="60" t="s">
        <v>105</v>
      </c>
      <c r="C275" s="119" t="s">
        <v>406</v>
      </c>
      <c r="D275" s="60" t="s">
        <v>30</v>
      </c>
      <c r="E275" s="60" t="s">
        <v>407</v>
      </c>
      <c r="F275" s="73" t="s">
        <v>309</v>
      </c>
      <c r="G275" s="32"/>
      <c r="H275" s="32"/>
      <c r="I275" s="32" t="s">
        <v>408</v>
      </c>
      <c r="J275" s="119"/>
      <c r="K275" s="121">
        <f>SUM(K276:K282)</f>
        <v>9358.7466999999997</v>
      </c>
      <c r="L275" s="121">
        <f t="shared" ref="L275:S275" si="92">L276+L277+L278+L279+L280+L281+L282</f>
        <v>0</v>
      </c>
      <c r="M275" s="121">
        <f t="shared" si="92"/>
        <v>0</v>
      </c>
      <c r="N275" s="121">
        <f t="shared" si="92"/>
        <v>5120.7110000000002</v>
      </c>
      <c r="O275" s="121">
        <f t="shared" si="92"/>
        <v>0</v>
      </c>
      <c r="P275" s="121">
        <f t="shared" si="92"/>
        <v>0</v>
      </c>
      <c r="Q275" s="121">
        <f t="shared" si="92"/>
        <v>5116.6110000000008</v>
      </c>
      <c r="R275" s="121">
        <f t="shared" si="92"/>
        <v>0</v>
      </c>
      <c r="S275" s="121">
        <f t="shared" si="92"/>
        <v>0</v>
      </c>
      <c r="T275" s="121"/>
    </row>
    <row r="276" spans="1:20" ht="119.25" customHeight="1">
      <c r="A276" s="39" t="s">
        <v>393</v>
      </c>
      <c r="B276" s="64" t="s">
        <v>108</v>
      </c>
      <c r="C276" s="65" t="s">
        <v>406</v>
      </c>
      <c r="D276" s="126" t="s">
        <v>403</v>
      </c>
      <c r="E276" s="126"/>
      <c r="F276" s="126"/>
      <c r="G276" s="103" t="s">
        <v>104</v>
      </c>
      <c r="H276" s="103" t="s">
        <v>37</v>
      </c>
      <c r="I276" s="103" t="s">
        <v>408</v>
      </c>
      <c r="J276" s="103" t="s">
        <v>202</v>
      </c>
      <c r="K276" s="111">
        <v>1432.327</v>
      </c>
      <c r="L276" s="111">
        <v>0</v>
      </c>
      <c r="M276" s="111">
        <v>0</v>
      </c>
      <c r="N276" s="111">
        <v>1351.0050000000001</v>
      </c>
      <c r="O276" s="111">
        <v>0</v>
      </c>
      <c r="P276" s="111">
        <v>0</v>
      </c>
      <c r="Q276" s="111">
        <v>1351.0050000000001</v>
      </c>
      <c r="R276" s="111">
        <v>0</v>
      </c>
      <c r="S276" s="111">
        <v>0</v>
      </c>
      <c r="T276" s="115" t="s">
        <v>39</v>
      </c>
    </row>
    <row r="277" spans="1:20" ht="78" customHeight="1">
      <c r="A277" s="122" t="s">
        <v>393</v>
      </c>
      <c r="B277" s="98" t="s">
        <v>295</v>
      </c>
      <c r="C277" s="127" t="s">
        <v>406</v>
      </c>
      <c r="D277" s="126" t="s">
        <v>392</v>
      </c>
      <c r="E277" s="126"/>
      <c r="F277" s="126"/>
      <c r="G277" s="128" t="s">
        <v>104</v>
      </c>
      <c r="H277" s="128" t="s">
        <v>37</v>
      </c>
      <c r="I277" s="128" t="s">
        <v>408</v>
      </c>
      <c r="J277" s="128" t="s">
        <v>299</v>
      </c>
      <c r="K277" s="129">
        <v>20.59</v>
      </c>
      <c r="L277" s="129">
        <v>0</v>
      </c>
      <c r="M277" s="129">
        <v>0</v>
      </c>
      <c r="N277" s="129">
        <v>14.564</v>
      </c>
      <c r="O277" s="129">
        <v>0</v>
      </c>
      <c r="P277" s="129">
        <v>0</v>
      </c>
      <c r="Q277" s="129">
        <v>14.564</v>
      </c>
      <c r="R277" s="129">
        <v>0</v>
      </c>
      <c r="S277" s="129">
        <v>0</v>
      </c>
      <c r="T277" s="125" t="s">
        <v>51</v>
      </c>
    </row>
    <row r="278" spans="1:20" ht="69">
      <c r="A278" s="122" t="s">
        <v>393</v>
      </c>
      <c r="B278" s="64" t="s">
        <v>110</v>
      </c>
      <c r="C278" s="127" t="s">
        <v>406</v>
      </c>
      <c r="D278" s="126" t="s">
        <v>41</v>
      </c>
      <c r="E278" s="126"/>
      <c r="F278" s="126"/>
      <c r="G278" s="128" t="s">
        <v>104</v>
      </c>
      <c r="H278" s="128" t="s">
        <v>37</v>
      </c>
      <c r="I278" s="128" t="s">
        <v>408</v>
      </c>
      <c r="J278" s="128" t="s">
        <v>203</v>
      </c>
      <c r="K278" s="129">
        <v>432.56299999999999</v>
      </c>
      <c r="L278" s="129">
        <v>0</v>
      </c>
      <c r="M278" s="129">
        <v>0</v>
      </c>
      <c r="N278" s="129">
        <v>408.00400000000002</v>
      </c>
      <c r="O278" s="129">
        <v>0</v>
      </c>
      <c r="P278" s="129">
        <v>0</v>
      </c>
      <c r="Q278" s="129">
        <v>408.00400000000002</v>
      </c>
      <c r="R278" s="129">
        <v>0</v>
      </c>
      <c r="S278" s="129">
        <v>0</v>
      </c>
      <c r="T278" s="125" t="s">
        <v>39</v>
      </c>
    </row>
    <row r="279" spans="1:20" ht="135.75" customHeight="1">
      <c r="A279" s="39" t="s">
        <v>393</v>
      </c>
      <c r="B279" s="47" t="s">
        <v>48</v>
      </c>
      <c r="C279" s="65" t="s">
        <v>406</v>
      </c>
      <c r="D279" s="126" t="s">
        <v>409</v>
      </c>
      <c r="E279" s="126"/>
      <c r="F279" s="126"/>
      <c r="G279" s="103" t="s">
        <v>104</v>
      </c>
      <c r="H279" s="103" t="s">
        <v>37</v>
      </c>
      <c r="I279" s="103" t="s">
        <v>408</v>
      </c>
      <c r="J279" s="103" t="s">
        <v>50</v>
      </c>
      <c r="K279" s="111">
        <v>6831.6571000000004</v>
      </c>
      <c r="L279" s="111">
        <v>0</v>
      </c>
      <c r="M279" s="111">
        <v>0</v>
      </c>
      <c r="N279" s="111">
        <v>2906.8119999999999</v>
      </c>
      <c r="O279" s="111">
        <v>0</v>
      </c>
      <c r="P279" s="111">
        <v>0</v>
      </c>
      <c r="Q279" s="111">
        <v>2906.8119999999999</v>
      </c>
      <c r="R279" s="111">
        <v>0</v>
      </c>
      <c r="S279" s="111">
        <v>0</v>
      </c>
      <c r="T279" s="115" t="s">
        <v>51</v>
      </c>
    </row>
    <row r="280" spans="1:20" ht="126.75" customHeight="1">
      <c r="A280" s="39" t="s">
        <v>393</v>
      </c>
      <c r="B280" s="64" t="s">
        <v>84</v>
      </c>
      <c r="C280" s="65" t="s">
        <v>406</v>
      </c>
      <c r="D280" s="41" t="s">
        <v>410</v>
      </c>
      <c r="E280" s="41"/>
      <c r="F280" s="41"/>
      <c r="G280" s="103" t="s">
        <v>104</v>
      </c>
      <c r="H280" s="103" t="s">
        <v>37</v>
      </c>
      <c r="I280" s="103" t="s">
        <v>408</v>
      </c>
      <c r="J280" s="103">
        <v>851</v>
      </c>
      <c r="K280" s="111">
        <v>93.355999999999995</v>
      </c>
      <c r="L280" s="111">
        <v>0</v>
      </c>
      <c r="M280" s="111">
        <v>0</v>
      </c>
      <c r="N280" s="111">
        <v>414.476</v>
      </c>
      <c r="O280" s="111">
        <v>0</v>
      </c>
      <c r="P280" s="111">
        <v>0</v>
      </c>
      <c r="Q280" s="111">
        <v>410.37599999999998</v>
      </c>
      <c r="R280" s="111">
        <v>0</v>
      </c>
      <c r="S280" s="111">
        <v>0</v>
      </c>
      <c r="T280" s="115" t="s">
        <v>51</v>
      </c>
    </row>
    <row r="281" spans="1:20" ht="74.25" customHeight="1">
      <c r="A281" s="39" t="s">
        <v>393</v>
      </c>
      <c r="B281" s="64" t="s">
        <v>303</v>
      </c>
      <c r="C281" s="65" t="s">
        <v>406</v>
      </c>
      <c r="D281" s="41" t="s">
        <v>411</v>
      </c>
      <c r="E281" s="41"/>
      <c r="F281" s="41"/>
      <c r="G281" s="128" t="s">
        <v>104</v>
      </c>
      <c r="H281" s="128" t="s">
        <v>37</v>
      </c>
      <c r="I281" s="128" t="s">
        <v>408</v>
      </c>
      <c r="J281" s="128">
        <v>852</v>
      </c>
      <c r="K281" s="129">
        <v>3.8</v>
      </c>
      <c r="L281" s="129">
        <v>0</v>
      </c>
      <c r="M281" s="129">
        <v>0</v>
      </c>
      <c r="N281" s="129">
        <v>7.3</v>
      </c>
      <c r="O281" s="129">
        <v>0</v>
      </c>
      <c r="P281" s="129">
        <v>0</v>
      </c>
      <c r="Q281" s="129">
        <v>7.3</v>
      </c>
      <c r="R281" s="129">
        <v>0</v>
      </c>
      <c r="S281" s="129">
        <v>0</v>
      </c>
      <c r="T281" s="125" t="s">
        <v>51</v>
      </c>
    </row>
    <row r="282" spans="1:20" ht="75" customHeight="1">
      <c r="A282" s="39" t="s">
        <v>393</v>
      </c>
      <c r="B282" s="64" t="s">
        <v>193</v>
      </c>
      <c r="C282" s="65" t="s">
        <v>406</v>
      </c>
      <c r="D282" s="41" t="s">
        <v>412</v>
      </c>
      <c r="E282" s="41"/>
      <c r="F282" s="41"/>
      <c r="G282" s="128" t="s">
        <v>104</v>
      </c>
      <c r="H282" s="128" t="s">
        <v>37</v>
      </c>
      <c r="I282" s="128" t="s">
        <v>408</v>
      </c>
      <c r="J282" s="128">
        <v>853</v>
      </c>
      <c r="K282" s="129">
        <v>544.45360000000005</v>
      </c>
      <c r="L282" s="129">
        <v>0</v>
      </c>
      <c r="M282" s="129">
        <v>0</v>
      </c>
      <c r="N282" s="129">
        <v>18.55</v>
      </c>
      <c r="O282" s="129">
        <v>0</v>
      </c>
      <c r="P282" s="129">
        <v>0</v>
      </c>
      <c r="Q282" s="129">
        <v>18.55</v>
      </c>
      <c r="R282" s="129">
        <v>0</v>
      </c>
      <c r="S282" s="129">
        <v>0</v>
      </c>
      <c r="T282" s="125" t="s">
        <v>51</v>
      </c>
    </row>
    <row r="283" spans="1:20" ht="82.8">
      <c r="A283" s="32" t="s">
        <v>393</v>
      </c>
      <c r="B283" s="60" t="s">
        <v>52</v>
      </c>
      <c r="C283" s="119" t="s">
        <v>286</v>
      </c>
      <c r="D283" s="60" t="s">
        <v>30</v>
      </c>
      <c r="E283" s="120" t="s">
        <v>287</v>
      </c>
      <c r="F283" s="60" t="s">
        <v>32</v>
      </c>
      <c r="G283" s="32"/>
      <c r="H283" s="32"/>
      <c r="I283" s="32" t="s">
        <v>327</v>
      </c>
      <c r="J283" s="119"/>
      <c r="K283" s="121">
        <f t="shared" ref="K283:S283" si="93">K284</f>
        <v>505.42700000000002</v>
      </c>
      <c r="L283" s="121">
        <f t="shared" si="93"/>
        <v>0</v>
      </c>
      <c r="M283" s="121">
        <f t="shared" si="93"/>
        <v>0</v>
      </c>
      <c r="N283" s="121">
        <f t="shared" si="93"/>
        <v>132</v>
      </c>
      <c r="O283" s="121">
        <f t="shared" si="93"/>
        <v>0</v>
      </c>
      <c r="P283" s="121">
        <f t="shared" si="93"/>
        <v>0</v>
      </c>
      <c r="Q283" s="121">
        <f t="shared" si="93"/>
        <v>132</v>
      </c>
      <c r="R283" s="121">
        <f t="shared" si="93"/>
        <v>0</v>
      </c>
      <c r="S283" s="121">
        <f t="shared" si="93"/>
        <v>0</v>
      </c>
      <c r="T283" s="121"/>
    </row>
    <row r="284" spans="1:20" ht="75" customHeight="1">
      <c r="A284" s="39" t="s">
        <v>393</v>
      </c>
      <c r="B284" s="47" t="s">
        <v>48</v>
      </c>
      <c r="C284" s="65" t="s">
        <v>286</v>
      </c>
      <c r="D284" s="130" t="s">
        <v>392</v>
      </c>
      <c r="E284" s="130"/>
      <c r="F284" s="130"/>
      <c r="G284" s="128" t="s">
        <v>104</v>
      </c>
      <c r="H284" s="128" t="s">
        <v>37</v>
      </c>
      <c r="I284" s="128" t="s">
        <v>327</v>
      </c>
      <c r="J284" s="128" t="s">
        <v>50</v>
      </c>
      <c r="K284" s="129">
        <v>505.42700000000002</v>
      </c>
      <c r="L284" s="129">
        <v>0</v>
      </c>
      <c r="M284" s="129">
        <v>0</v>
      </c>
      <c r="N284" s="129">
        <v>132</v>
      </c>
      <c r="O284" s="129">
        <v>0</v>
      </c>
      <c r="P284" s="129">
        <v>0</v>
      </c>
      <c r="Q284" s="129">
        <v>132</v>
      </c>
      <c r="R284" s="129">
        <v>0</v>
      </c>
      <c r="S284" s="129">
        <v>0</v>
      </c>
      <c r="T284" s="125" t="s">
        <v>51</v>
      </c>
    </row>
    <row r="285" spans="1:20" ht="82.8">
      <c r="A285" s="32" t="s">
        <v>393</v>
      </c>
      <c r="B285" s="60" t="s">
        <v>52</v>
      </c>
      <c r="C285" s="119" t="s">
        <v>286</v>
      </c>
      <c r="D285" s="60" t="s">
        <v>30</v>
      </c>
      <c r="E285" s="120" t="s">
        <v>287</v>
      </c>
      <c r="F285" s="60" t="s">
        <v>32</v>
      </c>
      <c r="G285" s="32"/>
      <c r="H285" s="32"/>
      <c r="I285" s="32" t="s">
        <v>413</v>
      </c>
      <c r="J285" s="119"/>
      <c r="K285" s="121">
        <f t="shared" ref="K285:S285" si="94">K286+K287+K288</f>
        <v>399.77834999999999</v>
      </c>
      <c r="L285" s="121">
        <f t="shared" si="94"/>
        <v>0</v>
      </c>
      <c r="M285" s="121">
        <f t="shared" si="94"/>
        <v>0</v>
      </c>
      <c r="N285" s="121">
        <f t="shared" si="94"/>
        <v>421.90899999999999</v>
      </c>
      <c r="O285" s="121">
        <f t="shared" si="94"/>
        <v>0</v>
      </c>
      <c r="P285" s="121">
        <f t="shared" si="94"/>
        <v>0</v>
      </c>
      <c r="Q285" s="121">
        <f t="shared" si="94"/>
        <v>421.90899999999999</v>
      </c>
      <c r="R285" s="121">
        <f t="shared" si="94"/>
        <v>0</v>
      </c>
      <c r="S285" s="121">
        <f t="shared" si="94"/>
        <v>0</v>
      </c>
      <c r="T285" s="121"/>
    </row>
    <row r="286" spans="1:20" ht="112.5" customHeight="1">
      <c r="A286" s="131" t="s">
        <v>393</v>
      </c>
      <c r="B286" s="64" t="s">
        <v>108</v>
      </c>
      <c r="C286" s="85" t="s">
        <v>286</v>
      </c>
      <c r="D286" s="126" t="s">
        <v>403</v>
      </c>
      <c r="E286" s="126"/>
      <c r="F286" s="126"/>
      <c r="G286" s="132" t="s">
        <v>104</v>
      </c>
      <c r="H286" s="132" t="s">
        <v>37</v>
      </c>
      <c r="I286" s="132" t="s">
        <v>413</v>
      </c>
      <c r="J286" s="132" t="s">
        <v>202</v>
      </c>
      <c r="K286" s="133">
        <v>301.38499999999999</v>
      </c>
      <c r="L286" s="133">
        <v>0</v>
      </c>
      <c r="M286" s="133">
        <v>0</v>
      </c>
      <c r="N286" s="133">
        <v>301.38499999999999</v>
      </c>
      <c r="O286" s="133">
        <v>0</v>
      </c>
      <c r="P286" s="133">
        <v>0</v>
      </c>
      <c r="Q286" s="133">
        <v>301.38499999999999</v>
      </c>
      <c r="R286" s="133">
        <v>0</v>
      </c>
      <c r="S286" s="133">
        <v>0</v>
      </c>
      <c r="T286" s="134" t="s">
        <v>39</v>
      </c>
    </row>
    <row r="287" spans="1:20" ht="69">
      <c r="A287" s="39" t="s">
        <v>393</v>
      </c>
      <c r="B287" s="64" t="s">
        <v>110</v>
      </c>
      <c r="C287" s="65" t="s">
        <v>286</v>
      </c>
      <c r="D287" s="51" t="s">
        <v>41</v>
      </c>
      <c r="E287" s="51"/>
      <c r="F287" s="51"/>
      <c r="G287" s="128" t="s">
        <v>104</v>
      </c>
      <c r="H287" s="128" t="s">
        <v>37</v>
      </c>
      <c r="I287" s="128" t="s">
        <v>413</v>
      </c>
      <c r="J287" s="128" t="s">
        <v>203</v>
      </c>
      <c r="K287" s="129">
        <v>91.018349999999998</v>
      </c>
      <c r="L287" s="129">
        <v>0</v>
      </c>
      <c r="M287" s="129">
        <v>0</v>
      </c>
      <c r="N287" s="129">
        <v>91.02</v>
      </c>
      <c r="O287" s="129">
        <v>0</v>
      </c>
      <c r="P287" s="129">
        <v>0</v>
      </c>
      <c r="Q287" s="129">
        <v>91.02</v>
      </c>
      <c r="R287" s="129">
        <v>0</v>
      </c>
      <c r="S287" s="129">
        <v>0</v>
      </c>
      <c r="T287" s="125" t="s">
        <v>39</v>
      </c>
    </row>
    <row r="288" spans="1:20" ht="82.5" customHeight="1">
      <c r="A288" s="39" t="s">
        <v>393</v>
      </c>
      <c r="B288" s="47" t="s">
        <v>48</v>
      </c>
      <c r="C288" s="65" t="s">
        <v>286</v>
      </c>
      <c r="D288" s="126" t="s">
        <v>392</v>
      </c>
      <c r="E288" s="126"/>
      <c r="F288" s="126"/>
      <c r="G288" s="128" t="s">
        <v>104</v>
      </c>
      <c r="H288" s="128" t="s">
        <v>37</v>
      </c>
      <c r="I288" s="128" t="s">
        <v>413</v>
      </c>
      <c r="J288" s="128" t="s">
        <v>50</v>
      </c>
      <c r="K288" s="129">
        <v>7.375</v>
      </c>
      <c r="L288" s="129">
        <v>0</v>
      </c>
      <c r="M288" s="129">
        <v>0</v>
      </c>
      <c r="N288" s="129">
        <v>29.504000000000001</v>
      </c>
      <c r="O288" s="129">
        <v>0</v>
      </c>
      <c r="P288" s="129">
        <v>0</v>
      </c>
      <c r="Q288" s="129">
        <v>29.504000000000001</v>
      </c>
      <c r="R288" s="129">
        <v>0</v>
      </c>
      <c r="S288" s="129">
        <v>0</v>
      </c>
      <c r="T288" s="125" t="s">
        <v>51</v>
      </c>
    </row>
    <row r="289" spans="1:20" ht="82.8">
      <c r="A289" s="32" t="s">
        <v>393</v>
      </c>
      <c r="B289" s="60" t="s">
        <v>414</v>
      </c>
      <c r="C289" s="119" t="s">
        <v>308</v>
      </c>
      <c r="D289" s="60" t="s">
        <v>30</v>
      </c>
      <c r="E289" s="60" t="s">
        <v>287</v>
      </c>
      <c r="F289" s="73" t="s">
        <v>309</v>
      </c>
      <c r="G289" s="32"/>
      <c r="H289" s="32"/>
      <c r="I289" s="32" t="s">
        <v>415</v>
      </c>
      <c r="J289" s="119"/>
      <c r="K289" s="121">
        <f>K290</f>
        <v>2171.085</v>
      </c>
      <c r="L289" s="121">
        <f t="shared" ref="L289:S289" si="95">L290</f>
        <v>0</v>
      </c>
      <c r="M289" s="121">
        <f t="shared" si="95"/>
        <v>0</v>
      </c>
      <c r="N289" s="121">
        <f t="shared" si="95"/>
        <v>0</v>
      </c>
      <c r="O289" s="121">
        <f t="shared" si="95"/>
        <v>0</v>
      </c>
      <c r="P289" s="121">
        <f t="shared" si="95"/>
        <v>0</v>
      </c>
      <c r="Q289" s="121">
        <f t="shared" si="95"/>
        <v>0</v>
      </c>
      <c r="R289" s="121">
        <f t="shared" si="95"/>
        <v>0</v>
      </c>
      <c r="S289" s="121">
        <f t="shared" si="95"/>
        <v>0</v>
      </c>
      <c r="T289" s="121"/>
    </row>
    <row r="290" spans="1:20" ht="103.5" customHeight="1">
      <c r="A290" s="39" t="s">
        <v>393</v>
      </c>
      <c r="B290" s="47" t="s">
        <v>48</v>
      </c>
      <c r="C290" s="65" t="s">
        <v>308</v>
      </c>
      <c r="D290" s="130" t="s">
        <v>392</v>
      </c>
      <c r="E290" s="130"/>
      <c r="F290" s="130"/>
      <c r="G290" s="128" t="s">
        <v>59</v>
      </c>
      <c r="H290" s="128" t="s">
        <v>201</v>
      </c>
      <c r="I290" s="128" t="s">
        <v>415</v>
      </c>
      <c r="J290" s="128" t="s">
        <v>50</v>
      </c>
      <c r="K290" s="129">
        <v>2171.085</v>
      </c>
      <c r="L290" s="129">
        <v>0</v>
      </c>
      <c r="M290" s="129">
        <v>0</v>
      </c>
      <c r="N290" s="129">
        <v>0</v>
      </c>
      <c r="O290" s="129">
        <v>0</v>
      </c>
      <c r="P290" s="129">
        <v>0</v>
      </c>
      <c r="Q290" s="129">
        <v>0</v>
      </c>
      <c r="R290" s="129">
        <v>0</v>
      </c>
      <c r="S290" s="129">
        <v>0</v>
      </c>
      <c r="T290" s="125" t="s">
        <v>51</v>
      </c>
    </row>
    <row r="291" spans="1:20" ht="82.8">
      <c r="A291" s="32" t="s">
        <v>393</v>
      </c>
      <c r="B291" s="60" t="s">
        <v>52</v>
      </c>
      <c r="C291" s="119" t="s">
        <v>416</v>
      </c>
      <c r="D291" s="60" t="s">
        <v>30</v>
      </c>
      <c r="E291" s="60" t="s">
        <v>417</v>
      </c>
      <c r="F291" s="73" t="s">
        <v>309</v>
      </c>
      <c r="G291" s="32"/>
      <c r="H291" s="32"/>
      <c r="I291" s="32" t="s">
        <v>418</v>
      </c>
      <c r="J291" s="119"/>
      <c r="K291" s="121">
        <f>K292</f>
        <v>0</v>
      </c>
      <c r="L291" s="121">
        <f t="shared" ref="L291:S297" si="96">L292</f>
        <v>0</v>
      </c>
      <c r="M291" s="121">
        <f t="shared" si="96"/>
        <v>0</v>
      </c>
      <c r="N291" s="121">
        <f t="shared" si="96"/>
        <v>10</v>
      </c>
      <c r="O291" s="121">
        <f t="shared" si="96"/>
        <v>0</v>
      </c>
      <c r="P291" s="121">
        <f t="shared" si="96"/>
        <v>0</v>
      </c>
      <c r="Q291" s="121">
        <f t="shared" si="96"/>
        <v>10</v>
      </c>
      <c r="R291" s="121">
        <f t="shared" si="96"/>
        <v>0</v>
      </c>
      <c r="S291" s="121">
        <f t="shared" si="96"/>
        <v>0</v>
      </c>
      <c r="T291" s="121"/>
    </row>
    <row r="292" spans="1:20" ht="101.25" customHeight="1">
      <c r="A292" s="39" t="s">
        <v>393</v>
      </c>
      <c r="B292" s="47" t="s">
        <v>48</v>
      </c>
      <c r="C292" s="65" t="s">
        <v>416</v>
      </c>
      <c r="D292" s="130" t="s">
        <v>392</v>
      </c>
      <c r="E292" s="130"/>
      <c r="F292" s="130"/>
      <c r="G292" s="128" t="s">
        <v>170</v>
      </c>
      <c r="H292" s="128" t="s">
        <v>104</v>
      </c>
      <c r="I292" s="128" t="s">
        <v>418</v>
      </c>
      <c r="J292" s="128" t="s">
        <v>50</v>
      </c>
      <c r="K292" s="129">
        <v>0</v>
      </c>
      <c r="L292" s="129">
        <v>0</v>
      </c>
      <c r="M292" s="129">
        <v>0</v>
      </c>
      <c r="N292" s="129">
        <v>10</v>
      </c>
      <c r="O292" s="129">
        <v>0</v>
      </c>
      <c r="P292" s="129">
        <v>0</v>
      </c>
      <c r="Q292" s="129">
        <v>10</v>
      </c>
      <c r="R292" s="129">
        <v>0</v>
      </c>
      <c r="S292" s="129">
        <v>0</v>
      </c>
      <c r="T292" s="125" t="s">
        <v>51</v>
      </c>
    </row>
    <row r="293" spans="1:20" ht="101.25" customHeight="1">
      <c r="A293" s="32" t="s">
        <v>393</v>
      </c>
      <c r="B293" s="60" t="s">
        <v>419</v>
      </c>
      <c r="C293" s="119" t="s">
        <v>397</v>
      </c>
      <c r="D293" s="60" t="s">
        <v>30</v>
      </c>
      <c r="E293" s="120" t="s">
        <v>401</v>
      </c>
      <c r="F293" s="60" t="s">
        <v>32</v>
      </c>
      <c r="G293" s="32"/>
      <c r="H293" s="32"/>
      <c r="I293" s="32" t="s">
        <v>420</v>
      </c>
      <c r="J293" s="119"/>
      <c r="K293" s="121">
        <f>K294</f>
        <v>3395.3333299999999</v>
      </c>
      <c r="L293" s="121">
        <f t="shared" si="96"/>
        <v>0</v>
      </c>
      <c r="M293" s="121">
        <f t="shared" si="96"/>
        <v>0</v>
      </c>
      <c r="N293" s="121">
        <f t="shared" si="96"/>
        <v>0</v>
      </c>
      <c r="O293" s="121">
        <f t="shared" si="96"/>
        <v>0</v>
      </c>
      <c r="P293" s="121">
        <f t="shared" si="96"/>
        <v>0</v>
      </c>
      <c r="Q293" s="121">
        <f t="shared" si="96"/>
        <v>0</v>
      </c>
      <c r="R293" s="121">
        <f t="shared" si="96"/>
        <v>0</v>
      </c>
      <c r="S293" s="121">
        <f t="shared" si="96"/>
        <v>0</v>
      </c>
      <c r="T293" s="121"/>
    </row>
    <row r="294" spans="1:20" ht="101.25" customHeight="1">
      <c r="A294" s="39" t="s">
        <v>393</v>
      </c>
      <c r="B294" s="47" t="s">
        <v>48</v>
      </c>
      <c r="C294" s="39" t="s">
        <v>397</v>
      </c>
      <c r="D294" s="130" t="s">
        <v>392</v>
      </c>
      <c r="E294" s="130"/>
      <c r="F294" s="130"/>
      <c r="G294" s="128" t="s">
        <v>59</v>
      </c>
      <c r="H294" s="128" t="s">
        <v>201</v>
      </c>
      <c r="I294" s="128" t="s">
        <v>420</v>
      </c>
      <c r="J294" s="128" t="s">
        <v>50</v>
      </c>
      <c r="K294" s="129">
        <v>3395.3333299999999</v>
      </c>
      <c r="L294" s="129">
        <v>0</v>
      </c>
      <c r="M294" s="129">
        <v>0</v>
      </c>
      <c r="N294" s="129">
        <v>0</v>
      </c>
      <c r="O294" s="129">
        <v>0</v>
      </c>
      <c r="P294" s="129">
        <v>0</v>
      </c>
      <c r="Q294" s="129">
        <v>0</v>
      </c>
      <c r="R294" s="129">
        <v>0</v>
      </c>
      <c r="S294" s="129">
        <v>0</v>
      </c>
      <c r="T294" s="125" t="s">
        <v>51</v>
      </c>
    </row>
    <row r="295" spans="1:20" ht="101.25" customHeight="1">
      <c r="A295" s="32" t="s">
        <v>393</v>
      </c>
      <c r="B295" s="60" t="s">
        <v>52</v>
      </c>
      <c r="C295" s="119" t="s">
        <v>286</v>
      </c>
      <c r="D295" s="60" t="s">
        <v>30</v>
      </c>
      <c r="E295" s="60" t="s">
        <v>287</v>
      </c>
      <c r="F295" s="60" t="s">
        <v>32</v>
      </c>
      <c r="G295" s="32"/>
      <c r="H295" s="32"/>
      <c r="I295" s="32" t="s">
        <v>336</v>
      </c>
      <c r="J295" s="119"/>
      <c r="K295" s="121">
        <f>K296</f>
        <v>248.97800000000001</v>
      </c>
      <c r="L295" s="121">
        <f t="shared" si="96"/>
        <v>0</v>
      </c>
      <c r="M295" s="121">
        <f t="shared" si="96"/>
        <v>0</v>
      </c>
      <c r="N295" s="121">
        <f t="shared" si="96"/>
        <v>0</v>
      </c>
      <c r="O295" s="121">
        <f t="shared" si="96"/>
        <v>0</v>
      </c>
      <c r="P295" s="121">
        <f t="shared" si="96"/>
        <v>0</v>
      </c>
      <c r="Q295" s="121">
        <f t="shared" si="96"/>
        <v>0</v>
      </c>
      <c r="R295" s="121">
        <f t="shared" si="96"/>
        <v>0</v>
      </c>
      <c r="S295" s="121">
        <f t="shared" si="96"/>
        <v>0</v>
      </c>
      <c r="T295" s="121"/>
    </row>
    <row r="296" spans="1:20" ht="101.25" customHeight="1">
      <c r="A296" s="39" t="s">
        <v>393</v>
      </c>
      <c r="B296" s="47" t="s">
        <v>48</v>
      </c>
      <c r="C296" s="39" t="s">
        <v>286</v>
      </c>
      <c r="D296" s="130" t="s">
        <v>392</v>
      </c>
      <c r="E296" s="130"/>
      <c r="F296" s="130"/>
      <c r="G296" s="128" t="s">
        <v>104</v>
      </c>
      <c r="H296" s="128" t="s">
        <v>37</v>
      </c>
      <c r="I296" s="128" t="s">
        <v>336</v>
      </c>
      <c r="J296" s="128" t="s">
        <v>50</v>
      </c>
      <c r="K296" s="129">
        <v>248.97800000000001</v>
      </c>
      <c r="L296" s="129">
        <v>0</v>
      </c>
      <c r="M296" s="129">
        <v>0</v>
      </c>
      <c r="N296" s="129">
        <v>0</v>
      </c>
      <c r="O296" s="129">
        <v>0</v>
      </c>
      <c r="P296" s="129">
        <v>0</v>
      </c>
      <c r="Q296" s="129">
        <v>0</v>
      </c>
      <c r="R296" s="129">
        <v>0</v>
      </c>
      <c r="S296" s="129">
        <v>0</v>
      </c>
      <c r="T296" s="125" t="s">
        <v>51</v>
      </c>
    </row>
    <row r="297" spans="1:20" ht="101.25" customHeight="1">
      <c r="A297" s="32" t="s">
        <v>393</v>
      </c>
      <c r="B297" s="60" t="s">
        <v>212</v>
      </c>
      <c r="C297" s="119" t="s">
        <v>286</v>
      </c>
      <c r="D297" s="60" t="s">
        <v>30</v>
      </c>
      <c r="E297" s="60" t="s">
        <v>287</v>
      </c>
      <c r="F297" s="60" t="s">
        <v>32</v>
      </c>
      <c r="G297" s="32"/>
      <c r="H297" s="32"/>
      <c r="I297" s="32" t="s">
        <v>421</v>
      </c>
      <c r="J297" s="119"/>
      <c r="K297" s="121">
        <f>K298</f>
        <v>2993.0272599999998</v>
      </c>
      <c r="L297" s="121">
        <f t="shared" si="96"/>
        <v>0</v>
      </c>
      <c r="M297" s="121">
        <f t="shared" si="96"/>
        <v>0</v>
      </c>
      <c r="N297" s="121">
        <f t="shared" si="96"/>
        <v>0</v>
      </c>
      <c r="O297" s="121">
        <f t="shared" si="96"/>
        <v>0</v>
      </c>
      <c r="P297" s="121">
        <f t="shared" si="96"/>
        <v>0</v>
      </c>
      <c r="Q297" s="121">
        <f t="shared" si="96"/>
        <v>0</v>
      </c>
      <c r="R297" s="121">
        <f t="shared" si="96"/>
        <v>0</v>
      </c>
      <c r="S297" s="121">
        <f t="shared" si="96"/>
        <v>0</v>
      </c>
      <c r="T297" s="121"/>
    </row>
    <row r="298" spans="1:20" ht="101.25" customHeight="1">
      <c r="A298" s="39" t="s">
        <v>393</v>
      </c>
      <c r="B298" s="47" t="s">
        <v>48</v>
      </c>
      <c r="C298" s="39" t="s">
        <v>286</v>
      </c>
      <c r="D298" s="130" t="s">
        <v>392</v>
      </c>
      <c r="E298" s="130"/>
      <c r="F298" s="130"/>
      <c r="G298" s="128" t="s">
        <v>59</v>
      </c>
      <c r="H298" s="128" t="s">
        <v>201</v>
      </c>
      <c r="I298" s="128" t="s">
        <v>421</v>
      </c>
      <c r="J298" s="128" t="s">
        <v>50</v>
      </c>
      <c r="K298" s="129">
        <v>2993.0272599999998</v>
      </c>
      <c r="L298" s="129">
        <v>0</v>
      </c>
      <c r="M298" s="129">
        <v>0</v>
      </c>
      <c r="N298" s="129">
        <v>0</v>
      </c>
      <c r="O298" s="129">
        <v>0</v>
      </c>
      <c r="P298" s="129">
        <v>0</v>
      </c>
      <c r="Q298" s="129">
        <v>0</v>
      </c>
      <c r="R298" s="129">
        <v>0</v>
      </c>
      <c r="S298" s="129">
        <v>0</v>
      </c>
      <c r="T298" s="125" t="s">
        <v>51</v>
      </c>
    </row>
    <row r="299" spans="1:20" ht="101.25" customHeight="1">
      <c r="A299" s="32" t="s">
        <v>393</v>
      </c>
      <c r="B299" s="60" t="s">
        <v>212</v>
      </c>
      <c r="C299" s="119" t="s">
        <v>286</v>
      </c>
      <c r="D299" s="60" t="s">
        <v>30</v>
      </c>
      <c r="E299" s="120" t="s">
        <v>287</v>
      </c>
      <c r="F299" s="60" t="s">
        <v>32</v>
      </c>
      <c r="G299" s="32"/>
      <c r="H299" s="32"/>
      <c r="I299" s="32" t="s">
        <v>422</v>
      </c>
      <c r="J299" s="119"/>
      <c r="K299" s="121">
        <f>K300+K301+K302</f>
        <v>2827.77297</v>
      </c>
      <c r="L299" s="121">
        <f>L300+L301+L302</f>
        <v>0</v>
      </c>
      <c r="M299" s="121">
        <f>M300+M301+M302</f>
        <v>0</v>
      </c>
      <c r="N299" s="121">
        <f t="shared" ref="N299:S299" si="97">N300+N301+N302</f>
        <v>1236.4839999999999</v>
      </c>
      <c r="O299" s="121">
        <f t="shared" si="97"/>
        <v>0</v>
      </c>
      <c r="P299" s="121">
        <f t="shared" si="97"/>
        <v>0</v>
      </c>
      <c r="Q299" s="121">
        <f t="shared" si="97"/>
        <v>1240.5840000000001</v>
      </c>
      <c r="R299" s="121">
        <f t="shared" si="97"/>
        <v>0</v>
      </c>
      <c r="S299" s="121">
        <f t="shared" si="97"/>
        <v>0</v>
      </c>
      <c r="T299" s="121"/>
    </row>
    <row r="300" spans="1:20" ht="101.25" customHeight="1">
      <c r="A300" s="39" t="s">
        <v>393</v>
      </c>
      <c r="B300" s="64" t="s">
        <v>108</v>
      </c>
      <c r="C300" s="39" t="s">
        <v>286</v>
      </c>
      <c r="D300" s="130" t="s">
        <v>392</v>
      </c>
      <c r="E300" s="130"/>
      <c r="F300" s="130"/>
      <c r="G300" s="128" t="s">
        <v>59</v>
      </c>
      <c r="H300" s="128" t="s">
        <v>201</v>
      </c>
      <c r="I300" s="128" t="s">
        <v>422</v>
      </c>
      <c r="J300" s="128" t="s">
        <v>202</v>
      </c>
      <c r="K300" s="129">
        <v>495.39100000000002</v>
      </c>
      <c r="L300" s="129">
        <v>0</v>
      </c>
      <c r="M300" s="129">
        <v>0</v>
      </c>
      <c r="N300" s="129">
        <v>0</v>
      </c>
      <c r="O300" s="129">
        <v>0</v>
      </c>
      <c r="P300" s="129">
        <v>0</v>
      </c>
      <c r="Q300" s="129">
        <v>0</v>
      </c>
      <c r="R300" s="129">
        <v>0</v>
      </c>
      <c r="S300" s="129">
        <v>0</v>
      </c>
      <c r="T300" s="125" t="s">
        <v>39</v>
      </c>
    </row>
    <row r="301" spans="1:20" ht="101.25" customHeight="1">
      <c r="A301" s="39" t="s">
        <v>393</v>
      </c>
      <c r="B301" s="64" t="s">
        <v>110</v>
      </c>
      <c r="C301" s="39" t="s">
        <v>286</v>
      </c>
      <c r="D301" s="130" t="s">
        <v>392</v>
      </c>
      <c r="E301" s="130"/>
      <c r="F301" s="130"/>
      <c r="G301" s="128" t="s">
        <v>59</v>
      </c>
      <c r="H301" s="128" t="s">
        <v>201</v>
      </c>
      <c r="I301" s="128" t="s">
        <v>422</v>
      </c>
      <c r="J301" s="128" t="s">
        <v>203</v>
      </c>
      <c r="K301" s="129">
        <v>149.60809</v>
      </c>
      <c r="L301" s="129">
        <v>0</v>
      </c>
      <c r="M301" s="129">
        <v>0</v>
      </c>
      <c r="N301" s="129">
        <v>0</v>
      </c>
      <c r="O301" s="129">
        <v>0</v>
      </c>
      <c r="P301" s="129">
        <v>0</v>
      </c>
      <c r="Q301" s="129">
        <v>0</v>
      </c>
      <c r="R301" s="129">
        <v>0</v>
      </c>
      <c r="S301" s="129">
        <v>0</v>
      </c>
      <c r="T301" s="125" t="s">
        <v>39</v>
      </c>
    </row>
    <row r="302" spans="1:20" ht="101.25" customHeight="1">
      <c r="A302" s="39" t="s">
        <v>393</v>
      </c>
      <c r="B302" s="47" t="s">
        <v>48</v>
      </c>
      <c r="C302" s="39" t="s">
        <v>286</v>
      </c>
      <c r="D302" s="130" t="s">
        <v>392</v>
      </c>
      <c r="E302" s="130"/>
      <c r="F302" s="130"/>
      <c r="G302" s="128" t="s">
        <v>59</v>
      </c>
      <c r="H302" s="128" t="s">
        <v>201</v>
      </c>
      <c r="I302" s="128" t="s">
        <v>422</v>
      </c>
      <c r="J302" s="128" t="s">
        <v>50</v>
      </c>
      <c r="K302" s="129">
        <v>2182.7738800000002</v>
      </c>
      <c r="L302" s="129">
        <v>0</v>
      </c>
      <c r="M302" s="129">
        <v>0</v>
      </c>
      <c r="N302" s="129">
        <v>1236.4839999999999</v>
      </c>
      <c r="O302" s="129">
        <v>0</v>
      </c>
      <c r="P302" s="129">
        <v>0</v>
      </c>
      <c r="Q302" s="129">
        <v>1240.5840000000001</v>
      </c>
      <c r="R302" s="129">
        <v>0</v>
      </c>
      <c r="S302" s="129">
        <v>0</v>
      </c>
      <c r="T302" s="125" t="s">
        <v>51</v>
      </c>
    </row>
    <row r="303" spans="1:20" ht="101.25" customHeight="1">
      <c r="A303" s="60">
        <v>735</v>
      </c>
      <c r="B303" s="119" t="s">
        <v>212</v>
      </c>
      <c r="C303" s="32" t="s">
        <v>286</v>
      </c>
      <c r="D303" s="60" t="s">
        <v>30</v>
      </c>
      <c r="E303" s="120" t="s">
        <v>287</v>
      </c>
      <c r="F303" s="60" t="s">
        <v>32</v>
      </c>
      <c r="G303" s="32"/>
      <c r="H303" s="32"/>
      <c r="I303" s="119" t="s">
        <v>423</v>
      </c>
      <c r="J303" s="121"/>
      <c r="K303" s="121">
        <f>K304</f>
        <v>3531.1666100000002</v>
      </c>
      <c r="L303" s="121">
        <f t="shared" ref="L303:S303" si="98">L304</f>
        <v>0</v>
      </c>
      <c r="M303" s="121">
        <f t="shared" si="98"/>
        <v>0</v>
      </c>
      <c r="N303" s="121">
        <f t="shared" si="98"/>
        <v>0</v>
      </c>
      <c r="O303" s="121">
        <f t="shared" si="98"/>
        <v>0</v>
      </c>
      <c r="P303" s="121">
        <f t="shared" si="98"/>
        <v>0</v>
      </c>
      <c r="Q303" s="121">
        <f t="shared" si="98"/>
        <v>0</v>
      </c>
      <c r="R303" s="121">
        <f t="shared" si="98"/>
        <v>0</v>
      </c>
      <c r="S303" s="121">
        <f t="shared" si="98"/>
        <v>0</v>
      </c>
      <c r="T303" s="125"/>
    </row>
    <row r="304" spans="1:20" ht="101.25" customHeight="1">
      <c r="A304" s="39" t="s">
        <v>393</v>
      </c>
      <c r="B304" s="47" t="s">
        <v>48</v>
      </c>
      <c r="C304" s="39" t="s">
        <v>286</v>
      </c>
      <c r="D304" s="130" t="s">
        <v>392</v>
      </c>
      <c r="E304" s="130"/>
      <c r="F304" s="130"/>
      <c r="G304" s="128" t="s">
        <v>104</v>
      </c>
      <c r="H304" s="128" t="s">
        <v>37</v>
      </c>
      <c r="I304" s="128" t="s">
        <v>423</v>
      </c>
      <c r="J304" s="128">
        <v>244</v>
      </c>
      <c r="K304" s="129">
        <v>3531.1666100000002</v>
      </c>
      <c r="L304" s="129">
        <v>0</v>
      </c>
      <c r="M304" s="129">
        <v>0</v>
      </c>
      <c r="N304" s="129">
        <v>0</v>
      </c>
      <c r="O304" s="129">
        <v>0</v>
      </c>
      <c r="P304" s="129">
        <v>0</v>
      </c>
      <c r="Q304" s="129">
        <v>0</v>
      </c>
      <c r="R304" s="129">
        <v>0</v>
      </c>
      <c r="S304" s="129">
        <v>0</v>
      </c>
      <c r="T304" s="125" t="s">
        <v>51</v>
      </c>
    </row>
    <row r="305" spans="1:20" ht="101.25" customHeight="1">
      <c r="A305" s="116" t="s">
        <v>424</v>
      </c>
      <c r="B305" s="55" t="s">
        <v>425</v>
      </c>
      <c r="C305" s="56"/>
      <c r="D305" s="57" t="s">
        <v>426</v>
      </c>
      <c r="E305" s="57"/>
      <c r="F305" s="57"/>
      <c r="G305" s="56"/>
      <c r="H305" s="56"/>
      <c r="I305" s="56"/>
      <c r="J305" s="56"/>
      <c r="K305" s="117">
        <f t="shared" ref="K305:S305" si="99">K306+K309+K312</f>
        <v>2708.3932</v>
      </c>
      <c r="L305" s="117">
        <f t="shared" si="99"/>
        <v>0</v>
      </c>
      <c r="M305" s="117">
        <f t="shared" si="99"/>
        <v>0</v>
      </c>
      <c r="N305" s="117">
        <f t="shared" si="99"/>
        <v>2525.3000000000002</v>
      </c>
      <c r="O305" s="117">
        <f t="shared" si="99"/>
        <v>0</v>
      </c>
      <c r="P305" s="117">
        <f t="shared" si="99"/>
        <v>0</v>
      </c>
      <c r="Q305" s="117">
        <f t="shared" si="99"/>
        <v>2525.3000000000002</v>
      </c>
      <c r="R305" s="117">
        <f t="shared" si="99"/>
        <v>0</v>
      </c>
      <c r="S305" s="117">
        <f t="shared" si="99"/>
        <v>0</v>
      </c>
      <c r="T305" s="118"/>
    </row>
    <row r="306" spans="1:20" ht="101.25" customHeight="1">
      <c r="A306" s="32" t="s">
        <v>424</v>
      </c>
      <c r="B306" s="60" t="s">
        <v>427</v>
      </c>
      <c r="C306" s="119" t="s">
        <v>69</v>
      </c>
      <c r="D306" s="34" t="s">
        <v>30</v>
      </c>
      <c r="E306" s="54" t="s">
        <v>106</v>
      </c>
      <c r="F306" s="54" t="s">
        <v>89</v>
      </c>
      <c r="G306" s="60"/>
      <c r="H306" s="60"/>
      <c r="I306" s="61" t="s">
        <v>428</v>
      </c>
      <c r="J306" s="60"/>
      <c r="K306" s="135">
        <f t="shared" ref="K306:S306" si="100">K307+K308</f>
        <v>575.83235999999999</v>
      </c>
      <c r="L306" s="135">
        <f t="shared" si="100"/>
        <v>0</v>
      </c>
      <c r="M306" s="135">
        <f t="shared" si="100"/>
        <v>0</v>
      </c>
      <c r="N306" s="135">
        <f t="shared" si="100"/>
        <v>498.17</v>
      </c>
      <c r="O306" s="135">
        <f t="shared" si="100"/>
        <v>0</v>
      </c>
      <c r="P306" s="135">
        <f t="shared" si="100"/>
        <v>0</v>
      </c>
      <c r="Q306" s="135">
        <f t="shared" si="100"/>
        <v>498.17</v>
      </c>
      <c r="R306" s="135">
        <f t="shared" si="100"/>
        <v>0</v>
      </c>
      <c r="S306" s="135">
        <f t="shared" si="100"/>
        <v>0</v>
      </c>
      <c r="T306" s="136"/>
    </row>
    <row r="307" spans="1:20" ht="142.5" customHeight="1">
      <c r="A307" s="39" t="s">
        <v>424</v>
      </c>
      <c r="B307" s="47" t="s">
        <v>48</v>
      </c>
      <c r="C307" s="39" t="s">
        <v>69</v>
      </c>
      <c r="D307" s="137" t="s">
        <v>429</v>
      </c>
      <c r="E307" s="138"/>
      <c r="F307" s="139"/>
      <c r="G307" s="128" t="s">
        <v>36</v>
      </c>
      <c r="H307" s="128" t="s">
        <v>70</v>
      </c>
      <c r="I307" s="128" t="s">
        <v>428</v>
      </c>
      <c r="J307" s="128" t="s">
        <v>50</v>
      </c>
      <c r="K307" s="129">
        <v>497.46436</v>
      </c>
      <c r="L307" s="129">
        <v>0</v>
      </c>
      <c r="M307" s="129">
        <v>0</v>
      </c>
      <c r="N307" s="129">
        <v>466.47</v>
      </c>
      <c r="O307" s="129">
        <v>0</v>
      </c>
      <c r="P307" s="129">
        <v>0</v>
      </c>
      <c r="Q307" s="129">
        <v>466.47</v>
      </c>
      <c r="R307" s="129">
        <v>0</v>
      </c>
      <c r="S307" s="129">
        <v>0</v>
      </c>
      <c r="T307" s="125" t="s">
        <v>51</v>
      </c>
    </row>
    <row r="308" spans="1:20" ht="120.75" customHeight="1">
      <c r="A308" s="39" t="s">
        <v>424</v>
      </c>
      <c r="B308" s="64" t="s">
        <v>84</v>
      </c>
      <c r="C308" s="39" t="s">
        <v>69</v>
      </c>
      <c r="D308" s="137" t="s">
        <v>301</v>
      </c>
      <c r="E308" s="138"/>
      <c r="F308" s="139"/>
      <c r="G308" s="128" t="s">
        <v>36</v>
      </c>
      <c r="H308" s="128" t="s">
        <v>70</v>
      </c>
      <c r="I308" s="128" t="s">
        <v>428</v>
      </c>
      <c r="J308" s="128" t="s">
        <v>302</v>
      </c>
      <c r="K308" s="129">
        <v>78.367999999999995</v>
      </c>
      <c r="L308" s="129">
        <v>0</v>
      </c>
      <c r="M308" s="129">
        <v>0</v>
      </c>
      <c r="N308" s="129">
        <v>31.7</v>
      </c>
      <c r="O308" s="129">
        <v>0</v>
      </c>
      <c r="P308" s="129">
        <v>0</v>
      </c>
      <c r="Q308" s="129">
        <v>31.7</v>
      </c>
      <c r="R308" s="129">
        <v>0</v>
      </c>
      <c r="S308" s="129">
        <v>0</v>
      </c>
      <c r="T308" s="125" t="s">
        <v>51</v>
      </c>
    </row>
    <row r="309" spans="1:20" ht="120.75" customHeight="1">
      <c r="A309" s="32" t="s">
        <v>424</v>
      </c>
      <c r="B309" s="60" t="s">
        <v>430</v>
      </c>
      <c r="C309" s="119" t="s">
        <v>69</v>
      </c>
      <c r="D309" s="34" t="s">
        <v>30</v>
      </c>
      <c r="E309" s="54" t="s">
        <v>106</v>
      </c>
      <c r="F309" s="54" t="s">
        <v>89</v>
      </c>
      <c r="G309" s="60"/>
      <c r="H309" s="60"/>
      <c r="I309" s="61" t="s">
        <v>431</v>
      </c>
      <c r="J309" s="60"/>
      <c r="K309" s="135">
        <f>K310+K311</f>
        <v>1930.6</v>
      </c>
      <c r="L309" s="135">
        <f t="shared" ref="L309:S309" si="101">L310+L311</f>
        <v>0</v>
      </c>
      <c r="M309" s="135">
        <f t="shared" si="101"/>
        <v>0</v>
      </c>
      <c r="N309" s="135">
        <f t="shared" si="101"/>
        <v>1930.6</v>
      </c>
      <c r="O309" s="135">
        <f t="shared" si="101"/>
        <v>0</v>
      </c>
      <c r="P309" s="135">
        <f t="shared" si="101"/>
        <v>0</v>
      </c>
      <c r="Q309" s="135">
        <f t="shared" si="101"/>
        <v>1930.6</v>
      </c>
      <c r="R309" s="135">
        <f t="shared" si="101"/>
        <v>0</v>
      </c>
      <c r="S309" s="135">
        <f t="shared" si="101"/>
        <v>0</v>
      </c>
      <c r="T309" s="136"/>
    </row>
    <row r="310" spans="1:20" ht="120.75" customHeight="1">
      <c r="A310" s="39" t="s">
        <v>424</v>
      </c>
      <c r="B310" s="64" t="s">
        <v>108</v>
      </c>
      <c r="C310" s="39" t="s">
        <v>69</v>
      </c>
      <c r="D310" s="137" t="s">
        <v>432</v>
      </c>
      <c r="E310" s="138"/>
      <c r="F310" s="139"/>
      <c r="G310" s="128" t="s">
        <v>36</v>
      </c>
      <c r="H310" s="128" t="s">
        <v>70</v>
      </c>
      <c r="I310" s="128" t="s">
        <v>431</v>
      </c>
      <c r="J310" s="128" t="s">
        <v>202</v>
      </c>
      <c r="K310" s="129">
        <v>1482.796</v>
      </c>
      <c r="L310" s="129">
        <v>0</v>
      </c>
      <c r="M310" s="129">
        <v>0</v>
      </c>
      <c r="N310" s="129">
        <v>1482.796</v>
      </c>
      <c r="O310" s="129">
        <v>0</v>
      </c>
      <c r="P310" s="129">
        <v>0</v>
      </c>
      <c r="Q310" s="129">
        <v>1482.796</v>
      </c>
      <c r="R310" s="129">
        <v>0</v>
      </c>
      <c r="S310" s="129">
        <v>0</v>
      </c>
      <c r="T310" s="125" t="s">
        <v>39</v>
      </c>
    </row>
    <row r="311" spans="1:20" ht="120.75" customHeight="1">
      <c r="A311" s="39" t="s">
        <v>424</v>
      </c>
      <c r="B311" s="64" t="s">
        <v>110</v>
      </c>
      <c r="C311" s="39" t="s">
        <v>69</v>
      </c>
      <c r="D311" s="137" t="s">
        <v>433</v>
      </c>
      <c r="E311" s="138"/>
      <c r="F311" s="139"/>
      <c r="G311" s="128" t="s">
        <v>36</v>
      </c>
      <c r="H311" s="128" t="s">
        <v>70</v>
      </c>
      <c r="I311" s="128" t="s">
        <v>431</v>
      </c>
      <c r="J311" s="128" t="s">
        <v>203</v>
      </c>
      <c r="K311" s="129">
        <v>447.80399999999997</v>
      </c>
      <c r="L311" s="129">
        <v>0</v>
      </c>
      <c r="M311" s="129">
        <v>0</v>
      </c>
      <c r="N311" s="129">
        <v>447.80399999999997</v>
      </c>
      <c r="O311" s="129">
        <v>0</v>
      </c>
      <c r="P311" s="129">
        <v>0</v>
      </c>
      <c r="Q311" s="129">
        <v>447.80399999999997</v>
      </c>
      <c r="R311" s="129">
        <v>0</v>
      </c>
      <c r="S311" s="129">
        <v>0</v>
      </c>
      <c r="T311" s="125" t="s">
        <v>39</v>
      </c>
    </row>
    <row r="312" spans="1:20" ht="120.75" customHeight="1">
      <c r="A312" s="32" t="s">
        <v>424</v>
      </c>
      <c r="B312" s="60" t="s">
        <v>434</v>
      </c>
      <c r="C312" s="119" t="s">
        <v>69</v>
      </c>
      <c r="D312" s="34" t="s">
        <v>30</v>
      </c>
      <c r="E312" s="54" t="s">
        <v>106</v>
      </c>
      <c r="F312" s="54" t="s">
        <v>89</v>
      </c>
      <c r="G312" s="60"/>
      <c r="H312" s="60"/>
      <c r="I312" s="61" t="s">
        <v>435</v>
      </c>
      <c r="J312" s="60"/>
      <c r="K312" s="135">
        <f t="shared" ref="K312:S312" si="102">K313+K314</f>
        <v>201.96083999999999</v>
      </c>
      <c r="L312" s="135">
        <f t="shared" si="102"/>
        <v>0</v>
      </c>
      <c r="M312" s="135">
        <f t="shared" si="102"/>
        <v>0</v>
      </c>
      <c r="N312" s="135">
        <f t="shared" si="102"/>
        <v>96.53</v>
      </c>
      <c r="O312" s="135">
        <f t="shared" si="102"/>
        <v>0</v>
      </c>
      <c r="P312" s="135">
        <f t="shared" si="102"/>
        <v>0</v>
      </c>
      <c r="Q312" s="135">
        <f t="shared" si="102"/>
        <v>96.53</v>
      </c>
      <c r="R312" s="135">
        <f t="shared" si="102"/>
        <v>0</v>
      </c>
      <c r="S312" s="135">
        <f t="shared" si="102"/>
        <v>0</v>
      </c>
      <c r="T312" s="136"/>
    </row>
    <row r="313" spans="1:20" ht="120.75" customHeight="1">
      <c r="A313" s="39" t="s">
        <v>424</v>
      </c>
      <c r="B313" s="64" t="s">
        <v>108</v>
      </c>
      <c r="C313" s="39" t="s">
        <v>69</v>
      </c>
      <c r="D313" s="137" t="s">
        <v>432</v>
      </c>
      <c r="E313" s="138"/>
      <c r="F313" s="139"/>
      <c r="G313" s="128" t="s">
        <v>36</v>
      </c>
      <c r="H313" s="128" t="s">
        <v>70</v>
      </c>
      <c r="I313" s="128" t="s">
        <v>435</v>
      </c>
      <c r="J313" s="128" t="s">
        <v>202</v>
      </c>
      <c r="K313" s="129">
        <v>163.06426999999999</v>
      </c>
      <c r="L313" s="129">
        <v>0</v>
      </c>
      <c r="M313" s="129">
        <v>0</v>
      </c>
      <c r="N313" s="129">
        <v>74.14</v>
      </c>
      <c r="O313" s="129">
        <v>0</v>
      </c>
      <c r="P313" s="129">
        <v>0</v>
      </c>
      <c r="Q313" s="129">
        <v>74.14</v>
      </c>
      <c r="R313" s="129">
        <v>0</v>
      </c>
      <c r="S313" s="129">
        <v>0</v>
      </c>
      <c r="T313" s="125" t="s">
        <v>39</v>
      </c>
    </row>
    <row r="314" spans="1:20" ht="120.75" customHeight="1">
      <c r="A314" s="39" t="s">
        <v>424</v>
      </c>
      <c r="B314" s="64" t="s">
        <v>110</v>
      </c>
      <c r="C314" s="39" t="s">
        <v>69</v>
      </c>
      <c r="D314" s="137" t="s">
        <v>433</v>
      </c>
      <c r="E314" s="138"/>
      <c r="F314" s="139"/>
      <c r="G314" s="128" t="s">
        <v>36</v>
      </c>
      <c r="H314" s="128" t="s">
        <v>70</v>
      </c>
      <c r="I314" s="128" t="s">
        <v>435</v>
      </c>
      <c r="J314" s="128" t="s">
        <v>203</v>
      </c>
      <c r="K314" s="129">
        <v>38.896569999999997</v>
      </c>
      <c r="L314" s="129">
        <v>0</v>
      </c>
      <c r="M314" s="129">
        <v>0</v>
      </c>
      <c r="N314" s="129">
        <v>22.39</v>
      </c>
      <c r="O314" s="129">
        <v>0</v>
      </c>
      <c r="P314" s="129">
        <v>0</v>
      </c>
      <c r="Q314" s="129">
        <v>22.39</v>
      </c>
      <c r="R314" s="129">
        <v>0</v>
      </c>
      <c r="S314" s="129">
        <v>0</v>
      </c>
      <c r="T314" s="125" t="s">
        <v>39</v>
      </c>
    </row>
    <row r="315" spans="1:20" ht="71.25" customHeight="1">
      <c r="A315" s="116" t="s">
        <v>436</v>
      </c>
      <c r="B315" s="55" t="s">
        <v>437</v>
      </c>
      <c r="C315" s="56"/>
      <c r="D315" s="90" t="s">
        <v>438</v>
      </c>
      <c r="E315" s="91"/>
      <c r="F315" s="92"/>
      <c r="G315" s="56"/>
      <c r="H315" s="56"/>
      <c r="I315" s="56"/>
      <c r="J315" s="56"/>
      <c r="K315" s="117">
        <f>K316+K321+K323++K325+K327+K329+K331+K333+K335+K337+K339+K342+K344+K346+K348+K350+K352+K354+K356+K358+K360+K362+K364+K366+K368+K370+K372+K374+K376+K380+K382+K384+K386+K388+K390+K392+K394+K396+K399+K401+K403+K405+K408+K411+K414+K417+K419+K422++K424+K426+K428+K430+K432+K434+K436+K438+K440+K442+K444+K446+K448</f>
        <v>75961.449000000008</v>
      </c>
      <c r="L315" s="117">
        <f t="shared" ref="L315:S315" si="103">L316+L321+L323+L325+L327+L329+L331+L333+L335+L337+L339+L342+L344+L346+L348+L350+L352+L354+L356+L358+L360+L362+L364+L366+L368+L370+L372+L374+L376+L380+L382+L384+L386+L388+L390+L392+L394+L396+L399+L401+L403+L405+L408+L411+L414+L417+L419+L422+L424+L426+L428+L430+L432+L434+L436+L438+L440+L442+L444+L446+L448</f>
        <v>0</v>
      </c>
      <c r="M315" s="117">
        <f t="shared" si="103"/>
        <v>0</v>
      </c>
      <c r="N315" s="117">
        <f t="shared" si="103"/>
        <v>66072.864000000016</v>
      </c>
      <c r="O315" s="117">
        <f t="shared" si="103"/>
        <v>0</v>
      </c>
      <c r="P315" s="117">
        <f t="shared" si="103"/>
        <v>0</v>
      </c>
      <c r="Q315" s="117">
        <f t="shared" si="103"/>
        <v>66072.864000000016</v>
      </c>
      <c r="R315" s="117">
        <f t="shared" si="103"/>
        <v>0</v>
      </c>
      <c r="S315" s="117">
        <f t="shared" si="103"/>
        <v>0</v>
      </c>
      <c r="T315" s="118"/>
    </row>
    <row r="316" spans="1:20" ht="82.8">
      <c r="A316" s="32" t="s">
        <v>436</v>
      </c>
      <c r="B316" s="60" t="s">
        <v>439</v>
      </c>
      <c r="C316" s="119" t="s">
        <v>362</v>
      </c>
      <c r="D316" s="60" t="s">
        <v>239</v>
      </c>
      <c r="E316" s="60" t="s">
        <v>363</v>
      </c>
      <c r="F316" s="60" t="s">
        <v>32</v>
      </c>
      <c r="G316" s="60"/>
      <c r="H316" s="60"/>
      <c r="I316" s="61" t="s">
        <v>440</v>
      </c>
      <c r="J316" s="60"/>
      <c r="K316" s="135">
        <f t="shared" ref="K316:S316" si="104">SUM(K317:K320)</f>
        <v>11105.418220000001</v>
      </c>
      <c r="L316" s="135">
        <f t="shared" si="104"/>
        <v>0</v>
      </c>
      <c r="M316" s="135">
        <f t="shared" si="104"/>
        <v>0</v>
      </c>
      <c r="N316" s="135">
        <f t="shared" si="104"/>
        <v>10553.412</v>
      </c>
      <c r="O316" s="135">
        <f t="shared" si="104"/>
        <v>0</v>
      </c>
      <c r="P316" s="135">
        <f t="shared" si="104"/>
        <v>0</v>
      </c>
      <c r="Q316" s="135">
        <f t="shared" si="104"/>
        <v>10553.412</v>
      </c>
      <c r="R316" s="135">
        <f t="shared" si="104"/>
        <v>0</v>
      </c>
      <c r="S316" s="135">
        <f t="shared" si="104"/>
        <v>0</v>
      </c>
      <c r="T316" s="136"/>
    </row>
    <row r="317" spans="1:20" ht="207.75" customHeight="1">
      <c r="A317" s="39">
        <v>750</v>
      </c>
      <c r="B317" s="64" t="s">
        <v>108</v>
      </c>
      <c r="C317" s="65" t="s">
        <v>362</v>
      </c>
      <c r="D317" s="126" t="s">
        <v>441</v>
      </c>
      <c r="E317" s="126" t="s">
        <v>55</v>
      </c>
      <c r="F317" s="126" t="s">
        <v>442</v>
      </c>
      <c r="G317" s="128" t="s">
        <v>318</v>
      </c>
      <c r="H317" s="128" t="s">
        <v>59</v>
      </c>
      <c r="I317" s="128" t="s">
        <v>440</v>
      </c>
      <c r="J317" s="128" t="s">
        <v>202</v>
      </c>
      <c r="K317" s="129">
        <v>8298.4459999999999</v>
      </c>
      <c r="L317" s="129">
        <v>0</v>
      </c>
      <c r="M317" s="129">
        <v>0</v>
      </c>
      <c r="N317" s="129">
        <v>7843.4809999999998</v>
      </c>
      <c r="O317" s="129">
        <v>0</v>
      </c>
      <c r="P317" s="129">
        <v>0</v>
      </c>
      <c r="Q317" s="129">
        <v>7843.4809999999998</v>
      </c>
      <c r="R317" s="129">
        <v>0</v>
      </c>
      <c r="S317" s="129">
        <v>0</v>
      </c>
      <c r="T317" s="125" t="s">
        <v>39</v>
      </c>
    </row>
    <row r="318" spans="1:20" ht="63.75" customHeight="1">
      <c r="A318" s="39" t="s">
        <v>436</v>
      </c>
      <c r="B318" s="64" t="s">
        <v>295</v>
      </c>
      <c r="C318" s="65" t="s">
        <v>362</v>
      </c>
      <c r="D318" s="140" t="s">
        <v>443</v>
      </c>
      <c r="E318" s="141"/>
      <c r="F318" s="142"/>
      <c r="G318" s="128" t="s">
        <v>318</v>
      </c>
      <c r="H318" s="128" t="s">
        <v>59</v>
      </c>
      <c r="I318" s="128" t="s">
        <v>440</v>
      </c>
      <c r="J318" s="128" t="s">
        <v>299</v>
      </c>
      <c r="K318" s="129">
        <v>0.93166000000000004</v>
      </c>
      <c r="L318" s="129">
        <v>0</v>
      </c>
      <c r="M318" s="129">
        <v>0</v>
      </c>
      <c r="N318" s="129">
        <v>0</v>
      </c>
      <c r="O318" s="129">
        <v>0</v>
      </c>
      <c r="P318" s="129">
        <v>0</v>
      </c>
      <c r="Q318" s="129">
        <v>0</v>
      </c>
      <c r="R318" s="129">
        <v>0</v>
      </c>
      <c r="S318" s="129">
        <v>0</v>
      </c>
      <c r="T318" s="125" t="s">
        <v>39</v>
      </c>
    </row>
    <row r="319" spans="1:20" ht="69">
      <c r="A319" s="39">
        <v>750</v>
      </c>
      <c r="B319" s="64" t="s">
        <v>110</v>
      </c>
      <c r="C319" s="65" t="s">
        <v>362</v>
      </c>
      <c r="D319" s="126" t="s">
        <v>433</v>
      </c>
      <c r="E319" s="126" t="s">
        <v>55</v>
      </c>
      <c r="F319" s="126" t="s">
        <v>444</v>
      </c>
      <c r="G319" s="128" t="s">
        <v>318</v>
      </c>
      <c r="H319" s="128" t="s">
        <v>59</v>
      </c>
      <c r="I319" s="128" t="s">
        <v>440</v>
      </c>
      <c r="J319" s="128" t="s">
        <v>203</v>
      </c>
      <c r="K319" s="129">
        <v>2464.8405600000001</v>
      </c>
      <c r="L319" s="129">
        <v>0</v>
      </c>
      <c r="M319" s="129">
        <v>0</v>
      </c>
      <c r="N319" s="129">
        <v>2368.7310000000002</v>
      </c>
      <c r="O319" s="129">
        <v>0</v>
      </c>
      <c r="P319" s="129">
        <v>0</v>
      </c>
      <c r="Q319" s="129">
        <v>2368.7310000000002</v>
      </c>
      <c r="R319" s="129">
        <v>0</v>
      </c>
      <c r="S319" s="129">
        <v>0</v>
      </c>
      <c r="T319" s="125" t="s">
        <v>39</v>
      </c>
    </row>
    <row r="320" spans="1:20" ht="246.75" customHeight="1">
      <c r="A320" s="39">
        <v>750</v>
      </c>
      <c r="B320" s="47" t="s">
        <v>48</v>
      </c>
      <c r="C320" s="65" t="s">
        <v>362</v>
      </c>
      <c r="D320" s="126" t="s">
        <v>445</v>
      </c>
      <c r="E320" s="126" t="s">
        <v>55</v>
      </c>
      <c r="F320" s="126" t="s">
        <v>446</v>
      </c>
      <c r="G320" s="128" t="s">
        <v>318</v>
      </c>
      <c r="H320" s="128" t="s">
        <v>59</v>
      </c>
      <c r="I320" s="128" t="s">
        <v>440</v>
      </c>
      <c r="J320" s="128" t="s">
        <v>50</v>
      </c>
      <c r="K320" s="129">
        <v>341.2</v>
      </c>
      <c r="L320" s="129">
        <v>0</v>
      </c>
      <c r="M320" s="129">
        <v>0</v>
      </c>
      <c r="N320" s="129">
        <v>341.2</v>
      </c>
      <c r="O320" s="129">
        <v>0</v>
      </c>
      <c r="P320" s="129">
        <v>0</v>
      </c>
      <c r="Q320" s="129">
        <v>341.2</v>
      </c>
      <c r="R320" s="129">
        <v>0</v>
      </c>
      <c r="S320" s="129">
        <v>0</v>
      </c>
      <c r="T320" s="127" t="s">
        <v>51</v>
      </c>
    </row>
    <row r="321" spans="1:20" ht="82.8">
      <c r="A321" s="32" t="s">
        <v>436</v>
      </c>
      <c r="B321" s="60" t="s">
        <v>447</v>
      </c>
      <c r="C321" s="119" t="s">
        <v>362</v>
      </c>
      <c r="D321" s="60" t="s">
        <v>239</v>
      </c>
      <c r="E321" s="60" t="s">
        <v>363</v>
      </c>
      <c r="F321" s="60" t="s">
        <v>32</v>
      </c>
      <c r="G321" s="60"/>
      <c r="H321" s="60"/>
      <c r="I321" s="61" t="s">
        <v>448</v>
      </c>
      <c r="J321" s="60"/>
      <c r="K321" s="135">
        <f>K322</f>
        <v>2545.8838500000002</v>
      </c>
      <c r="L321" s="135">
        <f>L322</f>
        <v>0</v>
      </c>
      <c r="M321" s="135">
        <f t="shared" ref="M321:S321" si="105">M322</f>
        <v>0</v>
      </c>
      <c r="N321" s="135">
        <f t="shared" si="105"/>
        <v>3180.9450000000002</v>
      </c>
      <c r="O321" s="135">
        <f t="shared" si="105"/>
        <v>0</v>
      </c>
      <c r="P321" s="135">
        <f t="shared" si="105"/>
        <v>0</v>
      </c>
      <c r="Q321" s="135">
        <f t="shared" si="105"/>
        <v>3179.07</v>
      </c>
      <c r="R321" s="135">
        <f t="shared" si="105"/>
        <v>0</v>
      </c>
      <c r="S321" s="135">
        <f t="shared" si="105"/>
        <v>0</v>
      </c>
      <c r="T321" s="136"/>
    </row>
    <row r="322" spans="1:20" ht="110.4">
      <c r="A322" s="39">
        <v>750</v>
      </c>
      <c r="B322" s="64" t="s">
        <v>449</v>
      </c>
      <c r="C322" s="65" t="s">
        <v>362</v>
      </c>
      <c r="D322" s="126" t="s">
        <v>450</v>
      </c>
      <c r="E322" s="126" t="s">
        <v>55</v>
      </c>
      <c r="F322" s="126" t="s">
        <v>451</v>
      </c>
      <c r="G322" s="128" t="s">
        <v>318</v>
      </c>
      <c r="H322" s="128" t="s">
        <v>36</v>
      </c>
      <c r="I322" s="128" t="s">
        <v>448</v>
      </c>
      <c r="J322" s="128" t="s">
        <v>452</v>
      </c>
      <c r="K322" s="129">
        <v>2545.8838500000002</v>
      </c>
      <c r="L322" s="129">
        <v>0</v>
      </c>
      <c r="M322" s="129">
        <v>0</v>
      </c>
      <c r="N322" s="129">
        <v>3180.9450000000002</v>
      </c>
      <c r="O322" s="129">
        <v>0</v>
      </c>
      <c r="P322" s="129">
        <v>0</v>
      </c>
      <c r="Q322" s="129">
        <v>3179.07</v>
      </c>
      <c r="R322" s="129">
        <v>0</v>
      </c>
      <c r="S322" s="129">
        <v>0</v>
      </c>
      <c r="T322" s="125" t="s">
        <v>51</v>
      </c>
    </row>
    <row r="323" spans="1:20" ht="124.2">
      <c r="A323" s="32" t="s">
        <v>436</v>
      </c>
      <c r="B323" s="60" t="s">
        <v>453</v>
      </c>
      <c r="C323" s="119" t="s">
        <v>362</v>
      </c>
      <c r="D323" s="120" t="s">
        <v>454</v>
      </c>
      <c r="E323" s="60" t="s">
        <v>55</v>
      </c>
      <c r="F323" s="60" t="s">
        <v>455</v>
      </c>
      <c r="G323" s="60"/>
      <c r="H323" s="60"/>
      <c r="I323" s="61" t="s">
        <v>456</v>
      </c>
      <c r="J323" s="60"/>
      <c r="K323" s="135">
        <f>K324</f>
        <v>2305.2535800000001</v>
      </c>
      <c r="L323" s="135">
        <f t="shared" ref="L323:S323" si="106">L324</f>
        <v>0</v>
      </c>
      <c r="M323" s="135">
        <f t="shared" si="106"/>
        <v>0</v>
      </c>
      <c r="N323" s="135">
        <f t="shared" si="106"/>
        <v>2448.1610000000001</v>
      </c>
      <c r="O323" s="135">
        <f t="shared" si="106"/>
        <v>0</v>
      </c>
      <c r="P323" s="135">
        <f t="shared" si="106"/>
        <v>0</v>
      </c>
      <c r="Q323" s="135">
        <f t="shared" si="106"/>
        <v>2448.1610000000001</v>
      </c>
      <c r="R323" s="135">
        <f t="shared" si="106"/>
        <v>0</v>
      </c>
      <c r="S323" s="135">
        <f t="shared" si="106"/>
        <v>0</v>
      </c>
      <c r="T323" s="136"/>
    </row>
    <row r="324" spans="1:20" ht="110.4">
      <c r="A324" s="39">
        <v>750</v>
      </c>
      <c r="B324" s="64" t="s">
        <v>449</v>
      </c>
      <c r="C324" s="65" t="s">
        <v>362</v>
      </c>
      <c r="D324" s="126" t="s">
        <v>457</v>
      </c>
      <c r="E324" s="126" t="s">
        <v>55</v>
      </c>
      <c r="F324" s="126" t="s">
        <v>458</v>
      </c>
      <c r="G324" s="128" t="s">
        <v>318</v>
      </c>
      <c r="H324" s="128" t="s">
        <v>36</v>
      </c>
      <c r="I324" s="128" t="s">
        <v>456</v>
      </c>
      <c r="J324" s="128" t="s">
        <v>452</v>
      </c>
      <c r="K324" s="129">
        <v>2305.2535800000001</v>
      </c>
      <c r="L324" s="129">
        <v>0</v>
      </c>
      <c r="M324" s="129">
        <v>0</v>
      </c>
      <c r="N324" s="129">
        <v>2448.1610000000001</v>
      </c>
      <c r="O324" s="129">
        <v>0</v>
      </c>
      <c r="P324" s="129">
        <v>0</v>
      </c>
      <c r="Q324" s="129">
        <v>2448.1610000000001</v>
      </c>
      <c r="R324" s="129">
        <v>0</v>
      </c>
      <c r="S324" s="129">
        <v>0</v>
      </c>
      <c r="T324" s="125" t="s">
        <v>51</v>
      </c>
    </row>
    <row r="325" spans="1:20" ht="82.8">
      <c r="A325" s="32" t="s">
        <v>436</v>
      </c>
      <c r="B325" s="60" t="s">
        <v>459</v>
      </c>
      <c r="C325" s="61" t="s">
        <v>362</v>
      </c>
      <c r="D325" s="60" t="s">
        <v>239</v>
      </c>
      <c r="E325" s="60" t="s">
        <v>363</v>
      </c>
      <c r="F325" s="60" t="s">
        <v>32</v>
      </c>
      <c r="G325" s="78"/>
      <c r="H325" s="78"/>
      <c r="I325" s="78" t="s">
        <v>460</v>
      </c>
      <c r="J325" s="78"/>
      <c r="K325" s="135">
        <f>K326</f>
        <v>1958.0931700000001</v>
      </c>
      <c r="L325" s="135">
        <f t="shared" ref="L325:S325" si="107">L326</f>
        <v>0</v>
      </c>
      <c r="M325" s="135">
        <f t="shared" si="107"/>
        <v>0</v>
      </c>
      <c r="N325" s="135">
        <f t="shared" si="107"/>
        <v>2577.6860000000001</v>
      </c>
      <c r="O325" s="135">
        <f t="shared" si="107"/>
        <v>0</v>
      </c>
      <c r="P325" s="135">
        <f t="shared" si="107"/>
        <v>0</v>
      </c>
      <c r="Q325" s="135">
        <f t="shared" si="107"/>
        <v>2575.1109999999999</v>
      </c>
      <c r="R325" s="135">
        <f t="shared" si="107"/>
        <v>0</v>
      </c>
      <c r="S325" s="135">
        <f t="shared" si="107"/>
        <v>0</v>
      </c>
      <c r="T325" s="136"/>
    </row>
    <row r="326" spans="1:20" ht="110.4">
      <c r="A326" s="39">
        <v>750</v>
      </c>
      <c r="B326" s="64" t="s">
        <v>449</v>
      </c>
      <c r="C326" s="65" t="s">
        <v>362</v>
      </c>
      <c r="D326" s="126" t="s">
        <v>450</v>
      </c>
      <c r="E326" s="126" t="s">
        <v>55</v>
      </c>
      <c r="F326" s="126" t="s">
        <v>451</v>
      </c>
      <c r="G326" s="128" t="s">
        <v>318</v>
      </c>
      <c r="H326" s="128" t="s">
        <v>36</v>
      </c>
      <c r="I326" s="128" t="s">
        <v>460</v>
      </c>
      <c r="J326" s="128" t="s">
        <v>452</v>
      </c>
      <c r="K326" s="129">
        <v>1958.0931700000001</v>
      </c>
      <c r="L326" s="129">
        <v>0</v>
      </c>
      <c r="M326" s="129">
        <v>0</v>
      </c>
      <c r="N326" s="129">
        <v>2577.6860000000001</v>
      </c>
      <c r="O326" s="129">
        <v>0</v>
      </c>
      <c r="P326" s="129">
        <v>0</v>
      </c>
      <c r="Q326" s="129">
        <v>2575.1109999999999</v>
      </c>
      <c r="R326" s="129">
        <v>0</v>
      </c>
      <c r="S326" s="129">
        <v>0</v>
      </c>
      <c r="T326" s="125" t="s">
        <v>51</v>
      </c>
    </row>
    <row r="327" spans="1:20" ht="124.2">
      <c r="A327" s="32" t="s">
        <v>436</v>
      </c>
      <c r="B327" s="60" t="s">
        <v>461</v>
      </c>
      <c r="C327" s="61" t="s">
        <v>362</v>
      </c>
      <c r="D327" s="120" t="s">
        <v>454</v>
      </c>
      <c r="E327" s="60" t="s">
        <v>55</v>
      </c>
      <c r="F327" s="60" t="s">
        <v>455</v>
      </c>
      <c r="G327" s="78"/>
      <c r="H327" s="78"/>
      <c r="I327" s="78" t="s">
        <v>462</v>
      </c>
      <c r="J327" s="78"/>
      <c r="K327" s="135">
        <f>K328</f>
        <v>1830.0798299999999</v>
      </c>
      <c r="L327" s="135">
        <f t="shared" ref="L327:S327" si="108">L328</f>
        <v>0</v>
      </c>
      <c r="M327" s="135">
        <f t="shared" si="108"/>
        <v>0</v>
      </c>
      <c r="N327" s="135">
        <f t="shared" si="108"/>
        <v>1748.6859999999999</v>
      </c>
      <c r="O327" s="135">
        <f t="shared" si="108"/>
        <v>0</v>
      </c>
      <c r="P327" s="135">
        <f t="shared" si="108"/>
        <v>0</v>
      </c>
      <c r="Q327" s="135">
        <f t="shared" si="108"/>
        <v>1748.6859999999999</v>
      </c>
      <c r="R327" s="135">
        <f t="shared" si="108"/>
        <v>0</v>
      </c>
      <c r="S327" s="135">
        <f t="shared" si="108"/>
        <v>0</v>
      </c>
      <c r="T327" s="136"/>
    </row>
    <row r="328" spans="1:20" ht="110.4">
      <c r="A328" s="39">
        <v>750</v>
      </c>
      <c r="B328" s="64" t="s">
        <v>449</v>
      </c>
      <c r="C328" s="65" t="s">
        <v>362</v>
      </c>
      <c r="D328" s="126" t="s">
        <v>457</v>
      </c>
      <c r="E328" s="126" t="s">
        <v>55</v>
      </c>
      <c r="F328" s="126" t="s">
        <v>458</v>
      </c>
      <c r="G328" s="128" t="s">
        <v>318</v>
      </c>
      <c r="H328" s="128" t="s">
        <v>36</v>
      </c>
      <c r="I328" s="128" t="s">
        <v>462</v>
      </c>
      <c r="J328" s="128" t="s">
        <v>452</v>
      </c>
      <c r="K328" s="129">
        <v>1830.0798299999999</v>
      </c>
      <c r="L328" s="129">
        <v>0</v>
      </c>
      <c r="M328" s="129">
        <v>0</v>
      </c>
      <c r="N328" s="129">
        <v>1748.6859999999999</v>
      </c>
      <c r="O328" s="129">
        <v>0</v>
      </c>
      <c r="P328" s="129">
        <v>0</v>
      </c>
      <c r="Q328" s="129">
        <v>1748.6859999999999</v>
      </c>
      <c r="R328" s="129">
        <v>0</v>
      </c>
      <c r="S328" s="129">
        <v>0</v>
      </c>
      <c r="T328" s="125" t="s">
        <v>51</v>
      </c>
    </row>
    <row r="329" spans="1:20" ht="82.8">
      <c r="A329" s="32" t="s">
        <v>436</v>
      </c>
      <c r="B329" s="60" t="s">
        <v>463</v>
      </c>
      <c r="C329" s="61" t="s">
        <v>464</v>
      </c>
      <c r="D329" s="60" t="s">
        <v>239</v>
      </c>
      <c r="E329" s="60" t="s">
        <v>465</v>
      </c>
      <c r="F329" s="60" t="s">
        <v>32</v>
      </c>
      <c r="G329" s="78"/>
      <c r="H329" s="78"/>
      <c r="I329" s="78" t="s">
        <v>466</v>
      </c>
      <c r="J329" s="78"/>
      <c r="K329" s="135">
        <f>K330</f>
        <v>2012.3979999999999</v>
      </c>
      <c r="L329" s="135">
        <f t="shared" ref="L329:S329" si="109">L330</f>
        <v>0</v>
      </c>
      <c r="M329" s="135">
        <f t="shared" si="109"/>
        <v>0</v>
      </c>
      <c r="N329" s="135">
        <f t="shared" si="109"/>
        <v>1770.2919999999999</v>
      </c>
      <c r="O329" s="135">
        <f t="shared" si="109"/>
        <v>0</v>
      </c>
      <c r="P329" s="135">
        <f t="shared" si="109"/>
        <v>0</v>
      </c>
      <c r="Q329" s="135">
        <f t="shared" si="109"/>
        <v>1774.6969999999999</v>
      </c>
      <c r="R329" s="135">
        <f t="shared" si="109"/>
        <v>0</v>
      </c>
      <c r="S329" s="135">
        <f t="shared" si="109"/>
        <v>0</v>
      </c>
      <c r="T329" s="136"/>
    </row>
    <row r="330" spans="1:20" ht="110.4">
      <c r="A330" s="39">
        <v>750</v>
      </c>
      <c r="B330" s="64" t="s">
        <v>449</v>
      </c>
      <c r="C330" s="65" t="s">
        <v>464</v>
      </c>
      <c r="D330" s="126" t="s">
        <v>450</v>
      </c>
      <c r="E330" s="126" t="s">
        <v>55</v>
      </c>
      <c r="F330" s="126" t="s">
        <v>451</v>
      </c>
      <c r="G330" s="128" t="s">
        <v>318</v>
      </c>
      <c r="H330" s="128" t="s">
        <v>36</v>
      </c>
      <c r="I330" s="128" t="s">
        <v>466</v>
      </c>
      <c r="J330" s="128" t="s">
        <v>452</v>
      </c>
      <c r="K330" s="129">
        <v>2012.3979999999999</v>
      </c>
      <c r="L330" s="129">
        <v>0</v>
      </c>
      <c r="M330" s="129">
        <v>0</v>
      </c>
      <c r="N330" s="129">
        <v>1770.2919999999999</v>
      </c>
      <c r="O330" s="129">
        <v>0</v>
      </c>
      <c r="P330" s="129">
        <v>0</v>
      </c>
      <c r="Q330" s="129">
        <v>1774.6969999999999</v>
      </c>
      <c r="R330" s="129">
        <v>0</v>
      </c>
      <c r="S330" s="129">
        <v>0</v>
      </c>
      <c r="T330" s="125" t="s">
        <v>51</v>
      </c>
    </row>
    <row r="331" spans="1:20" ht="82.8">
      <c r="A331" s="32" t="s">
        <v>436</v>
      </c>
      <c r="B331" s="60" t="s">
        <v>467</v>
      </c>
      <c r="C331" s="61" t="s">
        <v>468</v>
      </c>
      <c r="D331" s="60" t="s">
        <v>239</v>
      </c>
      <c r="E331" s="60" t="s">
        <v>469</v>
      </c>
      <c r="F331" s="60" t="s">
        <v>32</v>
      </c>
      <c r="G331" s="78"/>
      <c r="H331" s="78"/>
      <c r="I331" s="78" t="s">
        <v>470</v>
      </c>
      <c r="J331" s="78"/>
      <c r="K331" s="135">
        <f>K332</f>
        <v>767.20500000000004</v>
      </c>
      <c r="L331" s="135">
        <f>L332</f>
        <v>0</v>
      </c>
      <c r="M331" s="135">
        <f>M332</f>
        <v>0</v>
      </c>
      <c r="N331" s="135">
        <f t="shared" ref="N331:S331" si="110">N332</f>
        <v>628.20500000000004</v>
      </c>
      <c r="O331" s="135">
        <f t="shared" si="110"/>
        <v>0</v>
      </c>
      <c r="P331" s="135">
        <f t="shared" si="110"/>
        <v>0</v>
      </c>
      <c r="Q331" s="135">
        <f t="shared" si="110"/>
        <v>628.20500000000004</v>
      </c>
      <c r="R331" s="135">
        <f t="shared" si="110"/>
        <v>0</v>
      </c>
      <c r="S331" s="135">
        <f t="shared" si="110"/>
        <v>0</v>
      </c>
      <c r="T331" s="136"/>
    </row>
    <row r="332" spans="1:20" ht="110.4">
      <c r="A332" s="39">
        <v>750</v>
      </c>
      <c r="B332" s="64" t="s">
        <v>449</v>
      </c>
      <c r="C332" s="65" t="s">
        <v>468</v>
      </c>
      <c r="D332" s="126" t="s">
        <v>450</v>
      </c>
      <c r="E332" s="126" t="s">
        <v>55</v>
      </c>
      <c r="F332" s="126" t="s">
        <v>451</v>
      </c>
      <c r="G332" s="128" t="s">
        <v>318</v>
      </c>
      <c r="H332" s="128" t="s">
        <v>36</v>
      </c>
      <c r="I332" s="128" t="s">
        <v>470</v>
      </c>
      <c r="J332" s="128" t="s">
        <v>452</v>
      </c>
      <c r="K332" s="129">
        <v>767.20500000000004</v>
      </c>
      <c r="L332" s="129">
        <v>0</v>
      </c>
      <c r="M332" s="129">
        <v>0</v>
      </c>
      <c r="N332" s="129">
        <v>628.20500000000004</v>
      </c>
      <c r="O332" s="129">
        <v>0</v>
      </c>
      <c r="P332" s="129">
        <v>0</v>
      </c>
      <c r="Q332" s="129">
        <v>628.20500000000004</v>
      </c>
      <c r="R332" s="129">
        <v>0</v>
      </c>
      <c r="S332" s="129">
        <v>0</v>
      </c>
      <c r="T332" s="125" t="s">
        <v>51</v>
      </c>
    </row>
    <row r="333" spans="1:20" ht="138">
      <c r="A333" s="32" t="s">
        <v>436</v>
      </c>
      <c r="B333" s="60" t="s">
        <v>471</v>
      </c>
      <c r="C333" s="61" t="s">
        <v>468</v>
      </c>
      <c r="D333" s="120" t="s">
        <v>454</v>
      </c>
      <c r="E333" s="60" t="s">
        <v>55</v>
      </c>
      <c r="F333" s="60" t="s">
        <v>455</v>
      </c>
      <c r="G333" s="78"/>
      <c r="H333" s="78"/>
      <c r="I333" s="78" t="s">
        <v>472</v>
      </c>
      <c r="J333" s="78"/>
      <c r="K333" s="135">
        <f>K334</f>
        <v>1204.5139999999999</v>
      </c>
      <c r="L333" s="135">
        <f>L334</f>
        <v>0</v>
      </c>
      <c r="M333" s="135">
        <f t="shared" ref="M333:S333" si="111">M334</f>
        <v>0</v>
      </c>
      <c r="N333" s="135">
        <f t="shared" si="111"/>
        <v>1311.5139999999999</v>
      </c>
      <c r="O333" s="135">
        <f t="shared" si="111"/>
        <v>0</v>
      </c>
      <c r="P333" s="135">
        <f t="shared" si="111"/>
        <v>0</v>
      </c>
      <c r="Q333" s="135">
        <f t="shared" si="111"/>
        <v>1311.5139999999999</v>
      </c>
      <c r="R333" s="135">
        <f t="shared" si="111"/>
        <v>0</v>
      </c>
      <c r="S333" s="135">
        <f t="shared" si="111"/>
        <v>0</v>
      </c>
      <c r="T333" s="136"/>
    </row>
    <row r="334" spans="1:20" ht="110.4">
      <c r="A334" s="39">
        <v>750</v>
      </c>
      <c r="B334" s="64" t="s">
        <v>449</v>
      </c>
      <c r="C334" s="65" t="s">
        <v>468</v>
      </c>
      <c r="D334" s="126" t="s">
        <v>457</v>
      </c>
      <c r="E334" s="126" t="s">
        <v>55</v>
      </c>
      <c r="F334" s="126" t="s">
        <v>458</v>
      </c>
      <c r="G334" s="128" t="s">
        <v>318</v>
      </c>
      <c r="H334" s="128" t="s">
        <v>36</v>
      </c>
      <c r="I334" s="128" t="s">
        <v>472</v>
      </c>
      <c r="J334" s="128" t="s">
        <v>452</v>
      </c>
      <c r="K334" s="129">
        <v>1204.5139999999999</v>
      </c>
      <c r="L334" s="129">
        <v>0</v>
      </c>
      <c r="M334" s="129">
        <v>0</v>
      </c>
      <c r="N334" s="129">
        <v>1311.5139999999999</v>
      </c>
      <c r="O334" s="129">
        <v>0</v>
      </c>
      <c r="P334" s="129">
        <v>0</v>
      </c>
      <c r="Q334" s="129">
        <v>1311.5139999999999</v>
      </c>
      <c r="R334" s="129">
        <v>0</v>
      </c>
      <c r="S334" s="129">
        <v>0</v>
      </c>
      <c r="T334" s="125" t="s">
        <v>51</v>
      </c>
    </row>
    <row r="335" spans="1:20" ht="82.8">
      <c r="A335" s="32" t="s">
        <v>436</v>
      </c>
      <c r="B335" s="60" t="s">
        <v>473</v>
      </c>
      <c r="C335" s="61" t="s">
        <v>369</v>
      </c>
      <c r="D335" s="60" t="s">
        <v>239</v>
      </c>
      <c r="E335" s="60" t="s">
        <v>347</v>
      </c>
      <c r="F335" s="60" t="s">
        <v>32</v>
      </c>
      <c r="G335" s="78"/>
      <c r="H335" s="78"/>
      <c r="I335" s="78" t="s">
        <v>474</v>
      </c>
      <c r="J335" s="78"/>
      <c r="K335" s="135">
        <f>K336</f>
        <v>4657.6722399999999</v>
      </c>
      <c r="L335" s="135">
        <f t="shared" ref="L335:S335" si="112">L336</f>
        <v>0</v>
      </c>
      <c r="M335" s="135">
        <f t="shared" si="112"/>
        <v>0</v>
      </c>
      <c r="N335" s="135">
        <f t="shared" si="112"/>
        <v>5173.0410000000002</v>
      </c>
      <c r="O335" s="135">
        <f t="shared" si="112"/>
        <v>0</v>
      </c>
      <c r="P335" s="135">
        <f t="shared" si="112"/>
        <v>0</v>
      </c>
      <c r="Q335" s="135">
        <f t="shared" si="112"/>
        <v>5170.9170000000004</v>
      </c>
      <c r="R335" s="135">
        <f t="shared" si="112"/>
        <v>0</v>
      </c>
      <c r="S335" s="135">
        <f t="shared" si="112"/>
        <v>0</v>
      </c>
      <c r="T335" s="136"/>
    </row>
    <row r="336" spans="1:20" ht="110.4">
      <c r="A336" s="39">
        <v>750</v>
      </c>
      <c r="B336" s="64" t="s">
        <v>449</v>
      </c>
      <c r="C336" s="65" t="s">
        <v>369</v>
      </c>
      <c r="D336" s="126" t="s">
        <v>450</v>
      </c>
      <c r="E336" s="126" t="s">
        <v>55</v>
      </c>
      <c r="F336" s="126" t="s">
        <v>451</v>
      </c>
      <c r="G336" s="128" t="s">
        <v>349</v>
      </c>
      <c r="H336" s="128" t="s">
        <v>37</v>
      </c>
      <c r="I336" s="128" t="s">
        <v>474</v>
      </c>
      <c r="J336" s="128" t="s">
        <v>452</v>
      </c>
      <c r="K336" s="129">
        <v>4657.6722399999999</v>
      </c>
      <c r="L336" s="129">
        <v>0</v>
      </c>
      <c r="M336" s="129">
        <v>0</v>
      </c>
      <c r="N336" s="129">
        <v>5173.0410000000002</v>
      </c>
      <c r="O336" s="129">
        <v>0</v>
      </c>
      <c r="P336" s="129">
        <v>0</v>
      </c>
      <c r="Q336" s="129">
        <v>5170.9170000000004</v>
      </c>
      <c r="R336" s="129">
        <v>0</v>
      </c>
      <c r="S336" s="129">
        <v>0</v>
      </c>
      <c r="T336" s="125" t="s">
        <v>51</v>
      </c>
    </row>
    <row r="337" spans="1:20" ht="124.2">
      <c r="A337" s="32" t="s">
        <v>436</v>
      </c>
      <c r="B337" s="60" t="s">
        <v>475</v>
      </c>
      <c r="C337" s="61" t="s">
        <v>369</v>
      </c>
      <c r="D337" s="120" t="s">
        <v>454</v>
      </c>
      <c r="E337" s="60" t="s">
        <v>55</v>
      </c>
      <c r="F337" s="60" t="s">
        <v>455</v>
      </c>
      <c r="G337" s="78"/>
      <c r="H337" s="78"/>
      <c r="I337" s="78" t="s">
        <v>476</v>
      </c>
      <c r="J337" s="78"/>
      <c r="K337" s="135">
        <f>K338</f>
        <v>3147.28476</v>
      </c>
      <c r="L337" s="135">
        <f t="shared" ref="L337:S337" si="113">L338</f>
        <v>0</v>
      </c>
      <c r="M337" s="135">
        <f t="shared" si="113"/>
        <v>0</v>
      </c>
      <c r="N337" s="135">
        <f t="shared" si="113"/>
        <v>3738.576</v>
      </c>
      <c r="O337" s="135">
        <f t="shared" si="113"/>
        <v>0</v>
      </c>
      <c r="P337" s="135">
        <f t="shared" si="113"/>
        <v>0</v>
      </c>
      <c r="Q337" s="135">
        <f t="shared" si="113"/>
        <v>3738.576</v>
      </c>
      <c r="R337" s="135">
        <f t="shared" si="113"/>
        <v>0</v>
      </c>
      <c r="S337" s="135">
        <f t="shared" si="113"/>
        <v>0</v>
      </c>
      <c r="T337" s="136"/>
    </row>
    <row r="338" spans="1:20" ht="110.4">
      <c r="A338" s="39">
        <v>750</v>
      </c>
      <c r="B338" s="64" t="s">
        <v>449</v>
      </c>
      <c r="C338" s="65" t="s">
        <v>369</v>
      </c>
      <c r="D338" s="126" t="s">
        <v>477</v>
      </c>
      <c r="E338" s="126" t="s">
        <v>55</v>
      </c>
      <c r="F338" s="126" t="s">
        <v>478</v>
      </c>
      <c r="G338" s="128" t="s">
        <v>349</v>
      </c>
      <c r="H338" s="128" t="s">
        <v>37</v>
      </c>
      <c r="I338" s="128" t="s">
        <v>476</v>
      </c>
      <c r="J338" s="128" t="s">
        <v>452</v>
      </c>
      <c r="K338" s="129">
        <v>3147.28476</v>
      </c>
      <c r="L338" s="129">
        <v>0</v>
      </c>
      <c r="M338" s="129">
        <v>0</v>
      </c>
      <c r="N338" s="129">
        <v>3738.576</v>
      </c>
      <c r="O338" s="129">
        <v>0</v>
      </c>
      <c r="P338" s="129">
        <v>0</v>
      </c>
      <c r="Q338" s="129">
        <v>3738.576</v>
      </c>
      <c r="R338" s="129">
        <v>0</v>
      </c>
      <c r="S338" s="129">
        <v>0</v>
      </c>
      <c r="T338" s="125" t="s">
        <v>51</v>
      </c>
    </row>
    <row r="339" spans="1:20" ht="82.8">
      <c r="A339" s="32" t="s">
        <v>436</v>
      </c>
      <c r="B339" s="60" t="s">
        <v>479</v>
      </c>
      <c r="C339" s="61" t="s">
        <v>480</v>
      </c>
      <c r="D339" s="60" t="s">
        <v>239</v>
      </c>
      <c r="E339" s="60" t="s">
        <v>376</v>
      </c>
      <c r="F339" s="60" t="s">
        <v>32</v>
      </c>
      <c r="G339" s="78"/>
      <c r="H339" s="78"/>
      <c r="I339" s="78" t="s">
        <v>481</v>
      </c>
      <c r="J339" s="78"/>
      <c r="K339" s="135">
        <f>K340+K341</f>
        <v>13462.04005</v>
      </c>
      <c r="L339" s="135">
        <f t="shared" ref="L339:S339" si="114">L340+L341</f>
        <v>0</v>
      </c>
      <c r="M339" s="135">
        <f t="shared" si="114"/>
        <v>0</v>
      </c>
      <c r="N339" s="135">
        <f t="shared" si="114"/>
        <v>11355.892</v>
      </c>
      <c r="O339" s="135">
        <f t="shared" si="114"/>
        <v>0</v>
      </c>
      <c r="P339" s="135">
        <f t="shared" si="114"/>
        <v>0</v>
      </c>
      <c r="Q339" s="135">
        <f t="shared" si="114"/>
        <v>11376.811</v>
      </c>
      <c r="R339" s="135">
        <f t="shared" si="114"/>
        <v>0</v>
      </c>
      <c r="S339" s="135">
        <f t="shared" si="114"/>
        <v>0</v>
      </c>
      <c r="T339" s="136"/>
    </row>
    <row r="340" spans="1:20" ht="110.4">
      <c r="A340" s="39">
        <v>750</v>
      </c>
      <c r="B340" s="64" t="s">
        <v>449</v>
      </c>
      <c r="C340" s="65" t="s">
        <v>369</v>
      </c>
      <c r="D340" s="126" t="s">
        <v>450</v>
      </c>
      <c r="E340" s="126" t="s">
        <v>55</v>
      </c>
      <c r="F340" s="126" t="s">
        <v>451</v>
      </c>
      <c r="G340" s="128" t="s">
        <v>349</v>
      </c>
      <c r="H340" s="128" t="s">
        <v>37</v>
      </c>
      <c r="I340" s="128" t="s">
        <v>481</v>
      </c>
      <c r="J340" s="128" t="s">
        <v>452</v>
      </c>
      <c r="K340" s="129">
        <v>11854.18705</v>
      </c>
      <c r="L340" s="129">
        <v>0</v>
      </c>
      <c r="M340" s="129">
        <v>0</v>
      </c>
      <c r="N340" s="129">
        <v>11355.892</v>
      </c>
      <c r="O340" s="129">
        <v>0</v>
      </c>
      <c r="P340" s="129">
        <v>0</v>
      </c>
      <c r="Q340" s="129">
        <v>11376.811</v>
      </c>
      <c r="R340" s="129">
        <v>0</v>
      </c>
      <c r="S340" s="129">
        <v>0</v>
      </c>
      <c r="T340" s="125" t="s">
        <v>51</v>
      </c>
    </row>
    <row r="341" spans="1:20" ht="110.4">
      <c r="A341" s="39">
        <v>750</v>
      </c>
      <c r="B341" s="64" t="s">
        <v>449</v>
      </c>
      <c r="C341" s="65" t="s">
        <v>375</v>
      </c>
      <c r="D341" s="126" t="s">
        <v>450</v>
      </c>
      <c r="E341" s="126" t="s">
        <v>55</v>
      </c>
      <c r="F341" s="126" t="s">
        <v>451</v>
      </c>
      <c r="G341" s="128" t="s">
        <v>379</v>
      </c>
      <c r="H341" s="128" t="s">
        <v>37</v>
      </c>
      <c r="I341" s="128" t="s">
        <v>481</v>
      </c>
      <c r="J341" s="128" t="s">
        <v>452</v>
      </c>
      <c r="K341" s="129">
        <v>1607.8530000000001</v>
      </c>
      <c r="L341" s="129">
        <v>0</v>
      </c>
      <c r="M341" s="129">
        <v>0</v>
      </c>
      <c r="N341" s="129">
        <v>0</v>
      </c>
      <c r="O341" s="129">
        <v>0</v>
      </c>
      <c r="P341" s="129">
        <v>0</v>
      </c>
      <c r="Q341" s="129">
        <v>0</v>
      </c>
      <c r="R341" s="129">
        <v>0</v>
      </c>
      <c r="S341" s="129">
        <v>0</v>
      </c>
      <c r="T341" s="125" t="s">
        <v>51</v>
      </c>
    </row>
    <row r="342" spans="1:20" ht="110.4">
      <c r="A342" s="32" t="s">
        <v>436</v>
      </c>
      <c r="B342" s="60" t="s">
        <v>482</v>
      </c>
      <c r="C342" s="61" t="s">
        <v>369</v>
      </c>
      <c r="D342" s="120" t="s">
        <v>454</v>
      </c>
      <c r="E342" s="60" t="s">
        <v>55</v>
      </c>
      <c r="F342" s="60" t="s">
        <v>455</v>
      </c>
      <c r="G342" s="78"/>
      <c r="H342" s="78"/>
      <c r="I342" s="78" t="s">
        <v>483</v>
      </c>
      <c r="J342" s="78"/>
      <c r="K342" s="135">
        <f>K343</f>
        <v>2523.8044</v>
      </c>
      <c r="L342" s="135">
        <f>L343</f>
        <v>0</v>
      </c>
      <c r="M342" s="135">
        <f t="shared" ref="M342:S342" si="115">M343</f>
        <v>0</v>
      </c>
      <c r="N342" s="135">
        <f t="shared" si="115"/>
        <v>2216.8879999999999</v>
      </c>
      <c r="O342" s="135">
        <f t="shared" si="115"/>
        <v>0</v>
      </c>
      <c r="P342" s="135">
        <f t="shared" si="115"/>
        <v>0</v>
      </c>
      <c r="Q342" s="135">
        <f t="shared" si="115"/>
        <v>2216.8879999999999</v>
      </c>
      <c r="R342" s="135">
        <f t="shared" si="115"/>
        <v>0</v>
      </c>
      <c r="S342" s="135">
        <f t="shared" si="115"/>
        <v>0</v>
      </c>
      <c r="T342" s="136"/>
    </row>
    <row r="343" spans="1:20" ht="110.4">
      <c r="A343" s="39">
        <v>750</v>
      </c>
      <c r="B343" s="64" t="s">
        <v>449</v>
      </c>
      <c r="C343" s="65" t="s">
        <v>369</v>
      </c>
      <c r="D343" s="126" t="s">
        <v>477</v>
      </c>
      <c r="E343" s="126" t="s">
        <v>55</v>
      </c>
      <c r="F343" s="126" t="s">
        <v>478</v>
      </c>
      <c r="G343" s="128" t="s">
        <v>349</v>
      </c>
      <c r="H343" s="128" t="s">
        <v>37</v>
      </c>
      <c r="I343" s="128" t="s">
        <v>483</v>
      </c>
      <c r="J343" s="128" t="s">
        <v>452</v>
      </c>
      <c r="K343" s="129">
        <v>2523.8044</v>
      </c>
      <c r="L343" s="129">
        <v>0</v>
      </c>
      <c r="M343" s="129">
        <v>0</v>
      </c>
      <c r="N343" s="129">
        <v>2216.8879999999999</v>
      </c>
      <c r="O343" s="129">
        <v>0</v>
      </c>
      <c r="P343" s="129">
        <v>0</v>
      </c>
      <c r="Q343" s="129">
        <v>2216.8879999999999</v>
      </c>
      <c r="R343" s="129">
        <v>0</v>
      </c>
      <c r="S343" s="129">
        <v>0</v>
      </c>
      <c r="T343" s="125" t="s">
        <v>51</v>
      </c>
    </row>
    <row r="344" spans="1:20" ht="69">
      <c r="A344" s="32" t="s">
        <v>436</v>
      </c>
      <c r="B344" s="60" t="s">
        <v>484</v>
      </c>
      <c r="C344" s="61" t="s">
        <v>369</v>
      </c>
      <c r="D344" s="120" t="s">
        <v>454</v>
      </c>
      <c r="E344" s="60" t="s">
        <v>55</v>
      </c>
      <c r="F344" s="60" t="s">
        <v>455</v>
      </c>
      <c r="G344" s="78"/>
      <c r="H344" s="78"/>
      <c r="I344" s="78" t="s">
        <v>485</v>
      </c>
      <c r="J344" s="78"/>
      <c r="K344" s="135">
        <f>K345</f>
        <v>0</v>
      </c>
      <c r="L344" s="135">
        <f t="shared" ref="L344:S344" si="116">L345</f>
        <v>0</v>
      </c>
      <c r="M344" s="135">
        <f t="shared" si="116"/>
        <v>0</v>
      </c>
      <c r="N344" s="135">
        <f t="shared" si="116"/>
        <v>427.36399999999998</v>
      </c>
      <c r="O344" s="135">
        <f t="shared" si="116"/>
        <v>0</v>
      </c>
      <c r="P344" s="135">
        <f t="shared" si="116"/>
        <v>0</v>
      </c>
      <c r="Q344" s="135">
        <f t="shared" si="116"/>
        <v>427.36399999999998</v>
      </c>
      <c r="R344" s="135">
        <f t="shared" si="116"/>
        <v>0</v>
      </c>
      <c r="S344" s="135">
        <f t="shared" si="116"/>
        <v>0</v>
      </c>
      <c r="T344" s="136"/>
    </row>
    <row r="345" spans="1:20" ht="62.25" customHeight="1">
      <c r="A345" s="39">
        <v>750</v>
      </c>
      <c r="B345" s="64" t="s">
        <v>449</v>
      </c>
      <c r="C345" s="65" t="s">
        <v>369</v>
      </c>
      <c r="D345" s="126" t="s">
        <v>486</v>
      </c>
      <c r="E345" s="126"/>
      <c r="F345" s="126"/>
      <c r="G345" s="128" t="s">
        <v>349</v>
      </c>
      <c r="H345" s="128" t="s">
        <v>37</v>
      </c>
      <c r="I345" s="128" t="s">
        <v>485</v>
      </c>
      <c r="J345" s="128" t="s">
        <v>452</v>
      </c>
      <c r="K345" s="129">
        <v>0</v>
      </c>
      <c r="L345" s="129">
        <v>0</v>
      </c>
      <c r="M345" s="129">
        <v>0</v>
      </c>
      <c r="N345" s="129">
        <v>427.36399999999998</v>
      </c>
      <c r="O345" s="129">
        <v>0</v>
      </c>
      <c r="P345" s="129">
        <v>0</v>
      </c>
      <c r="Q345" s="129">
        <v>427.36399999999998</v>
      </c>
      <c r="R345" s="129">
        <v>0</v>
      </c>
      <c r="S345" s="129">
        <v>0</v>
      </c>
      <c r="T345" s="125" t="s">
        <v>51</v>
      </c>
    </row>
    <row r="346" spans="1:20" ht="62.25" customHeight="1">
      <c r="A346" s="32" t="s">
        <v>436</v>
      </c>
      <c r="B346" s="60" t="s">
        <v>487</v>
      </c>
      <c r="C346" s="61" t="s">
        <v>369</v>
      </c>
      <c r="D346" s="120" t="s">
        <v>454</v>
      </c>
      <c r="E346" s="60" t="s">
        <v>55</v>
      </c>
      <c r="F346" s="60" t="s">
        <v>455</v>
      </c>
      <c r="G346" s="78"/>
      <c r="H346" s="78"/>
      <c r="I346" s="78" t="s">
        <v>488</v>
      </c>
      <c r="J346" s="78"/>
      <c r="K346" s="135">
        <f t="shared" ref="K346:S346" si="117">K347</f>
        <v>427.36399999999998</v>
      </c>
      <c r="L346" s="135">
        <f t="shared" si="117"/>
        <v>0</v>
      </c>
      <c r="M346" s="135">
        <f t="shared" si="117"/>
        <v>0</v>
      </c>
      <c r="N346" s="135">
        <f t="shared" si="117"/>
        <v>0</v>
      </c>
      <c r="O346" s="135">
        <f t="shared" si="117"/>
        <v>0</v>
      </c>
      <c r="P346" s="135">
        <f t="shared" si="117"/>
        <v>0</v>
      </c>
      <c r="Q346" s="135">
        <f t="shared" si="117"/>
        <v>0</v>
      </c>
      <c r="R346" s="135">
        <f t="shared" si="117"/>
        <v>0</v>
      </c>
      <c r="S346" s="135">
        <f t="shared" si="117"/>
        <v>0</v>
      </c>
      <c r="T346" s="136"/>
    </row>
    <row r="347" spans="1:20" ht="62.25" customHeight="1">
      <c r="A347" s="39">
        <v>750</v>
      </c>
      <c r="B347" s="64" t="s">
        <v>449</v>
      </c>
      <c r="C347" s="65" t="s">
        <v>369</v>
      </c>
      <c r="D347" s="126" t="s">
        <v>486</v>
      </c>
      <c r="E347" s="126"/>
      <c r="F347" s="126"/>
      <c r="G347" s="128" t="s">
        <v>349</v>
      </c>
      <c r="H347" s="128" t="s">
        <v>37</v>
      </c>
      <c r="I347" s="128" t="s">
        <v>488</v>
      </c>
      <c r="J347" s="128" t="s">
        <v>452</v>
      </c>
      <c r="K347" s="129">
        <v>427.36399999999998</v>
      </c>
      <c r="L347" s="129">
        <v>0</v>
      </c>
      <c r="M347" s="129">
        <v>0</v>
      </c>
      <c r="N347" s="129">
        <v>0</v>
      </c>
      <c r="O347" s="129">
        <v>0</v>
      </c>
      <c r="P347" s="129">
        <v>0</v>
      </c>
      <c r="Q347" s="129">
        <v>0</v>
      </c>
      <c r="R347" s="129">
        <v>0</v>
      </c>
      <c r="S347" s="129">
        <v>0</v>
      </c>
      <c r="T347" s="125" t="s">
        <v>51</v>
      </c>
    </row>
    <row r="348" spans="1:20" ht="151.80000000000001">
      <c r="A348" s="32" t="s">
        <v>436</v>
      </c>
      <c r="B348" s="60" t="s">
        <v>489</v>
      </c>
      <c r="C348" s="61" t="s">
        <v>369</v>
      </c>
      <c r="D348" s="120" t="s">
        <v>454</v>
      </c>
      <c r="E348" s="60" t="s">
        <v>55</v>
      </c>
      <c r="F348" s="60" t="s">
        <v>455</v>
      </c>
      <c r="G348" s="78"/>
      <c r="H348" s="78"/>
      <c r="I348" s="78" t="s">
        <v>490</v>
      </c>
      <c r="J348" s="78"/>
      <c r="K348" s="135">
        <f t="shared" ref="K348:S348" si="118">K349</f>
        <v>22.5</v>
      </c>
      <c r="L348" s="135">
        <f t="shared" si="118"/>
        <v>0</v>
      </c>
      <c r="M348" s="135">
        <f t="shared" si="118"/>
        <v>0</v>
      </c>
      <c r="N348" s="135">
        <f t="shared" si="118"/>
        <v>0</v>
      </c>
      <c r="O348" s="135">
        <f t="shared" si="118"/>
        <v>0</v>
      </c>
      <c r="P348" s="135">
        <f t="shared" si="118"/>
        <v>0</v>
      </c>
      <c r="Q348" s="135">
        <f t="shared" si="118"/>
        <v>0</v>
      </c>
      <c r="R348" s="135">
        <f t="shared" si="118"/>
        <v>0</v>
      </c>
      <c r="S348" s="135">
        <f t="shared" si="118"/>
        <v>0</v>
      </c>
      <c r="T348" s="136"/>
    </row>
    <row r="349" spans="1:20" ht="62.25" customHeight="1">
      <c r="A349" s="39">
        <v>750</v>
      </c>
      <c r="B349" s="64" t="s">
        <v>449</v>
      </c>
      <c r="C349" s="65" t="s">
        <v>369</v>
      </c>
      <c r="D349" s="126" t="s">
        <v>486</v>
      </c>
      <c r="E349" s="126"/>
      <c r="F349" s="126"/>
      <c r="G349" s="128" t="s">
        <v>349</v>
      </c>
      <c r="H349" s="128" t="s">
        <v>37</v>
      </c>
      <c r="I349" s="128" t="s">
        <v>490</v>
      </c>
      <c r="J349" s="128" t="s">
        <v>452</v>
      </c>
      <c r="K349" s="129">
        <v>22.5</v>
      </c>
      <c r="L349" s="129">
        <v>0</v>
      </c>
      <c r="M349" s="129">
        <v>0</v>
      </c>
      <c r="N349" s="129">
        <v>0</v>
      </c>
      <c r="O349" s="129">
        <v>0</v>
      </c>
      <c r="P349" s="129">
        <v>0</v>
      </c>
      <c r="Q349" s="129">
        <v>0</v>
      </c>
      <c r="R349" s="129">
        <v>0</v>
      </c>
      <c r="S349" s="129">
        <v>0</v>
      </c>
      <c r="T349" s="125" t="s">
        <v>51</v>
      </c>
    </row>
    <row r="350" spans="1:20" ht="82.8">
      <c r="A350" s="32" t="s">
        <v>436</v>
      </c>
      <c r="B350" s="60" t="s">
        <v>491</v>
      </c>
      <c r="C350" s="61" t="s">
        <v>362</v>
      </c>
      <c r="D350" s="60" t="s">
        <v>239</v>
      </c>
      <c r="E350" s="60" t="s">
        <v>363</v>
      </c>
      <c r="F350" s="60" t="s">
        <v>32</v>
      </c>
      <c r="G350" s="78"/>
      <c r="H350" s="78"/>
      <c r="I350" s="78" t="s">
        <v>492</v>
      </c>
      <c r="J350" s="78"/>
      <c r="K350" s="135">
        <f>K351</f>
        <v>6366.0598300000001</v>
      </c>
      <c r="L350" s="135">
        <f t="shared" ref="L350:S350" si="119">L351</f>
        <v>0</v>
      </c>
      <c r="M350" s="135">
        <f t="shared" si="119"/>
        <v>0</v>
      </c>
      <c r="N350" s="135">
        <f t="shared" si="119"/>
        <v>4127.116</v>
      </c>
      <c r="O350" s="135">
        <f t="shared" si="119"/>
        <v>0</v>
      </c>
      <c r="P350" s="135">
        <f t="shared" si="119"/>
        <v>0</v>
      </c>
      <c r="Q350" s="135">
        <f t="shared" si="119"/>
        <v>4108.366</v>
      </c>
      <c r="R350" s="135">
        <f t="shared" si="119"/>
        <v>0</v>
      </c>
      <c r="S350" s="135">
        <f t="shared" si="119"/>
        <v>0</v>
      </c>
      <c r="T350" s="136"/>
    </row>
    <row r="351" spans="1:20" ht="110.4">
      <c r="A351" s="39">
        <v>750</v>
      </c>
      <c r="B351" s="64" t="s">
        <v>449</v>
      </c>
      <c r="C351" s="65" t="s">
        <v>362</v>
      </c>
      <c r="D351" s="126" t="s">
        <v>493</v>
      </c>
      <c r="E351" s="126" t="s">
        <v>55</v>
      </c>
      <c r="F351" s="126" t="s">
        <v>494</v>
      </c>
      <c r="G351" s="128" t="s">
        <v>318</v>
      </c>
      <c r="H351" s="128" t="s">
        <v>36</v>
      </c>
      <c r="I351" s="128" t="s">
        <v>492</v>
      </c>
      <c r="J351" s="128" t="s">
        <v>452</v>
      </c>
      <c r="K351" s="129">
        <v>6366.0598300000001</v>
      </c>
      <c r="L351" s="129">
        <v>0</v>
      </c>
      <c r="M351" s="129">
        <v>0</v>
      </c>
      <c r="N351" s="129">
        <v>4127.116</v>
      </c>
      <c r="O351" s="129">
        <v>0</v>
      </c>
      <c r="P351" s="129">
        <v>0</v>
      </c>
      <c r="Q351" s="129">
        <v>4108.366</v>
      </c>
      <c r="R351" s="129">
        <v>0</v>
      </c>
      <c r="S351" s="129">
        <v>0</v>
      </c>
      <c r="T351" s="125" t="s">
        <v>51</v>
      </c>
    </row>
    <row r="352" spans="1:20" ht="124.2">
      <c r="A352" s="32" t="s">
        <v>436</v>
      </c>
      <c r="B352" s="60" t="s">
        <v>495</v>
      </c>
      <c r="C352" s="61" t="s">
        <v>362</v>
      </c>
      <c r="D352" s="120" t="s">
        <v>454</v>
      </c>
      <c r="E352" s="60" t="s">
        <v>55</v>
      </c>
      <c r="F352" s="60" t="s">
        <v>455</v>
      </c>
      <c r="G352" s="78"/>
      <c r="H352" s="78"/>
      <c r="I352" s="78" t="s">
        <v>496</v>
      </c>
      <c r="J352" s="78"/>
      <c r="K352" s="135">
        <f>K353</f>
        <v>1630.85158</v>
      </c>
      <c r="L352" s="135">
        <f t="shared" ref="L352:R352" si="120">L353</f>
        <v>0</v>
      </c>
      <c r="M352" s="135">
        <f t="shared" si="120"/>
        <v>0</v>
      </c>
      <c r="N352" s="135">
        <f t="shared" si="120"/>
        <v>1748.6859999999999</v>
      </c>
      <c r="O352" s="135">
        <f t="shared" si="120"/>
        <v>0</v>
      </c>
      <c r="P352" s="135">
        <f t="shared" si="120"/>
        <v>0</v>
      </c>
      <c r="Q352" s="135">
        <f t="shared" si="120"/>
        <v>1748.6859999999999</v>
      </c>
      <c r="R352" s="135">
        <f t="shared" si="120"/>
        <v>0</v>
      </c>
      <c r="S352" s="135">
        <f>S353</f>
        <v>0</v>
      </c>
      <c r="T352" s="136"/>
    </row>
    <row r="353" spans="1:20" ht="110.4">
      <c r="A353" s="39">
        <v>750</v>
      </c>
      <c r="B353" s="64" t="s">
        <v>449</v>
      </c>
      <c r="C353" s="65" t="s">
        <v>362</v>
      </c>
      <c r="D353" s="126" t="s">
        <v>457</v>
      </c>
      <c r="E353" s="126" t="s">
        <v>55</v>
      </c>
      <c r="F353" s="126" t="s">
        <v>458</v>
      </c>
      <c r="G353" s="128" t="s">
        <v>318</v>
      </c>
      <c r="H353" s="128" t="s">
        <v>36</v>
      </c>
      <c r="I353" s="128" t="s">
        <v>496</v>
      </c>
      <c r="J353" s="128" t="s">
        <v>452</v>
      </c>
      <c r="K353" s="129">
        <v>1630.85158</v>
      </c>
      <c r="L353" s="129">
        <v>0</v>
      </c>
      <c r="M353" s="129">
        <v>0</v>
      </c>
      <c r="N353" s="129">
        <v>1748.6859999999999</v>
      </c>
      <c r="O353" s="129">
        <v>0</v>
      </c>
      <c r="P353" s="129">
        <v>0</v>
      </c>
      <c r="Q353" s="129">
        <v>1748.6859999999999</v>
      </c>
      <c r="R353" s="129">
        <v>0</v>
      </c>
      <c r="S353" s="129">
        <v>0</v>
      </c>
      <c r="T353" s="125" t="s">
        <v>51</v>
      </c>
    </row>
    <row r="354" spans="1:20" ht="82.8">
      <c r="A354" s="32" t="s">
        <v>436</v>
      </c>
      <c r="B354" s="60" t="s">
        <v>52</v>
      </c>
      <c r="C354" s="61" t="s">
        <v>362</v>
      </c>
      <c r="D354" s="60" t="s">
        <v>239</v>
      </c>
      <c r="E354" s="60" t="s">
        <v>363</v>
      </c>
      <c r="F354" s="60" t="s">
        <v>32</v>
      </c>
      <c r="G354" s="78"/>
      <c r="H354" s="78"/>
      <c r="I354" s="78" t="s">
        <v>497</v>
      </c>
      <c r="J354" s="78"/>
      <c r="K354" s="135">
        <f>K355</f>
        <v>789</v>
      </c>
      <c r="L354" s="135">
        <f t="shared" ref="L354:S354" si="121">L355</f>
        <v>0</v>
      </c>
      <c r="M354" s="135">
        <f t="shared" si="121"/>
        <v>0</v>
      </c>
      <c r="N354" s="135">
        <f t="shared" si="121"/>
        <v>834</v>
      </c>
      <c r="O354" s="135">
        <f t="shared" si="121"/>
        <v>0</v>
      </c>
      <c r="P354" s="135">
        <f t="shared" si="121"/>
        <v>0</v>
      </c>
      <c r="Q354" s="135">
        <f t="shared" si="121"/>
        <v>834</v>
      </c>
      <c r="R354" s="135">
        <f t="shared" si="121"/>
        <v>0</v>
      </c>
      <c r="S354" s="135">
        <f t="shared" si="121"/>
        <v>0</v>
      </c>
      <c r="T354" s="136"/>
    </row>
    <row r="355" spans="1:20" ht="84" customHeight="1">
      <c r="A355" s="39">
        <v>750</v>
      </c>
      <c r="B355" s="47" t="s">
        <v>48</v>
      </c>
      <c r="C355" s="65" t="s">
        <v>362</v>
      </c>
      <c r="D355" s="126" t="s">
        <v>498</v>
      </c>
      <c r="E355" s="126"/>
      <c r="F355" s="126"/>
      <c r="G355" s="128" t="s">
        <v>318</v>
      </c>
      <c r="H355" s="128" t="s">
        <v>36</v>
      </c>
      <c r="I355" s="128" t="s">
        <v>497</v>
      </c>
      <c r="J355" s="128" t="s">
        <v>50</v>
      </c>
      <c r="K355" s="129">
        <v>789</v>
      </c>
      <c r="L355" s="129">
        <v>0</v>
      </c>
      <c r="M355" s="129">
        <v>0</v>
      </c>
      <c r="N355" s="129">
        <v>834</v>
      </c>
      <c r="O355" s="129">
        <v>0</v>
      </c>
      <c r="P355" s="129">
        <v>0</v>
      </c>
      <c r="Q355" s="129">
        <v>834</v>
      </c>
      <c r="R355" s="129">
        <v>0</v>
      </c>
      <c r="S355" s="129">
        <v>0</v>
      </c>
      <c r="T355" s="125" t="s">
        <v>51</v>
      </c>
    </row>
    <row r="356" spans="1:20" ht="82.8">
      <c r="A356" s="32" t="s">
        <v>436</v>
      </c>
      <c r="B356" s="60" t="s">
        <v>499</v>
      </c>
      <c r="C356" s="61" t="s">
        <v>464</v>
      </c>
      <c r="D356" s="60" t="s">
        <v>239</v>
      </c>
      <c r="E356" s="60" t="s">
        <v>465</v>
      </c>
      <c r="F356" s="60" t="s">
        <v>32</v>
      </c>
      <c r="G356" s="78"/>
      <c r="H356" s="78"/>
      <c r="I356" s="78" t="s">
        <v>500</v>
      </c>
      <c r="J356" s="78"/>
      <c r="K356" s="135">
        <f>K357</f>
        <v>136.92699999999999</v>
      </c>
      <c r="L356" s="135">
        <f t="shared" ref="L356:S356" si="122">L357</f>
        <v>0</v>
      </c>
      <c r="M356" s="135">
        <f t="shared" si="122"/>
        <v>0</v>
      </c>
      <c r="N356" s="135">
        <f t="shared" si="122"/>
        <v>60</v>
      </c>
      <c r="O356" s="135">
        <f t="shared" si="122"/>
        <v>0</v>
      </c>
      <c r="P356" s="135">
        <f t="shared" si="122"/>
        <v>0</v>
      </c>
      <c r="Q356" s="135">
        <f t="shared" si="122"/>
        <v>60</v>
      </c>
      <c r="R356" s="135">
        <f t="shared" si="122"/>
        <v>0</v>
      </c>
      <c r="S356" s="135">
        <f t="shared" si="122"/>
        <v>0</v>
      </c>
      <c r="T356" s="136"/>
    </row>
    <row r="357" spans="1:20" ht="88.5" customHeight="1">
      <c r="A357" s="39">
        <v>750</v>
      </c>
      <c r="B357" s="64" t="s">
        <v>501</v>
      </c>
      <c r="C357" s="65" t="s">
        <v>464</v>
      </c>
      <c r="D357" s="126" t="s">
        <v>392</v>
      </c>
      <c r="E357" s="126"/>
      <c r="F357" s="126"/>
      <c r="G357" s="128" t="s">
        <v>318</v>
      </c>
      <c r="H357" s="128" t="s">
        <v>36</v>
      </c>
      <c r="I357" s="128" t="s">
        <v>500</v>
      </c>
      <c r="J357" s="128" t="s">
        <v>502</v>
      </c>
      <c r="K357" s="129">
        <v>136.92699999999999</v>
      </c>
      <c r="L357" s="129">
        <v>0</v>
      </c>
      <c r="M357" s="129">
        <v>0</v>
      </c>
      <c r="N357" s="129">
        <v>60</v>
      </c>
      <c r="O357" s="129">
        <v>0</v>
      </c>
      <c r="P357" s="129">
        <v>0</v>
      </c>
      <c r="Q357" s="129">
        <v>60</v>
      </c>
      <c r="R357" s="129">
        <v>0</v>
      </c>
      <c r="S357" s="129">
        <v>0</v>
      </c>
      <c r="T357" s="125" t="s">
        <v>51</v>
      </c>
    </row>
    <row r="358" spans="1:20" ht="82.8">
      <c r="A358" s="32" t="s">
        <v>436</v>
      </c>
      <c r="B358" s="60" t="s">
        <v>503</v>
      </c>
      <c r="C358" s="61" t="s">
        <v>468</v>
      </c>
      <c r="D358" s="60" t="s">
        <v>239</v>
      </c>
      <c r="E358" s="60" t="s">
        <v>469</v>
      </c>
      <c r="F358" s="60" t="s">
        <v>32</v>
      </c>
      <c r="G358" s="78"/>
      <c r="H358" s="78"/>
      <c r="I358" s="78" t="s">
        <v>504</v>
      </c>
      <c r="J358" s="78"/>
      <c r="K358" s="135">
        <f>K359</f>
        <v>72.526359999999997</v>
      </c>
      <c r="L358" s="135">
        <f t="shared" ref="L358:S362" si="123">L359</f>
        <v>0</v>
      </c>
      <c r="M358" s="135">
        <f t="shared" si="123"/>
        <v>0</v>
      </c>
      <c r="N358" s="135">
        <f t="shared" si="123"/>
        <v>70</v>
      </c>
      <c r="O358" s="135">
        <f t="shared" si="123"/>
        <v>0</v>
      </c>
      <c r="P358" s="135">
        <f t="shared" si="123"/>
        <v>0</v>
      </c>
      <c r="Q358" s="135">
        <f t="shared" si="123"/>
        <v>70</v>
      </c>
      <c r="R358" s="135">
        <f t="shared" si="123"/>
        <v>0</v>
      </c>
      <c r="S358" s="135">
        <f t="shared" si="123"/>
        <v>0</v>
      </c>
      <c r="T358" s="136"/>
    </row>
    <row r="359" spans="1:20" ht="81.75" customHeight="1">
      <c r="A359" s="39">
        <v>750</v>
      </c>
      <c r="B359" s="64" t="s">
        <v>501</v>
      </c>
      <c r="C359" s="65" t="s">
        <v>468</v>
      </c>
      <c r="D359" s="126" t="s">
        <v>498</v>
      </c>
      <c r="E359" s="126"/>
      <c r="F359" s="126"/>
      <c r="G359" s="128" t="s">
        <v>318</v>
      </c>
      <c r="H359" s="128" t="s">
        <v>36</v>
      </c>
      <c r="I359" s="128" t="s">
        <v>504</v>
      </c>
      <c r="J359" s="128" t="s">
        <v>502</v>
      </c>
      <c r="K359" s="129">
        <v>72.526359999999997</v>
      </c>
      <c r="L359" s="129">
        <v>0</v>
      </c>
      <c r="M359" s="129">
        <v>0</v>
      </c>
      <c r="N359" s="129">
        <v>70</v>
      </c>
      <c r="O359" s="129">
        <v>0</v>
      </c>
      <c r="P359" s="129">
        <v>0</v>
      </c>
      <c r="Q359" s="129">
        <v>70</v>
      </c>
      <c r="R359" s="129">
        <v>0</v>
      </c>
      <c r="S359" s="129">
        <v>0</v>
      </c>
      <c r="T359" s="125" t="s">
        <v>51</v>
      </c>
    </row>
    <row r="360" spans="1:20" ht="89.25" customHeight="1">
      <c r="A360" s="32" t="s">
        <v>436</v>
      </c>
      <c r="B360" s="60" t="s">
        <v>505</v>
      </c>
      <c r="C360" s="61" t="s">
        <v>362</v>
      </c>
      <c r="D360" s="60" t="s">
        <v>239</v>
      </c>
      <c r="E360" s="60" t="s">
        <v>469</v>
      </c>
      <c r="F360" s="60" t="s">
        <v>32</v>
      </c>
      <c r="G360" s="78"/>
      <c r="H360" s="78"/>
      <c r="I360" s="78" t="s">
        <v>506</v>
      </c>
      <c r="J360" s="78"/>
      <c r="K360" s="135">
        <f>K361</f>
        <v>213.11500000000001</v>
      </c>
      <c r="L360" s="135">
        <f t="shared" si="123"/>
        <v>0</v>
      </c>
      <c r="M360" s="135">
        <f t="shared" si="123"/>
        <v>0</v>
      </c>
      <c r="N360" s="135">
        <f t="shared" si="123"/>
        <v>0</v>
      </c>
      <c r="O360" s="135">
        <f t="shared" si="123"/>
        <v>0</v>
      </c>
      <c r="P360" s="135">
        <f t="shared" si="123"/>
        <v>0</v>
      </c>
      <c r="Q360" s="135">
        <f t="shared" si="123"/>
        <v>0</v>
      </c>
      <c r="R360" s="135">
        <f t="shared" si="123"/>
        <v>0</v>
      </c>
      <c r="S360" s="135">
        <f t="shared" si="123"/>
        <v>0</v>
      </c>
      <c r="T360" s="136"/>
    </row>
    <row r="361" spans="1:20" ht="81.75" customHeight="1">
      <c r="A361" s="39">
        <v>750</v>
      </c>
      <c r="B361" s="64" t="s">
        <v>501</v>
      </c>
      <c r="C361" s="65" t="s">
        <v>362</v>
      </c>
      <c r="D361" s="126" t="s">
        <v>498</v>
      </c>
      <c r="E361" s="126"/>
      <c r="F361" s="126"/>
      <c r="G361" s="128" t="s">
        <v>318</v>
      </c>
      <c r="H361" s="128" t="s">
        <v>36</v>
      </c>
      <c r="I361" s="128" t="s">
        <v>506</v>
      </c>
      <c r="J361" s="128" t="s">
        <v>502</v>
      </c>
      <c r="K361" s="129">
        <v>213.11500000000001</v>
      </c>
      <c r="L361" s="129">
        <v>0</v>
      </c>
      <c r="M361" s="129">
        <v>0</v>
      </c>
      <c r="N361" s="129">
        <v>0</v>
      </c>
      <c r="O361" s="129">
        <v>0</v>
      </c>
      <c r="P361" s="129">
        <v>0</v>
      </c>
      <c r="Q361" s="129">
        <v>0</v>
      </c>
      <c r="R361" s="129">
        <v>0</v>
      </c>
      <c r="S361" s="129">
        <v>0</v>
      </c>
      <c r="T361" s="125" t="s">
        <v>51</v>
      </c>
    </row>
    <row r="362" spans="1:20" ht="88.5" customHeight="1">
      <c r="A362" s="32" t="s">
        <v>436</v>
      </c>
      <c r="B362" s="60" t="s">
        <v>507</v>
      </c>
      <c r="C362" s="61" t="s">
        <v>369</v>
      </c>
      <c r="D362" s="60" t="s">
        <v>239</v>
      </c>
      <c r="E362" s="60" t="s">
        <v>347</v>
      </c>
      <c r="F362" s="60" t="s">
        <v>32</v>
      </c>
      <c r="G362" s="78"/>
      <c r="H362" s="78"/>
      <c r="I362" s="78" t="s">
        <v>508</v>
      </c>
      <c r="J362" s="78"/>
      <c r="K362" s="135">
        <f>K363</f>
        <v>39.9</v>
      </c>
      <c r="L362" s="135">
        <f t="shared" si="123"/>
        <v>0</v>
      </c>
      <c r="M362" s="135">
        <f t="shared" si="123"/>
        <v>0</v>
      </c>
      <c r="N362" s="135">
        <f t="shared" si="123"/>
        <v>0</v>
      </c>
      <c r="O362" s="135">
        <f t="shared" si="123"/>
        <v>0</v>
      </c>
      <c r="P362" s="135">
        <f t="shared" si="123"/>
        <v>0</v>
      </c>
      <c r="Q362" s="135">
        <f t="shared" si="123"/>
        <v>0</v>
      </c>
      <c r="R362" s="135">
        <f t="shared" si="123"/>
        <v>0</v>
      </c>
      <c r="S362" s="135">
        <f t="shared" si="123"/>
        <v>0</v>
      </c>
      <c r="T362" s="136"/>
    </row>
    <row r="363" spans="1:20" ht="81.75" customHeight="1">
      <c r="A363" s="39" t="s">
        <v>436</v>
      </c>
      <c r="B363" s="64" t="s">
        <v>501</v>
      </c>
      <c r="C363" s="65" t="s">
        <v>369</v>
      </c>
      <c r="D363" s="126" t="s">
        <v>498</v>
      </c>
      <c r="E363" s="126"/>
      <c r="F363" s="126"/>
      <c r="G363" s="128" t="s">
        <v>349</v>
      </c>
      <c r="H363" s="128" t="s">
        <v>37</v>
      </c>
      <c r="I363" s="128" t="s">
        <v>508</v>
      </c>
      <c r="J363" s="128" t="s">
        <v>502</v>
      </c>
      <c r="K363" s="129">
        <v>39.9</v>
      </c>
      <c r="L363" s="129">
        <v>0</v>
      </c>
      <c r="M363" s="129">
        <v>0</v>
      </c>
      <c r="N363" s="129">
        <v>0</v>
      </c>
      <c r="O363" s="129">
        <v>0</v>
      </c>
      <c r="P363" s="129">
        <v>0</v>
      </c>
      <c r="Q363" s="129">
        <v>0</v>
      </c>
      <c r="R363" s="129">
        <v>0</v>
      </c>
      <c r="S363" s="129">
        <v>0</v>
      </c>
      <c r="T363" s="125" t="s">
        <v>51</v>
      </c>
    </row>
    <row r="364" spans="1:20" ht="82.8">
      <c r="A364" s="32" t="s">
        <v>436</v>
      </c>
      <c r="B364" s="60" t="s">
        <v>509</v>
      </c>
      <c r="C364" s="61" t="s">
        <v>362</v>
      </c>
      <c r="D364" s="60" t="s">
        <v>239</v>
      </c>
      <c r="E364" s="60" t="s">
        <v>363</v>
      </c>
      <c r="F364" s="60" t="s">
        <v>32</v>
      </c>
      <c r="G364" s="78"/>
      <c r="H364" s="78"/>
      <c r="I364" s="78" t="s">
        <v>510</v>
      </c>
      <c r="J364" s="78"/>
      <c r="K364" s="135">
        <f>K365</f>
        <v>273.154</v>
      </c>
      <c r="L364" s="135">
        <f>L365</f>
        <v>0</v>
      </c>
      <c r="M364" s="135">
        <f t="shared" ref="M364:S374" si="124">M365</f>
        <v>0</v>
      </c>
      <c r="N364" s="135">
        <f t="shared" si="124"/>
        <v>0</v>
      </c>
      <c r="O364" s="135">
        <f t="shared" si="124"/>
        <v>0</v>
      </c>
      <c r="P364" s="135">
        <f t="shared" si="124"/>
        <v>0</v>
      </c>
      <c r="Q364" s="135">
        <f t="shared" si="124"/>
        <v>0</v>
      </c>
      <c r="R364" s="135">
        <f t="shared" si="124"/>
        <v>0</v>
      </c>
      <c r="S364" s="135">
        <f t="shared" si="124"/>
        <v>0</v>
      </c>
      <c r="T364" s="136"/>
    </row>
    <row r="365" spans="1:20" ht="88.5" customHeight="1">
      <c r="A365" s="39">
        <v>750</v>
      </c>
      <c r="B365" s="64" t="s">
        <v>501</v>
      </c>
      <c r="C365" s="65" t="s">
        <v>362</v>
      </c>
      <c r="D365" s="126" t="s">
        <v>498</v>
      </c>
      <c r="E365" s="126"/>
      <c r="F365" s="126"/>
      <c r="G365" s="128" t="s">
        <v>318</v>
      </c>
      <c r="H365" s="128" t="s">
        <v>36</v>
      </c>
      <c r="I365" s="128" t="s">
        <v>510</v>
      </c>
      <c r="J365" s="128" t="s">
        <v>502</v>
      </c>
      <c r="K365" s="129">
        <v>273.154</v>
      </c>
      <c r="L365" s="129">
        <v>0</v>
      </c>
      <c r="M365" s="129">
        <v>0</v>
      </c>
      <c r="N365" s="129">
        <v>0</v>
      </c>
      <c r="O365" s="129">
        <v>0</v>
      </c>
      <c r="P365" s="129">
        <v>0</v>
      </c>
      <c r="Q365" s="129">
        <v>0</v>
      </c>
      <c r="R365" s="129">
        <v>0</v>
      </c>
      <c r="S365" s="129">
        <v>0</v>
      </c>
      <c r="T365" s="125" t="s">
        <v>51</v>
      </c>
    </row>
    <row r="366" spans="1:20" ht="82.8">
      <c r="A366" s="32" t="s">
        <v>436</v>
      </c>
      <c r="B366" s="60" t="s">
        <v>511</v>
      </c>
      <c r="C366" s="61" t="s">
        <v>362</v>
      </c>
      <c r="D366" s="60" t="s">
        <v>239</v>
      </c>
      <c r="E366" s="60" t="s">
        <v>363</v>
      </c>
      <c r="F366" s="60" t="s">
        <v>32</v>
      </c>
      <c r="G366" s="78"/>
      <c r="H366" s="78"/>
      <c r="I366" s="78" t="s">
        <v>512</v>
      </c>
      <c r="J366" s="78"/>
      <c r="K366" s="135">
        <f>K367</f>
        <v>114.425</v>
      </c>
      <c r="L366" s="135">
        <f>L367</f>
        <v>0</v>
      </c>
      <c r="M366" s="135">
        <f t="shared" si="124"/>
        <v>0</v>
      </c>
      <c r="N366" s="135">
        <f t="shared" si="124"/>
        <v>0</v>
      </c>
      <c r="O366" s="135">
        <f t="shared" si="124"/>
        <v>0</v>
      </c>
      <c r="P366" s="135">
        <f t="shared" si="124"/>
        <v>0</v>
      </c>
      <c r="Q366" s="135">
        <f t="shared" si="124"/>
        <v>0</v>
      </c>
      <c r="R366" s="135">
        <f t="shared" si="124"/>
        <v>0</v>
      </c>
      <c r="S366" s="135">
        <f t="shared" si="124"/>
        <v>0</v>
      </c>
      <c r="T366" s="136"/>
    </row>
    <row r="367" spans="1:20" ht="88.5" customHeight="1">
      <c r="A367" s="39">
        <v>750</v>
      </c>
      <c r="B367" s="64" t="s">
        <v>501</v>
      </c>
      <c r="C367" s="65" t="s">
        <v>362</v>
      </c>
      <c r="D367" s="126" t="s">
        <v>498</v>
      </c>
      <c r="E367" s="126"/>
      <c r="F367" s="126"/>
      <c r="G367" s="128" t="s">
        <v>318</v>
      </c>
      <c r="H367" s="128" t="s">
        <v>36</v>
      </c>
      <c r="I367" s="128" t="s">
        <v>512</v>
      </c>
      <c r="J367" s="128" t="s">
        <v>502</v>
      </c>
      <c r="K367" s="129">
        <v>114.425</v>
      </c>
      <c r="L367" s="129">
        <v>0</v>
      </c>
      <c r="M367" s="129">
        <v>0</v>
      </c>
      <c r="N367" s="129">
        <v>0</v>
      </c>
      <c r="O367" s="129">
        <v>0</v>
      </c>
      <c r="P367" s="129">
        <v>0</v>
      </c>
      <c r="Q367" s="129">
        <v>0</v>
      </c>
      <c r="R367" s="129">
        <v>0</v>
      </c>
      <c r="S367" s="129">
        <v>0</v>
      </c>
      <c r="T367" s="125" t="s">
        <v>51</v>
      </c>
    </row>
    <row r="368" spans="1:20" ht="69">
      <c r="A368" s="32" t="s">
        <v>436</v>
      </c>
      <c r="B368" s="60" t="s">
        <v>513</v>
      </c>
      <c r="C368" s="48" t="s">
        <v>514</v>
      </c>
      <c r="D368" s="60" t="s">
        <v>515</v>
      </c>
      <c r="E368" s="60" t="s">
        <v>516</v>
      </c>
      <c r="F368" s="60" t="s">
        <v>517</v>
      </c>
      <c r="G368" s="78"/>
      <c r="H368" s="78"/>
      <c r="I368" s="78" t="s">
        <v>518</v>
      </c>
      <c r="J368" s="78"/>
      <c r="K368" s="135">
        <f>K369</f>
        <v>59.927</v>
      </c>
      <c r="L368" s="135">
        <f>L369</f>
        <v>0</v>
      </c>
      <c r="M368" s="135">
        <f t="shared" si="124"/>
        <v>0</v>
      </c>
      <c r="N368" s="135">
        <f t="shared" si="124"/>
        <v>0</v>
      </c>
      <c r="O368" s="135">
        <f t="shared" si="124"/>
        <v>0</v>
      </c>
      <c r="P368" s="135">
        <f t="shared" si="124"/>
        <v>0</v>
      </c>
      <c r="Q368" s="135">
        <f t="shared" si="124"/>
        <v>0</v>
      </c>
      <c r="R368" s="135">
        <f t="shared" si="124"/>
        <v>0</v>
      </c>
      <c r="S368" s="135">
        <f t="shared" si="124"/>
        <v>0</v>
      </c>
      <c r="T368" s="136"/>
    </row>
    <row r="369" spans="1:20" ht="88.5" customHeight="1">
      <c r="A369" s="39">
        <v>750</v>
      </c>
      <c r="B369" s="64" t="s">
        <v>501</v>
      </c>
      <c r="C369" s="65" t="s">
        <v>514</v>
      </c>
      <c r="D369" s="126" t="s">
        <v>498</v>
      </c>
      <c r="E369" s="126"/>
      <c r="F369" s="126"/>
      <c r="G369" s="128" t="s">
        <v>318</v>
      </c>
      <c r="H369" s="128" t="s">
        <v>36</v>
      </c>
      <c r="I369" s="128" t="s">
        <v>518</v>
      </c>
      <c r="J369" s="128" t="s">
        <v>502</v>
      </c>
      <c r="K369" s="129">
        <v>59.927</v>
      </c>
      <c r="L369" s="129">
        <v>0</v>
      </c>
      <c r="M369" s="129">
        <v>0</v>
      </c>
      <c r="N369" s="129">
        <v>0</v>
      </c>
      <c r="O369" s="129">
        <v>0</v>
      </c>
      <c r="P369" s="129">
        <v>0</v>
      </c>
      <c r="Q369" s="129">
        <v>0</v>
      </c>
      <c r="R369" s="129">
        <v>0</v>
      </c>
      <c r="S369" s="129">
        <v>0</v>
      </c>
      <c r="T369" s="125" t="s">
        <v>51</v>
      </c>
    </row>
    <row r="370" spans="1:20" ht="82.8">
      <c r="A370" s="32" t="s">
        <v>436</v>
      </c>
      <c r="B370" s="60" t="s">
        <v>499</v>
      </c>
      <c r="C370" s="61" t="s">
        <v>464</v>
      </c>
      <c r="D370" s="60" t="s">
        <v>239</v>
      </c>
      <c r="E370" s="60" t="s">
        <v>465</v>
      </c>
      <c r="F370" s="60" t="s">
        <v>32</v>
      </c>
      <c r="G370" s="78"/>
      <c r="H370" s="78"/>
      <c r="I370" s="78" t="s">
        <v>519</v>
      </c>
      <c r="J370" s="78"/>
      <c r="K370" s="135">
        <f>K371</f>
        <v>1482.547</v>
      </c>
      <c r="L370" s="135">
        <f>L371</f>
        <v>0</v>
      </c>
      <c r="M370" s="135">
        <f t="shared" si="124"/>
        <v>0</v>
      </c>
      <c r="N370" s="135">
        <f t="shared" si="124"/>
        <v>0</v>
      </c>
      <c r="O370" s="135">
        <f t="shared" si="124"/>
        <v>0</v>
      </c>
      <c r="P370" s="135">
        <f t="shared" si="124"/>
        <v>0</v>
      </c>
      <c r="Q370" s="135">
        <f t="shared" si="124"/>
        <v>0</v>
      </c>
      <c r="R370" s="135">
        <f t="shared" si="124"/>
        <v>0</v>
      </c>
      <c r="S370" s="135">
        <f t="shared" si="124"/>
        <v>0</v>
      </c>
      <c r="T370" s="136"/>
    </row>
    <row r="371" spans="1:20" ht="88.5" customHeight="1">
      <c r="A371" s="39">
        <v>750</v>
      </c>
      <c r="B371" s="64" t="s">
        <v>501</v>
      </c>
      <c r="C371" s="65" t="s">
        <v>464</v>
      </c>
      <c r="D371" s="126" t="s">
        <v>498</v>
      </c>
      <c r="E371" s="126"/>
      <c r="F371" s="126"/>
      <c r="G371" s="128" t="s">
        <v>318</v>
      </c>
      <c r="H371" s="128" t="s">
        <v>36</v>
      </c>
      <c r="I371" s="128" t="s">
        <v>519</v>
      </c>
      <c r="J371" s="128" t="s">
        <v>502</v>
      </c>
      <c r="K371" s="129">
        <v>1482.547</v>
      </c>
      <c r="L371" s="129">
        <v>0</v>
      </c>
      <c r="M371" s="129">
        <v>0</v>
      </c>
      <c r="N371" s="129">
        <v>0</v>
      </c>
      <c r="O371" s="129">
        <v>0</v>
      </c>
      <c r="P371" s="129">
        <v>0</v>
      </c>
      <c r="Q371" s="129">
        <v>0</v>
      </c>
      <c r="R371" s="129">
        <v>0</v>
      </c>
      <c r="S371" s="129">
        <v>0</v>
      </c>
      <c r="T371" s="125" t="s">
        <v>51</v>
      </c>
    </row>
    <row r="372" spans="1:20" ht="82.8">
      <c r="A372" s="32" t="s">
        <v>436</v>
      </c>
      <c r="B372" s="60" t="s">
        <v>520</v>
      </c>
      <c r="C372" s="61" t="s">
        <v>468</v>
      </c>
      <c r="D372" s="60" t="s">
        <v>239</v>
      </c>
      <c r="E372" s="60" t="s">
        <v>363</v>
      </c>
      <c r="F372" s="60" t="s">
        <v>32</v>
      </c>
      <c r="G372" s="78"/>
      <c r="H372" s="78"/>
      <c r="I372" s="78" t="s">
        <v>521</v>
      </c>
      <c r="J372" s="78"/>
      <c r="K372" s="135">
        <f>K373</f>
        <v>90</v>
      </c>
      <c r="L372" s="135">
        <f>L373</f>
        <v>0</v>
      </c>
      <c r="M372" s="135">
        <f t="shared" si="124"/>
        <v>0</v>
      </c>
      <c r="N372" s="135">
        <f t="shared" si="124"/>
        <v>0</v>
      </c>
      <c r="O372" s="135">
        <f t="shared" si="124"/>
        <v>0</v>
      </c>
      <c r="P372" s="135">
        <f t="shared" si="124"/>
        <v>0</v>
      </c>
      <c r="Q372" s="135">
        <f t="shared" si="124"/>
        <v>0</v>
      </c>
      <c r="R372" s="135">
        <f t="shared" si="124"/>
        <v>0</v>
      </c>
      <c r="S372" s="135">
        <f t="shared" si="124"/>
        <v>0</v>
      </c>
      <c r="T372" s="136"/>
    </row>
    <row r="373" spans="1:20" ht="88.5" customHeight="1">
      <c r="A373" s="39">
        <v>750</v>
      </c>
      <c r="B373" s="64" t="s">
        <v>501</v>
      </c>
      <c r="C373" s="65" t="s">
        <v>468</v>
      </c>
      <c r="D373" s="126" t="s">
        <v>498</v>
      </c>
      <c r="E373" s="126"/>
      <c r="F373" s="126"/>
      <c r="G373" s="128" t="s">
        <v>318</v>
      </c>
      <c r="H373" s="128" t="s">
        <v>36</v>
      </c>
      <c r="I373" s="128" t="s">
        <v>521</v>
      </c>
      <c r="J373" s="128" t="s">
        <v>502</v>
      </c>
      <c r="K373" s="129">
        <v>90</v>
      </c>
      <c r="L373" s="129">
        <v>0</v>
      </c>
      <c r="M373" s="129">
        <v>0</v>
      </c>
      <c r="N373" s="129">
        <v>0</v>
      </c>
      <c r="O373" s="129">
        <v>0</v>
      </c>
      <c r="P373" s="129">
        <v>0</v>
      </c>
      <c r="Q373" s="129">
        <v>0</v>
      </c>
      <c r="R373" s="129">
        <v>0</v>
      </c>
      <c r="S373" s="129">
        <v>0</v>
      </c>
      <c r="T373" s="125" t="s">
        <v>51</v>
      </c>
    </row>
    <row r="374" spans="1:20" ht="82.8">
      <c r="A374" s="32" t="s">
        <v>436</v>
      </c>
      <c r="B374" s="60" t="s">
        <v>522</v>
      </c>
      <c r="C374" s="61" t="s">
        <v>362</v>
      </c>
      <c r="D374" s="60" t="s">
        <v>239</v>
      </c>
      <c r="E374" s="60" t="s">
        <v>363</v>
      </c>
      <c r="F374" s="60" t="s">
        <v>32</v>
      </c>
      <c r="G374" s="78"/>
      <c r="H374" s="78"/>
      <c r="I374" s="78" t="s">
        <v>523</v>
      </c>
      <c r="J374" s="78"/>
      <c r="K374" s="135">
        <f>K375</f>
        <v>625.60954000000004</v>
      </c>
      <c r="L374" s="135">
        <f>L375</f>
        <v>0</v>
      </c>
      <c r="M374" s="135">
        <f t="shared" si="124"/>
        <v>0</v>
      </c>
      <c r="N374" s="135">
        <f t="shared" si="124"/>
        <v>0</v>
      </c>
      <c r="O374" s="135">
        <f t="shared" si="124"/>
        <v>0</v>
      </c>
      <c r="P374" s="135">
        <f t="shared" si="124"/>
        <v>0</v>
      </c>
      <c r="Q374" s="135">
        <f t="shared" si="124"/>
        <v>0</v>
      </c>
      <c r="R374" s="135">
        <f t="shared" si="124"/>
        <v>0</v>
      </c>
      <c r="S374" s="135">
        <f t="shared" si="124"/>
        <v>0</v>
      </c>
      <c r="T374" s="136"/>
    </row>
    <row r="375" spans="1:20" ht="88.5" customHeight="1">
      <c r="A375" s="39">
        <v>750</v>
      </c>
      <c r="B375" s="64" t="s">
        <v>501</v>
      </c>
      <c r="C375" s="65" t="s">
        <v>362</v>
      </c>
      <c r="D375" s="126" t="s">
        <v>498</v>
      </c>
      <c r="E375" s="126"/>
      <c r="F375" s="126"/>
      <c r="G375" s="128" t="s">
        <v>318</v>
      </c>
      <c r="H375" s="128" t="s">
        <v>36</v>
      </c>
      <c r="I375" s="128" t="s">
        <v>523</v>
      </c>
      <c r="J375" s="128" t="s">
        <v>502</v>
      </c>
      <c r="K375" s="129">
        <v>625.60954000000004</v>
      </c>
      <c r="L375" s="129">
        <v>0</v>
      </c>
      <c r="M375" s="129">
        <v>0</v>
      </c>
      <c r="N375" s="129">
        <v>0</v>
      </c>
      <c r="O375" s="129">
        <v>0</v>
      </c>
      <c r="P375" s="129">
        <v>0</v>
      </c>
      <c r="Q375" s="129">
        <v>0</v>
      </c>
      <c r="R375" s="129">
        <v>0</v>
      </c>
      <c r="S375" s="129">
        <v>0</v>
      </c>
      <c r="T375" s="125" t="s">
        <v>51</v>
      </c>
    </row>
    <row r="376" spans="1:20" ht="82.8">
      <c r="A376" s="32" t="s">
        <v>436</v>
      </c>
      <c r="B376" s="60" t="s">
        <v>52</v>
      </c>
      <c r="C376" s="61" t="s">
        <v>524</v>
      </c>
      <c r="D376" s="60" t="s">
        <v>239</v>
      </c>
      <c r="E376" s="60" t="s">
        <v>525</v>
      </c>
      <c r="F376" s="60" t="s">
        <v>32</v>
      </c>
      <c r="G376" s="78"/>
      <c r="H376" s="78"/>
      <c r="I376" s="78" t="s">
        <v>526</v>
      </c>
      <c r="J376" s="78"/>
      <c r="K376" s="135">
        <f t="shared" ref="K376:S376" si="125">K377+K378+K379</f>
        <v>400</v>
      </c>
      <c r="L376" s="135">
        <f t="shared" si="125"/>
        <v>0</v>
      </c>
      <c r="M376" s="135">
        <f t="shared" si="125"/>
        <v>0</v>
      </c>
      <c r="N376" s="135">
        <f t="shared" si="125"/>
        <v>400</v>
      </c>
      <c r="O376" s="135">
        <f t="shared" si="125"/>
        <v>0</v>
      </c>
      <c r="P376" s="135">
        <f t="shared" si="125"/>
        <v>0</v>
      </c>
      <c r="Q376" s="135">
        <f t="shared" si="125"/>
        <v>400</v>
      </c>
      <c r="R376" s="135">
        <f t="shared" si="125"/>
        <v>0</v>
      </c>
      <c r="S376" s="135">
        <f t="shared" si="125"/>
        <v>0</v>
      </c>
      <c r="T376" s="136"/>
    </row>
    <row r="377" spans="1:20" ht="124.5" customHeight="1">
      <c r="A377" s="39">
        <v>750</v>
      </c>
      <c r="B377" s="64" t="s">
        <v>295</v>
      </c>
      <c r="C377" s="65" t="s">
        <v>524</v>
      </c>
      <c r="D377" s="126" t="s">
        <v>527</v>
      </c>
      <c r="E377" s="126" t="s">
        <v>55</v>
      </c>
      <c r="F377" s="126" t="s">
        <v>528</v>
      </c>
      <c r="G377" s="128" t="s">
        <v>379</v>
      </c>
      <c r="H377" s="128" t="s">
        <v>68</v>
      </c>
      <c r="I377" s="128" t="s">
        <v>526</v>
      </c>
      <c r="J377" s="128" t="s">
        <v>299</v>
      </c>
      <c r="K377" s="129">
        <v>10</v>
      </c>
      <c r="L377" s="129">
        <v>0</v>
      </c>
      <c r="M377" s="129">
        <v>0</v>
      </c>
      <c r="N377" s="129">
        <v>10</v>
      </c>
      <c r="O377" s="129">
        <v>0</v>
      </c>
      <c r="P377" s="129">
        <v>0</v>
      </c>
      <c r="Q377" s="129">
        <v>10</v>
      </c>
      <c r="R377" s="129">
        <v>0</v>
      </c>
      <c r="S377" s="129">
        <v>0</v>
      </c>
      <c r="T377" s="125" t="s">
        <v>51</v>
      </c>
    </row>
    <row r="378" spans="1:20" ht="124.5" customHeight="1">
      <c r="A378" s="39">
        <v>750</v>
      </c>
      <c r="B378" s="64" t="s">
        <v>529</v>
      </c>
      <c r="C378" s="65" t="s">
        <v>524</v>
      </c>
      <c r="D378" s="126" t="s">
        <v>527</v>
      </c>
      <c r="E378" s="126" t="s">
        <v>55</v>
      </c>
      <c r="F378" s="126" t="s">
        <v>528</v>
      </c>
      <c r="G378" s="128" t="s">
        <v>379</v>
      </c>
      <c r="H378" s="128" t="s">
        <v>68</v>
      </c>
      <c r="I378" s="128" t="s">
        <v>526</v>
      </c>
      <c r="J378" s="128" t="s">
        <v>530</v>
      </c>
      <c r="K378" s="129">
        <v>75</v>
      </c>
      <c r="L378" s="129">
        <v>0</v>
      </c>
      <c r="M378" s="129">
        <v>0</v>
      </c>
      <c r="N378" s="129">
        <v>75</v>
      </c>
      <c r="O378" s="129">
        <v>0</v>
      </c>
      <c r="P378" s="129">
        <v>0</v>
      </c>
      <c r="Q378" s="129">
        <v>75</v>
      </c>
      <c r="R378" s="129">
        <v>0</v>
      </c>
      <c r="S378" s="129">
        <v>0</v>
      </c>
      <c r="T378" s="125" t="s">
        <v>51</v>
      </c>
    </row>
    <row r="379" spans="1:20" ht="124.5" customHeight="1">
      <c r="A379" s="39">
        <v>750</v>
      </c>
      <c r="B379" s="47" t="s">
        <v>48</v>
      </c>
      <c r="C379" s="65" t="s">
        <v>524</v>
      </c>
      <c r="D379" s="126" t="s">
        <v>527</v>
      </c>
      <c r="E379" s="126" t="s">
        <v>55</v>
      </c>
      <c r="F379" s="126" t="s">
        <v>528</v>
      </c>
      <c r="G379" s="128" t="s">
        <v>379</v>
      </c>
      <c r="H379" s="128" t="s">
        <v>68</v>
      </c>
      <c r="I379" s="128" t="s">
        <v>526</v>
      </c>
      <c r="J379" s="128" t="s">
        <v>50</v>
      </c>
      <c r="K379" s="129">
        <v>315</v>
      </c>
      <c r="L379" s="129">
        <v>0</v>
      </c>
      <c r="M379" s="129">
        <v>0</v>
      </c>
      <c r="N379" s="129">
        <v>315</v>
      </c>
      <c r="O379" s="129">
        <v>0</v>
      </c>
      <c r="P379" s="129">
        <v>0</v>
      </c>
      <c r="Q379" s="129">
        <v>315</v>
      </c>
      <c r="R379" s="129">
        <v>0</v>
      </c>
      <c r="S379" s="129">
        <v>0</v>
      </c>
      <c r="T379" s="125" t="s">
        <v>51</v>
      </c>
    </row>
    <row r="380" spans="1:20" ht="82.8">
      <c r="A380" s="32" t="s">
        <v>436</v>
      </c>
      <c r="B380" s="60" t="s">
        <v>503</v>
      </c>
      <c r="C380" s="61" t="s">
        <v>468</v>
      </c>
      <c r="D380" s="60" t="s">
        <v>239</v>
      </c>
      <c r="E380" s="60" t="s">
        <v>469</v>
      </c>
      <c r="F380" s="60" t="s">
        <v>32</v>
      </c>
      <c r="G380" s="78"/>
      <c r="H380" s="78"/>
      <c r="I380" s="78" t="s">
        <v>531</v>
      </c>
      <c r="J380" s="78"/>
      <c r="K380" s="135">
        <f>K381</f>
        <v>1.5</v>
      </c>
      <c r="L380" s="135">
        <f t="shared" ref="L380:S380" si="126">L381</f>
        <v>0</v>
      </c>
      <c r="M380" s="135">
        <f t="shared" si="126"/>
        <v>0</v>
      </c>
      <c r="N380" s="135">
        <f t="shared" si="126"/>
        <v>1.5</v>
      </c>
      <c r="O380" s="135">
        <f t="shared" si="126"/>
        <v>0</v>
      </c>
      <c r="P380" s="135">
        <f t="shared" si="126"/>
        <v>0</v>
      </c>
      <c r="Q380" s="135">
        <f t="shared" si="126"/>
        <v>1.5</v>
      </c>
      <c r="R380" s="135">
        <f t="shared" si="126"/>
        <v>0</v>
      </c>
      <c r="S380" s="135">
        <f t="shared" si="126"/>
        <v>0</v>
      </c>
      <c r="T380" s="136"/>
    </row>
    <row r="381" spans="1:20" ht="87" customHeight="1">
      <c r="A381" s="39">
        <v>750</v>
      </c>
      <c r="B381" s="64" t="s">
        <v>501</v>
      </c>
      <c r="C381" s="65" t="s">
        <v>468</v>
      </c>
      <c r="D381" s="126" t="s">
        <v>498</v>
      </c>
      <c r="E381" s="126"/>
      <c r="F381" s="126"/>
      <c r="G381" s="128" t="s">
        <v>318</v>
      </c>
      <c r="H381" s="128" t="s">
        <v>36</v>
      </c>
      <c r="I381" s="128" t="s">
        <v>531</v>
      </c>
      <c r="J381" s="128" t="s">
        <v>502</v>
      </c>
      <c r="K381" s="129">
        <v>1.5</v>
      </c>
      <c r="L381" s="129">
        <v>0</v>
      </c>
      <c r="M381" s="129">
        <v>0</v>
      </c>
      <c r="N381" s="129">
        <v>1.5</v>
      </c>
      <c r="O381" s="129">
        <v>0</v>
      </c>
      <c r="P381" s="129">
        <v>0</v>
      </c>
      <c r="Q381" s="129">
        <v>1.5</v>
      </c>
      <c r="R381" s="129">
        <v>0</v>
      </c>
      <c r="S381" s="129">
        <v>0</v>
      </c>
      <c r="T381" s="125" t="s">
        <v>51</v>
      </c>
    </row>
    <row r="382" spans="1:20" ht="82.8">
      <c r="A382" s="32" t="s">
        <v>436</v>
      </c>
      <c r="B382" s="60" t="s">
        <v>52</v>
      </c>
      <c r="C382" s="61" t="s">
        <v>532</v>
      </c>
      <c r="D382" s="60" t="s">
        <v>30</v>
      </c>
      <c r="E382" s="60" t="s">
        <v>533</v>
      </c>
      <c r="F382" s="60" t="s">
        <v>215</v>
      </c>
      <c r="G382" s="78"/>
      <c r="H382" s="78"/>
      <c r="I382" s="78" t="s">
        <v>534</v>
      </c>
      <c r="J382" s="78"/>
      <c r="K382" s="135">
        <f>K383</f>
        <v>38</v>
      </c>
      <c r="L382" s="135">
        <f>L383</f>
        <v>0</v>
      </c>
      <c r="M382" s="135">
        <f t="shared" ref="M382:S382" si="127">M383</f>
        <v>0</v>
      </c>
      <c r="N382" s="135">
        <f t="shared" si="127"/>
        <v>38</v>
      </c>
      <c r="O382" s="135">
        <f t="shared" si="127"/>
        <v>0</v>
      </c>
      <c r="P382" s="135">
        <f t="shared" si="127"/>
        <v>0</v>
      </c>
      <c r="Q382" s="135">
        <f t="shared" si="127"/>
        <v>38</v>
      </c>
      <c r="R382" s="135">
        <f t="shared" si="127"/>
        <v>0</v>
      </c>
      <c r="S382" s="135">
        <f t="shared" si="127"/>
        <v>0</v>
      </c>
      <c r="T382" s="136"/>
    </row>
    <row r="383" spans="1:20" ht="80.25" customHeight="1">
      <c r="A383" s="39">
        <v>750</v>
      </c>
      <c r="B383" s="47" t="s">
        <v>48</v>
      </c>
      <c r="C383" s="65" t="s">
        <v>532</v>
      </c>
      <c r="D383" s="126" t="s">
        <v>498</v>
      </c>
      <c r="E383" s="126"/>
      <c r="F383" s="126"/>
      <c r="G383" s="128" t="s">
        <v>37</v>
      </c>
      <c r="H383" s="128" t="s">
        <v>219</v>
      </c>
      <c r="I383" s="128" t="s">
        <v>534</v>
      </c>
      <c r="J383" s="128" t="s">
        <v>50</v>
      </c>
      <c r="K383" s="129">
        <v>38</v>
      </c>
      <c r="L383" s="129">
        <v>0</v>
      </c>
      <c r="M383" s="129">
        <v>0</v>
      </c>
      <c r="N383" s="129">
        <v>38</v>
      </c>
      <c r="O383" s="129">
        <v>0</v>
      </c>
      <c r="P383" s="129">
        <v>0</v>
      </c>
      <c r="Q383" s="129">
        <v>38</v>
      </c>
      <c r="R383" s="129">
        <v>0</v>
      </c>
      <c r="S383" s="129">
        <v>0</v>
      </c>
      <c r="T383" s="125" t="s">
        <v>51</v>
      </c>
    </row>
    <row r="384" spans="1:20" ht="82.8">
      <c r="A384" s="32" t="s">
        <v>436</v>
      </c>
      <c r="B384" s="60" t="s">
        <v>52</v>
      </c>
      <c r="C384" s="61" t="s">
        <v>532</v>
      </c>
      <c r="D384" s="60" t="s">
        <v>30</v>
      </c>
      <c r="E384" s="60" t="s">
        <v>533</v>
      </c>
      <c r="F384" s="60" t="s">
        <v>215</v>
      </c>
      <c r="G384" s="78"/>
      <c r="H384" s="78"/>
      <c r="I384" s="78" t="s">
        <v>535</v>
      </c>
      <c r="J384" s="78"/>
      <c r="K384" s="135">
        <f>K385</f>
        <v>20</v>
      </c>
      <c r="L384" s="135">
        <f>L385</f>
        <v>0</v>
      </c>
      <c r="M384" s="135">
        <f t="shared" ref="M384:S384" si="128">M385</f>
        <v>0</v>
      </c>
      <c r="N384" s="135">
        <f t="shared" si="128"/>
        <v>20</v>
      </c>
      <c r="O384" s="135">
        <f t="shared" si="128"/>
        <v>0</v>
      </c>
      <c r="P384" s="135">
        <f t="shared" si="128"/>
        <v>0</v>
      </c>
      <c r="Q384" s="135">
        <f t="shared" si="128"/>
        <v>20</v>
      </c>
      <c r="R384" s="135">
        <f t="shared" si="128"/>
        <v>0</v>
      </c>
      <c r="S384" s="135">
        <f t="shared" si="128"/>
        <v>0</v>
      </c>
      <c r="T384" s="136"/>
    </row>
    <row r="385" spans="1:20" ht="83.25" customHeight="1">
      <c r="A385" s="39">
        <v>750</v>
      </c>
      <c r="B385" s="47" t="s">
        <v>48</v>
      </c>
      <c r="C385" s="65" t="s">
        <v>532</v>
      </c>
      <c r="D385" s="126" t="s">
        <v>498</v>
      </c>
      <c r="E385" s="126"/>
      <c r="F385" s="126"/>
      <c r="G385" s="128" t="s">
        <v>37</v>
      </c>
      <c r="H385" s="128" t="s">
        <v>219</v>
      </c>
      <c r="I385" s="128" t="s">
        <v>535</v>
      </c>
      <c r="J385" s="128" t="s">
        <v>50</v>
      </c>
      <c r="K385" s="129">
        <v>20</v>
      </c>
      <c r="L385" s="129">
        <v>0</v>
      </c>
      <c r="M385" s="129">
        <v>0</v>
      </c>
      <c r="N385" s="129">
        <v>20</v>
      </c>
      <c r="O385" s="129">
        <v>0</v>
      </c>
      <c r="P385" s="129">
        <v>0</v>
      </c>
      <c r="Q385" s="129">
        <v>20</v>
      </c>
      <c r="R385" s="129">
        <v>0</v>
      </c>
      <c r="S385" s="129">
        <v>0</v>
      </c>
      <c r="T385" s="125" t="s">
        <v>51</v>
      </c>
    </row>
    <row r="386" spans="1:20" ht="82.8">
      <c r="A386" s="32" t="s">
        <v>436</v>
      </c>
      <c r="B386" s="60" t="s">
        <v>503</v>
      </c>
      <c r="C386" s="61" t="s">
        <v>532</v>
      </c>
      <c r="D386" s="60" t="s">
        <v>30</v>
      </c>
      <c r="E386" s="60" t="s">
        <v>533</v>
      </c>
      <c r="F386" s="60" t="s">
        <v>215</v>
      </c>
      <c r="G386" s="78"/>
      <c r="H386" s="78"/>
      <c r="I386" s="78" t="s">
        <v>536</v>
      </c>
      <c r="J386" s="78"/>
      <c r="K386" s="135">
        <f>K387</f>
        <v>5</v>
      </c>
      <c r="L386" s="135">
        <f>L387</f>
        <v>0</v>
      </c>
      <c r="M386" s="135">
        <f t="shared" ref="M386:S386" si="129">M387</f>
        <v>0</v>
      </c>
      <c r="N386" s="135">
        <f t="shared" si="129"/>
        <v>5</v>
      </c>
      <c r="O386" s="135">
        <f t="shared" si="129"/>
        <v>0</v>
      </c>
      <c r="P386" s="135">
        <f t="shared" si="129"/>
        <v>0</v>
      </c>
      <c r="Q386" s="135">
        <f t="shared" si="129"/>
        <v>5</v>
      </c>
      <c r="R386" s="135">
        <f t="shared" si="129"/>
        <v>0</v>
      </c>
      <c r="S386" s="135">
        <f t="shared" si="129"/>
        <v>0</v>
      </c>
      <c r="T386" s="136"/>
    </row>
    <row r="387" spans="1:20" ht="82.5" customHeight="1">
      <c r="A387" s="39">
        <v>750</v>
      </c>
      <c r="B387" s="64" t="s">
        <v>501</v>
      </c>
      <c r="C387" s="65" t="s">
        <v>532</v>
      </c>
      <c r="D387" s="126" t="s">
        <v>498</v>
      </c>
      <c r="E387" s="126"/>
      <c r="F387" s="126"/>
      <c r="G387" s="128" t="s">
        <v>37</v>
      </c>
      <c r="H387" s="128" t="s">
        <v>219</v>
      </c>
      <c r="I387" s="128" t="s">
        <v>536</v>
      </c>
      <c r="J387" s="128" t="s">
        <v>502</v>
      </c>
      <c r="K387" s="129">
        <v>5</v>
      </c>
      <c r="L387" s="129">
        <v>0</v>
      </c>
      <c r="M387" s="129">
        <v>0</v>
      </c>
      <c r="N387" s="129">
        <v>5</v>
      </c>
      <c r="O387" s="129">
        <v>0</v>
      </c>
      <c r="P387" s="129">
        <v>0</v>
      </c>
      <c r="Q387" s="129">
        <v>5</v>
      </c>
      <c r="R387" s="129">
        <v>0</v>
      </c>
      <c r="S387" s="129">
        <v>0</v>
      </c>
      <c r="T387" s="125" t="s">
        <v>51</v>
      </c>
    </row>
    <row r="388" spans="1:20" ht="82.8">
      <c r="A388" s="32" t="s">
        <v>436</v>
      </c>
      <c r="B388" s="60" t="s">
        <v>52</v>
      </c>
      <c r="C388" s="61" t="s">
        <v>532</v>
      </c>
      <c r="D388" s="60" t="s">
        <v>30</v>
      </c>
      <c r="E388" s="60" t="s">
        <v>533</v>
      </c>
      <c r="F388" s="60" t="s">
        <v>32</v>
      </c>
      <c r="G388" s="78"/>
      <c r="H388" s="78"/>
      <c r="I388" s="78" t="s">
        <v>537</v>
      </c>
      <c r="J388" s="78"/>
      <c r="K388" s="135">
        <f>K389</f>
        <v>0</v>
      </c>
      <c r="L388" s="135">
        <f>L389</f>
        <v>0</v>
      </c>
      <c r="M388" s="135">
        <f t="shared" ref="M388:S394" si="130">M389</f>
        <v>0</v>
      </c>
      <c r="N388" s="135">
        <f t="shared" si="130"/>
        <v>3</v>
      </c>
      <c r="O388" s="135">
        <f t="shared" si="130"/>
        <v>0</v>
      </c>
      <c r="P388" s="135">
        <f t="shared" si="130"/>
        <v>0</v>
      </c>
      <c r="Q388" s="135">
        <f t="shared" si="130"/>
        <v>3</v>
      </c>
      <c r="R388" s="135">
        <f t="shared" si="130"/>
        <v>0</v>
      </c>
      <c r="S388" s="135">
        <f t="shared" si="130"/>
        <v>0</v>
      </c>
      <c r="T388" s="136"/>
    </row>
    <row r="389" spans="1:20" ht="78.75" customHeight="1">
      <c r="A389" s="39">
        <v>750</v>
      </c>
      <c r="B389" s="47" t="s">
        <v>48</v>
      </c>
      <c r="C389" s="65" t="s">
        <v>532</v>
      </c>
      <c r="D389" s="126" t="s">
        <v>498</v>
      </c>
      <c r="E389" s="126"/>
      <c r="F389" s="126"/>
      <c r="G389" s="128" t="s">
        <v>37</v>
      </c>
      <c r="H389" s="128" t="s">
        <v>219</v>
      </c>
      <c r="I389" s="128" t="s">
        <v>537</v>
      </c>
      <c r="J389" s="128" t="s">
        <v>50</v>
      </c>
      <c r="K389" s="129">
        <v>0</v>
      </c>
      <c r="L389" s="129">
        <v>0</v>
      </c>
      <c r="M389" s="129">
        <v>0</v>
      </c>
      <c r="N389" s="129">
        <v>3</v>
      </c>
      <c r="O389" s="129">
        <v>0</v>
      </c>
      <c r="P389" s="129">
        <v>0</v>
      </c>
      <c r="Q389" s="129">
        <v>3</v>
      </c>
      <c r="R389" s="129">
        <v>0</v>
      </c>
      <c r="S389" s="129">
        <v>0</v>
      </c>
      <c r="T389" s="125" t="s">
        <v>51</v>
      </c>
    </row>
    <row r="390" spans="1:20" ht="82.8">
      <c r="A390" s="32" t="s">
        <v>436</v>
      </c>
      <c r="B390" s="60" t="s">
        <v>538</v>
      </c>
      <c r="C390" s="61" t="s">
        <v>532</v>
      </c>
      <c r="D390" s="60" t="s">
        <v>30</v>
      </c>
      <c r="E390" s="60" t="s">
        <v>533</v>
      </c>
      <c r="F390" s="60" t="s">
        <v>32</v>
      </c>
      <c r="G390" s="78"/>
      <c r="H390" s="78"/>
      <c r="I390" s="78" t="s">
        <v>539</v>
      </c>
      <c r="J390" s="78"/>
      <c r="K390" s="135">
        <f>K391</f>
        <v>104.09125</v>
      </c>
      <c r="L390" s="135">
        <f>L391</f>
        <v>0</v>
      </c>
      <c r="M390" s="135">
        <f t="shared" si="130"/>
        <v>0</v>
      </c>
      <c r="N390" s="135">
        <f t="shared" si="130"/>
        <v>0</v>
      </c>
      <c r="O390" s="135">
        <f t="shared" si="130"/>
        <v>0</v>
      </c>
      <c r="P390" s="135">
        <f t="shared" si="130"/>
        <v>0</v>
      </c>
      <c r="Q390" s="135">
        <f t="shared" si="130"/>
        <v>0</v>
      </c>
      <c r="R390" s="135">
        <f t="shared" si="130"/>
        <v>0</v>
      </c>
      <c r="S390" s="135">
        <f t="shared" si="130"/>
        <v>0</v>
      </c>
      <c r="T390" s="136"/>
    </row>
    <row r="391" spans="1:20" ht="78.75" customHeight="1">
      <c r="A391" s="39">
        <v>750</v>
      </c>
      <c r="B391" s="64" t="s">
        <v>501</v>
      </c>
      <c r="C391" s="65" t="s">
        <v>532</v>
      </c>
      <c r="D391" s="126" t="s">
        <v>498</v>
      </c>
      <c r="E391" s="126"/>
      <c r="F391" s="126"/>
      <c r="G391" s="128" t="s">
        <v>37</v>
      </c>
      <c r="H391" s="128" t="s">
        <v>219</v>
      </c>
      <c r="I391" s="128" t="s">
        <v>539</v>
      </c>
      <c r="J391" s="128" t="s">
        <v>502</v>
      </c>
      <c r="K391" s="129">
        <v>104.09125</v>
      </c>
      <c r="L391" s="129">
        <v>0</v>
      </c>
      <c r="M391" s="129">
        <v>0</v>
      </c>
      <c r="N391" s="129">
        <v>0</v>
      </c>
      <c r="O391" s="129">
        <v>0</v>
      </c>
      <c r="P391" s="129">
        <v>0</v>
      </c>
      <c r="Q391" s="129">
        <v>0</v>
      </c>
      <c r="R391" s="129">
        <v>0</v>
      </c>
      <c r="S391" s="129">
        <v>0</v>
      </c>
      <c r="T391" s="125" t="s">
        <v>51</v>
      </c>
    </row>
    <row r="392" spans="1:20" ht="82.8">
      <c r="A392" s="32" t="s">
        <v>436</v>
      </c>
      <c r="B392" s="60" t="s">
        <v>540</v>
      </c>
      <c r="C392" s="61" t="s">
        <v>532</v>
      </c>
      <c r="D392" s="60" t="s">
        <v>30</v>
      </c>
      <c r="E392" s="60" t="s">
        <v>533</v>
      </c>
      <c r="F392" s="60" t="s">
        <v>32</v>
      </c>
      <c r="G392" s="78"/>
      <c r="H392" s="78"/>
      <c r="I392" s="78" t="s">
        <v>541</v>
      </c>
      <c r="J392" s="78"/>
      <c r="K392" s="135">
        <f>K393</f>
        <v>299.44099999999997</v>
      </c>
      <c r="L392" s="135">
        <f>L393</f>
        <v>0</v>
      </c>
      <c r="M392" s="135">
        <f t="shared" si="130"/>
        <v>0</v>
      </c>
      <c r="N392" s="135">
        <f t="shared" si="130"/>
        <v>0</v>
      </c>
      <c r="O392" s="135">
        <f t="shared" si="130"/>
        <v>0</v>
      </c>
      <c r="P392" s="135">
        <f t="shared" si="130"/>
        <v>0</v>
      </c>
      <c r="Q392" s="135">
        <f t="shared" si="130"/>
        <v>0</v>
      </c>
      <c r="R392" s="135">
        <f t="shared" si="130"/>
        <v>0</v>
      </c>
      <c r="S392" s="135">
        <f t="shared" si="130"/>
        <v>0</v>
      </c>
      <c r="T392" s="136"/>
    </row>
    <row r="393" spans="1:20" ht="78.75" customHeight="1">
      <c r="A393" s="39">
        <v>750</v>
      </c>
      <c r="B393" s="64" t="s">
        <v>501</v>
      </c>
      <c r="C393" s="65" t="s">
        <v>532</v>
      </c>
      <c r="D393" s="126" t="s">
        <v>498</v>
      </c>
      <c r="E393" s="126"/>
      <c r="F393" s="126"/>
      <c r="G393" s="128" t="s">
        <v>37</v>
      </c>
      <c r="H393" s="128" t="s">
        <v>219</v>
      </c>
      <c r="I393" s="128" t="s">
        <v>541</v>
      </c>
      <c r="J393" s="128" t="s">
        <v>502</v>
      </c>
      <c r="K393" s="129">
        <v>299.44099999999997</v>
      </c>
      <c r="L393" s="129">
        <v>0</v>
      </c>
      <c r="M393" s="129">
        <v>0</v>
      </c>
      <c r="N393" s="129">
        <v>0</v>
      </c>
      <c r="O393" s="129">
        <v>0</v>
      </c>
      <c r="P393" s="129">
        <v>0</v>
      </c>
      <c r="Q393" s="129">
        <v>0</v>
      </c>
      <c r="R393" s="129">
        <v>0</v>
      </c>
      <c r="S393" s="129">
        <v>0</v>
      </c>
      <c r="T393" s="125" t="s">
        <v>51</v>
      </c>
    </row>
    <row r="394" spans="1:20" ht="82.8">
      <c r="A394" s="32" t="s">
        <v>436</v>
      </c>
      <c r="B394" s="60" t="s">
        <v>542</v>
      </c>
      <c r="C394" s="61" t="s">
        <v>532</v>
      </c>
      <c r="D394" s="60" t="s">
        <v>30</v>
      </c>
      <c r="E394" s="60" t="s">
        <v>533</v>
      </c>
      <c r="F394" s="60" t="s">
        <v>32</v>
      </c>
      <c r="G394" s="78"/>
      <c r="H394" s="78"/>
      <c r="I394" s="78" t="s">
        <v>543</v>
      </c>
      <c r="J394" s="78"/>
      <c r="K394" s="135">
        <f>K395</f>
        <v>68.066000000000003</v>
      </c>
      <c r="L394" s="135">
        <f>L395</f>
        <v>0</v>
      </c>
      <c r="M394" s="135">
        <f t="shared" si="130"/>
        <v>0</v>
      </c>
      <c r="N394" s="135">
        <f t="shared" si="130"/>
        <v>0</v>
      </c>
      <c r="O394" s="135">
        <f t="shared" si="130"/>
        <v>0</v>
      </c>
      <c r="P394" s="135">
        <f t="shared" si="130"/>
        <v>0</v>
      </c>
      <c r="Q394" s="135">
        <f t="shared" si="130"/>
        <v>0</v>
      </c>
      <c r="R394" s="135">
        <f t="shared" si="130"/>
        <v>0</v>
      </c>
      <c r="S394" s="135">
        <f t="shared" si="130"/>
        <v>0</v>
      </c>
      <c r="T394" s="136"/>
    </row>
    <row r="395" spans="1:20" ht="78.75" customHeight="1">
      <c r="A395" s="39">
        <v>750</v>
      </c>
      <c r="B395" s="64" t="s">
        <v>501</v>
      </c>
      <c r="C395" s="65" t="s">
        <v>532</v>
      </c>
      <c r="D395" s="126" t="s">
        <v>498</v>
      </c>
      <c r="E395" s="126"/>
      <c r="F395" s="126"/>
      <c r="G395" s="128" t="s">
        <v>37</v>
      </c>
      <c r="H395" s="128" t="s">
        <v>219</v>
      </c>
      <c r="I395" s="128" t="s">
        <v>543</v>
      </c>
      <c r="J395" s="128" t="s">
        <v>502</v>
      </c>
      <c r="K395" s="129">
        <v>68.066000000000003</v>
      </c>
      <c r="L395" s="129">
        <v>0</v>
      </c>
      <c r="M395" s="129">
        <v>0</v>
      </c>
      <c r="N395" s="129">
        <v>0</v>
      </c>
      <c r="O395" s="129">
        <v>0</v>
      </c>
      <c r="P395" s="129">
        <v>0</v>
      </c>
      <c r="Q395" s="129">
        <v>0</v>
      </c>
      <c r="R395" s="129">
        <v>0</v>
      </c>
      <c r="S395" s="129">
        <v>0</v>
      </c>
      <c r="T395" s="125" t="s">
        <v>51</v>
      </c>
    </row>
    <row r="396" spans="1:20" ht="82.8">
      <c r="A396" s="32" t="s">
        <v>436</v>
      </c>
      <c r="B396" s="60" t="s">
        <v>52</v>
      </c>
      <c r="C396" s="61" t="s">
        <v>544</v>
      </c>
      <c r="D396" s="60" t="s">
        <v>30</v>
      </c>
      <c r="E396" s="60" t="s">
        <v>545</v>
      </c>
      <c r="F396" s="60" t="s">
        <v>32</v>
      </c>
      <c r="G396" s="78"/>
      <c r="H396" s="78"/>
      <c r="I396" s="78" t="s">
        <v>546</v>
      </c>
      <c r="J396" s="78"/>
      <c r="K396" s="135">
        <f t="shared" ref="K396:S396" si="131">K397+K398</f>
        <v>271</v>
      </c>
      <c r="L396" s="135">
        <f t="shared" si="131"/>
        <v>0</v>
      </c>
      <c r="M396" s="135">
        <f t="shared" si="131"/>
        <v>0</v>
      </c>
      <c r="N396" s="135">
        <f t="shared" si="131"/>
        <v>268</v>
      </c>
      <c r="O396" s="135">
        <f t="shared" si="131"/>
        <v>0</v>
      </c>
      <c r="P396" s="135">
        <f t="shared" si="131"/>
        <v>0</v>
      </c>
      <c r="Q396" s="135">
        <f t="shared" si="131"/>
        <v>268</v>
      </c>
      <c r="R396" s="135">
        <f t="shared" si="131"/>
        <v>0</v>
      </c>
      <c r="S396" s="135">
        <f t="shared" si="131"/>
        <v>0</v>
      </c>
      <c r="T396" s="136"/>
    </row>
    <row r="397" spans="1:20" ht="180" customHeight="1">
      <c r="A397" s="39">
        <v>750</v>
      </c>
      <c r="B397" s="64" t="s">
        <v>151</v>
      </c>
      <c r="C397" s="65" t="s">
        <v>544</v>
      </c>
      <c r="D397" s="126" t="s">
        <v>547</v>
      </c>
      <c r="E397" s="126"/>
      <c r="F397" s="126"/>
      <c r="G397" s="128" t="s">
        <v>60</v>
      </c>
      <c r="H397" s="128" t="s">
        <v>37</v>
      </c>
      <c r="I397" s="128" t="s">
        <v>546</v>
      </c>
      <c r="J397" s="128" t="s">
        <v>153</v>
      </c>
      <c r="K397" s="129">
        <v>250</v>
      </c>
      <c r="L397" s="129">
        <v>0</v>
      </c>
      <c r="M397" s="129">
        <v>0</v>
      </c>
      <c r="N397" s="129">
        <v>250</v>
      </c>
      <c r="O397" s="129">
        <v>0</v>
      </c>
      <c r="P397" s="129">
        <v>0</v>
      </c>
      <c r="Q397" s="129">
        <v>250</v>
      </c>
      <c r="R397" s="129">
        <v>0</v>
      </c>
      <c r="S397" s="129">
        <v>0</v>
      </c>
      <c r="T397" s="125" t="s">
        <v>51</v>
      </c>
    </row>
    <row r="398" spans="1:20" ht="80.25" customHeight="1">
      <c r="A398" s="39">
        <v>750</v>
      </c>
      <c r="B398" s="47" t="s">
        <v>48</v>
      </c>
      <c r="C398" s="65" t="s">
        <v>544</v>
      </c>
      <c r="D398" s="126" t="s">
        <v>498</v>
      </c>
      <c r="E398" s="126"/>
      <c r="F398" s="126"/>
      <c r="G398" s="128" t="s">
        <v>349</v>
      </c>
      <c r="H398" s="128" t="s">
        <v>349</v>
      </c>
      <c r="I398" s="128" t="s">
        <v>546</v>
      </c>
      <c r="J398" s="128" t="s">
        <v>50</v>
      </c>
      <c r="K398" s="129">
        <v>21</v>
      </c>
      <c r="L398" s="129">
        <v>0</v>
      </c>
      <c r="M398" s="129">
        <v>0</v>
      </c>
      <c r="N398" s="129">
        <v>18</v>
      </c>
      <c r="O398" s="129">
        <v>0</v>
      </c>
      <c r="P398" s="129">
        <v>0</v>
      </c>
      <c r="Q398" s="129">
        <v>18</v>
      </c>
      <c r="R398" s="129">
        <v>0</v>
      </c>
      <c r="S398" s="129">
        <v>0</v>
      </c>
      <c r="T398" s="125" t="s">
        <v>51</v>
      </c>
    </row>
    <row r="399" spans="1:20" ht="82.8">
      <c r="A399" s="32" t="s">
        <v>436</v>
      </c>
      <c r="B399" s="60" t="s">
        <v>52</v>
      </c>
      <c r="C399" s="61" t="s">
        <v>544</v>
      </c>
      <c r="D399" s="60" t="s">
        <v>30</v>
      </c>
      <c r="E399" s="60" t="s">
        <v>545</v>
      </c>
      <c r="F399" s="60" t="s">
        <v>32</v>
      </c>
      <c r="G399" s="78"/>
      <c r="H399" s="78"/>
      <c r="I399" s="78" t="s">
        <v>548</v>
      </c>
      <c r="J399" s="78"/>
      <c r="K399" s="135">
        <f>K400</f>
        <v>7</v>
      </c>
      <c r="L399" s="135">
        <f t="shared" ref="L399:S399" si="132">L400</f>
        <v>0</v>
      </c>
      <c r="M399" s="135">
        <f t="shared" si="132"/>
        <v>0</v>
      </c>
      <c r="N399" s="135">
        <f t="shared" si="132"/>
        <v>7</v>
      </c>
      <c r="O399" s="135">
        <f t="shared" si="132"/>
        <v>0</v>
      </c>
      <c r="P399" s="135">
        <f t="shared" si="132"/>
        <v>0</v>
      </c>
      <c r="Q399" s="135">
        <f t="shared" si="132"/>
        <v>7</v>
      </c>
      <c r="R399" s="135">
        <f t="shared" si="132"/>
        <v>0</v>
      </c>
      <c r="S399" s="135">
        <f t="shared" si="132"/>
        <v>0</v>
      </c>
      <c r="T399" s="136"/>
    </row>
    <row r="400" spans="1:20" ht="83.25" customHeight="1">
      <c r="A400" s="39">
        <v>750</v>
      </c>
      <c r="B400" s="64" t="s">
        <v>501</v>
      </c>
      <c r="C400" s="65" t="s">
        <v>544</v>
      </c>
      <c r="D400" s="126" t="s">
        <v>498</v>
      </c>
      <c r="E400" s="126"/>
      <c r="F400" s="126"/>
      <c r="G400" s="128" t="s">
        <v>349</v>
      </c>
      <c r="H400" s="128" t="s">
        <v>349</v>
      </c>
      <c r="I400" s="128" t="s">
        <v>548</v>
      </c>
      <c r="J400" s="128" t="s">
        <v>502</v>
      </c>
      <c r="K400" s="129">
        <v>7</v>
      </c>
      <c r="L400" s="129">
        <v>0</v>
      </c>
      <c r="M400" s="129">
        <v>0</v>
      </c>
      <c r="N400" s="129">
        <v>7</v>
      </c>
      <c r="O400" s="129">
        <v>0</v>
      </c>
      <c r="P400" s="129">
        <v>0</v>
      </c>
      <c r="Q400" s="129">
        <v>7</v>
      </c>
      <c r="R400" s="129">
        <v>0</v>
      </c>
      <c r="S400" s="129">
        <v>0</v>
      </c>
      <c r="T400" s="125" t="s">
        <v>51</v>
      </c>
    </row>
    <row r="401" spans="1:20" ht="82.8">
      <c r="A401" s="32" t="s">
        <v>436</v>
      </c>
      <c r="B401" s="60" t="s">
        <v>52</v>
      </c>
      <c r="C401" s="61" t="s">
        <v>544</v>
      </c>
      <c r="D401" s="60" t="s">
        <v>30</v>
      </c>
      <c r="E401" s="60" t="s">
        <v>545</v>
      </c>
      <c r="F401" s="60" t="s">
        <v>32</v>
      </c>
      <c r="G401" s="78"/>
      <c r="H401" s="78"/>
      <c r="I401" s="78" t="s">
        <v>549</v>
      </c>
      <c r="J401" s="78"/>
      <c r="K401" s="135">
        <f>K402</f>
        <v>30</v>
      </c>
      <c r="L401" s="135">
        <f t="shared" ref="L401:S401" si="133">L402</f>
        <v>0</v>
      </c>
      <c r="M401" s="135">
        <f t="shared" si="133"/>
        <v>0</v>
      </c>
      <c r="N401" s="135">
        <f t="shared" si="133"/>
        <v>30</v>
      </c>
      <c r="O401" s="135">
        <f t="shared" si="133"/>
        <v>0</v>
      </c>
      <c r="P401" s="135">
        <f t="shared" si="133"/>
        <v>0</v>
      </c>
      <c r="Q401" s="135">
        <f t="shared" si="133"/>
        <v>30</v>
      </c>
      <c r="R401" s="135">
        <f t="shared" si="133"/>
        <v>0</v>
      </c>
      <c r="S401" s="135">
        <f t="shared" si="133"/>
        <v>0</v>
      </c>
      <c r="T401" s="136"/>
    </row>
    <row r="402" spans="1:20" ht="77.25" customHeight="1">
      <c r="A402" s="39">
        <v>750</v>
      </c>
      <c r="B402" s="47" t="s">
        <v>48</v>
      </c>
      <c r="C402" s="65" t="s">
        <v>544</v>
      </c>
      <c r="D402" s="126" t="s">
        <v>498</v>
      </c>
      <c r="E402" s="126"/>
      <c r="F402" s="126"/>
      <c r="G402" s="128" t="s">
        <v>349</v>
      </c>
      <c r="H402" s="128" t="s">
        <v>349</v>
      </c>
      <c r="I402" s="128" t="s">
        <v>549</v>
      </c>
      <c r="J402" s="128" t="s">
        <v>50</v>
      </c>
      <c r="K402" s="129">
        <v>30</v>
      </c>
      <c r="L402" s="129">
        <v>0</v>
      </c>
      <c r="M402" s="129">
        <v>0</v>
      </c>
      <c r="N402" s="129">
        <v>30</v>
      </c>
      <c r="O402" s="129">
        <v>0</v>
      </c>
      <c r="P402" s="129">
        <v>0</v>
      </c>
      <c r="Q402" s="129">
        <v>30</v>
      </c>
      <c r="R402" s="129">
        <v>0</v>
      </c>
      <c r="S402" s="129">
        <v>0</v>
      </c>
      <c r="T402" s="125" t="s">
        <v>51</v>
      </c>
    </row>
    <row r="403" spans="1:20" ht="82.8">
      <c r="A403" s="32" t="s">
        <v>436</v>
      </c>
      <c r="B403" s="60" t="s">
        <v>550</v>
      </c>
      <c r="C403" s="61" t="s">
        <v>544</v>
      </c>
      <c r="D403" s="60" t="s">
        <v>30</v>
      </c>
      <c r="E403" s="60" t="s">
        <v>545</v>
      </c>
      <c r="F403" s="60" t="s">
        <v>32</v>
      </c>
      <c r="G403" s="78"/>
      <c r="H403" s="78"/>
      <c r="I403" s="78" t="s">
        <v>551</v>
      </c>
      <c r="J403" s="78"/>
      <c r="K403" s="135">
        <f>K404</f>
        <v>40</v>
      </c>
      <c r="L403" s="135">
        <f t="shared" ref="L403:S403" si="134">L404</f>
        <v>0</v>
      </c>
      <c r="M403" s="135">
        <f t="shared" si="134"/>
        <v>0</v>
      </c>
      <c r="N403" s="135">
        <f t="shared" si="134"/>
        <v>40</v>
      </c>
      <c r="O403" s="135">
        <f t="shared" si="134"/>
        <v>0</v>
      </c>
      <c r="P403" s="135">
        <f t="shared" si="134"/>
        <v>0</v>
      </c>
      <c r="Q403" s="135">
        <f t="shared" si="134"/>
        <v>40</v>
      </c>
      <c r="R403" s="135">
        <f t="shared" si="134"/>
        <v>0</v>
      </c>
      <c r="S403" s="135">
        <f t="shared" si="134"/>
        <v>0</v>
      </c>
      <c r="T403" s="136"/>
    </row>
    <row r="404" spans="1:20" ht="87" customHeight="1">
      <c r="A404" s="39">
        <v>750</v>
      </c>
      <c r="B404" s="64" t="s">
        <v>501</v>
      </c>
      <c r="C404" s="65" t="s">
        <v>544</v>
      </c>
      <c r="D404" s="126" t="s">
        <v>498</v>
      </c>
      <c r="E404" s="126"/>
      <c r="F404" s="126"/>
      <c r="G404" s="128" t="s">
        <v>349</v>
      </c>
      <c r="H404" s="128" t="s">
        <v>349</v>
      </c>
      <c r="I404" s="128" t="s">
        <v>551</v>
      </c>
      <c r="J404" s="128" t="s">
        <v>502</v>
      </c>
      <c r="K404" s="129">
        <v>40</v>
      </c>
      <c r="L404" s="129">
        <v>0</v>
      </c>
      <c r="M404" s="129">
        <v>0</v>
      </c>
      <c r="N404" s="129">
        <v>40</v>
      </c>
      <c r="O404" s="129">
        <v>0</v>
      </c>
      <c r="P404" s="129">
        <v>0</v>
      </c>
      <c r="Q404" s="129">
        <v>40</v>
      </c>
      <c r="R404" s="129">
        <v>0</v>
      </c>
      <c r="S404" s="129">
        <v>0</v>
      </c>
      <c r="T404" s="125" t="s">
        <v>51</v>
      </c>
    </row>
    <row r="405" spans="1:20" ht="82.8">
      <c r="A405" s="32" t="s">
        <v>436</v>
      </c>
      <c r="B405" s="60" t="s">
        <v>552</v>
      </c>
      <c r="C405" s="61" t="s">
        <v>544</v>
      </c>
      <c r="D405" s="60" t="s">
        <v>30</v>
      </c>
      <c r="E405" s="60" t="s">
        <v>545</v>
      </c>
      <c r="F405" s="60" t="s">
        <v>32</v>
      </c>
      <c r="G405" s="78"/>
      <c r="H405" s="78"/>
      <c r="I405" s="78" t="s">
        <v>553</v>
      </c>
      <c r="J405" s="78"/>
      <c r="K405" s="135">
        <f>K406+K407</f>
        <v>380.98277999999999</v>
      </c>
      <c r="L405" s="135">
        <f t="shared" ref="L405:S405" si="135">L406+L407</f>
        <v>0</v>
      </c>
      <c r="M405" s="135">
        <f t="shared" si="135"/>
        <v>0</v>
      </c>
      <c r="N405" s="135">
        <f t="shared" si="135"/>
        <v>385</v>
      </c>
      <c r="O405" s="135">
        <f t="shared" si="135"/>
        <v>0</v>
      </c>
      <c r="P405" s="135">
        <f t="shared" si="135"/>
        <v>0</v>
      </c>
      <c r="Q405" s="135">
        <f t="shared" si="135"/>
        <v>385</v>
      </c>
      <c r="R405" s="135">
        <f t="shared" si="135"/>
        <v>0</v>
      </c>
      <c r="S405" s="135">
        <f t="shared" si="135"/>
        <v>0</v>
      </c>
      <c r="T405" s="136"/>
    </row>
    <row r="406" spans="1:20" ht="78" customHeight="1">
      <c r="A406" s="39">
        <v>750</v>
      </c>
      <c r="B406" s="64" t="s">
        <v>501</v>
      </c>
      <c r="C406" s="65" t="s">
        <v>544</v>
      </c>
      <c r="D406" s="126" t="s">
        <v>498</v>
      </c>
      <c r="E406" s="126"/>
      <c r="F406" s="126"/>
      <c r="G406" s="128" t="s">
        <v>349</v>
      </c>
      <c r="H406" s="128" t="s">
        <v>349</v>
      </c>
      <c r="I406" s="128" t="s">
        <v>553</v>
      </c>
      <c r="J406" s="128" t="s">
        <v>502</v>
      </c>
      <c r="K406" s="129">
        <v>59.999049999999997</v>
      </c>
      <c r="L406" s="129">
        <v>0</v>
      </c>
      <c r="M406" s="129">
        <v>0</v>
      </c>
      <c r="N406" s="129">
        <v>60</v>
      </c>
      <c r="O406" s="129">
        <v>0</v>
      </c>
      <c r="P406" s="129">
        <v>0</v>
      </c>
      <c r="Q406" s="129">
        <v>60</v>
      </c>
      <c r="R406" s="129">
        <v>0</v>
      </c>
      <c r="S406" s="129">
        <v>0</v>
      </c>
      <c r="T406" s="125" t="s">
        <v>51</v>
      </c>
    </row>
    <row r="407" spans="1:20" ht="78" customHeight="1">
      <c r="A407" s="39">
        <v>750</v>
      </c>
      <c r="B407" s="64" t="s">
        <v>501</v>
      </c>
      <c r="C407" s="65" t="s">
        <v>544</v>
      </c>
      <c r="D407" s="126" t="s">
        <v>498</v>
      </c>
      <c r="E407" s="126"/>
      <c r="F407" s="126"/>
      <c r="G407" s="128" t="s">
        <v>318</v>
      </c>
      <c r="H407" s="128" t="s">
        <v>36</v>
      </c>
      <c r="I407" s="128" t="s">
        <v>553</v>
      </c>
      <c r="J407" s="128" t="s">
        <v>502</v>
      </c>
      <c r="K407" s="129">
        <v>320.98372999999998</v>
      </c>
      <c r="L407" s="129">
        <v>0</v>
      </c>
      <c r="M407" s="129">
        <v>0</v>
      </c>
      <c r="N407" s="129">
        <v>325</v>
      </c>
      <c r="O407" s="129">
        <v>0</v>
      </c>
      <c r="P407" s="129">
        <v>0</v>
      </c>
      <c r="Q407" s="129">
        <v>325</v>
      </c>
      <c r="R407" s="129">
        <v>0</v>
      </c>
      <c r="S407" s="129">
        <v>0</v>
      </c>
      <c r="T407" s="125" t="s">
        <v>51</v>
      </c>
    </row>
    <row r="408" spans="1:20" ht="82.8">
      <c r="A408" s="32" t="s">
        <v>436</v>
      </c>
      <c r="B408" s="60" t="s">
        <v>52</v>
      </c>
      <c r="C408" s="61" t="s">
        <v>544</v>
      </c>
      <c r="D408" s="60" t="s">
        <v>30</v>
      </c>
      <c r="E408" s="60" t="s">
        <v>545</v>
      </c>
      <c r="F408" s="60" t="s">
        <v>32</v>
      </c>
      <c r="G408" s="78"/>
      <c r="H408" s="78"/>
      <c r="I408" s="78" t="s">
        <v>554</v>
      </c>
      <c r="J408" s="78"/>
      <c r="K408" s="135">
        <f>K409+K410</f>
        <v>53</v>
      </c>
      <c r="L408" s="135">
        <f t="shared" ref="L408:S408" si="136">L409+L410</f>
        <v>0</v>
      </c>
      <c r="M408" s="135">
        <f t="shared" si="136"/>
        <v>0</v>
      </c>
      <c r="N408" s="135">
        <f t="shared" si="136"/>
        <v>53</v>
      </c>
      <c r="O408" s="135">
        <f t="shared" si="136"/>
        <v>0</v>
      </c>
      <c r="P408" s="135">
        <f t="shared" si="136"/>
        <v>0</v>
      </c>
      <c r="Q408" s="135">
        <f t="shared" si="136"/>
        <v>53</v>
      </c>
      <c r="R408" s="135">
        <f t="shared" si="136"/>
        <v>0</v>
      </c>
      <c r="S408" s="135">
        <f t="shared" si="136"/>
        <v>0</v>
      </c>
      <c r="T408" s="136"/>
    </row>
    <row r="409" spans="1:20" ht="84.75" customHeight="1">
      <c r="A409" s="39">
        <v>750</v>
      </c>
      <c r="B409" s="47" t="s">
        <v>48</v>
      </c>
      <c r="C409" s="65" t="s">
        <v>544</v>
      </c>
      <c r="D409" s="126" t="s">
        <v>498</v>
      </c>
      <c r="E409" s="126"/>
      <c r="F409" s="126"/>
      <c r="G409" s="128" t="s">
        <v>349</v>
      </c>
      <c r="H409" s="128" t="s">
        <v>349</v>
      </c>
      <c r="I409" s="128" t="s">
        <v>554</v>
      </c>
      <c r="J409" s="128" t="s">
        <v>50</v>
      </c>
      <c r="K409" s="129">
        <v>43</v>
      </c>
      <c r="L409" s="129">
        <v>0</v>
      </c>
      <c r="M409" s="129">
        <v>0</v>
      </c>
      <c r="N409" s="129">
        <v>53</v>
      </c>
      <c r="O409" s="129">
        <v>0</v>
      </c>
      <c r="P409" s="129">
        <v>0</v>
      </c>
      <c r="Q409" s="129">
        <v>53</v>
      </c>
      <c r="R409" s="129">
        <v>0</v>
      </c>
      <c r="S409" s="129">
        <v>0</v>
      </c>
      <c r="T409" s="125" t="s">
        <v>51</v>
      </c>
    </row>
    <row r="410" spans="1:20" ht="84.75" customHeight="1">
      <c r="A410" s="39">
        <v>750</v>
      </c>
      <c r="B410" s="64" t="s">
        <v>555</v>
      </c>
      <c r="C410" s="65" t="s">
        <v>544</v>
      </c>
      <c r="D410" s="126" t="s">
        <v>498</v>
      </c>
      <c r="E410" s="126"/>
      <c r="F410" s="126"/>
      <c r="G410" s="128" t="s">
        <v>349</v>
      </c>
      <c r="H410" s="128" t="s">
        <v>349</v>
      </c>
      <c r="I410" s="128" t="s">
        <v>554</v>
      </c>
      <c r="J410" s="128" t="s">
        <v>556</v>
      </c>
      <c r="K410" s="129">
        <v>10</v>
      </c>
      <c r="L410" s="129">
        <v>0</v>
      </c>
      <c r="M410" s="129">
        <v>0</v>
      </c>
      <c r="N410" s="129">
        <v>0</v>
      </c>
      <c r="O410" s="129">
        <v>0</v>
      </c>
      <c r="P410" s="129">
        <v>0</v>
      </c>
      <c r="Q410" s="129">
        <v>0</v>
      </c>
      <c r="R410" s="129">
        <v>0</v>
      </c>
      <c r="S410" s="129">
        <v>0</v>
      </c>
      <c r="T410" s="125" t="s">
        <v>51</v>
      </c>
    </row>
    <row r="411" spans="1:20" ht="82.8">
      <c r="A411" s="32" t="s">
        <v>436</v>
      </c>
      <c r="B411" s="60" t="s">
        <v>557</v>
      </c>
      <c r="C411" s="61" t="s">
        <v>544</v>
      </c>
      <c r="D411" s="60" t="s">
        <v>30</v>
      </c>
      <c r="E411" s="60" t="s">
        <v>545</v>
      </c>
      <c r="F411" s="60" t="s">
        <v>32</v>
      </c>
      <c r="G411" s="78"/>
      <c r="H411" s="78"/>
      <c r="I411" s="78" t="s">
        <v>558</v>
      </c>
      <c r="J411" s="78"/>
      <c r="K411" s="135">
        <f>K412+K413</f>
        <v>491.53798</v>
      </c>
      <c r="L411" s="135">
        <f t="shared" ref="L411:S411" si="137">L412+L413</f>
        <v>0</v>
      </c>
      <c r="M411" s="135">
        <f t="shared" si="137"/>
        <v>0</v>
      </c>
      <c r="N411" s="135">
        <f t="shared" si="137"/>
        <v>494</v>
      </c>
      <c r="O411" s="135">
        <f t="shared" si="137"/>
        <v>0</v>
      </c>
      <c r="P411" s="135">
        <f t="shared" si="137"/>
        <v>0</v>
      </c>
      <c r="Q411" s="135">
        <f t="shared" si="137"/>
        <v>494</v>
      </c>
      <c r="R411" s="135">
        <f t="shared" si="137"/>
        <v>0</v>
      </c>
      <c r="S411" s="135">
        <f t="shared" si="137"/>
        <v>0</v>
      </c>
      <c r="T411" s="136"/>
    </row>
    <row r="412" spans="1:20" ht="81.75" customHeight="1">
      <c r="A412" s="39">
        <v>750</v>
      </c>
      <c r="B412" s="64" t="s">
        <v>501</v>
      </c>
      <c r="C412" s="65" t="s">
        <v>544</v>
      </c>
      <c r="D412" s="143" t="s">
        <v>498</v>
      </c>
      <c r="E412" s="144"/>
      <c r="F412" s="145"/>
      <c r="G412" s="128" t="s">
        <v>59</v>
      </c>
      <c r="H412" s="128" t="s">
        <v>36</v>
      </c>
      <c r="I412" s="128" t="s">
        <v>558</v>
      </c>
      <c r="J412" s="128" t="s">
        <v>502</v>
      </c>
      <c r="K412" s="129">
        <v>491.53798</v>
      </c>
      <c r="L412" s="129">
        <v>0</v>
      </c>
      <c r="M412" s="129">
        <v>0</v>
      </c>
      <c r="N412" s="129">
        <v>0</v>
      </c>
      <c r="O412" s="129">
        <v>0</v>
      </c>
      <c r="P412" s="129">
        <v>0</v>
      </c>
      <c r="Q412" s="129">
        <v>0</v>
      </c>
      <c r="R412" s="129">
        <v>0</v>
      </c>
      <c r="S412" s="129">
        <v>0</v>
      </c>
      <c r="T412" s="125" t="s">
        <v>51</v>
      </c>
    </row>
    <row r="413" spans="1:20" ht="39.75" customHeight="1">
      <c r="A413" s="39">
        <v>750</v>
      </c>
      <c r="B413" s="64" t="s">
        <v>501</v>
      </c>
      <c r="C413" s="65" t="s">
        <v>544</v>
      </c>
      <c r="D413" s="143" t="s">
        <v>387</v>
      </c>
      <c r="E413" s="144"/>
      <c r="F413" s="145"/>
      <c r="G413" s="128" t="s">
        <v>349</v>
      </c>
      <c r="H413" s="128" t="s">
        <v>37</v>
      </c>
      <c r="I413" s="128" t="s">
        <v>558</v>
      </c>
      <c r="J413" s="128" t="s">
        <v>502</v>
      </c>
      <c r="K413" s="129">
        <v>0</v>
      </c>
      <c r="L413" s="129">
        <v>0</v>
      </c>
      <c r="M413" s="129">
        <v>0</v>
      </c>
      <c r="N413" s="129">
        <v>494</v>
      </c>
      <c r="O413" s="129">
        <v>0</v>
      </c>
      <c r="P413" s="129">
        <v>0</v>
      </c>
      <c r="Q413" s="129">
        <v>494</v>
      </c>
      <c r="R413" s="129">
        <v>0</v>
      </c>
      <c r="S413" s="129">
        <v>0</v>
      </c>
      <c r="T413" s="125" t="s">
        <v>51</v>
      </c>
    </row>
    <row r="414" spans="1:20" ht="82.8">
      <c r="A414" s="32" t="s">
        <v>436</v>
      </c>
      <c r="B414" s="60" t="s">
        <v>557</v>
      </c>
      <c r="C414" s="61" t="s">
        <v>544</v>
      </c>
      <c r="D414" s="60" t="s">
        <v>30</v>
      </c>
      <c r="E414" s="60" t="s">
        <v>545</v>
      </c>
      <c r="F414" s="60" t="s">
        <v>32</v>
      </c>
      <c r="G414" s="78"/>
      <c r="H414" s="78"/>
      <c r="I414" s="78" t="s">
        <v>559</v>
      </c>
      <c r="J414" s="78"/>
      <c r="K414" s="135">
        <f t="shared" ref="K414:S414" si="138">K415+K416</f>
        <v>86.848820000000003</v>
      </c>
      <c r="L414" s="135">
        <f t="shared" si="138"/>
        <v>0</v>
      </c>
      <c r="M414" s="135">
        <f t="shared" si="138"/>
        <v>0</v>
      </c>
      <c r="N414" s="135">
        <f t="shared" si="138"/>
        <v>85</v>
      </c>
      <c r="O414" s="135">
        <f t="shared" si="138"/>
        <v>0</v>
      </c>
      <c r="P414" s="135">
        <f t="shared" si="138"/>
        <v>0</v>
      </c>
      <c r="Q414" s="135">
        <f t="shared" si="138"/>
        <v>85</v>
      </c>
      <c r="R414" s="135">
        <f t="shared" si="138"/>
        <v>0</v>
      </c>
      <c r="S414" s="135">
        <f t="shared" si="138"/>
        <v>0</v>
      </c>
      <c r="T414" s="136"/>
    </row>
    <row r="415" spans="1:20" ht="78" customHeight="1">
      <c r="A415" s="39">
        <v>750</v>
      </c>
      <c r="B415" s="64" t="s">
        <v>501</v>
      </c>
      <c r="C415" s="65" t="s">
        <v>544</v>
      </c>
      <c r="D415" s="143" t="s">
        <v>498</v>
      </c>
      <c r="E415" s="144"/>
      <c r="F415" s="145"/>
      <c r="G415" s="128" t="s">
        <v>59</v>
      </c>
      <c r="H415" s="128" t="s">
        <v>36</v>
      </c>
      <c r="I415" s="128" t="s">
        <v>559</v>
      </c>
      <c r="J415" s="128" t="s">
        <v>502</v>
      </c>
      <c r="K415" s="129">
        <v>86.848820000000003</v>
      </c>
      <c r="L415" s="129">
        <v>0</v>
      </c>
      <c r="M415" s="129">
        <v>0</v>
      </c>
      <c r="N415" s="129">
        <v>0</v>
      </c>
      <c r="O415" s="129">
        <v>0</v>
      </c>
      <c r="P415" s="129">
        <v>0</v>
      </c>
      <c r="Q415" s="129">
        <v>0</v>
      </c>
      <c r="R415" s="129">
        <v>0</v>
      </c>
      <c r="S415" s="129">
        <v>0</v>
      </c>
      <c r="T415" s="125" t="s">
        <v>51</v>
      </c>
    </row>
    <row r="416" spans="1:20" ht="40.5" customHeight="1">
      <c r="A416" s="39">
        <v>750</v>
      </c>
      <c r="B416" s="64" t="s">
        <v>501</v>
      </c>
      <c r="C416" s="65" t="s">
        <v>544</v>
      </c>
      <c r="D416" s="143" t="s">
        <v>387</v>
      </c>
      <c r="E416" s="144"/>
      <c r="F416" s="145"/>
      <c r="G416" s="128" t="s">
        <v>349</v>
      </c>
      <c r="H416" s="128" t="s">
        <v>37</v>
      </c>
      <c r="I416" s="128" t="s">
        <v>559</v>
      </c>
      <c r="J416" s="128" t="s">
        <v>502</v>
      </c>
      <c r="K416" s="129">
        <v>0</v>
      </c>
      <c r="L416" s="129">
        <v>0</v>
      </c>
      <c r="M416" s="129">
        <v>0</v>
      </c>
      <c r="N416" s="129">
        <v>85</v>
      </c>
      <c r="O416" s="129">
        <v>0</v>
      </c>
      <c r="P416" s="129">
        <v>0</v>
      </c>
      <c r="Q416" s="129">
        <v>85</v>
      </c>
      <c r="R416" s="129">
        <v>0</v>
      </c>
      <c r="S416" s="129">
        <v>0</v>
      </c>
      <c r="T416" s="125" t="s">
        <v>51</v>
      </c>
    </row>
    <row r="417" spans="1:20" ht="82.8">
      <c r="A417" s="32" t="s">
        <v>436</v>
      </c>
      <c r="B417" s="60" t="s">
        <v>52</v>
      </c>
      <c r="C417" s="61" t="s">
        <v>560</v>
      </c>
      <c r="D417" s="60" t="s">
        <v>30</v>
      </c>
      <c r="E417" s="60" t="s">
        <v>347</v>
      </c>
      <c r="F417" s="60" t="s">
        <v>32</v>
      </c>
      <c r="G417" s="78"/>
      <c r="H417" s="78"/>
      <c r="I417" s="78" t="s">
        <v>561</v>
      </c>
      <c r="J417" s="78"/>
      <c r="K417" s="135">
        <f>K418</f>
        <v>97.29</v>
      </c>
      <c r="L417" s="135">
        <f t="shared" ref="L417:S417" si="139">L418</f>
        <v>0</v>
      </c>
      <c r="M417" s="135">
        <f t="shared" si="139"/>
        <v>0</v>
      </c>
      <c r="N417" s="135">
        <f t="shared" si="139"/>
        <v>97.3</v>
      </c>
      <c r="O417" s="135">
        <f t="shared" si="139"/>
        <v>0</v>
      </c>
      <c r="P417" s="135">
        <f t="shared" si="139"/>
        <v>0</v>
      </c>
      <c r="Q417" s="135">
        <f t="shared" si="139"/>
        <v>97.3</v>
      </c>
      <c r="R417" s="135">
        <f t="shared" si="139"/>
        <v>0</v>
      </c>
      <c r="S417" s="135">
        <f t="shared" si="139"/>
        <v>0</v>
      </c>
      <c r="T417" s="136"/>
    </row>
    <row r="418" spans="1:20" ht="81" customHeight="1">
      <c r="A418" s="39">
        <v>750</v>
      </c>
      <c r="B418" s="64" t="s">
        <v>151</v>
      </c>
      <c r="C418" s="65" t="s">
        <v>560</v>
      </c>
      <c r="D418" s="126" t="s">
        <v>498</v>
      </c>
      <c r="E418" s="126" t="s">
        <v>55</v>
      </c>
      <c r="F418" s="126" t="s">
        <v>562</v>
      </c>
      <c r="G418" s="128" t="s">
        <v>349</v>
      </c>
      <c r="H418" s="128" t="s">
        <v>349</v>
      </c>
      <c r="I418" s="128" t="s">
        <v>561</v>
      </c>
      <c r="J418" s="128" t="s">
        <v>153</v>
      </c>
      <c r="K418" s="129">
        <v>97.29</v>
      </c>
      <c r="L418" s="129">
        <v>0</v>
      </c>
      <c r="M418" s="129">
        <v>0</v>
      </c>
      <c r="N418" s="129">
        <v>97.3</v>
      </c>
      <c r="O418" s="129">
        <v>0</v>
      </c>
      <c r="P418" s="129">
        <v>0</v>
      </c>
      <c r="Q418" s="129">
        <v>97.3</v>
      </c>
      <c r="R418" s="129">
        <v>0</v>
      </c>
      <c r="S418" s="129">
        <v>0</v>
      </c>
      <c r="T418" s="125" t="s">
        <v>51</v>
      </c>
    </row>
    <row r="419" spans="1:20" ht="138">
      <c r="A419" s="32" t="s">
        <v>436</v>
      </c>
      <c r="B419" s="60" t="s">
        <v>563</v>
      </c>
      <c r="C419" s="61" t="s">
        <v>369</v>
      </c>
      <c r="D419" s="120" t="s">
        <v>454</v>
      </c>
      <c r="E419" s="60" t="s">
        <v>55</v>
      </c>
      <c r="F419" s="60" t="s">
        <v>455</v>
      </c>
      <c r="G419" s="78"/>
      <c r="H419" s="78"/>
      <c r="I419" s="78" t="s">
        <v>564</v>
      </c>
      <c r="J419" s="78"/>
      <c r="K419" s="135">
        <f>K420+K421</f>
        <v>0</v>
      </c>
      <c r="L419" s="135">
        <f t="shared" ref="L419:S419" si="140">L420+L421</f>
        <v>0</v>
      </c>
      <c r="M419" s="135">
        <f t="shared" si="140"/>
        <v>0</v>
      </c>
      <c r="N419" s="135">
        <f t="shared" si="140"/>
        <v>10159.6</v>
      </c>
      <c r="O419" s="135">
        <f t="shared" si="140"/>
        <v>0</v>
      </c>
      <c r="P419" s="135">
        <f t="shared" si="140"/>
        <v>0</v>
      </c>
      <c r="Q419" s="135">
        <f t="shared" si="140"/>
        <v>10159.6</v>
      </c>
      <c r="R419" s="135">
        <f t="shared" si="140"/>
        <v>0</v>
      </c>
      <c r="S419" s="135">
        <f t="shared" si="140"/>
        <v>0</v>
      </c>
      <c r="T419" s="136"/>
    </row>
    <row r="420" spans="1:20" ht="166.5" customHeight="1">
      <c r="A420" s="39">
        <v>750</v>
      </c>
      <c r="B420" s="64" t="s">
        <v>449</v>
      </c>
      <c r="C420" s="65" t="s">
        <v>369</v>
      </c>
      <c r="D420" s="143" t="s">
        <v>565</v>
      </c>
      <c r="E420" s="144"/>
      <c r="F420" s="145"/>
      <c r="G420" s="128" t="s">
        <v>349</v>
      </c>
      <c r="H420" s="128" t="s">
        <v>37</v>
      </c>
      <c r="I420" s="128" t="s">
        <v>564</v>
      </c>
      <c r="J420" s="128" t="s">
        <v>452</v>
      </c>
      <c r="K420" s="129">
        <v>0</v>
      </c>
      <c r="L420" s="129">
        <v>0</v>
      </c>
      <c r="M420" s="129">
        <v>0</v>
      </c>
      <c r="N420" s="129">
        <v>3472.5</v>
      </c>
      <c r="O420" s="129">
        <v>0</v>
      </c>
      <c r="P420" s="129">
        <v>0</v>
      </c>
      <c r="Q420" s="129">
        <v>3472.5</v>
      </c>
      <c r="R420" s="129">
        <v>0</v>
      </c>
      <c r="S420" s="129">
        <v>0</v>
      </c>
      <c r="T420" s="125" t="s">
        <v>39</v>
      </c>
    </row>
    <row r="421" spans="1:20" ht="110.4">
      <c r="A421" s="39">
        <v>750</v>
      </c>
      <c r="B421" s="64" t="s">
        <v>449</v>
      </c>
      <c r="C421" s="65" t="s">
        <v>369</v>
      </c>
      <c r="D421" s="143" t="s">
        <v>387</v>
      </c>
      <c r="E421" s="144"/>
      <c r="F421" s="145"/>
      <c r="G421" s="128" t="s">
        <v>318</v>
      </c>
      <c r="H421" s="128" t="s">
        <v>36</v>
      </c>
      <c r="I421" s="128" t="s">
        <v>564</v>
      </c>
      <c r="J421" s="128" t="s">
        <v>452</v>
      </c>
      <c r="K421" s="129">
        <v>0</v>
      </c>
      <c r="L421" s="129">
        <v>0</v>
      </c>
      <c r="M421" s="129">
        <v>0</v>
      </c>
      <c r="N421" s="129">
        <v>6687.1</v>
      </c>
      <c r="O421" s="129">
        <v>0</v>
      </c>
      <c r="P421" s="129">
        <v>0</v>
      </c>
      <c r="Q421" s="129">
        <v>6687.1</v>
      </c>
      <c r="R421" s="129">
        <v>0</v>
      </c>
      <c r="S421" s="129">
        <v>0</v>
      </c>
      <c r="T421" s="125" t="s">
        <v>39</v>
      </c>
    </row>
    <row r="422" spans="1:20" ht="151.80000000000001">
      <c r="A422" s="32" t="s">
        <v>436</v>
      </c>
      <c r="B422" s="60" t="s">
        <v>566</v>
      </c>
      <c r="C422" s="61" t="s">
        <v>369</v>
      </c>
      <c r="D422" s="120" t="s">
        <v>454</v>
      </c>
      <c r="E422" s="60" t="s">
        <v>55</v>
      </c>
      <c r="F422" s="60" t="s">
        <v>455</v>
      </c>
      <c r="G422" s="78"/>
      <c r="H422" s="78"/>
      <c r="I422" s="78" t="s">
        <v>567</v>
      </c>
      <c r="J422" s="78"/>
      <c r="K422" s="135">
        <f>K423</f>
        <v>3472.5</v>
      </c>
      <c r="L422" s="135">
        <f t="shared" ref="L422:S422" si="141">L423</f>
        <v>0</v>
      </c>
      <c r="M422" s="135">
        <f t="shared" si="141"/>
        <v>0</v>
      </c>
      <c r="N422" s="135">
        <f t="shared" si="141"/>
        <v>0</v>
      </c>
      <c r="O422" s="135">
        <f t="shared" si="141"/>
        <v>0</v>
      </c>
      <c r="P422" s="135">
        <f t="shared" si="141"/>
        <v>0</v>
      </c>
      <c r="Q422" s="135">
        <f t="shared" si="141"/>
        <v>0</v>
      </c>
      <c r="R422" s="135">
        <f t="shared" si="141"/>
        <v>0</v>
      </c>
      <c r="S422" s="135">
        <f t="shared" si="141"/>
        <v>0</v>
      </c>
      <c r="T422" s="136"/>
    </row>
    <row r="423" spans="1:20" ht="172.5" customHeight="1">
      <c r="A423" s="39">
        <v>750</v>
      </c>
      <c r="B423" s="64" t="s">
        <v>449</v>
      </c>
      <c r="C423" s="65" t="s">
        <v>369</v>
      </c>
      <c r="D423" s="126" t="s">
        <v>565</v>
      </c>
      <c r="E423" s="126" t="s">
        <v>55</v>
      </c>
      <c r="F423" s="126" t="s">
        <v>568</v>
      </c>
      <c r="G423" s="128" t="s">
        <v>349</v>
      </c>
      <c r="H423" s="128" t="s">
        <v>37</v>
      </c>
      <c r="I423" s="128" t="s">
        <v>567</v>
      </c>
      <c r="J423" s="128" t="s">
        <v>452</v>
      </c>
      <c r="K423" s="129">
        <v>3472.5</v>
      </c>
      <c r="L423" s="129">
        <v>0</v>
      </c>
      <c r="M423" s="129">
        <v>0</v>
      </c>
      <c r="N423" s="129">
        <v>0</v>
      </c>
      <c r="O423" s="129">
        <v>0</v>
      </c>
      <c r="P423" s="129">
        <v>0</v>
      </c>
      <c r="Q423" s="129">
        <v>0</v>
      </c>
      <c r="R423" s="129">
        <v>0</v>
      </c>
      <c r="S423" s="129">
        <v>0</v>
      </c>
      <c r="T423" s="125" t="s">
        <v>39</v>
      </c>
    </row>
    <row r="424" spans="1:20" ht="151.80000000000001">
      <c r="A424" s="32" t="s">
        <v>436</v>
      </c>
      <c r="B424" s="60" t="s">
        <v>569</v>
      </c>
      <c r="C424" s="61" t="s">
        <v>362</v>
      </c>
      <c r="D424" s="120" t="s">
        <v>454</v>
      </c>
      <c r="E424" s="60" t="s">
        <v>55</v>
      </c>
      <c r="F424" s="60" t="s">
        <v>455</v>
      </c>
      <c r="G424" s="78"/>
      <c r="H424" s="78"/>
      <c r="I424" s="78" t="s">
        <v>570</v>
      </c>
      <c r="J424" s="78"/>
      <c r="K424" s="135">
        <f>K425</f>
        <v>2435.886</v>
      </c>
      <c r="L424" s="135">
        <f t="shared" ref="L424:S424" si="142">L425</f>
        <v>0</v>
      </c>
      <c r="M424" s="135">
        <f t="shared" si="142"/>
        <v>0</v>
      </c>
      <c r="N424" s="135">
        <f t="shared" si="142"/>
        <v>0</v>
      </c>
      <c r="O424" s="135">
        <f t="shared" si="142"/>
        <v>0</v>
      </c>
      <c r="P424" s="135">
        <f t="shared" si="142"/>
        <v>0</v>
      </c>
      <c r="Q424" s="135">
        <f t="shared" si="142"/>
        <v>0</v>
      </c>
      <c r="R424" s="135">
        <f t="shared" si="142"/>
        <v>0</v>
      </c>
      <c r="S424" s="135">
        <f t="shared" si="142"/>
        <v>0</v>
      </c>
      <c r="T424" s="136"/>
    </row>
    <row r="425" spans="1:20" ht="169.5" customHeight="1">
      <c r="A425" s="39">
        <v>750</v>
      </c>
      <c r="B425" s="64" t="s">
        <v>449</v>
      </c>
      <c r="C425" s="65" t="s">
        <v>362</v>
      </c>
      <c r="D425" s="126" t="s">
        <v>565</v>
      </c>
      <c r="E425" s="126" t="s">
        <v>55</v>
      </c>
      <c r="F425" s="126" t="s">
        <v>568</v>
      </c>
      <c r="G425" s="128" t="s">
        <v>318</v>
      </c>
      <c r="H425" s="128" t="s">
        <v>36</v>
      </c>
      <c r="I425" s="128" t="s">
        <v>570</v>
      </c>
      <c r="J425" s="128" t="s">
        <v>452</v>
      </c>
      <c r="K425" s="129">
        <v>2435.886</v>
      </c>
      <c r="L425" s="129">
        <v>0</v>
      </c>
      <c r="M425" s="129">
        <v>0</v>
      </c>
      <c r="N425" s="129">
        <v>0</v>
      </c>
      <c r="O425" s="129">
        <v>0</v>
      </c>
      <c r="P425" s="129">
        <v>0</v>
      </c>
      <c r="Q425" s="129">
        <v>0</v>
      </c>
      <c r="R425" s="129">
        <v>0</v>
      </c>
      <c r="S425" s="129">
        <v>0</v>
      </c>
      <c r="T425" s="125" t="s">
        <v>39</v>
      </c>
    </row>
    <row r="426" spans="1:20" ht="151.80000000000001">
      <c r="A426" s="32" t="s">
        <v>436</v>
      </c>
      <c r="B426" s="60" t="s">
        <v>571</v>
      </c>
      <c r="C426" s="61" t="s">
        <v>362</v>
      </c>
      <c r="D426" s="120" t="s">
        <v>454</v>
      </c>
      <c r="E426" s="60" t="s">
        <v>55</v>
      </c>
      <c r="F426" s="60" t="s">
        <v>455</v>
      </c>
      <c r="G426" s="78"/>
      <c r="H426" s="78"/>
      <c r="I426" s="78" t="s">
        <v>572</v>
      </c>
      <c r="J426" s="78"/>
      <c r="K426" s="135">
        <f>K427</f>
        <v>1474.9839999999999</v>
      </c>
      <c r="L426" s="135">
        <f t="shared" ref="L426:S426" si="143">L427</f>
        <v>0</v>
      </c>
      <c r="M426" s="135">
        <f t="shared" si="143"/>
        <v>0</v>
      </c>
      <c r="N426" s="135">
        <f t="shared" si="143"/>
        <v>0</v>
      </c>
      <c r="O426" s="135">
        <f t="shared" si="143"/>
        <v>0</v>
      </c>
      <c r="P426" s="135">
        <f t="shared" si="143"/>
        <v>0</v>
      </c>
      <c r="Q426" s="135">
        <f t="shared" si="143"/>
        <v>0</v>
      </c>
      <c r="R426" s="135">
        <f t="shared" si="143"/>
        <v>0</v>
      </c>
      <c r="S426" s="135">
        <f t="shared" si="143"/>
        <v>0</v>
      </c>
      <c r="T426" s="136"/>
    </row>
    <row r="427" spans="1:20" ht="164.25" customHeight="1">
      <c r="A427" s="39">
        <v>750</v>
      </c>
      <c r="B427" s="64" t="s">
        <v>449</v>
      </c>
      <c r="C427" s="65" t="s">
        <v>362</v>
      </c>
      <c r="D427" s="126" t="s">
        <v>565</v>
      </c>
      <c r="E427" s="126" t="s">
        <v>55</v>
      </c>
      <c r="F427" s="126" t="s">
        <v>568</v>
      </c>
      <c r="G427" s="128" t="s">
        <v>318</v>
      </c>
      <c r="H427" s="128" t="s">
        <v>36</v>
      </c>
      <c r="I427" s="128" t="s">
        <v>572</v>
      </c>
      <c r="J427" s="128" t="s">
        <v>452</v>
      </c>
      <c r="K427" s="129">
        <v>1474.9839999999999</v>
      </c>
      <c r="L427" s="129">
        <v>0</v>
      </c>
      <c r="M427" s="129">
        <v>0</v>
      </c>
      <c r="N427" s="129">
        <v>0</v>
      </c>
      <c r="O427" s="129">
        <v>0</v>
      </c>
      <c r="P427" s="129">
        <v>0</v>
      </c>
      <c r="Q427" s="129">
        <v>0</v>
      </c>
      <c r="R427" s="129">
        <v>0</v>
      </c>
      <c r="S427" s="129">
        <v>0</v>
      </c>
      <c r="T427" s="125" t="s">
        <v>39</v>
      </c>
    </row>
    <row r="428" spans="1:20" ht="165.6">
      <c r="A428" s="32" t="s">
        <v>436</v>
      </c>
      <c r="B428" s="60" t="s">
        <v>573</v>
      </c>
      <c r="C428" s="61" t="s">
        <v>362</v>
      </c>
      <c r="D428" s="120" t="s">
        <v>454</v>
      </c>
      <c r="E428" s="60" t="s">
        <v>55</v>
      </c>
      <c r="F428" s="60" t="s">
        <v>455</v>
      </c>
      <c r="G428" s="78"/>
      <c r="H428" s="78"/>
      <c r="I428" s="78" t="s">
        <v>574</v>
      </c>
      <c r="J428" s="78"/>
      <c r="K428" s="135">
        <f>K429</f>
        <v>1262.191</v>
      </c>
      <c r="L428" s="135">
        <f t="shared" ref="L428:S428" si="144">L429</f>
        <v>0</v>
      </c>
      <c r="M428" s="135">
        <f t="shared" si="144"/>
        <v>0</v>
      </c>
      <c r="N428" s="135">
        <f t="shared" si="144"/>
        <v>0</v>
      </c>
      <c r="O428" s="135">
        <f t="shared" si="144"/>
        <v>0</v>
      </c>
      <c r="P428" s="135">
        <f t="shared" si="144"/>
        <v>0</v>
      </c>
      <c r="Q428" s="135">
        <f t="shared" si="144"/>
        <v>0</v>
      </c>
      <c r="R428" s="135">
        <f t="shared" si="144"/>
        <v>0</v>
      </c>
      <c r="S428" s="135">
        <f t="shared" si="144"/>
        <v>0</v>
      </c>
      <c r="T428" s="136"/>
    </row>
    <row r="429" spans="1:20" ht="171.75" customHeight="1">
      <c r="A429" s="39">
        <v>750</v>
      </c>
      <c r="B429" s="64" t="s">
        <v>449</v>
      </c>
      <c r="C429" s="65" t="s">
        <v>362</v>
      </c>
      <c r="D429" s="126" t="s">
        <v>565</v>
      </c>
      <c r="E429" s="126" t="s">
        <v>55</v>
      </c>
      <c r="F429" s="126" t="s">
        <v>568</v>
      </c>
      <c r="G429" s="128" t="s">
        <v>318</v>
      </c>
      <c r="H429" s="128" t="s">
        <v>36</v>
      </c>
      <c r="I429" s="128" t="s">
        <v>574</v>
      </c>
      <c r="J429" s="128" t="s">
        <v>452</v>
      </c>
      <c r="K429" s="129">
        <v>1262.191</v>
      </c>
      <c r="L429" s="129">
        <v>0</v>
      </c>
      <c r="M429" s="129">
        <v>0</v>
      </c>
      <c r="N429" s="129">
        <v>0</v>
      </c>
      <c r="O429" s="129">
        <v>0</v>
      </c>
      <c r="P429" s="129">
        <v>0</v>
      </c>
      <c r="Q429" s="129">
        <v>0</v>
      </c>
      <c r="R429" s="129">
        <v>0</v>
      </c>
      <c r="S429" s="129">
        <v>0</v>
      </c>
      <c r="T429" s="125" t="s">
        <v>39</v>
      </c>
    </row>
    <row r="430" spans="1:20" ht="151.80000000000001">
      <c r="A430" s="32" t="s">
        <v>436</v>
      </c>
      <c r="B430" s="60" t="s">
        <v>575</v>
      </c>
      <c r="C430" s="61" t="s">
        <v>362</v>
      </c>
      <c r="D430" s="120" t="s">
        <v>454</v>
      </c>
      <c r="E430" s="60" t="s">
        <v>55</v>
      </c>
      <c r="F430" s="60" t="s">
        <v>455</v>
      </c>
      <c r="G430" s="78"/>
      <c r="H430" s="78"/>
      <c r="I430" s="78" t="s">
        <v>576</v>
      </c>
      <c r="J430" s="78"/>
      <c r="K430" s="135">
        <f>K431</f>
        <v>1514.039</v>
      </c>
      <c r="L430" s="135">
        <f t="shared" ref="L430:S430" si="145">L431</f>
        <v>0</v>
      </c>
      <c r="M430" s="135">
        <f t="shared" si="145"/>
        <v>0</v>
      </c>
      <c r="N430" s="135">
        <f t="shared" si="145"/>
        <v>0</v>
      </c>
      <c r="O430" s="135">
        <f t="shared" si="145"/>
        <v>0</v>
      </c>
      <c r="P430" s="135">
        <f t="shared" si="145"/>
        <v>0</v>
      </c>
      <c r="Q430" s="135">
        <f t="shared" si="145"/>
        <v>0</v>
      </c>
      <c r="R430" s="135">
        <f t="shared" si="145"/>
        <v>0</v>
      </c>
      <c r="S430" s="135">
        <f t="shared" si="145"/>
        <v>0</v>
      </c>
      <c r="T430" s="136"/>
    </row>
    <row r="431" spans="1:20" ht="110.4">
      <c r="A431" s="39">
        <v>750</v>
      </c>
      <c r="B431" s="64" t="s">
        <v>449</v>
      </c>
      <c r="C431" s="65" t="s">
        <v>362</v>
      </c>
      <c r="D431" s="126" t="s">
        <v>565</v>
      </c>
      <c r="E431" s="126" t="s">
        <v>55</v>
      </c>
      <c r="F431" s="126" t="s">
        <v>568</v>
      </c>
      <c r="G431" s="128" t="s">
        <v>318</v>
      </c>
      <c r="H431" s="128" t="s">
        <v>36</v>
      </c>
      <c r="I431" s="128" t="s">
        <v>576</v>
      </c>
      <c r="J431" s="128" t="s">
        <v>452</v>
      </c>
      <c r="K431" s="129">
        <v>1514.039</v>
      </c>
      <c r="L431" s="129">
        <v>0</v>
      </c>
      <c r="M431" s="129">
        <v>0</v>
      </c>
      <c r="N431" s="129">
        <v>0</v>
      </c>
      <c r="O431" s="129">
        <v>0</v>
      </c>
      <c r="P431" s="129">
        <v>0</v>
      </c>
      <c r="Q431" s="129">
        <v>0</v>
      </c>
      <c r="R431" s="129">
        <v>0</v>
      </c>
      <c r="S431" s="129">
        <v>0</v>
      </c>
      <c r="T431" s="125" t="s">
        <v>39</v>
      </c>
    </row>
    <row r="432" spans="1:20" ht="193.2">
      <c r="A432" s="32" t="s">
        <v>436</v>
      </c>
      <c r="B432" s="60" t="s">
        <v>577</v>
      </c>
      <c r="C432" s="61" t="s">
        <v>362</v>
      </c>
      <c r="D432" s="120" t="s">
        <v>578</v>
      </c>
      <c r="E432" s="60" t="s">
        <v>579</v>
      </c>
      <c r="F432" s="60" t="s">
        <v>580</v>
      </c>
      <c r="G432" s="78"/>
      <c r="H432" s="78"/>
      <c r="I432" s="78" t="s">
        <v>581</v>
      </c>
      <c r="J432" s="78"/>
      <c r="K432" s="135">
        <f>K433</f>
        <v>16</v>
      </c>
      <c r="L432" s="135">
        <f t="shared" ref="L432:S432" si="146">L433</f>
        <v>0</v>
      </c>
      <c r="M432" s="135">
        <f t="shared" si="146"/>
        <v>0</v>
      </c>
      <c r="N432" s="135">
        <f t="shared" si="146"/>
        <v>16</v>
      </c>
      <c r="O432" s="135">
        <f t="shared" si="146"/>
        <v>0</v>
      </c>
      <c r="P432" s="135">
        <f t="shared" si="146"/>
        <v>0</v>
      </c>
      <c r="Q432" s="135">
        <f t="shared" si="146"/>
        <v>16</v>
      </c>
      <c r="R432" s="135">
        <f t="shared" si="146"/>
        <v>0</v>
      </c>
      <c r="S432" s="135">
        <f t="shared" si="146"/>
        <v>0</v>
      </c>
      <c r="T432" s="136"/>
    </row>
    <row r="433" spans="1:20" ht="55.2">
      <c r="A433" s="39">
        <v>750</v>
      </c>
      <c r="B433" s="64" t="s">
        <v>582</v>
      </c>
      <c r="C433" s="65" t="s">
        <v>362</v>
      </c>
      <c r="D433" s="126" t="s">
        <v>583</v>
      </c>
      <c r="E433" s="126" t="s">
        <v>55</v>
      </c>
      <c r="F433" s="126" t="s">
        <v>584</v>
      </c>
      <c r="G433" s="128" t="s">
        <v>318</v>
      </c>
      <c r="H433" s="128" t="s">
        <v>59</v>
      </c>
      <c r="I433" s="128" t="s">
        <v>581</v>
      </c>
      <c r="J433" s="128" t="s">
        <v>585</v>
      </c>
      <c r="K433" s="129">
        <v>16</v>
      </c>
      <c r="L433" s="129">
        <v>0</v>
      </c>
      <c r="M433" s="129">
        <v>0</v>
      </c>
      <c r="N433" s="129">
        <v>16</v>
      </c>
      <c r="O433" s="129">
        <v>0</v>
      </c>
      <c r="P433" s="129">
        <v>0</v>
      </c>
      <c r="Q433" s="129">
        <v>16</v>
      </c>
      <c r="R433" s="129">
        <v>0</v>
      </c>
      <c r="S433" s="129">
        <v>0</v>
      </c>
      <c r="T433" s="125" t="s">
        <v>39</v>
      </c>
    </row>
    <row r="434" spans="1:20" ht="96.6">
      <c r="A434" s="32" t="s">
        <v>436</v>
      </c>
      <c r="B434" s="60" t="s">
        <v>374</v>
      </c>
      <c r="C434" s="61" t="s">
        <v>375</v>
      </c>
      <c r="D434" s="120" t="s">
        <v>586</v>
      </c>
      <c r="E434" s="60" t="s">
        <v>587</v>
      </c>
      <c r="F434" s="60" t="s">
        <v>588</v>
      </c>
      <c r="G434" s="78"/>
      <c r="H434" s="78"/>
      <c r="I434" s="78" t="s">
        <v>589</v>
      </c>
      <c r="J434" s="78"/>
      <c r="K434" s="135">
        <f t="shared" ref="K434:S434" si="147">K435</f>
        <v>347.23500000000001</v>
      </c>
      <c r="L434" s="135">
        <f t="shared" si="147"/>
        <v>0</v>
      </c>
      <c r="M434" s="135">
        <f t="shared" si="147"/>
        <v>0</v>
      </c>
      <c r="N434" s="135">
        <f t="shared" si="147"/>
        <v>0</v>
      </c>
      <c r="O434" s="135">
        <f t="shared" si="147"/>
        <v>0</v>
      </c>
      <c r="P434" s="135">
        <f t="shared" si="147"/>
        <v>0</v>
      </c>
      <c r="Q434" s="135">
        <f t="shared" si="147"/>
        <v>0</v>
      </c>
      <c r="R434" s="135">
        <f t="shared" si="147"/>
        <v>0</v>
      </c>
      <c r="S434" s="135">
        <f t="shared" si="147"/>
        <v>0</v>
      </c>
      <c r="T434" s="136"/>
    </row>
    <row r="435" spans="1:20" ht="69" customHeight="1">
      <c r="A435" s="39">
        <v>750</v>
      </c>
      <c r="B435" s="64" t="s">
        <v>501</v>
      </c>
      <c r="C435" s="65" t="s">
        <v>375</v>
      </c>
      <c r="D435" s="143" t="s">
        <v>324</v>
      </c>
      <c r="E435" s="144"/>
      <c r="F435" s="145"/>
      <c r="G435" s="128" t="s">
        <v>379</v>
      </c>
      <c r="H435" s="128" t="s">
        <v>37</v>
      </c>
      <c r="I435" s="128" t="s">
        <v>589</v>
      </c>
      <c r="J435" s="128" t="s">
        <v>502</v>
      </c>
      <c r="K435" s="129">
        <v>347.23500000000001</v>
      </c>
      <c r="L435" s="129">
        <v>0</v>
      </c>
      <c r="M435" s="129">
        <v>0</v>
      </c>
      <c r="N435" s="129">
        <v>0</v>
      </c>
      <c r="O435" s="129">
        <v>0</v>
      </c>
      <c r="P435" s="129">
        <v>0</v>
      </c>
      <c r="Q435" s="129">
        <v>0</v>
      </c>
      <c r="R435" s="129">
        <v>0</v>
      </c>
      <c r="S435" s="129">
        <v>0</v>
      </c>
      <c r="T435" s="125" t="s">
        <v>39</v>
      </c>
    </row>
    <row r="436" spans="1:20" ht="82.8">
      <c r="A436" s="32" t="s">
        <v>436</v>
      </c>
      <c r="B436" s="60" t="s">
        <v>368</v>
      </c>
      <c r="C436" s="94" t="s">
        <v>369</v>
      </c>
      <c r="D436" s="60" t="s">
        <v>30</v>
      </c>
      <c r="E436" s="60" t="s">
        <v>347</v>
      </c>
      <c r="F436" s="60" t="s">
        <v>32</v>
      </c>
      <c r="G436" s="78"/>
      <c r="H436" s="78"/>
      <c r="I436" s="78" t="s">
        <v>370</v>
      </c>
      <c r="J436" s="78"/>
      <c r="K436" s="135">
        <f>K437</f>
        <v>549.98099999999999</v>
      </c>
      <c r="L436" s="135">
        <f t="shared" ref="L436:S436" si="148">L437</f>
        <v>0</v>
      </c>
      <c r="M436" s="135">
        <f t="shared" si="148"/>
        <v>0</v>
      </c>
      <c r="N436" s="135">
        <f t="shared" si="148"/>
        <v>0</v>
      </c>
      <c r="O436" s="135">
        <f t="shared" si="148"/>
        <v>0</v>
      </c>
      <c r="P436" s="135">
        <f t="shared" si="148"/>
        <v>0</v>
      </c>
      <c r="Q436" s="135">
        <f t="shared" si="148"/>
        <v>0</v>
      </c>
      <c r="R436" s="135">
        <f t="shared" si="148"/>
        <v>0</v>
      </c>
      <c r="S436" s="135">
        <f t="shared" si="148"/>
        <v>0</v>
      </c>
      <c r="T436" s="136"/>
    </row>
    <row r="437" spans="1:20" ht="77.25" customHeight="1">
      <c r="A437" s="39" t="s">
        <v>436</v>
      </c>
      <c r="B437" s="64" t="s">
        <v>501</v>
      </c>
      <c r="C437" s="65" t="s">
        <v>369</v>
      </c>
      <c r="D437" s="140" t="s">
        <v>392</v>
      </c>
      <c r="E437" s="141"/>
      <c r="F437" s="142"/>
      <c r="G437" s="128" t="s">
        <v>349</v>
      </c>
      <c r="H437" s="128" t="s">
        <v>37</v>
      </c>
      <c r="I437" s="128" t="s">
        <v>370</v>
      </c>
      <c r="J437" s="128" t="s">
        <v>502</v>
      </c>
      <c r="K437" s="129">
        <v>549.98099999999999</v>
      </c>
      <c r="L437" s="129">
        <v>0</v>
      </c>
      <c r="M437" s="129">
        <v>0</v>
      </c>
      <c r="N437" s="129">
        <v>0</v>
      </c>
      <c r="O437" s="129">
        <v>0</v>
      </c>
      <c r="P437" s="129">
        <v>0</v>
      </c>
      <c r="Q437" s="129">
        <v>0</v>
      </c>
      <c r="R437" s="129">
        <v>0</v>
      </c>
      <c r="S437" s="129">
        <v>0</v>
      </c>
      <c r="T437" s="125" t="s">
        <v>39</v>
      </c>
    </row>
    <row r="438" spans="1:20" ht="82.8">
      <c r="A438" s="32" t="s">
        <v>436</v>
      </c>
      <c r="B438" s="60" t="s">
        <v>590</v>
      </c>
      <c r="C438" s="94" t="s">
        <v>369</v>
      </c>
      <c r="D438" s="60" t="s">
        <v>30</v>
      </c>
      <c r="E438" s="60" t="s">
        <v>347</v>
      </c>
      <c r="F438" s="60" t="s">
        <v>32</v>
      </c>
      <c r="G438" s="78"/>
      <c r="H438" s="78"/>
      <c r="I438" s="78" t="s">
        <v>371</v>
      </c>
      <c r="J438" s="78"/>
      <c r="K438" s="135">
        <f t="shared" ref="K438:S438" si="149">K439</f>
        <v>851.279</v>
      </c>
      <c r="L438" s="135">
        <f t="shared" si="149"/>
        <v>0</v>
      </c>
      <c r="M438" s="135">
        <f t="shared" si="149"/>
        <v>0</v>
      </c>
      <c r="N438" s="135">
        <f t="shared" si="149"/>
        <v>0</v>
      </c>
      <c r="O438" s="135">
        <f t="shared" si="149"/>
        <v>0</v>
      </c>
      <c r="P438" s="135">
        <f t="shared" si="149"/>
        <v>0</v>
      </c>
      <c r="Q438" s="135">
        <f t="shared" si="149"/>
        <v>0</v>
      </c>
      <c r="R438" s="135">
        <f t="shared" si="149"/>
        <v>0</v>
      </c>
      <c r="S438" s="135">
        <f t="shared" si="149"/>
        <v>0</v>
      </c>
      <c r="T438" s="136"/>
    </row>
    <row r="439" spans="1:20" ht="82.5" customHeight="1">
      <c r="A439" s="39" t="s">
        <v>436</v>
      </c>
      <c r="B439" s="64" t="s">
        <v>501</v>
      </c>
      <c r="C439" s="65" t="s">
        <v>369</v>
      </c>
      <c r="D439" s="140" t="s">
        <v>392</v>
      </c>
      <c r="E439" s="141"/>
      <c r="F439" s="142"/>
      <c r="G439" s="128" t="s">
        <v>349</v>
      </c>
      <c r="H439" s="128" t="s">
        <v>37</v>
      </c>
      <c r="I439" s="128" t="s">
        <v>371</v>
      </c>
      <c r="J439" s="128" t="s">
        <v>502</v>
      </c>
      <c r="K439" s="129">
        <v>851.279</v>
      </c>
      <c r="L439" s="129">
        <v>0</v>
      </c>
      <c r="M439" s="129">
        <v>0</v>
      </c>
      <c r="N439" s="129">
        <v>0</v>
      </c>
      <c r="O439" s="129">
        <v>0</v>
      </c>
      <c r="P439" s="129">
        <v>0</v>
      </c>
      <c r="Q439" s="129">
        <v>0</v>
      </c>
      <c r="R439" s="129">
        <v>0</v>
      </c>
      <c r="S439" s="129">
        <v>0</v>
      </c>
      <c r="T439" s="125" t="s">
        <v>39</v>
      </c>
    </row>
    <row r="440" spans="1:20" ht="82.8">
      <c r="A440" s="32" t="s">
        <v>436</v>
      </c>
      <c r="B440" s="60" t="s">
        <v>591</v>
      </c>
      <c r="C440" s="94" t="s">
        <v>362</v>
      </c>
      <c r="D440" s="60" t="s">
        <v>30</v>
      </c>
      <c r="E440" s="60" t="s">
        <v>363</v>
      </c>
      <c r="F440" s="60" t="s">
        <v>32</v>
      </c>
      <c r="G440" s="78"/>
      <c r="H440" s="78"/>
      <c r="I440" s="78" t="s">
        <v>592</v>
      </c>
      <c r="J440" s="78"/>
      <c r="K440" s="135">
        <f t="shared" ref="K440:S440" si="150">K441</f>
        <v>1064.36076</v>
      </c>
      <c r="L440" s="135">
        <f t="shared" si="150"/>
        <v>0</v>
      </c>
      <c r="M440" s="135">
        <f t="shared" si="150"/>
        <v>0</v>
      </c>
      <c r="N440" s="135">
        <f t="shared" si="150"/>
        <v>0</v>
      </c>
      <c r="O440" s="135">
        <f t="shared" si="150"/>
        <v>0</v>
      </c>
      <c r="P440" s="135">
        <f t="shared" si="150"/>
        <v>0</v>
      </c>
      <c r="Q440" s="135">
        <f t="shared" si="150"/>
        <v>0</v>
      </c>
      <c r="R440" s="135">
        <f t="shared" si="150"/>
        <v>0</v>
      </c>
      <c r="S440" s="135">
        <f t="shared" si="150"/>
        <v>0</v>
      </c>
      <c r="T440" s="136"/>
    </row>
    <row r="441" spans="1:20" ht="84" customHeight="1">
      <c r="A441" s="39" t="s">
        <v>436</v>
      </c>
      <c r="B441" s="64" t="s">
        <v>501</v>
      </c>
      <c r="C441" s="65" t="s">
        <v>362</v>
      </c>
      <c r="D441" s="140" t="s">
        <v>392</v>
      </c>
      <c r="E441" s="141"/>
      <c r="F441" s="142"/>
      <c r="G441" s="128" t="s">
        <v>318</v>
      </c>
      <c r="H441" s="128" t="s">
        <v>36</v>
      </c>
      <c r="I441" s="128" t="s">
        <v>592</v>
      </c>
      <c r="J441" s="128" t="s">
        <v>502</v>
      </c>
      <c r="K441" s="129">
        <v>1064.36076</v>
      </c>
      <c r="L441" s="129">
        <v>0</v>
      </c>
      <c r="M441" s="129">
        <v>0</v>
      </c>
      <c r="N441" s="129">
        <v>0</v>
      </c>
      <c r="O441" s="129">
        <v>0</v>
      </c>
      <c r="P441" s="129">
        <v>0</v>
      </c>
      <c r="Q441" s="129">
        <v>0</v>
      </c>
      <c r="R441" s="129">
        <v>0</v>
      </c>
      <c r="S441" s="129">
        <v>0</v>
      </c>
      <c r="T441" s="125" t="s">
        <v>39</v>
      </c>
    </row>
    <row r="442" spans="1:20" ht="82.8">
      <c r="A442" s="32" t="s">
        <v>436</v>
      </c>
      <c r="B442" s="60" t="s">
        <v>372</v>
      </c>
      <c r="C442" s="94" t="s">
        <v>362</v>
      </c>
      <c r="D442" s="60" t="s">
        <v>30</v>
      </c>
      <c r="E442" s="60" t="s">
        <v>363</v>
      </c>
      <c r="F442" s="60" t="s">
        <v>32</v>
      </c>
      <c r="G442" s="78"/>
      <c r="H442" s="78"/>
      <c r="I442" s="78" t="s">
        <v>373</v>
      </c>
      <c r="J442" s="78"/>
      <c r="K442" s="135">
        <f t="shared" ref="K442:S442" si="151">K443</f>
        <v>182.03</v>
      </c>
      <c r="L442" s="135">
        <f t="shared" si="151"/>
        <v>0</v>
      </c>
      <c r="M442" s="135">
        <f t="shared" si="151"/>
        <v>0</v>
      </c>
      <c r="N442" s="135">
        <f t="shared" si="151"/>
        <v>0</v>
      </c>
      <c r="O442" s="135">
        <f t="shared" si="151"/>
        <v>0</v>
      </c>
      <c r="P442" s="135">
        <f t="shared" si="151"/>
        <v>0</v>
      </c>
      <c r="Q442" s="135">
        <f t="shared" si="151"/>
        <v>0</v>
      </c>
      <c r="R442" s="135">
        <f t="shared" si="151"/>
        <v>0</v>
      </c>
      <c r="S442" s="135">
        <f t="shared" si="151"/>
        <v>0</v>
      </c>
      <c r="T442" s="136"/>
    </row>
    <row r="443" spans="1:20" ht="84" customHeight="1">
      <c r="A443" s="39" t="s">
        <v>436</v>
      </c>
      <c r="B443" s="64" t="s">
        <v>501</v>
      </c>
      <c r="C443" s="65" t="s">
        <v>362</v>
      </c>
      <c r="D443" s="140" t="s">
        <v>392</v>
      </c>
      <c r="E443" s="141"/>
      <c r="F443" s="142"/>
      <c r="G443" s="128" t="s">
        <v>318</v>
      </c>
      <c r="H443" s="128" t="s">
        <v>36</v>
      </c>
      <c r="I443" s="128" t="s">
        <v>373</v>
      </c>
      <c r="J443" s="128" t="s">
        <v>502</v>
      </c>
      <c r="K443" s="129">
        <v>182.03</v>
      </c>
      <c r="L443" s="129">
        <v>0</v>
      </c>
      <c r="M443" s="129">
        <v>0</v>
      </c>
      <c r="N443" s="129">
        <v>0</v>
      </c>
      <c r="O443" s="129">
        <v>0</v>
      </c>
      <c r="P443" s="129">
        <v>0</v>
      </c>
      <c r="Q443" s="129">
        <v>0</v>
      </c>
      <c r="R443" s="129">
        <v>0</v>
      </c>
      <c r="S443" s="129">
        <v>0</v>
      </c>
      <c r="T443" s="125" t="s">
        <v>39</v>
      </c>
    </row>
    <row r="444" spans="1:20" ht="82.8">
      <c r="A444" s="32" t="s">
        <v>436</v>
      </c>
      <c r="B444" s="60" t="s">
        <v>593</v>
      </c>
      <c r="C444" s="94" t="s">
        <v>464</v>
      </c>
      <c r="D444" s="60" t="s">
        <v>30</v>
      </c>
      <c r="E444" s="60" t="s">
        <v>465</v>
      </c>
      <c r="F444" s="60" t="s">
        <v>32</v>
      </c>
      <c r="G444" s="78"/>
      <c r="H444" s="78"/>
      <c r="I444" s="78" t="s">
        <v>594</v>
      </c>
      <c r="J444" s="78"/>
      <c r="K444" s="135">
        <f t="shared" ref="K444:S444" si="152">K445</f>
        <v>330.13200000000001</v>
      </c>
      <c r="L444" s="135">
        <f t="shared" si="152"/>
        <v>0</v>
      </c>
      <c r="M444" s="135">
        <f t="shared" si="152"/>
        <v>0</v>
      </c>
      <c r="N444" s="135">
        <f t="shared" si="152"/>
        <v>0</v>
      </c>
      <c r="O444" s="135">
        <f t="shared" si="152"/>
        <v>0</v>
      </c>
      <c r="P444" s="135">
        <f t="shared" si="152"/>
        <v>0</v>
      </c>
      <c r="Q444" s="135">
        <f t="shared" si="152"/>
        <v>0</v>
      </c>
      <c r="R444" s="135">
        <f t="shared" si="152"/>
        <v>0</v>
      </c>
      <c r="S444" s="135">
        <f t="shared" si="152"/>
        <v>0</v>
      </c>
      <c r="T444" s="136"/>
    </row>
    <row r="445" spans="1:20" ht="84" customHeight="1">
      <c r="A445" s="39" t="s">
        <v>436</v>
      </c>
      <c r="B445" s="64" t="s">
        <v>501</v>
      </c>
      <c r="C445" s="65" t="s">
        <v>464</v>
      </c>
      <c r="D445" s="140" t="s">
        <v>392</v>
      </c>
      <c r="E445" s="141"/>
      <c r="F445" s="142"/>
      <c r="G445" s="128" t="s">
        <v>318</v>
      </c>
      <c r="H445" s="128" t="s">
        <v>36</v>
      </c>
      <c r="I445" s="128" t="s">
        <v>594</v>
      </c>
      <c r="J445" s="128" t="s">
        <v>502</v>
      </c>
      <c r="K445" s="129">
        <v>330.13200000000001</v>
      </c>
      <c r="L445" s="129">
        <v>0</v>
      </c>
      <c r="M445" s="129">
        <v>0</v>
      </c>
      <c r="N445" s="129">
        <v>0</v>
      </c>
      <c r="O445" s="129">
        <v>0</v>
      </c>
      <c r="P445" s="129">
        <v>0</v>
      </c>
      <c r="Q445" s="129">
        <v>0</v>
      </c>
      <c r="R445" s="129">
        <v>0</v>
      </c>
      <c r="S445" s="129">
        <v>0</v>
      </c>
      <c r="T445" s="125" t="s">
        <v>39</v>
      </c>
    </row>
    <row r="446" spans="1:20" ht="82.8">
      <c r="A446" s="32" t="s">
        <v>436</v>
      </c>
      <c r="B446" s="60" t="s">
        <v>595</v>
      </c>
      <c r="C446" s="94" t="s">
        <v>362</v>
      </c>
      <c r="D446" s="60" t="s">
        <v>30</v>
      </c>
      <c r="E446" s="60" t="s">
        <v>363</v>
      </c>
      <c r="F446" s="60" t="s">
        <v>32</v>
      </c>
      <c r="G446" s="78"/>
      <c r="H446" s="78"/>
      <c r="I446" s="78" t="s">
        <v>596</v>
      </c>
      <c r="J446" s="78"/>
      <c r="K446" s="135">
        <f t="shared" ref="K446:S446" si="153">K447</f>
        <v>158.52000000000001</v>
      </c>
      <c r="L446" s="135">
        <f t="shared" si="153"/>
        <v>0</v>
      </c>
      <c r="M446" s="135">
        <f t="shared" si="153"/>
        <v>0</v>
      </c>
      <c r="N446" s="135">
        <f t="shared" si="153"/>
        <v>0</v>
      </c>
      <c r="O446" s="135">
        <f t="shared" si="153"/>
        <v>0</v>
      </c>
      <c r="P446" s="135">
        <f t="shared" si="153"/>
        <v>0</v>
      </c>
      <c r="Q446" s="135">
        <f t="shared" si="153"/>
        <v>0</v>
      </c>
      <c r="R446" s="135">
        <f t="shared" si="153"/>
        <v>0</v>
      </c>
      <c r="S446" s="135">
        <f t="shared" si="153"/>
        <v>0</v>
      </c>
      <c r="T446" s="136"/>
    </row>
    <row r="447" spans="1:20" ht="84" customHeight="1">
      <c r="A447" s="39" t="s">
        <v>436</v>
      </c>
      <c r="B447" s="64" t="s">
        <v>501</v>
      </c>
      <c r="C447" s="65" t="s">
        <v>362</v>
      </c>
      <c r="D447" s="140" t="s">
        <v>392</v>
      </c>
      <c r="E447" s="141"/>
      <c r="F447" s="142"/>
      <c r="G447" s="128" t="s">
        <v>318</v>
      </c>
      <c r="H447" s="128" t="s">
        <v>36</v>
      </c>
      <c r="I447" s="128" t="s">
        <v>596</v>
      </c>
      <c r="J447" s="128" t="s">
        <v>502</v>
      </c>
      <c r="K447" s="129">
        <v>158.52000000000001</v>
      </c>
      <c r="L447" s="129">
        <v>0</v>
      </c>
      <c r="M447" s="129">
        <v>0</v>
      </c>
      <c r="N447" s="129">
        <v>0</v>
      </c>
      <c r="O447" s="129">
        <v>0</v>
      </c>
      <c r="P447" s="129">
        <v>0</v>
      </c>
      <c r="Q447" s="129">
        <v>0</v>
      </c>
      <c r="R447" s="129">
        <v>0</v>
      </c>
      <c r="S447" s="129">
        <v>0</v>
      </c>
      <c r="T447" s="125" t="s">
        <v>39</v>
      </c>
    </row>
    <row r="448" spans="1:20" ht="179.4">
      <c r="A448" s="32" t="s">
        <v>436</v>
      </c>
      <c r="B448" s="60" t="s">
        <v>597</v>
      </c>
      <c r="C448" s="94" t="s">
        <v>544</v>
      </c>
      <c r="D448" s="60" t="s">
        <v>30</v>
      </c>
      <c r="E448" s="60" t="s">
        <v>545</v>
      </c>
      <c r="F448" s="60" t="s">
        <v>32</v>
      </c>
      <c r="G448" s="78"/>
      <c r="H448" s="78"/>
      <c r="I448" s="78" t="s">
        <v>598</v>
      </c>
      <c r="J448" s="78"/>
      <c r="K448" s="135">
        <f t="shared" ref="K448:S448" si="154">K449</f>
        <v>45</v>
      </c>
      <c r="L448" s="135">
        <f t="shared" si="154"/>
        <v>0</v>
      </c>
      <c r="M448" s="135">
        <f t="shared" si="154"/>
        <v>0</v>
      </c>
      <c r="N448" s="135">
        <f t="shared" si="154"/>
        <v>0</v>
      </c>
      <c r="O448" s="135">
        <f t="shared" si="154"/>
        <v>0</v>
      </c>
      <c r="P448" s="135">
        <f t="shared" si="154"/>
        <v>0</v>
      </c>
      <c r="Q448" s="135">
        <f t="shared" si="154"/>
        <v>0</v>
      </c>
      <c r="R448" s="135">
        <f t="shared" si="154"/>
        <v>0</v>
      </c>
      <c r="S448" s="135">
        <f t="shared" si="154"/>
        <v>0</v>
      </c>
      <c r="T448" s="136"/>
    </row>
    <row r="449" spans="1:20" ht="84" customHeight="1">
      <c r="A449" s="39" t="s">
        <v>436</v>
      </c>
      <c r="B449" s="47" t="s">
        <v>48</v>
      </c>
      <c r="C449" s="65" t="s">
        <v>544</v>
      </c>
      <c r="D449" s="140" t="s">
        <v>498</v>
      </c>
      <c r="E449" s="141"/>
      <c r="F449" s="142"/>
      <c r="G449" s="128" t="s">
        <v>349</v>
      </c>
      <c r="H449" s="128" t="s">
        <v>349</v>
      </c>
      <c r="I449" s="128" t="s">
        <v>598</v>
      </c>
      <c r="J449" s="128" t="s">
        <v>50</v>
      </c>
      <c r="K449" s="129">
        <v>45</v>
      </c>
      <c r="L449" s="129">
        <v>0</v>
      </c>
      <c r="M449" s="129">
        <v>0</v>
      </c>
      <c r="N449" s="129">
        <v>0</v>
      </c>
      <c r="O449" s="129">
        <v>0</v>
      </c>
      <c r="P449" s="129">
        <v>0</v>
      </c>
      <c r="Q449" s="129">
        <v>0</v>
      </c>
      <c r="R449" s="129">
        <v>0</v>
      </c>
      <c r="S449" s="129">
        <v>0</v>
      </c>
      <c r="T449" s="125" t="s">
        <v>39</v>
      </c>
    </row>
    <row r="450" spans="1:20" ht="69">
      <c r="A450" s="27">
        <v>767</v>
      </c>
      <c r="B450" s="27" t="s">
        <v>599</v>
      </c>
      <c r="C450" s="146"/>
      <c r="D450" s="147" t="s">
        <v>600</v>
      </c>
      <c r="E450" s="147"/>
      <c r="F450" s="147"/>
      <c r="G450" s="146"/>
      <c r="H450" s="146"/>
      <c r="I450" s="146"/>
      <c r="J450" s="146"/>
      <c r="K450" s="117">
        <f>K451+K455+K457+K459+K461+K467+K465+K469</f>
        <v>8212.4999099999986</v>
      </c>
      <c r="L450" s="117">
        <f t="shared" ref="L450:S450" si="155">L451+L455+L457+L459+L461+L467+L465+L469</f>
        <v>0</v>
      </c>
      <c r="M450" s="117">
        <f t="shared" si="155"/>
        <v>0</v>
      </c>
      <c r="N450" s="117">
        <f t="shared" si="155"/>
        <v>7271</v>
      </c>
      <c r="O450" s="117">
        <f t="shared" si="155"/>
        <v>0</v>
      </c>
      <c r="P450" s="117">
        <f t="shared" si="155"/>
        <v>0</v>
      </c>
      <c r="Q450" s="117">
        <f t="shared" si="155"/>
        <v>7271</v>
      </c>
      <c r="R450" s="117">
        <f t="shared" si="155"/>
        <v>0</v>
      </c>
      <c r="S450" s="117">
        <f t="shared" si="155"/>
        <v>0</v>
      </c>
      <c r="T450" s="148"/>
    </row>
    <row r="451" spans="1:20" ht="82.8">
      <c r="A451" s="32" t="s">
        <v>601</v>
      </c>
      <c r="B451" s="60" t="s">
        <v>439</v>
      </c>
      <c r="C451" s="61" t="s">
        <v>69</v>
      </c>
      <c r="D451" s="120" t="s">
        <v>30</v>
      </c>
      <c r="E451" s="54" t="s">
        <v>106</v>
      </c>
      <c r="F451" s="120" t="s">
        <v>89</v>
      </c>
      <c r="G451" s="78"/>
      <c r="H451" s="78"/>
      <c r="I451" s="78" t="s">
        <v>107</v>
      </c>
      <c r="J451" s="78"/>
      <c r="K451" s="135">
        <f t="shared" ref="K451:S451" si="156">K452+K453+K454</f>
        <v>972.67604000000006</v>
      </c>
      <c r="L451" s="135">
        <f t="shared" si="156"/>
        <v>0</v>
      </c>
      <c r="M451" s="135">
        <f t="shared" si="156"/>
        <v>0</v>
      </c>
      <c r="N451" s="135">
        <f t="shared" si="156"/>
        <v>905.30000000000007</v>
      </c>
      <c r="O451" s="135">
        <f t="shared" si="156"/>
        <v>0</v>
      </c>
      <c r="P451" s="135">
        <f t="shared" si="156"/>
        <v>0</v>
      </c>
      <c r="Q451" s="135">
        <f t="shared" si="156"/>
        <v>905.30000000000007</v>
      </c>
      <c r="R451" s="135">
        <f t="shared" si="156"/>
        <v>0</v>
      </c>
      <c r="S451" s="135">
        <f t="shared" si="156"/>
        <v>0</v>
      </c>
      <c r="T451" s="136"/>
    </row>
    <row r="452" spans="1:20" ht="135" customHeight="1">
      <c r="A452" s="39" t="s">
        <v>601</v>
      </c>
      <c r="B452" s="64" t="s">
        <v>108</v>
      </c>
      <c r="C452" s="65" t="s">
        <v>69</v>
      </c>
      <c r="D452" s="126" t="s">
        <v>602</v>
      </c>
      <c r="E452" s="126" t="s">
        <v>55</v>
      </c>
      <c r="F452" s="126" t="s">
        <v>442</v>
      </c>
      <c r="G452" s="128" t="s">
        <v>36</v>
      </c>
      <c r="H452" s="128" t="s">
        <v>70</v>
      </c>
      <c r="I452" s="128" t="s">
        <v>107</v>
      </c>
      <c r="J452" s="128" t="s">
        <v>202</v>
      </c>
      <c r="K452" s="129">
        <v>654.09</v>
      </c>
      <c r="L452" s="129">
        <v>0</v>
      </c>
      <c r="M452" s="129">
        <v>0</v>
      </c>
      <c r="N452" s="129">
        <v>616.226</v>
      </c>
      <c r="O452" s="129">
        <v>0</v>
      </c>
      <c r="P452" s="129">
        <v>0</v>
      </c>
      <c r="Q452" s="129">
        <v>616.226</v>
      </c>
      <c r="R452" s="129">
        <v>0</v>
      </c>
      <c r="S452" s="129">
        <v>0</v>
      </c>
      <c r="T452" s="125" t="s">
        <v>39</v>
      </c>
    </row>
    <row r="453" spans="1:20" ht="69">
      <c r="A453" s="39" t="s">
        <v>601</v>
      </c>
      <c r="B453" s="64" t="s">
        <v>110</v>
      </c>
      <c r="C453" s="65" t="s">
        <v>69</v>
      </c>
      <c r="D453" s="126" t="s">
        <v>433</v>
      </c>
      <c r="E453" s="126" t="s">
        <v>603</v>
      </c>
      <c r="F453" s="126"/>
      <c r="G453" s="128" t="s">
        <v>36</v>
      </c>
      <c r="H453" s="128" t="s">
        <v>70</v>
      </c>
      <c r="I453" s="128" t="s">
        <v>107</v>
      </c>
      <c r="J453" s="128" t="s">
        <v>203</v>
      </c>
      <c r="K453" s="129">
        <v>194.61204000000001</v>
      </c>
      <c r="L453" s="129">
        <v>0</v>
      </c>
      <c r="M453" s="129">
        <v>0</v>
      </c>
      <c r="N453" s="129">
        <v>186.1</v>
      </c>
      <c r="O453" s="129">
        <v>0</v>
      </c>
      <c r="P453" s="129">
        <v>0</v>
      </c>
      <c r="Q453" s="129">
        <v>186.1</v>
      </c>
      <c r="R453" s="129">
        <v>0</v>
      </c>
      <c r="S453" s="129">
        <v>0</v>
      </c>
      <c r="T453" s="125" t="s">
        <v>39</v>
      </c>
    </row>
    <row r="454" spans="1:20" ht="81.75" customHeight="1">
      <c r="A454" s="39" t="s">
        <v>601</v>
      </c>
      <c r="B454" s="47" t="s">
        <v>48</v>
      </c>
      <c r="C454" s="65" t="s">
        <v>69</v>
      </c>
      <c r="D454" s="126" t="s">
        <v>392</v>
      </c>
      <c r="E454" s="126"/>
      <c r="F454" s="126"/>
      <c r="G454" s="128" t="s">
        <v>36</v>
      </c>
      <c r="H454" s="128" t="s">
        <v>70</v>
      </c>
      <c r="I454" s="128" t="s">
        <v>107</v>
      </c>
      <c r="J454" s="128" t="s">
        <v>50</v>
      </c>
      <c r="K454" s="129">
        <v>123.974</v>
      </c>
      <c r="L454" s="129">
        <v>0</v>
      </c>
      <c r="M454" s="129">
        <v>0</v>
      </c>
      <c r="N454" s="129">
        <v>102.974</v>
      </c>
      <c r="O454" s="129">
        <v>0</v>
      </c>
      <c r="P454" s="129">
        <v>0</v>
      </c>
      <c r="Q454" s="129">
        <v>102.974</v>
      </c>
      <c r="R454" s="129">
        <v>0</v>
      </c>
      <c r="S454" s="129">
        <v>0</v>
      </c>
      <c r="T454" s="125" t="s">
        <v>51</v>
      </c>
    </row>
    <row r="455" spans="1:20" ht="82.8">
      <c r="A455" s="32" t="s">
        <v>601</v>
      </c>
      <c r="B455" s="60" t="s">
        <v>52</v>
      </c>
      <c r="C455" s="61" t="s">
        <v>604</v>
      </c>
      <c r="D455" s="120" t="s">
        <v>30</v>
      </c>
      <c r="E455" s="120" t="s">
        <v>605</v>
      </c>
      <c r="F455" s="60" t="s">
        <v>32</v>
      </c>
      <c r="G455" s="78"/>
      <c r="H455" s="78"/>
      <c r="I455" s="78" t="s">
        <v>606</v>
      </c>
      <c r="J455" s="78"/>
      <c r="K455" s="135">
        <f>K456</f>
        <v>612.34946000000002</v>
      </c>
      <c r="L455" s="135">
        <f>L456</f>
        <v>0</v>
      </c>
      <c r="M455" s="135">
        <f t="shared" ref="M455:S455" si="157">M456</f>
        <v>0</v>
      </c>
      <c r="N455" s="135">
        <f t="shared" si="157"/>
        <v>500</v>
      </c>
      <c r="O455" s="135">
        <f t="shared" si="157"/>
        <v>0</v>
      </c>
      <c r="P455" s="135">
        <f t="shared" si="157"/>
        <v>0</v>
      </c>
      <c r="Q455" s="135">
        <f t="shared" si="157"/>
        <v>500</v>
      </c>
      <c r="R455" s="135">
        <f t="shared" si="157"/>
        <v>0</v>
      </c>
      <c r="S455" s="135">
        <f t="shared" si="157"/>
        <v>0</v>
      </c>
      <c r="T455" s="136"/>
    </row>
    <row r="456" spans="1:20" ht="113.25" customHeight="1">
      <c r="A456" s="39" t="s">
        <v>601</v>
      </c>
      <c r="B456" s="47" t="s">
        <v>48</v>
      </c>
      <c r="C456" s="65" t="s">
        <v>604</v>
      </c>
      <c r="D456" s="126" t="s">
        <v>607</v>
      </c>
      <c r="E456" s="126" t="s">
        <v>55</v>
      </c>
      <c r="F456" s="126" t="s">
        <v>608</v>
      </c>
      <c r="G456" s="128" t="s">
        <v>59</v>
      </c>
      <c r="H456" s="128" t="s">
        <v>67</v>
      </c>
      <c r="I456" s="128" t="s">
        <v>606</v>
      </c>
      <c r="J456" s="128" t="s">
        <v>50</v>
      </c>
      <c r="K456" s="129">
        <v>612.34946000000002</v>
      </c>
      <c r="L456" s="129">
        <v>0</v>
      </c>
      <c r="M456" s="129">
        <v>0</v>
      </c>
      <c r="N456" s="129">
        <v>500</v>
      </c>
      <c r="O456" s="129">
        <v>0</v>
      </c>
      <c r="P456" s="129">
        <v>0</v>
      </c>
      <c r="Q456" s="129">
        <v>500</v>
      </c>
      <c r="R456" s="129">
        <v>0</v>
      </c>
      <c r="S456" s="129">
        <v>0</v>
      </c>
      <c r="T456" s="125" t="s">
        <v>51</v>
      </c>
    </row>
    <row r="457" spans="1:20" ht="82.8">
      <c r="A457" s="32" t="s">
        <v>601</v>
      </c>
      <c r="B457" s="60" t="s">
        <v>52</v>
      </c>
      <c r="C457" s="61" t="s">
        <v>175</v>
      </c>
      <c r="D457" s="120" t="s">
        <v>30</v>
      </c>
      <c r="E457" s="120" t="s">
        <v>609</v>
      </c>
      <c r="F457" s="60" t="s">
        <v>32</v>
      </c>
      <c r="G457" s="78"/>
      <c r="H457" s="78"/>
      <c r="I457" s="78" t="s">
        <v>610</v>
      </c>
      <c r="J457" s="78"/>
      <c r="K457" s="135">
        <f>K458</f>
        <v>152.99100000000001</v>
      </c>
      <c r="L457" s="135">
        <f t="shared" ref="L457:S457" si="158">L458</f>
        <v>0</v>
      </c>
      <c r="M457" s="135">
        <f t="shared" si="158"/>
        <v>0</v>
      </c>
      <c r="N457" s="135">
        <f t="shared" si="158"/>
        <v>200</v>
      </c>
      <c r="O457" s="135">
        <f t="shared" si="158"/>
        <v>0</v>
      </c>
      <c r="P457" s="135">
        <f t="shared" si="158"/>
        <v>0</v>
      </c>
      <c r="Q457" s="135">
        <f t="shared" si="158"/>
        <v>200</v>
      </c>
      <c r="R457" s="135">
        <f t="shared" si="158"/>
        <v>0</v>
      </c>
      <c r="S457" s="135">
        <f t="shared" si="158"/>
        <v>0</v>
      </c>
      <c r="T457" s="136"/>
    </row>
    <row r="458" spans="1:20" ht="119.25" customHeight="1">
      <c r="A458" s="39" t="s">
        <v>601</v>
      </c>
      <c r="B458" s="47" t="s">
        <v>48</v>
      </c>
      <c r="C458" s="65" t="s">
        <v>175</v>
      </c>
      <c r="D458" s="126" t="s">
        <v>607</v>
      </c>
      <c r="E458" s="126" t="s">
        <v>55</v>
      </c>
      <c r="F458" s="126" t="s">
        <v>608</v>
      </c>
      <c r="G458" s="128" t="s">
        <v>36</v>
      </c>
      <c r="H458" s="128" t="s">
        <v>70</v>
      </c>
      <c r="I458" s="128" t="s">
        <v>610</v>
      </c>
      <c r="J458" s="128" t="s">
        <v>50</v>
      </c>
      <c r="K458" s="129">
        <v>152.99100000000001</v>
      </c>
      <c r="L458" s="129">
        <v>0</v>
      </c>
      <c r="M458" s="129">
        <v>0</v>
      </c>
      <c r="N458" s="129">
        <v>200</v>
      </c>
      <c r="O458" s="129">
        <v>0</v>
      </c>
      <c r="P458" s="129">
        <v>0</v>
      </c>
      <c r="Q458" s="129">
        <v>200</v>
      </c>
      <c r="R458" s="129">
        <v>0</v>
      </c>
      <c r="S458" s="129">
        <v>0</v>
      </c>
      <c r="T458" s="125" t="s">
        <v>51</v>
      </c>
    </row>
    <row r="459" spans="1:20" ht="124.2">
      <c r="A459" s="32" t="s">
        <v>601</v>
      </c>
      <c r="B459" s="60" t="s">
        <v>52</v>
      </c>
      <c r="C459" s="61" t="s">
        <v>53</v>
      </c>
      <c r="D459" s="34" t="s">
        <v>54</v>
      </c>
      <c r="E459" s="48" t="s">
        <v>55</v>
      </c>
      <c r="F459" s="36" t="s">
        <v>56</v>
      </c>
      <c r="G459" s="78"/>
      <c r="H459" s="78"/>
      <c r="I459" s="78" t="s">
        <v>57</v>
      </c>
      <c r="J459" s="78"/>
      <c r="K459" s="135">
        <f>K460</f>
        <v>298</v>
      </c>
      <c r="L459" s="135">
        <f t="shared" ref="L459:S459" si="159">L460</f>
        <v>0</v>
      </c>
      <c r="M459" s="135">
        <f t="shared" si="159"/>
        <v>0</v>
      </c>
      <c r="N459" s="135">
        <f t="shared" si="159"/>
        <v>300</v>
      </c>
      <c r="O459" s="135">
        <f t="shared" si="159"/>
        <v>0</v>
      </c>
      <c r="P459" s="135">
        <f t="shared" si="159"/>
        <v>0</v>
      </c>
      <c r="Q459" s="135">
        <f t="shared" si="159"/>
        <v>300</v>
      </c>
      <c r="R459" s="135">
        <f t="shared" si="159"/>
        <v>0</v>
      </c>
      <c r="S459" s="135">
        <f t="shared" si="159"/>
        <v>0</v>
      </c>
      <c r="T459" s="136"/>
    </row>
    <row r="460" spans="1:20" ht="77.25" customHeight="1">
      <c r="A460" s="39" t="s">
        <v>601</v>
      </c>
      <c r="B460" s="47" t="s">
        <v>48</v>
      </c>
      <c r="C460" s="65" t="s">
        <v>53</v>
      </c>
      <c r="D460" s="126" t="s">
        <v>611</v>
      </c>
      <c r="E460" s="126" t="s">
        <v>612</v>
      </c>
      <c r="F460" s="126" t="s">
        <v>608</v>
      </c>
      <c r="G460" s="128" t="s">
        <v>59</v>
      </c>
      <c r="H460" s="128" t="s">
        <v>60</v>
      </c>
      <c r="I460" s="128" t="s">
        <v>57</v>
      </c>
      <c r="J460" s="128" t="s">
        <v>50</v>
      </c>
      <c r="K460" s="129">
        <v>298</v>
      </c>
      <c r="L460" s="129">
        <v>0</v>
      </c>
      <c r="M460" s="129">
        <v>0</v>
      </c>
      <c r="N460" s="129">
        <v>300</v>
      </c>
      <c r="O460" s="129">
        <v>0</v>
      </c>
      <c r="P460" s="129">
        <v>0</v>
      </c>
      <c r="Q460" s="129">
        <v>300</v>
      </c>
      <c r="R460" s="129">
        <v>0</v>
      </c>
      <c r="S460" s="129">
        <v>0</v>
      </c>
      <c r="T460" s="125" t="s">
        <v>51</v>
      </c>
    </row>
    <row r="461" spans="1:20" ht="55.2">
      <c r="A461" s="32" t="s">
        <v>601</v>
      </c>
      <c r="B461" s="45" t="s">
        <v>43</v>
      </c>
      <c r="C461" s="61" t="s">
        <v>73</v>
      </c>
      <c r="D461" s="60" t="s">
        <v>74</v>
      </c>
      <c r="E461" s="60" t="s">
        <v>75</v>
      </c>
      <c r="F461" s="60" t="s">
        <v>76</v>
      </c>
      <c r="G461" s="78"/>
      <c r="H461" s="78"/>
      <c r="I461" s="78" t="s">
        <v>44</v>
      </c>
      <c r="J461" s="78"/>
      <c r="K461" s="135">
        <f t="shared" ref="K461:S461" si="160">K462+K463+K464</f>
        <v>5651.5474099999992</v>
      </c>
      <c r="L461" s="135">
        <f t="shared" si="160"/>
        <v>0</v>
      </c>
      <c r="M461" s="135">
        <f t="shared" si="160"/>
        <v>0</v>
      </c>
      <c r="N461" s="135">
        <f t="shared" si="160"/>
        <v>5340.2640000000001</v>
      </c>
      <c r="O461" s="135">
        <f t="shared" si="160"/>
        <v>0</v>
      </c>
      <c r="P461" s="135">
        <f t="shared" si="160"/>
        <v>0</v>
      </c>
      <c r="Q461" s="135">
        <f t="shared" si="160"/>
        <v>5340.2640000000001</v>
      </c>
      <c r="R461" s="135">
        <f t="shared" si="160"/>
        <v>0</v>
      </c>
      <c r="S461" s="135">
        <f t="shared" si="160"/>
        <v>0</v>
      </c>
      <c r="T461" s="136"/>
    </row>
    <row r="462" spans="1:20" ht="69.75" customHeight="1">
      <c r="A462" s="39" t="s">
        <v>601</v>
      </c>
      <c r="B462" s="64" t="s">
        <v>34</v>
      </c>
      <c r="C462" s="65" t="s">
        <v>73</v>
      </c>
      <c r="D462" s="126" t="s">
        <v>613</v>
      </c>
      <c r="E462" s="126"/>
      <c r="F462" s="126"/>
      <c r="G462" s="128" t="s">
        <v>36</v>
      </c>
      <c r="H462" s="128" t="s">
        <v>70</v>
      </c>
      <c r="I462" s="128" t="s">
        <v>44</v>
      </c>
      <c r="J462" s="128" t="s">
        <v>38</v>
      </c>
      <c r="K462" s="129">
        <v>4353.5789999999997</v>
      </c>
      <c r="L462" s="129">
        <v>0</v>
      </c>
      <c r="M462" s="129">
        <v>0</v>
      </c>
      <c r="N462" s="129">
        <v>4101.585</v>
      </c>
      <c r="O462" s="129">
        <v>0</v>
      </c>
      <c r="P462" s="129">
        <v>0</v>
      </c>
      <c r="Q462" s="129">
        <v>4101.585</v>
      </c>
      <c r="R462" s="129">
        <v>0</v>
      </c>
      <c r="S462" s="129">
        <v>0</v>
      </c>
      <c r="T462" s="125" t="s">
        <v>39</v>
      </c>
    </row>
    <row r="463" spans="1:20" ht="75" customHeight="1">
      <c r="A463" s="39" t="s">
        <v>601</v>
      </c>
      <c r="B463" s="64" t="s">
        <v>81</v>
      </c>
      <c r="C463" s="65" t="s">
        <v>73</v>
      </c>
      <c r="D463" s="140" t="s">
        <v>614</v>
      </c>
      <c r="E463" s="141"/>
      <c r="F463" s="142"/>
      <c r="G463" s="128" t="s">
        <v>36</v>
      </c>
      <c r="H463" s="128" t="s">
        <v>70</v>
      </c>
      <c r="I463" s="128" t="s">
        <v>44</v>
      </c>
      <c r="J463" s="128" t="s">
        <v>615</v>
      </c>
      <c r="K463" s="129">
        <v>0.43919000000000002</v>
      </c>
      <c r="L463" s="129">
        <v>0</v>
      </c>
      <c r="M463" s="129">
        <v>0</v>
      </c>
      <c r="N463" s="129">
        <v>0</v>
      </c>
      <c r="O463" s="129">
        <v>0</v>
      </c>
      <c r="P463" s="129">
        <v>0</v>
      </c>
      <c r="Q463" s="129">
        <v>0</v>
      </c>
      <c r="R463" s="129">
        <v>0</v>
      </c>
      <c r="S463" s="129">
        <v>0</v>
      </c>
      <c r="T463" s="125" t="s">
        <v>39</v>
      </c>
    </row>
    <row r="464" spans="1:20" ht="82.8">
      <c r="A464" s="39" t="s">
        <v>601</v>
      </c>
      <c r="B464" s="64" t="s">
        <v>40</v>
      </c>
      <c r="C464" s="65" t="s">
        <v>73</v>
      </c>
      <c r="D464" s="126" t="s">
        <v>433</v>
      </c>
      <c r="E464" s="126" t="s">
        <v>603</v>
      </c>
      <c r="F464" s="126"/>
      <c r="G464" s="128" t="s">
        <v>36</v>
      </c>
      <c r="H464" s="128" t="s">
        <v>70</v>
      </c>
      <c r="I464" s="128" t="s">
        <v>44</v>
      </c>
      <c r="J464" s="128" t="s">
        <v>42</v>
      </c>
      <c r="K464" s="129">
        <v>1297.5292199999999</v>
      </c>
      <c r="L464" s="129">
        <v>0</v>
      </c>
      <c r="M464" s="129">
        <v>0</v>
      </c>
      <c r="N464" s="129">
        <v>1238.6790000000001</v>
      </c>
      <c r="O464" s="129">
        <v>0</v>
      </c>
      <c r="P464" s="129">
        <v>0</v>
      </c>
      <c r="Q464" s="129">
        <v>1238.6790000000001</v>
      </c>
      <c r="R464" s="129">
        <v>0</v>
      </c>
      <c r="S464" s="129">
        <v>0</v>
      </c>
      <c r="T464" s="125" t="s">
        <v>39</v>
      </c>
    </row>
    <row r="465" spans="1:20" ht="55.2">
      <c r="A465" s="32" t="s">
        <v>601</v>
      </c>
      <c r="B465" s="49" t="s">
        <v>46</v>
      </c>
      <c r="C465" s="61" t="s">
        <v>73</v>
      </c>
      <c r="D465" s="60" t="s">
        <v>74</v>
      </c>
      <c r="E465" s="60" t="s">
        <v>75</v>
      </c>
      <c r="F465" s="60" t="s">
        <v>76</v>
      </c>
      <c r="G465" s="78"/>
      <c r="H465" s="78"/>
      <c r="I465" s="78" t="s">
        <v>47</v>
      </c>
      <c r="J465" s="78"/>
      <c r="K465" s="135">
        <f>K466</f>
        <v>24.936</v>
      </c>
      <c r="L465" s="135">
        <f t="shared" ref="L465:S465" si="161">L466</f>
        <v>0</v>
      </c>
      <c r="M465" s="135">
        <f t="shared" si="161"/>
        <v>0</v>
      </c>
      <c r="N465" s="135">
        <f t="shared" si="161"/>
        <v>25.436</v>
      </c>
      <c r="O465" s="135">
        <f t="shared" si="161"/>
        <v>0</v>
      </c>
      <c r="P465" s="135">
        <f t="shared" si="161"/>
        <v>0</v>
      </c>
      <c r="Q465" s="135">
        <f t="shared" si="161"/>
        <v>25.436</v>
      </c>
      <c r="R465" s="135">
        <f t="shared" si="161"/>
        <v>0</v>
      </c>
      <c r="S465" s="135">
        <f t="shared" si="161"/>
        <v>0</v>
      </c>
      <c r="T465" s="149"/>
    </row>
    <row r="466" spans="1:20" ht="139.5" customHeight="1">
      <c r="A466" s="39" t="s">
        <v>601</v>
      </c>
      <c r="B466" s="47" t="s">
        <v>48</v>
      </c>
      <c r="C466" s="65" t="s">
        <v>73</v>
      </c>
      <c r="D466" s="126" t="s">
        <v>616</v>
      </c>
      <c r="E466" s="126"/>
      <c r="F466" s="126"/>
      <c r="G466" s="128" t="s">
        <v>36</v>
      </c>
      <c r="H466" s="128" t="s">
        <v>70</v>
      </c>
      <c r="I466" s="128" t="s">
        <v>47</v>
      </c>
      <c r="J466" s="128" t="s">
        <v>50</v>
      </c>
      <c r="K466" s="129">
        <v>24.936</v>
      </c>
      <c r="L466" s="129">
        <v>0</v>
      </c>
      <c r="M466" s="129">
        <v>0</v>
      </c>
      <c r="N466" s="129">
        <v>25.436</v>
      </c>
      <c r="O466" s="129">
        <v>0</v>
      </c>
      <c r="P466" s="129">
        <v>0</v>
      </c>
      <c r="Q466" s="129">
        <v>25.436</v>
      </c>
      <c r="R466" s="129">
        <v>0</v>
      </c>
      <c r="S466" s="129">
        <v>0</v>
      </c>
      <c r="T466" s="125" t="s">
        <v>51</v>
      </c>
    </row>
    <row r="467" spans="1:20" ht="82.8">
      <c r="A467" s="32" t="s">
        <v>601</v>
      </c>
      <c r="B467" s="60" t="s">
        <v>232</v>
      </c>
      <c r="C467" s="61" t="s">
        <v>233</v>
      </c>
      <c r="D467" s="54" t="s">
        <v>30</v>
      </c>
      <c r="E467" s="54" t="s">
        <v>234</v>
      </c>
      <c r="F467" s="60" t="s">
        <v>32</v>
      </c>
      <c r="G467" s="78"/>
      <c r="H467" s="78"/>
      <c r="I467" s="78" t="s">
        <v>235</v>
      </c>
      <c r="J467" s="78"/>
      <c r="K467" s="135">
        <f>K468</f>
        <v>300</v>
      </c>
      <c r="L467" s="135">
        <f t="shared" ref="L467:S469" si="162">L468</f>
        <v>0</v>
      </c>
      <c r="M467" s="135">
        <f t="shared" si="162"/>
        <v>0</v>
      </c>
      <c r="N467" s="135">
        <f t="shared" si="162"/>
        <v>0</v>
      </c>
      <c r="O467" s="135">
        <f t="shared" si="162"/>
        <v>0</v>
      </c>
      <c r="P467" s="135">
        <f t="shared" si="162"/>
        <v>0</v>
      </c>
      <c r="Q467" s="135">
        <f t="shared" si="162"/>
        <v>0</v>
      </c>
      <c r="R467" s="135">
        <f t="shared" si="162"/>
        <v>0</v>
      </c>
      <c r="S467" s="135">
        <f t="shared" si="162"/>
        <v>0</v>
      </c>
      <c r="T467" s="136"/>
    </row>
    <row r="468" spans="1:20" ht="157.5" customHeight="1">
      <c r="A468" s="39" t="s">
        <v>601</v>
      </c>
      <c r="B468" s="47" t="s">
        <v>48</v>
      </c>
      <c r="C468" s="96" t="s">
        <v>233</v>
      </c>
      <c r="D468" s="97" t="s">
        <v>236</v>
      </c>
      <c r="E468" s="97"/>
      <c r="F468" s="97"/>
      <c r="G468" s="128" t="s">
        <v>59</v>
      </c>
      <c r="H468" s="128" t="s">
        <v>67</v>
      </c>
      <c r="I468" s="128" t="s">
        <v>235</v>
      </c>
      <c r="J468" s="128" t="s">
        <v>50</v>
      </c>
      <c r="K468" s="129">
        <v>300</v>
      </c>
      <c r="L468" s="129">
        <v>0</v>
      </c>
      <c r="M468" s="129">
        <v>0</v>
      </c>
      <c r="N468" s="129">
        <v>0</v>
      </c>
      <c r="O468" s="129">
        <v>0</v>
      </c>
      <c r="P468" s="129">
        <v>0</v>
      </c>
      <c r="Q468" s="129">
        <v>0</v>
      </c>
      <c r="R468" s="129">
        <v>0</v>
      </c>
      <c r="S468" s="129">
        <v>0</v>
      </c>
      <c r="T468" s="125" t="s">
        <v>51</v>
      </c>
    </row>
    <row r="469" spans="1:20" ht="96.6">
      <c r="A469" s="32" t="s">
        <v>601</v>
      </c>
      <c r="B469" s="60" t="s">
        <v>617</v>
      </c>
      <c r="C469" s="61" t="s">
        <v>233</v>
      </c>
      <c r="D469" s="54" t="s">
        <v>30</v>
      </c>
      <c r="E469" s="54" t="s">
        <v>234</v>
      </c>
      <c r="F469" s="60" t="s">
        <v>32</v>
      </c>
      <c r="G469" s="78"/>
      <c r="H469" s="78"/>
      <c r="I469" s="78" t="s">
        <v>618</v>
      </c>
      <c r="J469" s="78"/>
      <c r="K469" s="135">
        <f>K470</f>
        <v>200</v>
      </c>
      <c r="L469" s="135">
        <f t="shared" si="162"/>
        <v>0</v>
      </c>
      <c r="M469" s="135">
        <f t="shared" si="162"/>
        <v>0</v>
      </c>
      <c r="N469" s="135">
        <f t="shared" si="162"/>
        <v>0</v>
      </c>
      <c r="O469" s="135">
        <f t="shared" si="162"/>
        <v>0</v>
      </c>
      <c r="P469" s="135">
        <f t="shared" si="162"/>
        <v>0</v>
      </c>
      <c r="Q469" s="135">
        <f t="shared" si="162"/>
        <v>0</v>
      </c>
      <c r="R469" s="135">
        <f t="shared" si="162"/>
        <v>0</v>
      </c>
      <c r="S469" s="135">
        <f t="shared" si="162"/>
        <v>0</v>
      </c>
      <c r="T469" s="136"/>
    </row>
    <row r="470" spans="1:20" ht="159.75" customHeight="1">
      <c r="A470" s="39" t="s">
        <v>601</v>
      </c>
      <c r="B470" s="47" t="s">
        <v>48</v>
      </c>
      <c r="C470" s="96" t="s">
        <v>233</v>
      </c>
      <c r="D470" s="97" t="s">
        <v>236</v>
      </c>
      <c r="E470" s="97"/>
      <c r="F470" s="97"/>
      <c r="G470" s="128" t="s">
        <v>59</v>
      </c>
      <c r="H470" s="128" t="s">
        <v>67</v>
      </c>
      <c r="I470" s="128" t="s">
        <v>618</v>
      </c>
      <c r="J470" s="128" t="s">
        <v>50</v>
      </c>
      <c r="K470" s="129">
        <v>200</v>
      </c>
      <c r="L470" s="129">
        <v>0</v>
      </c>
      <c r="M470" s="129">
        <v>0</v>
      </c>
      <c r="N470" s="129">
        <v>0</v>
      </c>
      <c r="O470" s="129">
        <v>0</v>
      </c>
      <c r="P470" s="129">
        <v>0</v>
      </c>
      <c r="Q470" s="129">
        <v>0</v>
      </c>
      <c r="R470" s="129">
        <v>0</v>
      </c>
      <c r="S470" s="129">
        <v>0</v>
      </c>
      <c r="T470" s="125" t="s">
        <v>51</v>
      </c>
    </row>
    <row r="471" spans="1:20" ht="55.2">
      <c r="A471" s="27">
        <v>770</v>
      </c>
      <c r="B471" s="27" t="s">
        <v>619</v>
      </c>
      <c r="C471" s="146"/>
      <c r="D471" s="147" t="s">
        <v>620</v>
      </c>
      <c r="E471" s="147"/>
      <c r="F471" s="147"/>
      <c r="G471" s="146"/>
      <c r="H471" s="146"/>
      <c r="I471" s="146"/>
      <c r="J471" s="146"/>
      <c r="K471" s="117">
        <f t="shared" ref="K471:S471" si="163">K472+K474+K476+K478+K481+K483+K485+K487+K489+K491+K493+K495+K497+K499+K501+K503+K505+K507+K509+K511+K513+K515+K517+K519+K521+K523+K525+K527+K529+K531+K533+K535+K537+K539+K541+K543+K545+K547+K549+K551+K553+K555+K557+K559+K561+K563+K565+K567+K569+K573+K575+K577+K579+K581+K583+K585+K587+K589+K591+K593+K595+K597+K599+K601+K603+K605+K607+K609+K611+K613+K615+K617+K619+K621++K623+K625+K627+K629+K632+K634+K636+K638+K640+K642+K644+K646+K648+K650+K652+K654</f>
        <v>272458.19009999995</v>
      </c>
      <c r="L471" s="117">
        <f t="shared" si="163"/>
        <v>0</v>
      </c>
      <c r="M471" s="117">
        <f t="shared" si="163"/>
        <v>0</v>
      </c>
      <c r="N471" s="117">
        <f t="shared" si="163"/>
        <v>243008.23600000003</v>
      </c>
      <c r="O471" s="117">
        <f t="shared" si="163"/>
        <v>0</v>
      </c>
      <c r="P471" s="117">
        <f t="shared" si="163"/>
        <v>0</v>
      </c>
      <c r="Q471" s="117">
        <f t="shared" si="163"/>
        <v>242579.83600000004</v>
      </c>
      <c r="R471" s="117">
        <f t="shared" si="163"/>
        <v>0</v>
      </c>
      <c r="S471" s="117">
        <f t="shared" si="163"/>
        <v>0</v>
      </c>
      <c r="T471" s="150"/>
    </row>
    <row r="472" spans="1:20" ht="55.2">
      <c r="A472" s="32" t="s">
        <v>621</v>
      </c>
      <c r="B472" s="151" t="s">
        <v>622</v>
      </c>
      <c r="C472" s="32" t="s">
        <v>623</v>
      </c>
      <c r="D472" s="60" t="s">
        <v>624</v>
      </c>
      <c r="E472" s="120" t="s">
        <v>625</v>
      </c>
      <c r="F472" s="120" t="s">
        <v>626</v>
      </c>
      <c r="G472" s="32"/>
      <c r="H472" s="32"/>
      <c r="I472" s="32" t="s">
        <v>627</v>
      </c>
      <c r="J472" s="32"/>
      <c r="K472" s="135">
        <f t="shared" ref="K472:S472" si="164">K473</f>
        <v>0</v>
      </c>
      <c r="L472" s="135">
        <f t="shared" si="164"/>
        <v>0</v>
      </c>
      <c r="M472" s="135">
        <f t="shared" si="164"/>
        <v>0</v>
      </c>
      <c r="N472" s="135">
        <f t="shared" si="164"/>
        <v>143</v>
      </c>
      <c r="O472" s="135">
        <f t="shared" si="164"/>
        <v>0</v>
      </c>
      <c r="P472" s="135">
        <f t="shared" si="164"/>
        <v>0</v>
      </c>
      <c r="Q472" s="135">
        <f t="shared" si="164"/>
        <v>0</v>
      </c>
      <c r="R472" s="135">
        <f t="shared" si="164"/>
        <v>0</v>
      </c>
      <c r="S472" s="135">
        <f t="shared" si="164"/>
        <v>0</v>
      </c>
      <c r="T472" s="135"/>
    </row>
    <row r="473" spans="1:20" ht="66.75" customHeight="1">
      <c r="A473" s="152" t="s">
        <v>621</v>
      </c>
      <c r="B473" s="153" t="s">
        <v>501</v>
      </c>
      <c r="C473" s="152" t="s">
        <v>623</v>
      </c>
      <c r="D473" s="154" t="s">
        <v>324</v>
      </c>
      <c r="E473" s="154"/>
      <c r="F473" s="154"/>
      <c r="G473" s="152" t="s">
        <v>349</v>
      </c>
      <c r="H473" s="152" t="s">
        <v>201</v>
      </c>
      <c r="I473" s="152" t="s">
        <v>627</v>
      </c>
      <c r="J473" s="152" t="s">
        <v>502</v>
      </c>
      <c r="K473" s="129">
        <v>0</v>
      </c>
      <c r="L473" s="129">
        <v>0</v>
      </c>
      <c r="M473" s="129">
        <v>0</v>
      </c>
      <c r="N473" s="129">
        <v>143</v>
      </c>
      <c r="O473" s="129">
        <v>0</v>
      </c>
      <c r="P473" s="129">
        <v>0</v>
      </c>
      <c r="Q473" s="129">
        <v>0</v>
      </c>
      <c r="R473" s="129">
        <v>0</v>
      </c>
      <c r="S473" s="129">
        <v>0</v>
      </c>
      <c r="T473" s="155" t="s">
        <v>51</v>
      </c>
    </row>
    <row r="474" spans="1:20" ht="82.8">
      <c r="A474" s="120">
        <v>770</v>
      </c>
      <c r="B474" s="151" t="s">
        <v>52</v>
      </c>
      <c r="C474" s="119" t="s">
        <v>532</v>
      </c>
      <c r="D474" s="60" t="s">
        <v>30</v>
      </c>
      <c r="E474" s="120" t="s">
        <v>533</v>
      </c>
      <c r="F474" s="60" t="s">
        <v>32</v>
      </c>
      <c r="G474" s="119"/>
      <c r="H474" s="120"/>
      <c r="I474" s="119" t="s">
        <v>534</v>
      </c>
      <c r="J474" s="120"/>
      <c r="K474" s="135">
        <f t="shared" ref="K474:S474" si="165">K475</f>
        <v>5</v>
      </c>
      <c r="L474" s="135">
        <f t="shared" si="165"/>
        <v>0</v>
      </c>
      <c r="M474" s="135">
        <f t="shared" si="165"/>
        <v>0</v>
      </c>
      <c r="N474" s="135">
        <f t="shared" si="165"/>
        <v>0</v>
      </c>
      <c r="O474" s="135">
        <f t="shared" si="165"/>
        <v>0</v>
      </c>
      <c r="P474" s="135">
        <f t="shared" si="165"/>
        <v>0</v>
      </c>
      <c r="Q474" s="135">
        <f t="shared" si="165"/>
        <v>0</v>
      </c>
      <c r="R474" s="135">
        <f t="shared" si="165"/>
        <v>0</v>
      </c>
      <c r="S474" s="135">
        <f t="shared" si="165"/>
        <v>0</v>
      </c>
      <c r="T474" s="121"/>
    </row>
    <row r="475" spans="1:20" ht="93" customHeight="1">
      <c r="A475" s="122" t="s">
        <v>621</v>
      </c>
      <c r="B475" s="47" t="s">
        <v>48</v>
      </c>
      <c r="C475" s="122" t="s">
        <v>532</v>
      </c>
      <c r="D475" s="97" t="s">
        <v>498</v>
      </c>
      <c r="E475" s="97"/>
      <c r="F475" s="97"/>
      <c r="G475" s="122" t="s">
        <v>37</v>
      </c>
      <c r="H475" s="122" t="s">
        <v>219</v>
      </c>
      <c r="I475" s="122" t="s">
        <v>534</v>
      </c>
      <c r="J475" s="122" t="s">
        <v>50</v>
      </c>
      <c r="K475" s="129">
        <v>5</v>
      </c>
      <c r="L475" s="129">
        <v>0</v>
      </c>
      <c r="M475" s="129">
        <v>0</v>
      </c>
      <c r="N475" s="129">
        <v>0</v>
      </c>
      <c r="O475" s="129">
        <v>0</v>
      </c>
      <c r="P475" s="129">
        <v>0</v>
      </c>
      <c r="Q475" s="129">
        <v>0</v>
      </c>
      <c r="R475" s="129">
        <v>0</v>
      </c>
      <c r="S475" s="129">
        <v>0</v>
      </c>
      <c r="T475" s="155" t="s">
        <v>51</v>
      </c>
    </row>
    <row r="476" spans="1:20" ht="82.8">
      <c r="A476" s="120">
        <v>770</v>
      </c>
      <c r="B476" s="151" t="s">
        <v>628</v>
      </c>
      <c r="C476" s="119" t="s">
        <v>532</v>
      </c>
      <c r="D476" s="60" t="s">
        <v>30</v>
      </c>
      <c r="E476" s="120" t="s">
        <v>533</v>
      </c>
      <c r="F476" s="60" t="s">
        <v>32</v>
      </c>
      <c r="G476" s="119"/>
      <c r="H476" s="120"/>
      <c r="I476" s="119" t="s">
        <v>629</v>
      </c>
      <c r="J476" s="120"/>
      <c r="K476" s="135">
        <f t="shared" ref="K476:S476" si="166">K477</f>
        <v>0</v>
      </c>
      <c r="L476" s="135">
        <f t="shared" si="166"/>
        <v>0</v>
      </c>
      <c r="M476" s="135">
        <f t="shared" si="166"/>
        <v>0</v>
      </c>
      <c r="N476" s="135">
        <f t="shared" si="166"/>
        <v>0</v>
      </c>
      <c r="O476" s="135">
        <f t="shared" si="166"/>
        <v>0</v>
      </c>
      <c r="P476" s="135">
        <f t="shared" si="166"/>
        <v>0</v>
      </c>
      <c r="Q476" s="135">
        <f t="shared" si="166"/>
        <v>100</v>
      </c>
      <c r="R476" s="135">
        <f t="shared" si="166"/>
        <v>0</v>
      </c>
      <c r="S476" s="135">
        <f t="shared" si="166"/>
        <v>0</v>
      </c>
      <c r="T476" s="121"/>
    </row>
    <row r="477" spans="1:20" ht="69.75" customHeight="1">
      <c r="A477" s="122" t="s">
        <v>621</v>
      </c>
      <c r="B477" s="153" t="s">
        <v>501</v>
      </c>
      <c r="C477" s="122" t="s">
        <v>532</v>
      </c>
      <c r="D477" s="154" t="s">
        <v>324</v>
      </c>
      <c r="E477" s="154"/>
      <c r="F477" s="154"/>
      <c r="G477" s="122" t="s">
        <v>37</v>
      </c>
      <c r="H477" s="122" t="s">
        <v>219</v>
      </c>
      <c r="I477" s="122" t="s">
        <v>629</v>
      </c>
      <c r="J477" s="122" t="s">
        <v>502</v>
      </c>
      <c r="K477" s="129">
        <v>0</v>
      </c>
      <c r="L477" s="129">
        <v>0</v>
      </c>
      <c r="M477" s="129">
        <v>0</v>
      </c>
      <c r="N477" s="129">
        <v>0</v>
      </c>
      <c r="O477" s="129">
        <v>0</v>
      </c>
      <c r="P477" s="129">
        <v>0</v>
      </c>
      <c r="Q477" s="129">
        <v>100</v>
      </c>
      <c r="R477" s="129">
        <v>0</v>
      </c>
      <c r="S477" s="129">
        <v>0</v>
      </c>
      <c r="T477" s="155" t="s">
        <v>51</v>
      </c>
    </row>
    <row r="478" spans="1:20" ht="82.8">
      <c r="A478" s="32" t="s">
        <v>621</v>
      </c>
      <c r="B478" s="151" t="s">
        <v>52</v>
      </c>
      <c r="C478" s="32" t="s">
        <v>630</v>
      </c>
      <c r="D478" s="60" t="s">
        <v>239</v>
      </c>
      <c r="E478" s="120" t="s">
        <v>347</v>
      </c>
      <c r="F478" s="60" t="s">
        <v>32</v>
      </c>
      <c r="G478" s="32"/>
      <c r="H478" s="32"/>
      <c r="I478" s="32" t="s">
        <v>631</v>
      </c>
      <c r="J478" s="32"/>
      <c r="K478" s="135">
        <f>K479+K480</f>
        <v>556.22299999999996</v>
      </c>
      <c r="L478" s="135">
        <f t="shared" ref="L478:S478" si="167">L479+L480</f>
        <v>0</v>
      </c>
      <c r="M478" s="135">
        <f t="shared" si="167"/>
        <v>0</v>
      </c>
      <c r="N478" s="135">
        <f t="shared" si="167"/>
        <v>0</v>
      </c>
      <c r="O478" s="135">
        <f t="shared" si="167"/>
        <v>0</v>
      </c>
      <c r="P478" s="135">
        <f t="shared" si="167"/>
        <v>0</v>
      </c>
      <c r="Q478" s="135">
        <f t="shared" si="167"/>
        <v>0</v>
      </c>
      <c r="R478" s="135">
        <f t="shared" si="167"/>
        <v>0</v>
      </c>
      <c r="S478" s="135">
        <f t="shared" si="167"/>
        <v>0</v>
      </c>
      <c r="T478" s="135"/>
    </row>
    <row r="479" spans="1:20" ht="81.75" customHeight="1">
      <c r="A479" s="152" t="s">
        <v>621</v>
      </c>
      <c r="B479" s="47" t="s">
        <v>48</v>
      </c>
      <c r="C479" s="152" t="s">
        <v>630</v>
      </c>
      <c r="D479" s="97" t="s">
        <v>498</v>
      </c>
      <c r="E479" s="97"/>
      <c r="F479" s="97"/>
      <c r="G479" s="152" t="s">
        <v>349</v>
      </c>
      <c r="H479" s="152" t="s">
        <v>201</v>
      </c>
      <c r="I479" s="152" t="s">
        <v>631</v>
      </c>
      <c r="J479" s="152" t="s">
        <v>50</v>
      </c>
      <c r="K479" s="129">
        <v>513.72299999999996</v>
      </c>
      <c r="L479" s="129">
        <v>0</v>
      </c>
      <c r="M479" s="129">
        <v>0</v>
      </c>
      <c r="N479" s="129">
        <v>0</v>
      </c>
      <c r="O479" s="129">
        <v>0</v>
      </c>
      <c r="P479" s="129">
        <v>0</v>
      </c>
      <c r="Q479" s="129">
        <v>0</v>
      </c>
      <c r="R479" s="129">
        <v>0</v>
      </c>
      <c r="S479" s="129">
        <v>0</v>
      </c>
      <c r="T479" s="155" t="s">
        <v>51</v>
      </c>
    </row>
    <row r="480" spans="1:20" ht="81.75" customHeight="1">
      <c r="A480" s="152" t="s">
        <v>621</v>
      </c>
      <c r="B480" s="64" t="s">
        <v>555</v>
      </c>
      <c r="C480" s="152" t="s">
        <v>630</v>
      </c>
      <c r="D480" s="97" t="s">
        <v>498</v>
      </c>
      <c r="E480" s="97"/>
      <c r="F480" s="97"/>
      <c r="G480" s="152" t="s">
        <v>349</v>
      </c>
      <c r="H480" s="152" t="s">
        <v>201</v>
      </c>
      <c r="I480" s="152" t="s">
        <v>631</v>
      </c>
      <c r="J480" s="152" t="s">
        <v>556</v>
      </c>
      <c r="K480" s="129">
        <v>42.5</v>
      </c>
      <c r="L480" s="129">
        <v>0</v>
      </c>
      <c r="M480" s="129">
        <v>0</v>
      </c>
      <c r="N480" s="129">
        <v>0</v>
      </c>
      <c r="O480" s="129">
        <v>0</v>
      </c>
      <c r="P480" s="129">
        <v>0</v>
      </c>
      <c r="Q480" s="129">
        <v>0</v>
      </c>
      <c r="R480" s="129">
        <v>0</v>
      </c>
      <c r="S480" s="129">
        <v>0</v>
      </c>
      <c r="T480" s="155" t="s">
        <v>51</v>
      </c>
    </row>
    <row r="481" spans="1:20" ht="55.2">
      <c r="A481" s="32" t="s">
        <v>621</v>
      </c>
      <c r="B481" s="151" t="s">
        <v>632</v>
      </c>
      <c r="C481" s="32" t="s">
        <v>623</v>
      </c>
      <c r="D481" s="60" t="s">
        <v>624</v>
      </c>
      <c r="E481" s="120" t="s">
        <v>625</v>
      </c>
      <c r="F481" s="120" t="s">
        <v>626</v>
      </c>
      <c r="G481" s="32"/>
      <c r="H481" s="32"/>
      <c r="I481" s="32" t="s">
        <v>633</v>
      </c>
      <c r="J481" s="32"/>
      <c r="K481" s="135">
        <f>K482</f>
        <v>12</v>
      </c>
      <c r="L481" s="135">
        <f t="shared" ref="L481:S481" si="168">L482</f>
        <v>0</v>
      </c>
      <c r="M481" s="135">
        <f t="shared" si="168"/>
        <v>0</v>
      </c>
      <c r="N481" s="135">
        <f t="shared" si="168"/>
        <v>0</v>
      </c>
      <c r="O481" s="135">
        <f t="shared" si="168"/>
        <v>0</v>
      </c>
      <c r="P481" s="135">
        <f t="shared" si="168"/>
        <v>0</v>
      </c>
      <c r="Q481" s="135">
        <f t="shared" si="168"/>
        <v>0</v>
      </c>
      <c r="R481" s="135">
        <f t="shared" si="168"/>
        <v>0</v>
      </c>
      <c r="S481" s="135">
        <f t="shared" si="168"/>
        <v>0</v>
      </c>
      <c r="T481" s="135"/>
    </row>
    <row r="482" spans="1:20" ht="81" customHeight="1">
      <c r="A482" s="152" t="s">
        <v>621</v>
      </c>
      <c r="B482" s="47" t="s">
        <v>48</v>
      </c>
      <c r="C482" s="152" t="s">
        <v>623</v>
      </c>
      <c r="D482" s="97" t="s">
        <v>498</v>
      </c>
      <c r="E482" s="97"/>
      <c r="F482" s="97"/>
      <c r="G482" s="152" t="s">
        <v>349</v>
      </c>
      <c r="H482" s="152" t="s">
        <v>201</v>
      </c>
      <c r="I482" s="152" t="s">
        <v>633</v>
      </c>
      <c r="J482" s="152" t="s">
        <v>50</v>
      </c>
      <c r="K482" s="129">
        <v>12</v>
      </c>
      <c r="L482" s="129">
        <v>0</v>
      </c>
      <c r="M482" s="129">
        <v>0</v>
      </c>
      <c r="N482" s="129">
        <v>0</v>
      </c>
      <c r="O482" s="129">
        <v>0</v>
      </c>
      <c r="P482" s="129">
        <v>0</v>
      </c>
      <c r="Q482" s="129">
        <v>0</v>
      </c>
      <c r="R482" s="129">
        <v>0</v>
      </c>
      <c r="S482" s="129">
        <v>0</v>
      </c>
      <c r="T482" s="155" t="s">
        <v>51</v>
      </c>
    </row>
    <row r="483" spans="1:20" ht="82.8">
      <c r="A483" s="32" t="s">
        <v>621</v>
      </c>
      <c r="B483" s="151" t="s">
        <v>634</v>
      </c>
      <c r="C483" s="32" t="s">
        <v>346</v>
      </c>
      <c r="D483" s="60" t="s">
        <v>30</v>
      </c>
      <c r="E483" s="60" t="s">
        <v>347</v>
      </c>
      <c r="F483" s="60" t="s">
        <v>32</v>
      </c>
      <c r="G483" s="32"/>
      <c r="H483" s="32"/>
      <c r="I483" s="32" t="s">
        <v>635</v>
      </c>
      <c r="J483" s="32"/>
      <c r="K483" s="135">
        <f>K484</f>
        <v>12.64</v>
      </c>
      <c r="L483" s="135">
        <f t="shared" ref="L483:S483" si="169">L484</f>
        <v>0</v>
      </c>
      <c r="M483" s="135">
        <f t="shared" si="169"/>
        <v>0</v>
      </c>
      <c r="N483" s="135">
        <f t="shared" si="169"/>
        <v>0</v>
      </c>
      <c r="O483" s="135">
        <f t="shared" si="169"/>
        <v>0</v>
      </c>
      <c r="P483" s="135">
        <f t="shared" si="169"/>
        <v>0</v>
      </c>
      <c r="Q483" s="135">
        <f t="shared" si="169"/>
        <v>0</v>
      </c>
      <c r="R483" s="135">
        <f t="shared" si="169"/>
        <v>0</v>
      </c>
      <c r="S483" s="135">
        <f t="shared" si="169"/>
        <v>0</v>
      </c>
      <c r="T483" s="121"/>
    </row>
    <row r="484" spans="1:20" ht="86.25" customHeight="1">
      <c r="A484" s="152" t="s">
        <v>621</v>
      </c>
      <c r="B484" s="153" t="s">
        <v>501</v>
      </c>
      <c r="C484" s="152" t="s">
        <v>346</v>
      </c>
      <c r="D484" s="97" t="s">
        <v>498</v>
      </c>
      <c r="E484" s="97"/>
      <c r="F484" s="97"/>
      <c r="G484" s="152" t="s">
        <v>349</v>
      </c>
      <c r="H484" s="152" t="s">
        <v>36</v>
      </c>
      <c r="I484" s="152" t="s">
        <v>635</v>
      </c>
      <c r="J484" s="152" t="s">
        <v>502</v>
      </c>
      <c r="K484" s="129">
        <v>12.64</v>
      </c>
      <c r="L484" s="129">
        <v>0</v>
      </c>
      <c r="M484" s="129">
        <v>0</v>
      </c>
      <c r="N484" s="129">
        <v>0</v>
      </c>
      <c r="O484" s="129">
        <v>0</v>
      </c>
      <c r="P484" s="129">
        <v>0</v>
      </c>
      <c r="Q484" s="129">
        <v>0</v>
      </c>
      <c r="R484" s="129">
        <v>0</v>
      </c>
      <c r="S484" s="129">
        <v>0</v>
      </c>
      <c r="T484" s="155" t="s">
        <v>51</v>
      </c>
    </row>
    <row r="485" spans="1:20" ht="55.2">
      <c r="A485" s="32" t="s">
        <v>621</v>
      </c>
      <c r="B485" s="151" t="s">
        <v>636</v>
      </c>
      <c r="C485" s="32" t="s">
        <v>623</v>
      </c>
      <c r="D485" s="60" t="s">
        <v>624</v>
      </c>
      <c r="E485" s="120" t="s">
        <v>625</v>
      </c>
      <c r="F485" s="120" t="s">
        <v>626</v>
      </c>
      <c r="G485" s="32"/>
      <c r="H485" s="32"/>
      <c r="I485" s="32" t="s">
        <v>637</v>
      </c>
      <c r="J485" s="32"/>
      <c r="K485" s="135">
        <f>K486</f>
        <v>4.5</v>
      </c>
      <c r="L485" s="135">
        <f t="shared" ref="L485:S485" si="170">L486</f>
        <v>0</v>
      </c>
      <c r="M485" s="135">
        <f t="shared" si="170"/>
        <v>0</v>
      </c>
      <c r="N485" s="135">
        <f t="shared" si="170"/>
        <v>0</v>
      </c>
      <c r="O485" s="135">
        <f t="shared" si="170"/>
        <v>0</v>
      </c>
      <c r="P485" s="135">
        <f t="shared" si="170"/>
        <v>0</v>
      </c>
      <c r="Q485" s="135">
        <f t="shared" si="170"/>
        <v>0</v>
      </c>
      <c r="R485" s="135">
        <f t="shared" si="170"/>
        <v>0</v>
      </c>
      <c r="S485" s="135">
        <f t="shared" si="170"/>
        <v>0</v>
      </c>
      <c r="T485" s="121"/>
    </row>
    <row r="486" spans="1:20" ht="83.25" customHeight="1">
      <c r="A486" s="152" t="s">
        <v>621</v>
      </c>
      <c r="B486" s="153" t="s">
        <v>501</v>
      </c>
      <c r="C486" s="152" t="s">
        <v>623</v>
      </c>
      <c r="D486" s="97" t="s">
        <v>498</v>
      </c>
      <c r="E486" s="97"/>
      <c r="F486" s="97"/>
      <c r="G486" s="152" t="s">
        <v>349</v>
      </c>
      <c r="H486" s="152" t="s">
        <v>36</v>
      </c>
      <c r="I486" s="152" t="s">
        <v>637</v>
      </c>
      <c r="J486" s="152" t="s">
        <v>502</v>
      </c>
      <c r="K486" s="129">
        <v>4.5</v>
      </c>
      <c r="L486" s="129">
        <v>0</v>
      </c>
      <c r="M486" s="129">
        <v>0</v>
      </c>
      <c r="N486" s="129">
        <v>0</v>
      </c>
      <c r="O486" s="129">
        <v>0</v>
      </c>
      <c r="P486" s="129">
        <v>0</v>
      </c>
      <c r="Q486" s="129">
        <v>0</v>
      </c>
      <c r="R486" s="129">
        <v>0</v>
      </c>
      <c r="S486" s="129">
        <v>0</v>
      </c>
      <c r="T486" s="155" t="s">
        <v>51</v>
      </c>
    </row>
    <row r="487" spans="1:20" ht="82.8">
      <c r="A487" s="32" t="s">
        <v>621</v>
      </c>
      <c r="B487" s="151" t="s">
        <v>638</v>
      </c>
      <c r="C487" s="32" t="s">
        <v>346</v>
      </c>
      <c r="D487" s="60" t="s">
        <v>30</v>
      </c>
      <c r="E487" s="60" t="s">
        <v>347</v>
      </c>
      <c r="F487" s="60" t="s">
        <v>32</v>
      </c>
      <c r="G487" s="32"/>
      <c r="H487" s="32"/>
      <c r="I487" s="32" t="s">
        <v>639</v>
      </c>
      <c r="J487" s="32"/>
      <c r="K487" s="135">
        <f>K488</f>
        <v>12.64</v>
      </c>
      <c r="L487" s="135">
        <f t="shared" ref="L487:S487" si="171">L488</f>
        <v>0</v>
      </c>
      <c r="M487" s="135">
        <f t="shared" si="171"/>
        <v>0</v>
      </c>
      <c r="N487" s="135">
        <f t="shared" si="171"/>
        <v>0</v>
      </c>
      <c r="O487" s="135">
        <f t="shared" si="171"/>
        <v>0</v>
      </c>
      <c r="P487" s="135">
        <f t="shared" si="171"/>
        <v>0</v>
      </c>
      <c r="Q487" s="135">
        <f t="shared" si="171"/>
        <v>0</v>
      </c>
      <c r="R487" s="135">
        <f t="shared" si="171"/>
        <v>0</v>
      </c>
      <c r="S487" s="135">
        <f t="shared" si="171"/>
        <v>0</v>
      </c>
      <c r="T487" s="121"/>
    </row>
    <row r="488" spans="1:20" ht="81.75" customHeight="1">
      <c r="A488" s="152" t="s">
        <v>621</v>
      </c>
      <c r="B488" s="153" t="s">
        <v>501</v>
      </c>
      <c r="C488" s="152" t="s">
        <v>346</v>
      </c>
      <c r="D488" s="97" t="s">
        <v>498</v>
      </c>
      <c r="E488" s="97"/>
      <c r="F488" s="97"/>
      <c r="G488" s="152" t="s">
        <v>349</v>
      </c>
      <c r="H488" s="152" t="s">
        <v>36</v>
      </c>
      <c r="I488" s="152" t="s">
        <v>639</v>
      </c>
      <c r="J488" s="152" t="s">
        <v>502</v>
      </c>
      <c r="K488" s="129">
        <v>12.64</v>
      </c>
      <c r="L488" s="129">
        <v>0</v>
      </c>
      <c r="M488" s="129">
        <v>0</v>
      </c>
      <c r="N488" s="129">
        <v>0</v>
      </c>
      <c r="O488" s="129">
        <v>0</v>
      </c>
      <c r="P488" s="129">
        <v>0</v>
      </c>
      <c r="Q488" s="129">
        <v>0</v>
      </c>
      <c r="R488" s="129">
        <v>0</v>
      </c>
      <c r="S488" s="129">
        <v>0</v>
      </c>
      <c r="T488" s="155" t="s">
        <v>51</v>
      </c>
    </row>
    <row r="489" spans="1:20" ht="55.2">
      <c r="A489" s="32" t="s">
        <v>621</v>
      </c>
      <c r="B489" s="151" t="s">
        <v>640</v>
      </c>
      <c r="C489" s="32" t="s">
        <v>623</v>
      </c>
      <c r="D489" s="60" t="s">
        <v>624</v>
      </c>
      <c r="E489" s="120" t="s">
        <v>625</v>
      </c>
      <c r="F489" s="120" t="s">
        <v>626</v>
      </c>
      <c r="G489" s="32"/>
      <c r="H489" s="32"/>
      <c r="I489" s="32" t="s">
        <v>641</v>
      </c>
      <c r="J489" s="32"/>
      <c r="K489" s="135">
        <f>K490</f>
        <v>6</v>
      </c>
      <c r="L489" s="135">
        <f t="shared" ref="L489:S489" si="172">L490</f>
        <v>0</v>
      </c>
      <c r="M489" s="135">
        <f t="shared" si="172"/>
        <v>0</v>
      </c>
      <c r="N489" s="135">
        <f t="shared" si="172"/>
        <v>0</v>
      </c>
      <c r="O489" s="135">
        <f t="shared" si="172"/>
        <v>0</v>
      </c>
      <c r="P489" s="135">
        <f t="shared" si="172"/>
        <v>0</v>
      </c>
      <c r="Q489" s="135">
        <f t="shared" si="172"/>
        <v>0</v>
      </c>
      <c r="R489" s="135">
        <f t="shared" si="172"/>
        <v>0</v>
      </c>
      <c r="S489" s="135">
        <f t="shared" si="172"/>
        <v>0</v>
      </c>
      <c r="T489" s="121"/>
    </row>
    <row r="490" spans="1:20" ht="78" customHeight="1">
      <c r="A490" s="152" t="s">
        <v>621</v>
      </c>
      <c r="B490" s="153" t="s">
        <v>501</v>
      </c>
      <c r="C490" s="152" t="s">
        <v>346</v>
      </c>
      <c r="D490" s="97" t="s">
        <v>498</v>
      </c>
      <c r="E490" s="97"/>
      <c r="F490" s="97"/>
      <c r="G490" s="152" t="s">
        <v>349</v>
      </c>
      <c r="H490" s="152" t="s">
        <v>36</v>
      </c>
      <c r="I490" s="152" t="s">
        <v>641</v>
      </c>
      <c r="J490" s="152" t="s">
        <v>502</v>
      </c>
      <c r="K490" s="129">
        <v>6</v>
      </c>
      <c r="L490" s="129">
        <v>0</v>
      </c>
      <c r="M490" s="129">
        <v>0</v>
      </c>
      <c r="N490" s="129">
        <v>0</v>
      </c>
      <c r="O490" s="129">
        <v>0</v>
      </c>
      <c r="P490" s="129">
        <v>0</v>
      </c>
      <c r="Q490" s="129">
        <v>0</v>
      </c>
      <c r="R490" s="129">
        <v>0</v>
      </c>
      <c r="S490" s="129">
        <v>0</v>
      </c>
      <c r="T490" s="155" t="s">
        <v>51</v>
      </c>
    </row>
    <row r="491" spans="1:20" ht="82.8">
      <c r="A491" s="32" t="s">
        <v>621</v>
      </c>
      <c r="B491" s="151" t="s">
        <v>642</v>
      </c>
      <c r="C491" s="32" t="s">
        <v>346</v>
      </c>
      <c r="D491" s="60" t="s">
        <v>30</v>
      </c>
      <c r="E491" s="60" t="s">
        <v>347</v>
      </c>
      <c r="F491" s="60" t="s">
        <v>32</v>
      </c>
      <c r="G491" s="32"/>
      <c r="H491" s="32"/>
      <c r="I491" s="32" t="s">
        <v>643</v>
      </c>
      <c r="J491" s="32"/>
      <c r="K491" s="135">
        <f>K492</f>
        <v>112.64</v>
      </c>
      <c r="L491" s="135">
        <f t="shared" ref="L491:S491" si="173">L492</f>
        <v>0</v>
      </c>
      <c r="M491" s="135">
        <f t="shared" si="173"/>
        <v>0</v>
      </c>
      <c r="N491" s="135">
        <f t="shared" si="173"/>
        <v>0</v>
      </c>
      <c r="O491" s="135">
        <f t="shared" si="173"/>
        <v>0</v>
      </c>
      <c r="P491" s="135">
        <f t="shared" si="173"/>
        <v>0</v>
      </c>
      <c r="Q491" s="135">
        <f t="shared" si="173"/>
        <v>0</v>
      </c>
      <c r="R491" s="135">
        <f t="shared" si="173"/>
        <v>0</v>
      </c>
      <c r="S491" s="135">
        <f t="shared" si="173"/>
        <v>0</v>
      </c>
      <c r="T491" s="121"/>
    </row>
    <row r="492" spans="1:20" ht="76.5" customHeight="1">
      <c r="A492" s="152" t="s">
        <v>621</v>
      </c>
      <c r="B492" s="153" t="s">
        <v>501</v>
      </c>
      <c r="C492" s="152" t="s">
        <v>346</v>
      </c>
      <c r="D492" s="97" t="s">
        <v>498</v>
      </c>
      <c r="E492" s="97"/>
      <c r="F492" s="97"/>
      <c r="G492" s="152" t="s">
        <v>349</v>
      </c>
      <c r="H492" s="152" t="s">
        <v>36</v>
      </c>
      <c r="I492" s="152" t="s">
        <v>643</v>
      </c>
      <c r="J492" s="152" t="s">
        <v>502</v>
      </c>
      <c r="K492" s="129">
        <v>112.64</v>
      </c>
      <c r="L492" s="129">
        <v>0</v>
      </c>
      <c r="M492" s="129">
        <v>0</v>
      </c>
      <c r="N492" s="129">
        <v>0</v>
      </c>
      <c r="O492" s="129">
        <v>0</v>
      </c>
      <c r="P492" s="129">
        <v>0</v>
      </c>
      <c r="Q492" s="129">
        <v>0</v>
      </c>
      <c r="R492" s="129">
        <v>0</v>
      </c>
      <c r="S492" s="129">
        <v>0</v>
      </c>
      <c r="T492" s="155" t="s">
        <v>51</v>
      </c>
    </row>
    <row r="493" spans="1:20" ht="55.2">
      <c r="A493" s="32" t="s">
        <v>621</v>
      </c>
      <c r="B493" s="151" t="s">
        <v>644</v>
      </c>
      <c r="C493" s="32" t="s">
        <v>623</v>
      </c>
      <c r="D493" s="60" t="s">
        <v>624</v>
      </c>
      <c r="E493" s="120" t="s">
        <v>625</v>
      </c>
      <c r="F493" s="120" t="s">
        <v>626</v>
      </c>
      <c r="G493" s="32"/>
      <c r="H493" s="32"/>
      <c r="I493" s="32" t="s">
        <v>645</v>
      </c>
      <c r="J493" s="32"/>
      <c r="K493" s="135">
        <f>K494</f>
        <v>4.5</v>
      </c>
      <c r="L493" s="135">
        <f t="shared" ref="L493:S493" si="174">L494</f>
        <v>0</v>
      </c>
      <c r="M493" s="135">
        <f t="shared" si="174"/>
        <v>0</v>
      </c>
      <c r="N493" s="135">
        <f t="shared" si="174"/>
        <v>0</v>
      </c>
      <c r="O493" s="135">
        <f t="shared" si="174"/>
        <v>0</v>
      </c>
      <c r="P493" s="135">
        <f t="shared" si="174"/>
        <v>0</v>
      </c>
      <c r="Q493" s="135">
        <f t="shared" si="174"/>
        <v>0</v>
      </c>
      <c r="R493" s="135">
        <f t="shared" si="174"/>
        <v>0</v>
      </c>
      <c r="S493" s="135">
        <f t="shared" si="174"/>
        <v>0</v>
      </c>
      <c r="T493" s="121"/>
    </row>
    <row r="494" spans="1:20" ht="83.25" customHeight="1">
      <c r="A494" s="152" t="s">
        <v>621</v>
      </c>
      <c r="B494" s="153" t="s">
        <v>501</v>
      </c>
      <c r="C494" s="152" t="s">
        <v>623</v>
      </c>
      <c r="D494" s="97" t="s">
        <v>498</v>
      </c>
      <c r="E494" s="97"/>
      <c r="F494" s="97"/>
      <c r="G494" s="152" t="s">
        <v>349</v>
      </c>
      <c r="H494" s="152" t="s">
        <v>36</v>
      </c>
      <c r="I494" s="152" t="s">
        <v>645</v>
      </c>
      <c r="J494" s="152" t="s">
        <v>502</v>
      </c>
      <c r="K494" s="129">
        <v>4.5</v>
      </c>
      <c r="L494" s="129">
        <v>0</v>
      </c>
      <c r="M494" s="129">
        <v>0</v>
      </c>
      <c r="N494" s="129">
        <v>0</v>
      </c>
      <c r="O494" s="129">
        <v>0</v>
      </c>
      <c r="P494" s="129">
        <v>0</v>
      </c>
      <c r="Q494" s="129">
        <v>0</v>
      </c>
      <c r="R494" s="129">
        <v>0</v>
      </c>
      <c r="S494" s="129">
        <v>0</v>
      </c>
      <c r="T494" s="155" t="s">
        <v>51</v>
      </c>
    </row>
    <row r="495" spans="1:20" ht="82.8">
      <c r="A495" s="32" t="s">
        <v>621</v>
      </c>
      <c r="B495" s="151" t="s">
        <v>646</v>
      </c>
      <c r="C495" s="48" t="s">
        <v>647</v>
      </c>
      <c r="D495" s="60" t="s">
        <v>30</v>
      </c>
      <c r="E495" s="60" t="s">
        <v>347</v>
      </c>
      <c r="F495" s="60" t="s">
        <v>32</v>
      </c>
      <c r="G495" s="48"/>
      <c r="H495" s="48"/>
      <c r="I495" s="48" t="s">
        <v>648</v>
      </c>
      <c r="J495" s="48"/>
      <c r="K495" s="135">
        <f t="shared" ref="K495:S495" si="175">K496</f>
        <v>130.36000000000001</v>
      </c>
      <c r="L495" s="135">
        <f t="shared" si="175"/>
        <v>0</v>
      </c>
      <c r="M495" s="135">
        <f t="shared" si="175"/>
        <v>0</v>
      </c>
      <c r="N495" s="135">
        <f t="shared" si="175"/>
        <v>0</v>
      </c>
      <c r="O495" s="135">
        <f t="shared" si="175"/>
        <v>0</v>
      </c>
      <c r="P495" s="135">
        <f t="shared" si="175"/>
        <v>0</v>
      </c>
      <c r="Q495" s="135">
        <f t="shared" si="175"/>
        <v>0</v>
      </c>
      <c r="R495" s="135">
        <f t="shared" si="175"/>
        <v>0</v>
      </c>
      <c r="S495" s="135">
        <f t="shared" si="175"/>
        <v>0</v>
      </c>
      <c r="T495" s="121"/>
    </row>
    <row r="496" spans="1:20" ht="77.25" customHeight="1">
      <c r="A496" s="152" t="s">
        <v>621</v>
      </c>
      <c r="B496" s="153" t="s">
        <v>501</v>
      </c>
      <c r="C496" s="152" t="s">
        <v>647</v>
      </c>
      <c r="D496" s="97" t="s">
        <v>498</v>
      </c>
      <c r="E496" s="97"/>
      <c r="F496" s="97"/>
      <c r="G496" s="152" t="s">
        <v>349</v>
      </c>
      <c r="H496" s="152" t="s">
        <v>68</v>
      </c>
      <c r="I496" s="152" t="s">
        <v>648</v>
      </c>
      <c r="J496" s="152" t="s">
        <v>502</v>
      </c>
      <c r="K496" s="129">
        <v>130.36000000000001</v>
      </c>
      <c r="L496" s="129">
        <v>0</v>
      </c>
      <c r="M496" s="129">
        <v>0</v>
      </c>
      <c r="N496" s="129">
        <v>0</v>
      </c>
      <c r="O496" s="129">
        <v>0</v>
      </c>
      <c r="P496" s="129">
        <v>0</v>
      </c>
      <c r="Q496" s="129">
        <v>0</v>
      </c>
      <c r="R496" s="129">
        <v>0</v>
      </c>
      <c r="S496" s="129">
        <v>0</v>
      </c>
      <c r="T496" s="155" t="s">
        <v>51</v>
      </c>
    </row>
    <row r="497" spans="1:20" ht="82.8">
      <c r="A497" s="32" t="s">
        <v>621</v>
      </c>
      <c r="B497" s="151" t="s">
        <v>649</v>
      </c>
      <c r="C497" s="48" t="s">
        <v>647</v>
      </c>
      <c r="D497" s="60" t="s">
        <v>30</v>
      </c>
      <c r="E497" s="60" t="s">
        <v>347</v>
      </c>
      <c r="F497" s="60" t="s">
        <v>32</v>
      </c>
      <c r="G497" s="48"/>
      <c r="H497" s="48"/>
      <c r="I497" s="48" t="s">
        <v>650</v>
      </c>
      <c r="J497" s="48"/>
      <c r="K497" s="135">
        <f t="shared" ref="K497:S499" si="176">K498</f>
        <v>119.4</v>
      </c>
      <c r="L497" s="135">
        <f t="shared" si="176"/>
        <v>0</v>
      </c>
      <c r="M497" s="135">
        <f t="shared" si="176"/>
        <v>0</v>
      </c>
      <c r="N497" s="135">
        <f t="shared" si="176"/>
        <v>0</v>
      </c>
      <c r="O497" s="135">
        <f t="shared" si="176"/>
        <v>0</v>
      </c>
      <c r="P497" s="135">
        <f t="shared" si="176"/>
        <v>0</v>
      </c>
      <c r="Q497" s="135">
        <f t="shared" si="176"/>
        <v>0</v>
      </c>
      <c r="R497" s="135">
        <f t="shared" si="176"/>
        <v>0</v>
      </c>
      <c r="S497" s="135">
        <f t="shared" si="176"/>
        <v>0</v>
      </c>
      <c r="T497" s="121"/>
    </row>
    <row r="498" spans="1:20" ht="83.25" customHeight="1">
      <c r="A498" s="152" t="s">
        <v>621</v>
      </c>
      <c r="B498" s="153" t="s">
        <v>501</v>
      </c>
      <c r="C498" s="152" t="s">
        <v>647</v>
      </c>
      <c r="D498" s="97" t="s">
        <v>498</v>
      </c>
      <c r="E498" s="97"/>
      <c r="F498" s="97"/>
      <c r="G498" s="152" t="s">
        <v>349</v>
      </c>
      <c r="H498" s="152" t="s">
        <v>68</v>
      </c>
      <c r="I498" s="152" t="s">
        <v>650</v>
      </c>
      <c r="J498" s="152" t="s">
        <v>502</v>
      </c>
      <c r="K498" s="129">
        <v>119.4</v>
      </c>
      <c r="L498" s="129">
        <v>0</v>
      </c>
      <c r="M498" s="129">
        <v>0</v>
      </c>
      <c r="N498" s="129">
        <v>0</v>
      </c>
      <c r="O498" s="129">
        <v>0</v>
      </c>
      <c r="P498" s="129">
        <v>0</v>
      </c>
      <c r="Q498" s="129">
        <v>0</v>
      </c>
      <c r="R498" s="129">
        <v>0</v>
      </c>
      <c r="S498" s="129">
        <v>0</v>
      </c>
      <c r="T498" s="155" t="s">
        <v>51</v>
      </c>
    </row>
    <row r="499" spans="1:20" ht="82.8">
      <c r="A499" s="32" t="s">
        <v>621</v>
      </c>
      <c r="B499" s="151" t="s">
        <v>651</v>
      </c>
      <c r="C499" s="48" t="s">
        <v>369</v>
      </c>
      <c r="D499" s="60" t="s">
        <v>30</v>
      </c>
      <c r="E499" s="60" t="s">
        <v>347</v>
      </c>
      <c r="F499" s="60" t="s">
        <v>32</v>
      </c>
      <c r="G499" s="48"/>
      <c r="H499" s="48"/>
      <c r="I499" s="48" t="s">
        <v>652</v>
      </c>
      <c r="J499" s="48"/>
      <c r="K499" s="135">
        <f t="shared" si="176"/>
        <v>330</v>
      </c>
      <c r="L499" s="135">
        <f t="shared" si="176"/>
        <v>0</v>
      </c>
      <c r="M499" s="135">
        <f t="shared" si="176"/>
        <v>0</v>
      </c>
      <c r="N499" s="135">
        <f t="shared" si="176"/>
        <v>0</v>
      </c>
      <c r="O499" s="135">
        <f t="shared" si="176"/>
        <v>0</v>
      </c>
      <c r="P499" s="135">
        <f t="shared" si="176"/>
        <v>0</v>
      </c>
      <c r="Q499" s="135">
        <f t="shared" si="176"/>
        <v>0</v>
      </c>
      <c r="R499" s="135">
        <f t="shared" si="176"/>
        <v>0</v>
      </c>
      <c r="S499" s="135">
        <f t="shared" si="176"/>
        <v>0</v>
      </c>
      <c r="T499" s="121"/>
    </row>
    <row r="500" spans="1:20" ht="83.25" customHeight="1">
      <c r="A500" s="152" t="s">
        <v>621</v>
      </c>
      <c r="B500" s="153" t="s">
        <v>501</v>
      </c>
      <c r="C500" s="152" t="s">
        <v>369</v>
      </c>
      <c r="D500" s="97" t="s">
        <v>498</v>
      </c>
      <c r="E500" s="97"/>
      <c r="F500" s="97"/>
      <c r="G500" s="152" t="s">
        <v>349</v>
      </c>
      <c r="H500" s="152" t="s">
        <v>37</v>
      </c>
      <c r="I500" s="152" t="s">
        <v>653</v>
      </c>
      <c r="J500" s="152" t="s">
        <v>502</v>
      </c>
      <c r="K500" s="129">
        <v>330</v>
      </c>
      <c r="L500" s="129">
        <v>0</v>
      </c>
      <c r="M500" s="129">
        <v>0</v>
      </c>
      <c r="N500" s="129">
        <v>0</v>
      </c>
      <c r="O500" s="129">
        <v>0</v>
      </c>
      <c r="P500" s="129">
        <v>0</v>
      </c>
      <c r="Q500" s="129">
        <v>0</v>
      </c>
      <c r="R500" s="129">
        <v>0</v>
      </c>
      <c r="S500" s="129">
        <v>0</v>
      </c>
      <c r="T500" s="155" t="s">
        <v>51</v>
      </c>
    </row>
    <row r="501" spans="1:20" ht="55.2">
      <c r="A501" s="32" t="s">
        <v>621</v>
      </c>
      <c r="B501" s="151" t="s">
        <v>654</v>
      </c>
      <c r="C501" s="32" t="s">
        <v>623</v>
      </c>
      <c r="D501" s="60" t="s">
        <v>624</v>
      </c>
      <c r="E501" s="120" t="s">
        <v>625</v>
      </c>
      <c r="F501" s="120" t="s">
        <v>626</v>
      </c>
      <c r="G501" s="32"/>
      <c r="H501" s="32"/>
      <c r="I501" s="32" t="s">
        <v>655</v>
      </c>
      <c r="J501" s="32"/>
      <c r="K501" s="135">
        <f>K502</f>
        <v>20.04</v>
      </c>
      <c r="L501" s="135">
        <f t="shared" ref="L501:S501" si="177">L502</f>
        <v>0</v>
      </c>
      <c r="M501" s="135">
        <f t="shared" si="177"/>
        <v>0</v>
      </c>
      <c r="N501" s="135">
        <f t="shared" si="177"/>
        <v>0</v>
      </c>
      <c r="O501" s="135">
        <f t="shared" si="177"/>
        <v>0</v>
      </c>
      <c r="P501" s="135">
        <f t="shared" si="177"/>
        <v>0</v>
      </c>
      <c r="Q501" s="135">
        <f t="shared" si="177"/>
        <v>0</v>
      </c>
      <c r="R501" s="135">
        <f t="shared" si="177"/>
        <v>0</v>
      </c>
      <c r="S501" s="135">
        <f t="shared" si="177"/>
        <v>0</v>
      </c>
      <c r="T501" s="121"/>
    </row>
    <row r="502" spans="1:20" ht="83.25" customHeight="1">
      <c r="A502" s="152" t="s">
        <v>621</v>
      </c>
      <c r="B502" s="153" t="s">
        <v>501</v>
      </c>
      <c r="C502" s="152" t="s">
        <v>623</v>
      </c>
      <c r="D502" s="97" t="s">
        <v>498</v>
      </c>
      <c r="E502" s="97"/>
      <c r="F502" s="97"/>
      <c r="G502" s="152" t="s">
        <v>349</v>
      </c>
      <c r="H502" s="152" t="s">
        <v>37</v>
      </c>
      <c r="I502" s="152" t="s">
        <v>655</v>
      </c>
      <c r="J502" s="152" t="s">
        <v>502</v>
      </c>
      <c r="K502" s="129">
        <v>20.04</v>
      </c>
      <c r="L502" s="129">
        <v>0</v>
      </c>
      <c r="M502" s="129">
        <v>0</v>
      </c>
      <c r="N502" s="129">
        <v>0</v>
      </c>
      <c r="O502" s="129">
        <v>0</v>
      </c>
      <c r="P502" s="129">
        <v>0</v>
      </c>
      <c r="Q502" s="129">
        <v>0</v>
      </c>
      <c r="R502" s="129">
        <v>0</v>
      </c>
      <c r="S502" s="129">
        <v>0</v>
      </c>
      <c r="T502" s="155" t="s">
        <v>51</v>
      </c>
    </row>
    <row r="503" spans="1:20" ht="138">
      <c r="A503" s="32" t="s">
        <v>621</v>
      </c>
      <c r="B503" s="151" t="s">
        <v>656</v>
      </c>
      <c r="C503" s="48" t="s">
        <v>647</v>
      </c>
      <c r="D503" s="60" t="s">
        <v>657</v>
      </c>
      <c r="E503" s="60" t="s">
        <v>658</v>
      </c>
      <c r="F503" s="60" t="s">
        <v>659</v>
      </c>
      <c r="G503" s="48"/>
      <c r="H503" s="48"/>
      <c r="I503" s="48" t="s">
        <v>660</v>
      </c>
      <c r="J503" s="48"/>
      <c r="K503" s="135">
        <f t="shared" ref="K503:S529" si="178">K504</f>
        <v>0</v>
      </c>
      <c r="L503" s="135">
        <f t="shared" si="178"/>
        <v>0</v>
      </c>
      <c r="M503" s="135">
        <f t="shared" si="178"/>
        <v>0</v>
      </c>
      <c r="N503" s="135">
        <f t="shared" si="178"/>
        <v>481.1</v>
      </c>
      <c r="O503" s="135">
        <f t="shared" si="178"/>
        <v>0</v>
      </c>
      <c r="P503" s="135">
        <f t="shared" si="178"/>
        <v>0</v>
      </c>
      <c r="Q503" s="135">
        <f t="shared" si="178"/>
        <v>481.1</v>
      </c>
      <c r="R503" s="135">
        <f t="shared" si="178"/>
        <v>0</v>
      </c>
      <c r="S503" s="135">
        <f t="shared" si="178"/>
        <v>0</v>
      </c>
      <c r="T503" s="121"/>
    </row>
    <row r="504" spans="1:20" ht="123" customHeight="1">
      <c r="A504" s="152" t="s">
        <v>621</v>
      </c>
      <c r="B504" s="153" t="s">
        <v>501</v>
      </c>
      <c r="C504" s="152" t="s">
        <v>647</v>
      </c>
      <c r="D504" s="97" t="s">
        <v>661</v>
      </c>
      <c r="E504" s="97"/>
      <c r="F504" s="97"/>
      <c r="G504" s="152" t="s">
        <v>349</v>
      </c>
      <c r="H504" s="152" t="s">
        <v>68</v>
      </c>
      <c r="I504" s="152" t="s">
        <v>660</v>
      </c>
      <c r="J504" s="152" t="s">
        <v>502</v>
      </c>
      <c r="K504" s="129">
        <v>0</v>
      </c>
      <c r="L504" s="129">
        <v>0</v>
      </c>
      <c r="M504" s="129">
        <v>0</v>
      </c>
      <c r="N504" s="129">
        <v>481.1</v>
      </c>
      <c r="O504" s="129">
        <v>0</v>
      </c>
      <c r="P504" s="129">
        <v>0</v>
      </c>
      <c r="Q504" s="129">
        <v>481.1</v>
      </c>
      <c r="R504" s="129">
        <v>0</v>
      </c>
      <c r="S504" s="129">
        <v>0</v>
      </c>
      <c r="T504" s="155" t="s">
        <v>51</v>
      </c>
    </row>
    <row r="505" spans="1:20" ht="151.80000000000001">
      <c r="A505" s="32" t="s">
        <v>621</v>
      </c>
      <c r="B505" s="151" t="s">
        <v>662</v>
      </c>
      <c r="C505" s="48" t="s">
        <v>647</v>
      </c>
      <c r="D505" s="60" t="s">
        <v>657</v>
      </c>
      <c r="E505" s="60" t="s">
        <v>658</v>
      </c>
      <c r="F505" s="60" t="s">
        <v>659</v>
      </c>
      <c r="G505" s="48"/>
      <c r="H505" s="48"/>
      <c r="I505" s="48" t="s">
        <v>663</v>
      </c>
      <c r="J505" s="48"/>
      <c r="K505" s="135">
        <f t="shared" si="178"/>
        <v>481.1</v>
      </c>
      <c r="L505" s="135">
        <f t="shared" si="178"/>
        <v>0</v>
      </c>
      <c r="M505" s="135">
        <f t="shared" si="178"/>
        <v>0</v>
      </c>
      <c r="N505" s="135">
        <f t="shared" si="178"/>
        <v>0</v>
      </c>
      <c r="O505" s="135">
        <f t="shared" si="178"/>
        <v>0</v>
      </c>
      <c r="P505" s="135">
        <f t="shared" si="178"/>
        <v>0</v>
      </c>
      <c r="Q505" s="135">
        <f t="shared" si="178"/>
        <v>0</v>
      </c>
      <c r="R505" s="135">
        <f t="shared" si="178"/>
        <v>0</v>
      </c>
      <c r="S505" s="135">
        <f t="shared" si="178"/>
        <v>0</v>
      </c>
      <c r="T505" s="121"/>
    </row>
    <row r="506" spans="1:20" ht="123" customHeight="1">
      <c r="A506" s="152" t="s">
        <v>621</v>
      </c>
      <c r="B506" s="153" t="s">
        <v>501</v>
      </c>
      <c r="C506" s="152" t="s">
        <v>647</v>
      </c>
      <c r="D506" s="97" t="s">
        <v>661</v>
      </c>
      <c r="E506" s="97"/>
      <c r="F506" s="97"/>
      <c r="G506" s="152" t="s">
        <v>349</v>
      </c>
      <c r="H506" s="152" t="s">
        <v>68</v>
      </c>
      <c r="I506" s="152" t="s">
        <v>663</v>
      </c>
      <c r="J506" s="152" t="s">
        <v>502</v>
      </c>
      <c r="K506" s="129">
        <v>481.1</v>
      </c>
      <c r="L506" s="129">
        <v>0</v>
      </c>
      <c r="M506" s="129">
        <v>0</v>
      </c>
      <c r="N506" s="129">
        <v>0</v>
      </c>
      <c r="O506" s="129">
        <v>0</v>
      </c>
      <c r="P506" s="129">
        <v>0</v>
      </c>
      <c r="Q506" s="129">
        <v>0</v>
      </c>
      <c r="R506" s="129">
        <v>0</v>
      </c>
      <c r="S506" s="129">
        <v>0</v>
      </c>
      <c r="T506" s="155" t="s">
        <v>51</v>
      </c>
    </row>
    <row r="507" spans="1:20" ht="123" customHeight="1">
      <c r="A507" s="32" t="s">
        <v>621</v>
      </c>
      <c r="B507" s="151" t="s">
        <v>664</v>
      </c>
      <c r="C507" s="48" t="s">
        <v>647</v>
      </c>
      <c r="D507" s="60" t="s">
        <v>657</v>
      </c>
      <c r="E507" s="60" t="s">
        <v>658</v>
      </c>
      <c r="F507" s="60" t="s">
        <v>659</v>
      </c>
      <c r="G507" s="48"/>
      <c r="H507" s="48"/>
      <c r="I507" s="48" t="s">
        <v>665</v>
      </c>
      <c r="J507" s="48"/>
      <c r="K507" s="135">
        <f t="shared" si="178"/>
        <v>50</v>
      </c>
      <c r="L507" s="135">
        <f t="shared" si="178"/>
        <v>0</v>
      </c>
      <c r="M507" s="135">
        <f t="shared" si="178"/>
        <v>0</v>
      </c>
      <c r="N507" s="135">
        <f t="shared" si="178"/>
        <v>0</v>
      </c>
      <c r="O507" s="135">
        <f t="shared" si="178"/>
        <v>0</v>
      </c>
      <c r="P507" s="135">
        <f t="shared" si="178"/>
        <v>0</v>
      </c>
      <c r="Q507" s="135">
        <f t="shared" si="178"/>
        <v>0</v>
      </c>
      <c r="R507" s="135">
        <f t="shared" si="178"/>
        <v>0</v>
      </c>
      <c r="S507" s="135">
        <f t="shared" si="178"/>
        <v>0</v>
      </c>
      <c r="T507" s="121"/>
    </row>
    <row r="508" spans="1:20" ht="85.5" customHeight="1">
      <c r="A508" s="152" t="s">
        <v>621</v>
      </c>
      <c r="B508" s="153" t="s">
        <v>501</v>
      </c>
      <c r="C508" s="152" t="s">
        <v>647</v>
      </c>
      <c r="D508" s="97" t="s">
        <v>666</v>
      </c>
      <c r="E508" s="97"/>
      <c r="F508" s="97"/>
      <c r="G508" s="152" t="s">
        <v>349</v>
      </c>
      <c r="H508" s="152" t="s">
        <v>68</v>
      </c>
      <c r="I508" s="152" t="s">
        <v>665</v>
      </c>
      <c r="J508" s="152" t="s">
        <v>502</v>
      </c>
      <c r="K508" s="129">
        <v>50</v>
      </c>
      <c r="L508" s="129">
        <v>0</v>
      </c>
      <c r="M508" s="129">
        <v>0</v>
      </c>
      <c r="N508" s="129">
        <v>0</v>
      </c>
      <c r="O508" s="129">
        <v>0</v>
      </c>
      <c r="P508" s="129">
        <v>0</v>
      </c>
      <c r="Q508" s="129">
        <v>0</v>
      </c>
      <c r="R508" s="129">
        <v>0</v>
      </c>
      <c r="S508" s="129">
        <v>0</v>
      </c>
      <c r="T508" s="155" t="s">
        <v>51</v>
      </c>
    </row>
    <row r="509" spans="1:20" ht="123" customHeight="1">
      <c r="A509" s="32" t="s">
        <v>621</v>
      </c>
      <c r="B509" s="32" t="s">
        <v>667</v>
      </c>
      <c r="C509" s="48" t="s">
        <v>514</v>
      </c>
      <c r="D509" s="60" t="s">
        <v>515</v>
      </c>
      <c r="E509" s="60" t="s">
        <v>516</v>
      </c>
      <c r="F509" s="60" t="s">
        <v>517</v>
      </c>
      <c r="G509" s="48"/>
      <c r="H509" s="48"/>
      <c r="I509" s="48" t="s">
        <v>668</v>
      </c>
      <c r="J509" s="48"/>
      <c r="K509" s="135">
        <f t="shared" si="178"/>
        <v>126.36635</v>
      </c>
      <c r="L509" s="135">
        <f t="shared" si="178"/>
        <v>0</v>
      </c>
      <c r="M509" s="135">
        <f t="shared" si="178"/>
        <v>0</v>
      </c>
      <c r="N509" s="135">
        <f t="shared" si="178"/>
        <v>0</v>
      </c>
      <c r="O509" s="135">
        <f t="shared" si="178"/>
        <v>0</v>
      </c>
      <c r="P509" s="135">
        <f t="shared" si="178"/>
        <v>0</v>
      </c>
      <c r="Q509" s="135">
        <f t="shared" si="178"/>
        <v>0</v>
      </c>
      <c r="R509" s="135">
        <f t="shared" si="178"/>
        <v>0</v>
      </c>
      <c r="S509" s="135">
        <f t="shared" si="178"/>
        <v>0</v>
      </c>
      <c r="T509" s="121"/>
    </row>
    <row r="510" spans="1:20" ht="78" customHeight="1">
      <c r="A510" s="152" t="s">
        <v>621</v>
      </c>
      <c r="B510" s="153" t="s">
        <v>501</v>
      </c>
      <c r="C510" s="152" t="s">
        <v>514</v>
      </c>
      <c r="D510" s="97" t="s">
        <v>392</v>
      </c>
      <c r="E510" s="97"/>
      <c r="F510" s="97"/>
      <c r="G510" s="152" t="s">
        <v>349</v>
      </c>
      <c r="H510" s="152" t="s">
        <v>36</v>
      </c>
      <c r="I510" s="152" t="s">
        <v>668</v>
      </c>
      <c r="J510" s="152" t="s">
        <v>502</v>
      </c>
      <c r="K510" s="129">
        <v>126.36635</v>
      </c>
      <c r="L510" s="129">
        <v>0</v>
      </c>
      <c r="M510" s="129">
        <v>0</v>
      </c>
      <c r="N510" s="129">
        <v>0</v>
      </c>
      <c r="O510" s="129">
        <v>0</v>
      </c>
      <c r="P510" s="129">
        <v>0</v>
      </c>
      <c r="Q510" s="129">
        <v>0</v>
      </c>
      <c r="R510" s="129">
        <v>0</v>
      </c>
      <c r="S510" s="129">
        <v>0</v>
      </c>
      <c r="T510" s="155" t="s">
        <v>51</v>
      </c>
    </row>
    <row r="511" spans="1:20" ht="123" customHeight="1">
      <c r="A511" s="32" t="s">
        <v>621</v>
      </c>
      <c r="B511" s="32" t="s">
        <v>669</v>
      </c>
      <c r="C511" s="48" t="s">
        <v>514</v>
      </c>
      <c r="D511" s="60" t="s">
        <v>515</v>
      </c>
      <c r="E511" s="60" t="s">
        <v>516</v>
      </c>
      <c r="F511" s="60" t="s">
        <v>517</v>
      </c>
      <c r="G511" s="48"/>
      <c r="H511" s="48"/>
      <c r="I511" s="48" t="s">
        <v>670</v>
      </c>
      <c r="J511" s="48"/>
      <c r="K511" s="135">
        <f t="shared" si="178"/>
        <v>68.650999999999996</v>
      </c>
      <c r="L511" s="135">
        <f t="shared" si="178"/>
        <v>0</v>
      </c>
      <c r="M511" s="135">
        <f t="shared" si="178"/>
        <v>0</v>
      </c>
      <c r="N511" s="135">
        <f t="shared" si="178"/>
        <v>0</v>
      </c>
      <c r="O511" s="135">
        <f t="shared" si="178"/>
        <v>0</v>
      </c>
      <c r="P511" s="135">
        <f t="shared" si="178"/>
        <v>0</v>
      </c>
      <c r="Q511" s="135">
        <f t="shared" si="178"/>
        <v>0</v>
      </c>
      <c r="R511" s="135">
        <f t="shared" si="178"/>
        <v>0</v>
      </c>
      <c r="S511" s="135">
        <f t="shared" si="178"/>
        <v>0</v>
      </c>
      <c r="T511" s="121"/>
    </row>
    <row r="512" spans="1:20" ht="78" customHeight="1">
      <c r="A512" s="152" t="s">
        <v>621</v>
      </c>
      <c r="B512" s="153" t="s">
        <v>501</v>
      </c>
      <c r="C512" s="152" t="s">
        <v>514</v>
      </c>
      <c r="D512" s="97" t="s">
        <v>392</v>
      </c>
      <c r="E512" s="97"/>
      <c r="F512" s="97"/>
      <c r="G512" s="152" t="s">
        <v>349</v>
      </c>
      <c r="H512" s="152" t="s">
        <v>68</v>
      </c>
      <c r="I512" s="152" t="s">
        <v>670</v>
      </c>
      <c r="J512" s="152" t="s">
        <v>502</v>
      </c>
      <c r="K512" s="129">
        <v>68.650999999999996</v>
      </c>
      <c r="L512" s="129">
        <v>0</v>
      </c>
      <c r="M512" s="129">
        <v>0</v>
      </c>
      <c r="N512" s="129">
        <v>0</v>
      </c>
      <c r="O512" s="129">
        <v>0</v>
      </c>
      <c r="P512" s="129">
        <v>0</v>
      </c>
      <c r="Q512" s="129">
        <v>0</v>
      </c>
      <c r="R512" s="129">
        <v>0</v>
      </c>
      <c r="S512" s="129">
        <v>0</v>
      </c>
      <c r="T512" s="155" t="s">
        <v>51</v>
      </c>
    </row>
    <row r="513" spans="1:20" ht="151.80000000000001">
      <c r="A513" s="32" t="s">
        <v>621</v>
      </c>
      <c r="B513" s="32" t="s">
        <v>671</v>
      </c>
      <c r="C513" s="48" t="s">
        <v>647</v>
      </c>
      <c r="D513" s="60" t="s">
        <v>657</v>
      </c>
      <c r="E513" s="60" t="s">
        <v>658</v>
      </c>
      <c r="F513" s="60" t="s">
        <v>659</v>
      </c>
      <c r="G513" s="48"/>
      <c r="H513" s="48"/>
      <c r="I513" s="48" t="s">
        <v>672</v>
      </c>
      <c r="J513" s="48"/>
      <c r="K513" s="135">
        <f t="shared" si="178"/>
        <v>313</v>
      </c>
      <c r="L513" s="135">
        <f t="shared" si="178"/>
        <v>0</v>
      </c>
      <c r="M513" s="135">
        <f t="shared" si="178"/>
        <v>0</v>
      </c>
      <c r="N513" s="135">
        <f t="shared" si="178"/>
        <v>0</v>
      </c>
      <c r="O513" s="135">
        <f t="shared" si="178"/>
        <v>0</v>
      </c>
      <c r="P513" s="135">
        <f t="shared" si="178"/>
        <v>0</v>
      </c>
      <c r="Q513" s="135">
        <f t="shared" si="178"/>
        <v>0</v>
      </c>
      <c r="R513" s="135">
        <f t="shared" si="178"/>
        <v>0</v>
      </c>
      <c r="S513" s="135">
        <f t="shared" si="178"/>
        <v>0</v>
      </c>
      <c r="T513" s="121"/>
    </row>
    <row r="514" spans="1:20" ht="156.75" customHeight="1">
      <c r="A514" s="152" t="s">
        <v>621</v>
      </c>
      <c r="B514" s="153" t="s">
        <v>501</v>
      </c>
      <c r="C514" s="152" t="s">
        <v>647</v>
      </c>
      <c r="D514" s="97" t="s">
        <v>673</v>
      </c>
      <c r="E514" s="97"/>
      <c r="F514" s="97"/>
      <c r="G514" s="152" t="s">
        <v>349</v>
      </c>
      <c r="H514" s="152" t="s">
        <v>68</v>
      </c>
      <c r="I514" s="152" t="s">
        <v>672</v>
      </c>
      <c r="J514" s="152" t="s">
        <v>502</v>
      </c>
      <c r="K514" s="129">
        <v>313</v>
      </c>
      <c r="L514" s="129">
        <v>0</v>
      </c>
      <c r="M514" s="129">
        <v>0</v>
      </c>
      <c r="N514" s="129">
        <v>0</v>
      </c>
      <c r="O514" s="129">
        <v>0</v>
      </c>
      <c r="P514" s="129">
        <v>0</v>
      </c>
      <c r="Q514" s="129">
        <v>0</v>
      </c>
      <c r="R514" s="129">
        <v>0</v>
      </c>
      <c r="S514" s="129">
        <v>0</v>
      </c>
      <c r="T514" s="155" t="s">
        <v>51</v>
      </c>
    </row>
    <row r="515" spans="1:20" ht="151.80000000000001">
      <c r="A515" s="32" t="s">
        <v>621</v>
      </c>
      <c r="B515" s="32" t="s">
        <v>674</v>
      </c>
      <c r="C515" s="48" t="s">
        <v>647</v>
      </c>
      <c r="D515" s="60" t="s">
        <v>657</v>
      </c>
      <c r="E515" s="60" t="s">
        <v>658</v>
      </c>
      <c r="F515" s="60" t="s">
        <v>659</v>
      </c>
      <c r="G515" s="48"/>
      <c r="H515" s="48"/>
      <c r="I515" s="48" t="s">
        <v>675</v>
      </c>
      <c r="J515" s="48"/>
      <c r="K515" s="135">
        <f t="shared" si="178"/>
        <v>160</v>
      </c>
      <c r="L515" s="135">
        <f t="shared" si="178"/>
        <v>0</v>
      </c>
      <c r="M515" s="135">
        <f t="shared" si="178"/>
        <v>0</v>
      </c>
      <c r="N515" s="135">
        <f t="shared" si="178"/>
        <v>0</v>
      </c>
      <c r="O515" s="135">
        <f t="shared" si="178"/>
        <v>0</v>
      </c>
      <c r="P515" s="135">
        <f t="shared" si="178"/>
        <v>0</v>
      </c>
      <c r="Q515" s="135">
        <f t="shared" si="178"/>
        <v>0</v>
      </c>
      <c r="R515" s="135">
        <f t="shared" si="178"/>
        <v>0</v>
      </c>
      <c r="S515" s="135">
        <f t="shared" si="178"/>
        <v>0</v>
      </c>
      <c r="T515" s="121"/>
    </row>
    <row r="516" spans="1:20" ht="147.75" customHeight="1">
      <c r="A516" s="152" t="s">
        <v>621</v>
      </c>
      <c r="B516" s="153" t="s">
        <v>501</v>
      </c>
      <c r="C516" s="152" t="s">
        <v>647</v>
      </c>
      <c r="D516" s="97" t="s">
        <v>673</v>
      </c>
      <c r="E516" s="97"/>
      <c r="F516" s="97"/>
      <c r="G516" s="152" t="s">
        <v>349</v>
      </c>
      <c r="H516" s="152" t="s">
        <v>68</v>
      </c>
      <c r="I516" s="152" t="s">
        <v>675</v>
      </c>
      <c r="J516" s="152" t="s">
        <v>502</v>
      </c>
      <c r="K516" s="129">
        <v>160</v>
      </c>
      <c r="L516" s="129">
        <v>0</v>
      </c>
      <c r="M516" s="129">
        <v>0</v>
      </c>
      <c r="N516" s="129">
        <v>0</v>
      </c>
      <c r="O516" s="129">
        <v>0</v>
      </c>
      <c r="P516" s="129">
        <v>0</v>
      </c>
      <c r="Q516" s="129">
        <v>0</v>
      </c>
      <c r="R516" s="129">
        <v>0</v>
      </c>
      <c r="S516" s="129">
        <v>0</v>
      </c>
      <c r="T516" s="155" t="s">
        <v>51</v>
      </c>
    </row>
    <row r="517" spans="1:20" ht="82.8">
      <c r="A517" s="32" t="s">
        <v>621</v>
      </c>
      <c r="B517" s="32" t="s">
        <v>676</v>
      </c>
      <c r="C517" s="48" t="s">
        <v>647</v>
      </c>
      <c r="D517" s="60" t="s">
        <v>657</v>
      </c>
      <c r="E517" s="60" t="s">
        <v>658</v>
      </c>
      <c r="F517" s="60" t="s">
        <v>659</v>
      </c>
      <c r="G517" s="48"/>
      <c r="H517" s="48"/>
      <c r="I517" s="48" t="s">
        <v>348</v>
      </c>
      <c r="J517" s="48"/>
      <c r="K517" s="135">
        <f t="shared" si="178"/>
        <v>202.97</v>
      </c>
      <c r="L517" s="135">
        <f t="shared" si="178"/>
        <v>0</v>
      </c>
      <c r="M517" s="135">
        <f t="shared" si="178"/>
        <v>0</v>
      </c>
      <c r="N517" s="135">
        <f t="shared" si="178"/>
        <v>0</v>
      </c>
      <c r="O517" s="135">
        <f t="shared" si="178"/>
        <v>0</v>
      </c>
      <c r="P517" s="135">
        <f t="shared" si="178"/>
        <v>0</v>
      </c>
      <c r="Q517" s="135">
        <f t="shared" si="178"/>
        <v>0</v>
      </c>
      <c r="R517" s="135">
        <f t="shared" si="178"/>
        <v>0</v>
      </c>
      <c r="S517" s="135">
        <f t="shared" si="178"/>
        <v>0</v>
      </c>
      <c r="T517" s="121"/>
    </row>
    <row r="518" spans="1:20" ht="134.25" customHeight="1">
      <c r="A518" s="152" t="s">
        <v>621</v>
      </c>
      <c r="B518" s="153" t="s">
        <v>501</v>
      </c>
      <c r="C518" s="152" t="s">
        <v>647</v>
      </c>
      <c r="D518" s="97" t="s">
        <v>677</v>
      </c>
      <c r="E518" s="97"/>
      <c r="F518" s="97"/>
      <c r="G518" s="152" t="s">
        <v>349</v>
      </c>
      <c r="H518" s="152" t="s">
        <v>68</v>
      </c>
      <c r="I518" s="152" t="s">
        <v>348</v>
      </c>
      <c r="J518" s="152" t="s">
        <v>502</v>
      </c>
      <c r="K518" s="129">
        <v>202.97</v>
      </c>
      <c r="L518" s="129">
        <v>0</v>
      </c>
      <c r="M518" s="129">
        <v>0</v>
      </c>
      <c r="N518" s="129">
        <v>0</v>
      </c>
      <c r="O518" s="129">
        <v>0</v>
      </c>
      <c r="P518" s="129">
        <v>0</v>
      </c>
      <c r="Q518" s="129">
        <v>0</v>
      </c>
      <c r="R518" s="129">
        <v>0</v>
      </c>
      <c r="S518" s="129">
        <v>0</v>
      </c>
      <c r="T518" s="155" t="s">
        <v>51</v>
      </c>
    </row>
    <row r="519" spans="1:20" ht="82.8">
      <c r="A519" s="32" t="s">
        <v>621</v>
      </c>
      <c r="B519" s="32" t="s">
        <v>352</v>
      </c>
      <c r="C519" s="48" t="s">
        <v>346</v>
      </c>
      <c r="D519" s="60" t="s">
        <v>30</v>
      </c>
      <c r="E519" s="60" t="s">
        <v>347</v>
      </c>
      <c r="F519" s="60" t="s">
        <v>32</v>
      </c>
      <c r="G519" s="48"/>
      <c r="H519" s="48"/>
      <c r="I519" s="48" t="s">
        <v>353</v>
      </c>
      <c r="J519" s="48"/>
      <c r="K519" s="135">
        <f t="shared" si="178"/>
        <v>200</v>
      </c>
      <c r="L519" s="135">
        <f t="shared" si="178"/>
        <v>0</v>
      </c>
      <c r="M519" s="135">
        <f t="shared" si="178"/>
        <v>0</v>
      </c>
      <c r="N519" s="135">
        <f t="shared" si="178"/>
        <v>0</v>
      </c>
      <c r="O519" s="135">
        <f t="shared" si="178"/>
        <v>0</v>
      </c>
      <c r="P519" s="135">
        <f t="shared" si="178"/>
        <v>0</v>
      </c>
      <c r="Q519" s="135">
        <f t="shared" si="178"/>
        <v>0</v>
      </c>
      <c r="R519" s="135">
        <f t="shared" si="178"/>
        <v>0</v>
      </c>
      <c r="S519" s="135">
        <f t="shared" si="178"/>
        <v>0</v>
      </c>
      <c r="T519" s="121"/>
    </row>
    <row r="520" spans="1:20" ht="75" customHeight="1">
      <c r="A520" s="152" t="s">
        <v>621</v>
      </c>
      <c r="B520" s="153" t="s">
        <v>501</v>
      </c>
      <c r="C520" s="152" t="s">
        <v>346</v>
      </c>
      <c r="D520" s="97" t="s">
        <v>678</v>
      </c>
      <c r="E520" s="97"/>
      <c r="F520" s="97"/>
      <c r="G520" s="152" t="s">
        <v>349</v>
      </c>
      <c r="H520" s="152" t="s">
        <v>36</v>
      </c>
      <c r="I520" s="152" t="s">
        <v>353</v>
      </c>
      <c r="J520" s="152" t="s">
        <v>502</v>
      </c>
      <c r="K520" s="129">
        <v>200</v>
      </c>
      <c r="L520" s="129">
        <v>0</v>
      </c>
      <c r="M520" s="129">
        <v>0</v>
      </c>
      <c r="N520" s="129">
        <v>0</v>
      </c>
      <c r="O520" s="129">
        <v>0</v>
      </c>
      <c r="P520" s="129">
        <v>0</v>
      </c>
      <c r="Q520" s="129">
        <v>0</v>
      </c>
      <c r="R520" s="129">
        <v>0</v>
      </c>
      <c r="S520" s="129">
        <v>0</v>
      </c>
      <c r="T520" s="155" t="s">
        <v>51</v>
      </c>
    </row>
    <row r="521" spans="1:20" ht="82.8">
      <c r="A521" s="32" t="s">
        <v>621</v>
      </c>
      <c r="B521" s="32" t="s">
        <v>354</v>
      </c>
      <c r="C521" s="48" t="s">
        <v>346</v>
      </c>
      <c r="D521" s="60" t="s">
        <v>30</v>
      </c>
      <c r="E521" s="60" t="s">
        <v>347</v>
      </c>
      <c r="F521" s="60" t="s">
        <v>32</v>
      </c>
      <c r="G521" s="48"/>
      <c r="H521" s="48"/>
      <c r="I521" s="48" t="s">
        <v>355</v>
      </c>
      <c r="J521" s="48"/>
      <c r="K521" s="135">
        <f t="shared" si="178"/>
        <v>262.60419999999999</v>
      </c>
      <c r="L521" s="135">
        <f t="shared" si="178"/>
        <v>0</v>
      </c>
      <c r="M521" s="135">
        <f t="shared" si="178"/>
        <v>0</v>
      </c>
      <c r="N521" s="135">
        <f t="shared" si="178"/>
        <v>0</v>
      </c>
      <c r="O521" s="135">
        <f t="shared" si="178"/>
        <v>0</v>
      </c>
      <c r="P521" s="135">
        <f t="shared" si="178"/>
        <v>0</v>
      </c>
      <c r="Q521" s="135">
        <f t="shared" si="178"/>
        <v>0</v>
      </c>
      <c r="R521" s="135">
        <f t="shared" si="178"/>
        <v>0</v>
      </c>
      <c r="S521" s="135">
        <f t="shared" si="178"/>
        <v>0</v>
      </c>
      <c r="T521" s="121"/>
    </row>
    <row r="522" spans="1:20" ht="75" customHeight="1">
      <c r="A522" s="152" t="s">
        <v>621</v>
      </c>
      <c r="B522" s="153" t="s">
        <v>501</v>
      </c>
      <c r="C522" s="152" t="s">
        <v>346</v>
      </c>
      <c r="D522" s="97" t="s">
        <v>678</v>
      </c>
      <c r="E522" s="97"/>
      <c r="F522" s="97"/>
      <c r="G522" s="152" t="s">
        <v>349</v>
      </c>
      <c r="H522" s="152" t="s">
        <v>36</v>
      </c>
      <c r="I522" s="152" t="s">
        <v>355</v>
      </c>
      <c r="J522" s="152" t="s">
        <v>502</v>
      </c>
      <c r="K522" s="129">
        <v>262.60419999999999</v>
      </c>
      <c r="L522" s="129">
        <v>0</v>
      </c>
      <c r="M522" s="129">
        <v>0</v>
      </c>
      <c r="N522" s="129">
        <v>0</v>
      </c>
      <c r="O522" s="129">
        <v>0</v>
      </c>
      <c r="P522" s="129">
        <v>0</v>
      </c>
      <c r="Q522" s="129">
        <v>0</v>
      </c>
      <c r="R522" s="129">
        <v>0</v>
      </c>
      <c r="S522" s="129">
        <v>0</v>
      </c>
      <c r="T522" s="155" t="s">
        <v>51</v>
      </c>
    </row>
    <row r="523" spans="1:20" ht="82.8">
      <c r="A523" s="32" t="s">
        <v>621</v>
      </c>
      <c r="B523" s="32" t="s">
        <v>679</v>
      </c>
      <c r="C523" s="48" t="s">
        <v>346</v>
      </c>
      <c r="D523" s="60" t="s">
        <v>30</v>
      </c>
      <c r="E523" s="60" t="s">
        <v>347</v>
      </c>
      <c r="F523" s="60" t="s">
        <v>32</v>
      </c>
      <c r="G523" s="48"/>
      <c r="H523" s="48"/>
      <c r="I523" s="48" t="s">
        <v>680</v>
      </c>
      <c r="J523" s="48"/>
      <c r="K523" s="135">
        <f t="shared" si="178"/>
        <v>277.714</v>
      </c>
      <c r="L523" s="135">
        <f t="shared" si="178"/>
        <v>0</v>
      </c>
      <c r="M523" s="135">
        <f t="shared" si="178"/>
        <v>0</v>
      </c>
      <c r="N523" s="135">
        <f t="shared" si="178"/>
        <v>0</v>
      </c>
      <c r="O523" s="135">
        <f t="shared" si="178"/>
        <v>0</v>
      </c>
      <c r="P523" s="135">
        <f t="shared" si="178"/>
        <v>0</v>
      </c>
      <c r="Q523" s="135">
        <f t="shared" si="178"/>
        <v>0</v>
      </c>
      <c r="R523" s="135">
        <f t="shared" si="178"/>
        <v>0</v>
      </c>
      <c r="S523" s="135">
        <f t="shared" si="178"/>
        <v>0</v>
      </c>
      <c r="T523" s="121"/>
    </row>
    <row r="524" spans="1:20" ht="75" customHeight="1">
      <c r="A524" s="152" t="s">
        <v>621</v>
      </c>
      <c r="B524" s="153" t="s">
        <v>501</v>
      </c>
      <c r="C524" s="152" t="s">
        <v>346</v>
      </c>
      <c r="D524" s="97" t="s">
        <v>678</v>
      </c>
      <c r="E524" s="97"/>
      <c r="F524" s="97"/>
      <c r="G524" s="152" t="s">
        <v>349</v>
      </c>
      <c r="H524" s="152" t="s">
        <v>36</v>
      </c>
      <c r="I524" s="152" t="s">
        <v>680</v>
      </c>
      <c r="J524" s="152" t="s">
        <v>502</v>
      </c>
      <c r="K524" s="129">
        <v>277.714</v>
      </c>
      <c r="L524" s="129">
        <v>0</v>
      </c>
      <c r="M524" s="129">
        <v>0</v>
      </c>
      <c r="N524" s="129">
        <v>0</v>
      </c>
      <c r="O524" s="129">
        <v>0</v>
      </c>
      <c r="P524" s="129">
        <v>0</v>
      </c>
      <c r="Q524" s="129">
        <v>0</v>
      </c>
      <c r="R524" s="129">
        <v>0</v>
      </c>
      <c r="S524" s="129">
        <v>0</v>
      </c>
      <c r="T524" s="155" t="s">
        <v>51</v>
      </c>
    </row>
    <row r="525" spans="1:20" ht="55.2">
      <c r="A525" s="32" t="s">
        <v>621</v>
      </c>
      <c r="B525" s="32" t="s">
        <v>356</v>
      </c>
      <c r="C525" s="48" t="s">
        <v>647</v>
      </c>
      <c r="D525" s="60" t="s">
        <v>657</v>
      </c>
      <c r="E525" s="60" t="s">
        <v>658</v>
      </c>
      <c r="F525" s="60" t="s">
        <v>659</v>
      </c>
      <c r="G525" s="48"/>
      <c r="H525" s="48"/>
      <c r="I525" s="48" t="s">
        <v>357</v>
      </c>
      <c r="J525" s="48"/>
      <c r="K525" s="135">
        <f t="shared" si="178"/>
        <v>1940.84825</v>
      </c>
      <c r="L525" s="135">
        <f t="shared" si="178"/>
        <v>0</v>
      </c>
      <c r="M525" s="135">
        <f t="shared" si="178"/>
        <v>0</v>
      </c>
      <c r="N525" s="135">
        <f t="shared" si="178"/>
        <v>0</v>
      </c>
      <c r="O525" s="135">
        <f t="shared" si="178"/>
        <v>0</v>
      </c>
      <c r="P525" s="135">
        <f t="shared" si="178"/>
        <v>0</v>
      </c>
      <c r="Q525" s="135">
        <f t="shared" si="178"/>
        <v>0</v>
      </c>
      <c r="R525" s="135">
        <f t="shared" si="178"/>
        <v>0</v>
      </c>
      <c r="S525" s="135">
        <f t="shared" si="178"/>
        <v>0</v>
      </c>
      <c r="T525" s="121"/>
    </row>
    <row r="526" spans="1:20" ht="75" customHeight="1">
      <c r="A526" s="152" t="s">
        <v>621</v>
      </c>
      <c r="B526" s="153" t="s">
        <v>501</v>
      </c>
      <c r="C526" s="152" t="s">
        <v>647</v>
      </c>
      <c r="D526" s="97" t="s">
        <v>678</v>
      </c>
      <c r="E526" s="97"/>
      <c r="F526" s="97"/>
      <c r="G526" s="152" t="s">
        <v>349</v>
      </c>
      <c r="H526" s="152" t="s">
        <v>68</v>
      </c>
      <c r="I526" s="152" t="s">
        <v>357</v>
      </c>
      <c r="J526" s="152" t="s">
        <v>502</v>
      </c>
      <c r="K526" s="129">
        <v>1940.84825</v>
      </c>
      <c r="L526" s="129">
        <v>0</v>
      </c>
      <c r="M526" s="129">
        <v>0</v>
      </c>
      <c r="N526" s="129">
        <v>0</v>
      </c>
      <c r="O526" s="129">
        <v>0</v>
      </c>
      <c r="P526" s="129">
        <v>0</v>
      </c>
      <c r="Q526" s="129">
        <v>0</v>
      </c>
      <c r="R526" s="129">
        <v>0</v>
      </c>
      <c r="S526" s="129">
        <v>0</v>
      </c>
      <c r="T526" s="155" t="s">
        <v>51</v>
      </c>
    </row>
    <row r="527" spans="1:20" ht="55.2">
      <c r="A527" s="32" t="s">
        <v>621</v>
      </c>
      <c r="B527" s="32" t="s">
        <v>358</v>
      </c>
      <c r="C527" s="48" t="s">
        <v>647</v>
      </c>
      <c r="D527" s="60" t="s">
        <v>657</v>
      </c>
      <c r="E527" s="60" t="s">
        <v>658</v>
      </c>
      <c r="F527" s="60" t="s">
        <v>659</v>
      </c>
      <c r="G527" s="48"/>
      <c r="H527" s="48"/>
      <c r="I527" s="48" t="s">
        <v>359</v>
      </c>
      <c r="J527" s="48"/>
      <c r="K527" s="135">
        <f t="shared" si="178"/>
        <v>422.24365999999998</v>
      </c>
      <c r="L527" s="135">
        <f t="shared" si="178"/>
        <v>0</v>
      </c>
      <c r="M527" s="135">
        <f t="shared" si="178"/>
        <v>0</v>
      </c>
      <c r="N527" s="135">
        <f t="shared" si="178"/>
        <v>0</v>
      </c>
      <c r="O527" s="135">
        <f t="shared" si="178"/>
        <v>0</v>
      </c>
      <c r="P527" s="135">
        <f t="shared" si="178"/>
        <v>0</v>
      </c>
      <c r="Q527" s="135">
        <f t="shared" si="178"/>
        <v>0</v>
      </c>
      <c r="R527" s="135">
        <f t="shared" si="178"/>
        <v>0</v>
      </c>
      <c r="S527" s="135">
        <f t="shared" si="178"/>
        <v>0</v>
      </c>
      <c r="T527" s="121"/>
    </row>
    <row r="528" spans="1:20" ht="75" customHeight="1">
      <c r="A528" s="152" t="s">
        <v>621</v>
      </c>
      <c r="B528" s="153" t="s">
        <v>501</v>
      </c>
      <c r="C528" s="152" t="s">
        <v>647</v>
      </c>
      <c r="D528" s="97" t="s">
        <v>678</v>
      </c>
      <c r="E528" s="97"/>
      <c r="F528" s="97"/>
      <c r="G528" s="152" t="s">
        <v>349</v>
      </c>
      <c r="H528" s="152" t="s">
        <v>68</v>
      </c>
      <c r="I528" s="152" t="s">
        <v>359</v>
      </c>
      <c r="J528" s="152" t="s">
        <v>502</v>
      </c>
      <c r="K528" s="129">
        <v>422.24365999999998</v>
      </c>
      <c r="L528" s="129">
        <v>0</v>
      </c>
      <c r="M528" s="129">
        <v>0</v>
      </c>
      <c r="N528" s="129">
        <v>0</v>
      </c>
      <c r="O528" s="129">
        <v>0</v>
      </c>
      <c r="P528" s="129">
        <v>0</v>
      </c>
      <c r="Q528" s="129">
        <v>0</v>
      </c>
      <c r="R528" s="129">
        <v>0</v>
      </c>
      <c r="S528" s="129">
        <v>0</v>
      </c>
      <c r="T528" s="155" t="s">
        <v>51</v>
      </c>
    </row>
    <row r="529" spans="1:20" ht="151.80000000000001">
      <c r="A529" s="32" t="s">
        <v>621</v>
      </c>
      <c r="B529" s="32" t="s">
        <v>681</v>
      </c>
      <c r="C529" s="48" t="s">
        <v>647</v>
      </c>
      <c r="D529" s="60" t="s">
        <v>657</v>
      </c>
      <c r="E529" s="60" t="s">
        <v>658</v>
      </c>
      <c r="F529" s="60" t="s">
        <v>659</v>
      </c>
      <c r="G529" s="48"/>
      <c r="H529" s="48"/>
      <c r="I529" s="48" t="s">
        <v>682</v>
      </c>
      <c r="J529" s="48"/>
      <c r="K529" s="135">
        <f t="shared" si="178"/>
        <v>16.579000000000001</v>
      </c>
      <c r="L529" s="135">
        <f t="shared" si="178"/>
        <v>0</v>
      </c>
      <c r="M529" s="135">
        <f t="shared" si="178"/>
        <v>0</v>
      </c>
      <c r="N529" s="135">
        <f t="shared" si="178"/>
        <v>0</v>
      </c>
      <c r="O529" s="135">
        <f t="shared" si="178"/>
        <v>0</v>
      </c>
      <c r="P529" s="135">
        <f t="shared" si="178"/>
        <v>0</v>
      </c>
      <c r="Q529" s="135">
        <f t="shared" si="178"/>
        <v>0</v>
      </c>
      <c r="R529" s="135">
        <f t="shared" si="178"/>
        <v>0</v>
      </c>
      <c r="S529" s="135">
        <f t="shared" si="178"/>
        <v>0</v>
      </c>
      <c r="T529" s="121"/>
    </row>
    <row r="530" spans="1:20" ht="156.75" customHeight="1">
      <c r="A530" s="152" t="s">
        <v>621</v>
      </c>
      <c r="B530" s="153" t="s">
        <v>501</v>
      </c>
      <c r="C530" s="152" t="s">
        <v>647</v>
      </c>
      <c r="D530" s="97" t="s">
        <v>673</v>
      </c>
      <c r="E530" s="97"/>
      <c r="F530" s="97"/>
      <c r="G530" s="152" t="s">
        <v>349</v>
      </c>
      <c r="H530" s="152" t="s">
        <v>68</v>
      </c>
      <c r="I530" s="152" t="s">
        <v>682</v>
      </c>
      <c r="J530" s="152" t="s">
        <v>502</v>
      </c>
      <c r="K530" s="129">
        <v>16.579000000000001</v>
      </c>
      <c r="L530" s="129">
        <v>0</v>
      </c>
      <c r="M530" s="129">
        <v>0</v>
      </c>
      <c r="N530" s="129">
        <v>0</v>
      </c>
      <c r="O530" s="129">
        <v>0</v>
      </c>
      <c r="P530" s="129">
        <v>0</v>
      </c>
      <c r="Q530" s="129">
        <v>0</v>
      </c>
      <c r="R530" s="129">
        <v>0</v>
      </c>
      <c r="S530" s="129">
        <v>0</v>
      </c>
      <c r="T530" s="155" t="s">
        <v>51</v>
      </c>
    </row>
    <row r="531" spans="1:20" ht="151.80000000000001">
      <c r="A531" s="32" t="s">
        <v>621</v>
      </c>
      <c r="B531" s="32" t="s">
        <v>683</v>
      </c>
      <c r="C531" s="48" t="s">
        <v>647</v>
      </c>
      <c r="D531" s="60" t="s">
        <v>657</v>
      </c>
      <c r="E531" s="60" t="s">
        <v>658</v>
      </c>
      <c r="F531" s="60" t="s">
        <v>659</v>
      </c>
      <c r="G531" s="48"/>
      <c r="H531" s="48"/>
      <c r="I531" s="48" t="s">
        <v>684</v>
      </c>
      <c r="J531" s="48"/>
      <c r="K531" s="135">
        <f t="shared" ref="K531:S531" si="179">K532</f>
        <v>8.4209999999999994</v>
      </c>
      <c r="L531" s="135">
        <f t="shared" si="179"/>
        <v>0</v>
      </c>
      <c r="M531" s="135">
        <f t="shared" si="179"/>
        <v>0</v>
      </c>
      <c r="N531" s="135">
        <f t="shared" si="179"/>
        <v>0</v>
      </c>
      <c r="O531" s="135">
        <f t="shared" si="179"/>
        <v>0</v>
      </c>
      <c r="P531" s="135">
        <f t="shared" si="179"/>
        <v>0</v>
      </c>
      <c r="Q531" s="135">
        <f t="shared" si="179"/>
        <v>0</v>
      </c>
      <c r="R531" s="135">
        <f t="shared" si="179"/>
        <v>0</v>
      </c>
      <c r="S531" s="135">
        <f t="shared" si="179"/>
        <v>0</v>
      </c>
      <c r="T531" s="121"/>
    </row>
    <row r="532" spans="1:20" ht="147.75" customHeight="1">
      <c r="A532" s="152" t="s">
        <v>621</v>
      </c>
      <c r="B532" s="153" t="s">
        <v>501</v>
      </c>
      <c r="C532" s="152" t="s">
        <v>647</v>
      </c>
      <c r="D532" s="97" t="s">
        <v>673</v>
      </c>
      <c r="E532" s="97"/>
      <c r="F532" s="97"/>
      <c r="G532" s="152" t="s">
        <v>349</v>
      </c>
      <c r="H532" s="152" t="s">
        <v>68</v>
      </c>
      <c r="I532" s="152" t="s">
        <v>684</v>
      </c>
      <c r="J532" s="152" t="s">
        <v>502</v>
      </c>
      <c r="K532" s="129">
        <v>8.4209999999999994</v>
      </c>
      <c r="L532" s="129">
        <v>0</v>
      </c>
      <c r="M532" s="129">
        <v>0</v>
      </c>
      <c r="N532" s="129">
        <v>0</v>
      </c>
      <c r="O532" s="129">
        <v>0</v>
      </c>
      <c r="P532" s="129">
        <v>0</v>
      </c>
      <c r="Q532" s="129">
        <v>0</v>
      </c>
      <c r="R532" s="129">
        <v>0</v>
      </c>
      <c r="S532" s="129">
        <v>0</v>
      </c>
      <c r="T532" s="155" t="s">
        <v>51</v>
      </c>
    </row>
    <row r="533" spans="1:20" ht="82.8">
      <c r="A533" s="32" t="s">
        <v>621</v>
      </c>
      <c r="B533" s="32" t="s">
        <v>685</v>
      </c>
      <c r="C533" s="48" t="s">
        <v>647</v>
      </c>
      <c r="D533" s="60" t="s">
        <v>657</v>
      </c>
      <c r="E533" s="60" t="s">
        <v>658</v>
      </c>
      <c r="F533" s="60" t="s">
        <v>659</v>
      </c>
      <c r="G533" s="48"/>
      <c r="H533" s="48"/>
      <c r="I533" s="48" t="s">
        <v>351</v>
      </c>
      <c r="J533" s="48"/>
      <c r="K533" s="135">
        <f t="shared" ref="K533:S533" si="180">K534</f>
        <v>10.997820000000001</v>
      </c>
      <c r="L533" s="135">
        <f t="shared" si="180"/>
        <v>0</v>
      </c>
      <c r="M533" s="135">
        <f t="shared" si="180"/>
        <v>0</v>
      </c>
      <c r="N533" s="135">
        <f t="shared" si="180"/>
        <v>0</v>
      </c>
      <c r="O533" s="135">
        <f t="shared" si="180"/>
        <v>0</v>
      </c>
      <c r="P533" s="135">
        <f t="shared" si="180"/>
        <v>0</v>
      </c>
      <c r="Q533" s="135">
        <f t="shared" si="180"/>
        <v>0</v>
      </c>
      <c r="R533" s="135">
        <f t="shared" si="180"/>
        <v>0</v>
      </c>
      <c r="S533" s="135">
        <f t="shared" si="180"/>
        <v>0</v>
      </c>
      <c r="T533" s="121"/>
    </row>
    <row r="534" spans="1:20" ht="134.25" customHeight="1">
      <c r="A534" s="152" t="s">
        <v>621</v>
      </c>
      <c r="B534" s="153" t="s">
        <v>501</v>
      </c>
      <c r="C534" s="152" t="s">
        <v>647</v>
      </c>
      <c r="D534" s="97" t="s">
        <v>677</v>
      </c>
      <c r="E534" s="97"/>
      <c r="F534" s="97"/>
      <c r="G534" s="152" t="s">
        <v>349</v>
      </c>
      <c r="H534" s="152" t="s">
        <v>68</v>
      </c>
      <c r="I534" s="152" t="s">
        <v>351</v>
      </c>
      <c r="J534" s="152" t="s">
        <v>502</v>
      </c>
      <c r="K534" s="129">
        <v>10.997820000000001</v>
      </c>
      <c r="L534" s="129">
        <v>0</v>
      </c>
      <c r="M534" s="129">
        <v>0</v>
      </c>
      <c r="N534" s="129">
        <v>0</v>
      </c>
      <c r="O534" s="129">
        <v>0</v>
      </c>
      <c r="P534" s="129">
        <v>0</v>
      </c>
      <c r="Q534" s="129">
        <v>0</v>
      </c>
      <c r="R534" s="129">
        <v>0</v>
      </c>
      <c r="S534" s="129">
        <v>0</v>
      </c>
      <c r="T534" s="155" t="s">
        <v>51</v>
      </c>
    </row>
    <row r="535" spans="1:20" ht="82.8">
      <c r="A535" s="32" t="s">
        <v>621</v>
      </c>
      <c r="B535" s="151" t="s">
        <v>686</v>
      </c>
      <c r="C535" s="32" t="s">
        <v>346</v>
      </c>
      <c r="D535" s="60" t="s">
        <v>30</v>
      </c>
      <c r="E535" s="60" t="s">
        <v>347</v>
      </c>
      <c r="F535" s="60" t="s">
        <v>32</v>
      </c>
      <c r="G535" s="32"/>
      <c r="H535" s="32"/>
      <c r="I535" s="32" t="s">
        <v>687</v>
      </c>
      <c r="J535" s="32"/>
      <c r="K535" s="135">
        <f>K536</f>
        <v>9868.4230000000007</v>
      </c>
      <c r="L535" s="135">
        <f t="shared" ref="L535:S535" si="181">L536</f>
        <v>0</v>
      </c>
      <c r="M535" s="135">
        <f t="shared" si="181"/>
        <v>0</v>
      </c>
      <c r="N535" s="135">
        <f t="shared" si="181"/>
        <v>10605.111999999999</v>
      </c>
      <c r="O535" s="135">
        <f t="shared" si="181"/>
        <v>0</v>
      </c>
      <c r="P535" s="135">
        <f t="shared" si="181"/>
        <v>0</v>
      </c>
      <c r="Q535" s="135">
        <f t="shared" si="181"/>
        <v>10602.762000000001</v>
      </c>
      <c r="R535" s="135">
        <f t="shared" si="181"/>
        <v>0</v>
      </c>
      <c r="S535" s="135">
        <f t="shared" si="181"/>
        <v>0</v>
      </c>
      <c r="T535" s="121"/>
    </row>
    <row r="536" spans="1:20" ht="110.4">
      <c r="A536" s="152" t="s">
        <v>621</v>
      </c>
      <c r="B536" s="64" t="s">
        <v>449</v>
      </c>
      <c r="C536" s="152" t="s">
        <v>346</v>
      </c>
      <c r="D536" s="97" t="s">
        <v>450</v>
      </c>
      <c r="E536" s="97"/>
      <c r="F536" s="97"/>
      <c r="G536" s="152" t="s">
        <v>349</v>
      </c>
      <c r="H536" s="152" t="s">
        <v>36</v>
      </c>
      <c r="I536" s="152" t="s">
        <v>687</v>
      </c>
      <c r="J536" s="152" t="s">
        <v>452</v>
      </c>
      <c r="K536" s="129">
        <v>9868.4230000000007</v>
      </c>
      <c r="L536" s="129">
        <v>0</v>
      </c>
      <c r="M536" s="129">
        <v>0</v>
      </c>
      <c r="N536" s="129">
        <v>10605.111999999999</v>
      </c>
      <c r="O536" s="129">
        <v>0</v>
      </c>
      <c r="P536" s="129">
        <v>0</v>
      </c>
      <c r="Q536" s="129">
        <v>10602.762000000001</v>
      </c>
      <c r="R536" s="129">
        <v>0</v>
      </c>
      <c r="S536" s="129">
        <v>0</v>
      </c>
      <c r="T536" s="155" t="s">
        <v>51</v>
      </c>
    </row>
    <row r="537" spans="1:20" ht="82.8">
      <c r="A537" s="32" t="s">
        <v>621</v>
      </c>
      <c r="B537" s="151" t="s">
        <v>688</v>
      </c>
      <c r="C537" s="32" t="s">
        <v>346</v>
      </c>
      <c r="D537" s="60" t="s">
        <v>30</v>
      </c>
      <c r="E537" s="60" t="s">
        <v>347</v>
      </c>
      <c r="F537" s="60" t="s">
        <v>32</v>
      </c>
      <c r="G537" s="32"/>
      <c r="H537" s="32"/>
      <c r="I537" s="32" t="s">
        <v>689</v>
      </c>
      <c r="J537" s="32"/>
      <c r="K537" s="135">
        <f>K538</f>
        <v>20881.770250000001</v>
      </c>
      <c r="L537" s="135">
        <f t="shared" ref="L537:S537" si="182">L538</f>
        <v>0</v>
      </c>
      <c r="M537" s="135">
        <f t="shared" si="182"/>
        <v>0</v>
      </c>
      <c r="N537" s="135">
        <f t="shared" si="182"/>
        <v>21392.013999999999</v>
      </c>
      <c r="O537" s="135">
        <f t="shared" si="182"/>
        <v>0</v>
      </c>
      <c r="P537" s="135">
        <f t="shared" si="182"/>
        <v>0</v>
      </c>
      <c r="Q537" s="135">
        <f t="shared" si="182"/>
        <v>21382.364000000001</v>
      </c>
      <c r="R537" s="135">
        <f t="shared" si="182"/>
        <v>0</v>
      </c>
      <c r="S537" s="135">
        <f t="shared" si="182"/>
        <v>0</v>
      </c>
      <c r="T537" s="121"/>
    </row>
    <row r="538" spans="1:20" ht="110.4">
      <c r="A538" s="152" t="s">
        <v>621</v>
      </c>
      <c r="B538" s="64" t="s">
        <v>449</v>
      </c>
      <c r="C538" s="152" t="s">
        <v>346</v>
      </c>
      <c r="D538" s="97" t="s">
        <v>450</v>
      </c>
      <c r="E538" s="97"/>
      <c r="F538" s="97"/>
      <c r="G538" s="152" t="s">
        <v>349</v>
      </c>
      <c r="H538" s="152" t="s">
        <v>36</v>
      </c>
      <c r="I538" s="152" t="s">
        <v>689</v>
      </c>
      <c r="J538" s="152" t="s">
        <v>452</v>
      </c>
      <c r="K538" s="129">
        <v>20881.770250000001</v>
      </c>
      <c r="L538" s="129">
        <v>0</v>
      </c>
      <c r="M538" s="129">
        <v>0</v>
      </c>
      <c r="N538" s="129">
        <v>21392.013999999999</v>
      </c>
      <c r="O538" s="129">
        <v>0</v>
      </c>
      <c r="P538" s="129">
        <v>0</v>
      </c>
      <c r="Q538" s="129">
        <v>21382.364000000001</v>
      </c>
      <c r="R538" s="129">
        <v>0</v>
      </c>
      <c r="S538" s="129">
        <v>0</v>
      </c>
      <c r="T538" s="155" t="s">
        <v>51</v>
      </c>
    </row>
    <row r="539" spans="1:20" ht="82.8">
      <c r="A539" s="32" t="s">
        <v>621</v>
      </c>
      <c r="B539" s="151" t="s">
        <v>690</v>
      </c>
      <c r="C539" s="32" t="s">
        <v>346</v>
      </c>
      <c r="D539" s="60" t="s">
        <v>30</v>
      </c>
      <c r="E539" s="60" t="s">
        <v>347</v>
      </c>
      <c r="F539" s="60" t="s">
        <v>32</v>
      </c>
      <c r="G539" s="32"/>
      <c r="H539" s="32"/>
      <c r="I539" s="32" t="s">
        <v>691</v>
      </c>
      <c r="J539" s="32"/>
      <c r="K539" s="135">
        <f>K540</f>
        <v>14330.81756</v>
      </c>
      <c r="L539" s="135">
        <f t="shared" ref="L539:S539" si="183">L540</f>
        <v>0</v>
      </c>
      <c r="M539" s="135">
        <f t="shared" si="183"/>
        <v>0</v>
      </c>
      <c r="N539" s="135">
        <f t="shared" si="183"/>
        <v>12880.035</v>
      </c>
      <c r="O539" s="135">
        <f t="shared" si="183"/>
        <v>0</v>
      </c>
      <c r="P539" s="135">
        <f t="shared" si="183"/>
        <v>0</v>
      </c>
      <c r="Q539" s="135">
        <f t="shared" si="183"/>
        <v>12865.485000000001</v>
      </c>
      <c r="R539" s="135">
        <f t="shared" si="183"/>
        <v>0</v>
      </c>
      <c r="S539" s="135">
        <f t="shared" si="183"/>
        <v>0</v>
      </c>
      <c r="T539" s="121"/>
    </row>
    <row r="540" spans="1:20" ht="110.4">
      <c r="A540" s="152" t="s">
        <v>621</v>
      </c>
      <c r="B540" s="64" t="s">
        <v>449</v>
      </c>
      <c r="C540" s="152" t="s">
        <v>346</v>
      </c>
      <c r="D540" s="97" t="s">
        <v>450</v>
      </c>
      <c r="E540" s="97"/>
      <c r="F540" s="97"/>
      <c r="G540" s="152" t="s">
        <v>349</v>
      </c>
      <c r="H540" s="152" t="s">
        <v>36</v>
      </c>
      <c r="I540" s="152" t="s">
        <v>691</v>
      </c>
      <c r="J540" s="152" t="s">
        <v>452</v>
      </c>
      <c r="K540" s="129">
        <v>14330.81756</v>
      </c>
      <c r="L540" s="129">
        <v>0</v>
      </c>
      <c r="M540" s="129">
        <v>0</v>
      </c>
      <c r="N540" s="129">
        <v>12880.035</v>
      </c>
      <c r="O540" s="129">
        <v>0</v>
      </c>
      <c r="P540" s="129">
        <v>0</v>
      </c>
      <c r="Q540" s="129">
        <v>12865.485000000001</v>
      </c>
      <c r="R540" s="129">
        <v>0</v>
      </c>
      <c r="S540" s="129">
        <v>0</v>
      </c>
      <c r="T540" s="155" t="s">
        <v>51</v>
      </c>
    </row>
    <row r="541" spans="1:20" ht="82.8">
      <c r="A541" s="32" t="s">
        <v>621</v>
      </c>
      <c r="B541" s="151" t="s">
        <v>692</v>
      </c>
      <c r="C541" s="32" t="s">
        <v>647</v>
      </c>
      <c r="D541" s="60" t="s">
        <v>30</v>
      </c>
      <c r="E541" s="60" t="s">
        <v>347</v>
      </c>
      <c r="F541" s="60" t="s">
        <v>32</v>
      </c>
      <c r="G541" s="32"/>
      <c r="H541" s="32"/>
      <c r="I541" s="32" t="s">
        <v>693</v>
      </c>
      <c r="J541" s="32"/>
      <c r="K541" s="135">
        <f>K542</f>
        <v>7127.2486200000003</v>
      </c>
      <c r="L541" s="135">
        <f t="shared" ref="L541:S541" si="184">L542</f>
        <v>0</v>
      </c>
      <c r="M541" s="135">
        <f t="shared" si="184"/>
        <v>0</v>
      </c>
      <c r="N541" s="135">
        <f t="shared" si="184"/>
        <v>6866.5829999999996</v>
      </c>
      <c r="O541" s="135">
        <f t="shared" si="184"/>
        <v>0</v>
      </c>
      <c r="P541" s="135">
        <f t="shared" si="184"/>
        <v>0</v>
      </c>
      <c r="Q541" s="135">
        <f t="shared" si="184"/>
        <v>6860.433</v>
      </c>
      <c r="R541" s="135">
        <f t="shared" si="184"/>
        <v>0</v>
      </c>
      <c r="S541" s="135">
        <f t="shared" si="184"/>
        <v>0</v>
      </c>
      <c r="T541" s="121"/>
    </row>
    <row r="542" spans="1:20" ht="110.4">
      <c r="A542" s="152" t="s">
        <v>621</v>
      </c>
      <c r="B542" s="64" t="s">
        <v>449</v>
      </c>
      <c r="C542" s="152" t="s">
        <v>647</v>
      </c>
      <c r="D542" s="97" t="s">
        <v>694</v>
      </c>
      <c r="E542" s="97"/>
      <c r="F542" s="97"/>
      <c r="G542" s="152" t="s">
        <v>349</v>
      </c>
      <c r="H542" s="152" t="s">
        <v>68</v>
      </c>
      <c r="I542" s="152" t="s">
        <v>693</v>
      </c>
      <c r="J542" s="152" t="s">
        <v>452</v>
      </c>
      <c r="K542" s="129">
        <v>7127.2486200000003</v>
      </c>
      <c r="L542" s="129">
        <v>0</v>
      </c>
      <c r="M542" s="129">
        <v>0</v>
      </c>
      <c r="N542" s="129">
        <v>6866.5829999999996</v>
      </c>
      <c r="O542" s="129">
        <v>0</v>
      </c>
      <c r="P542" s="129">
        <v>0</v>
      </c>
      <c r="Q542" s="129">
        <v>6860.433</v>
      </c>
      <c r="R542" s="129">
        <v>0</v>
      </c>
      <c r="S542" s="129">
        <v>0</v>
      </c>
      <c r="T542" s="155" t="s">
        <v>51</v>
      </c>
    </row>
    <row r="543" spans="1:20" ht="82.8">
      <c r="A543" s="32" t="s">
        <v>621</v>
      </c>
      <c r="B543" s="151" t="s">
        <v>695</v>
      </c>
      <c r="C543" s="32" t="s">
        <v>647</v>
      </c>
      <c r="D543" s="60" t="s">
        <v>30</v>
      </c>
      <c r="E543" s="60" t="s">
        <v>347</v>
      </c>
      <c r="F543" s="60" t="s">
        <v>32</v>
      </c>
      <c r="G543" s="32"/>
      <c r="H543" s="32"/>
      <c r="I543" s="32" t="s">
        <v>696</v>
      </c>
      <c r="J543" s="32"/>
      <c r="K543" s="135">
        <f>K544</f>
        <v>7848.1071700000002</v>
      </c>
      <c r="L543" s="135">
        <f t="shared" ref="L543:S543" si="185">L544</f>
        <v>0</v>
      </c>
      <c r="M543" s="135">
        <f t="shared" si="185"/>
        <v>0</v>
      </c>
      <c r="N543" s="135">
        <f t="shared" si="185"/>
        <v>7999.5320000000002</v>
      </c>
      <c r="O543" s="135">
        <f t="shared" si="185"/>
        <v>0</v>
      </c>
      <c r="P543" s="135">
        <f t="shared" si="185"/>
        <v>0</v>
      </c>
      <c r="Q543" s="135">
        <f t="shared" si="185"/>
        <v>7963.9319999999998</v>
      </c>
      <c r="R543" s="135">
        <f t="shared" si="185"/>
        <v>0</v>
      </c>
      <c r="S543" s="135">
        <f t="shared" si="185"/>
        <v>0</v>
      </c>
      <c r="T543" s="121"/>
    </row>
    <row r="544" spans="1:20" ht="110.4">
      <c r="A544" s="152" t="s">
        <v>621</v>
      </c>
      <c r="B544" s="64" t="s">
        <v>449</v>
      </c>
      <c r="C544" s="152" t="s">
        <v>647</v>
      </c>
      <c r="D544" s="97" t="s">
        <v>450</v>
      </c>
      <c r="E544" s="97"/>
      <c r="F544" s="97"/>
      <c r="G544" s="152" t="s">
        <v>349</v>
      </c>
      <c r="H544" s="152" t="s">
        <v>68</v>
      </c>
      <c r="I544" s="152" t="s">
        <v>696</v>
      </c>
      <c r="J544" s="152" t="s">
        <v>452</v>
      </c>
      <c r="K544" s="129">
        <v>7848.1071700000002</v>
      </c>
      <c r="L544" s="129">
        <v>0</v>
      </c>
      <c r="M544" s="129">
        <v>0</v>
      </c>
      <c r="N544" s="129">
        <v>7999.5320000000002</v>
      </c>
      <c r="O544" s="129">
        <v>0</v>
      </c>
      <c r="P544" s="129">
        <v>0</v>
      </c>
      <c r="Q544" s="129">
        <v>7963.9319999999998</v>
      </c>
      <c r="R544" s="129">
        <v>0</v>
      </c>
      <c r="S544" s="129">
        <v>0</v>
      </c>
      <c r="T544" s="155" t="s">
        <v>51</v>
      </c>
    </row>
    <row r="545" spans="1:20" ht="82.8">
      <c r="A545" s="32" t="s">
        <v>621</v>
      </c>
      <c r="B545" s="151" t="s">
        <v>697</v>
      </c>
      <c r="C545" s="32" t="s">
        <v>369</v>
      </c>
      <c r="D545" s="60" t="s">
        <v>239</v>
      </c>
      <c r="E545" s="60" t="s">
        <v>347</v>
      </c>
      <c r="F545" s="60" t="s">
        <v>32</v>
      </c>
      <c r="G545" s="32"/>
      <c r="H545" s="32"/>
      <c r="I545" s="32" t="s">
        <v>698</v>
      </c>
      <c r="J545" s="32"/>
      <c r="K545" s="135">
        <f>K546</f>
        <v>5966.1000899999999</v>
      </c>
      <c r="L545" s="135">
        <f t="shared" ref="L545:S545" si="186">L546</f>
        <v>0</v>
      </c>
      <c r="M545" s="135">
        <f t="shared" si="186"/>
        <v>0</v>
      </c>
      <c r="N545" s="135">
        <f t="shared" si="186"/>
        <v>11699.803</v>
      </c>
      <c r="O545" s="135">
        <f t="shared" si="186"/>
        <v>0</v>
      </c>
      <c r="P545" s="135">
        <f t="shared" si="186"/>
        <v>0</v>
      </c>
      <c r="Q545" s="135">
        <f t="shared" si="186"/>
        <v>11690.003000000001</v>
      </c>
      <c r="R545" s="135">
        <f t="shared" si="186"/>
        <v>0</v>
      </c>
      <c r="S545" s="135">
        <f t="shared" si="186"/>
        <v>0</v>
      </c>
      <c r="T545" s="135"/>
    </row>
    <row r="546" spans="1:20" ht="110.4">
      <c r="A546" s="152" t="s">
        <v>621</v>
      </c>
      <c r="B546" s="64" t="s">
        <v>449</v>
      </c>
      <c r="C546" s="152" t="s">
        <v>369</v>
      </c>
      <c r="D546" s="97" t="s">
        <v>450</v>
      </c>
      <c r="E546" s="97"/>
      <c r="F546" s="97"/>
      <c r="G546" s="152" t="s">
        <v>349</v>
      </c>
      <c r="H546" s="152" t="s">
        <v>37</v>
      </c>
      <c r="I546" s="152" t="s">
        <v>698</v>
      </c>
      <c r="J546" s="152" t="s">
        <v>452</v>
      </c>
      <c r="K546" s="129">
        <v>5966.1000899999999</v>
      </c>
      <c r="L546" s="129">
        <v>0</v>
      </c>
      <c r="M546" s="129">
        <v>0</v>
      </c>
      <c r="N546" s="129">
        <v>11699.803</v>
      </c>
      <c r="O546" s="129">
        <v>0</v>
      </c>
      <c r="P546" s="129">
        <v>0</v>
      </c>
      <c r="Q546" s="129">
        <v>11690.003000000001</v>
      </c>
      <c r="R546" s="129">
        <v>0</v>
      </c>
      <c r="S546" s="129">
        <v>0</v>
      </c>
      <c r="T546" s="155" t="s">
        <v>51</v>
      </c>
    </row>
    <row r="547" spans="1:20" ht="151.80000000000001">
      <c r="A547" s="32" t="s">
        <v>621</v>
      </c>
      <c r="B547" s="151" t="s">
        <v>699</v>
      </c>
      <c r="C547" s="32" t="s">
        <v>369</v>
      </c>
      <c r="D547" s="60" t="s">
        <v>239</v>
      </c>
      <c r="E547" s="60" t="s">
        <v>347</v>
      </c>
      <c r="F547" s="60" t="s">
        <v>32</v>
      </c>
      <c r="G547" s="32"/>
      <c r="H547" s="32"/>
      <c r="I547" s="32" t="s">
        <v>700</v>
      </c>
      <c r="J547" s="32"/>
      <c r="K547" s="135">
        <f>K548</f>
        <v>6483.6202899999998</v>
      </c>
      <c r="L547" s="135">
        <f t="shared" ref="L547:S547" si="187">L548</f>
        <v>0</v>
      </c>
      <c r="M547" s="135">
        <f t="shared" si="187"/>
        <v>0</v>
      </c>
      <c r="N547" s="135">
        <f t="shared" si="187"/>
        <v>4804.7820000000002</v>
      </c>
      <c r="O547" s="135">
        <f t="shared" si="187"/>
        <v>0</v>
      </c>
      <c r="P547" s="135">
        <f t="shared" si="187"/>
        <v>0</v>
      </c>
      <c r="Q547" s="135">
        <f t="shared" si="187"/>
        <v>4804.7820000000002</v>
      </c>
      <c r="R547" s="135">
        <f t="shared" si="187"/>
        <v>0</v>
      </c>
      <c r="S547" s="135">
        <f t="shared" si="187"/>
        <v>0</v>
      </c>
      <c r="T547" s="135"/>
    </row>
    <row r="548" spans="1:20" ht="110.4">
      <c r="A548" s="152" t="s">
        <v>621</v>
      </c>
      <c r="B548" s="64" t="s">
        <v>449</v>
      </c>
      <c r="C548" s="152" t="s">
        <v>369</v>
      </c>
      <c r="D548" s="97" t="s">
        <v>477</v>
      </c>
      <c r="E548" s="97"/>
      <c r="F548" s="97"/>
      <c r="G548" s="152" t="s">
        <v>349</v>
      </c>
      <c r="H548" s="152" t="s">
        <v>37</v>
      </c>
      <c r="I548" s="152" t="s">
        <v>700</v>
      </c>
      <c r="J548" s="152" t="s">
        <v>452</v>
      </c>
      <c r="K548" s="129">
        <v>6483.6202899999998</v>
      </c>
      <c r="L548" s="129">
        <v>0</v>
      </c>
      <c r="M548" s="129">
        <v>0</v>
      </c>
      <c r="N548" s="129">
        <v>4804.7820000000002</v>
      </c>
      <c r="O548" s="129">
        <v>0</v>
      </c>
      <c r="P548" s="129">
        <v>0</v>
      </c>
      <c r="Q548" s="129">
        <v>4804.7820000000002</v>
      </c>
      <c r="R548" s="129">
        <v>0</v>
      </c>
      <c r="S548" s="129">
        <v>0</v>
      </c>
      <c r="T548" s="155" t="s">
        <v>39</v>
      </c>
    </row>
    <row r="549" spans="1:20" ht="82.8">
      <c r="A549" s="32" t="s">
        <v>621</v>
      </c>
      <c r="B549" s="151" t="s">
        <v>701</v>
      </c>
      <c r="C549" s="32" t="s">
        <v>369</v>
      </c>
      <c r="D549" s="60" t="s">
        <v>239</v>
      </c>
      <c r="E549" s="60" t="s">
        <v>347</v>
      </c>
      <c r="F549" s="60" t="s">
        <v>32</v>
      </c>
      <c r="G549" s="32"/>
      <c r="H549" s="32"/>
      <c r="I549" s="32" t="s">
        <v>702</v>
      </c>
      <c r="J549" s="32"/>
      <c r="K549" s="135">
        <f>K550</f>
        <v>5395.0914599999996</v>
      </c>
      <c r="L549" s="135">
        <f t="shared" ref="L549:S549" si="188">L550</f>
        <v>0</v>
      </c>
      <c r="M549" s="135">
        <f t="shared" si="188"/>
        <v>0</v>
      </c>
      <c r="N549" s="135">
        <f t="shared" si="188"/>
        <v>0</v>
      </c>
      <c r="O549" s="135">
        <f t="shared" si="188"/>
        <v>0</v>
      </c>
      <c r="P549" s="135">
        <f t="shared" si="188"/>
        <v>0</v>
      </c>
      <c r="Q549" s="135">
        <f t="shared" si="188"/>
        <v>0</v>
      </c>
      <c r="R549" s="135">
        <f t="shared" si="188"/>
        <v>0</v>
      </c>
      <c r="S549" s="135">
        <f t="shared" si="188"/>
        <v>0</v>
      </c>
      <c r="T549" s="135"/>
    </row>
    <row r="550" spans="1:20" ht="110.4">
      <c r="A550" s="152" t="s">
        <v>621</v>
      </c>
      <c r="B550" s="64" t="s">
        <v>449</v>
      </c>
      <c r="C550" s="152" t="s">
        <v>369</v>
      </c>
      <c r="D550" s="97" t="s">
        <v>477</v>
      </c>
      <c r="E550" s="97"/>
      <c r="F550" s="97"/>
      <c r="G550" s="152" t="s">
        <v>349</v>
      </c>
      <c r="H550" s="152" t="s">
        <v>37</v>
      </c>
      <c r="I550" s="152" t="s">
        <v>702</v>
      </c>
      <c r="J550" s="152" t="s">
        <v>452</v>
      </c>
      <c r="K550" s="129">
        <v>5395.0914599999996</v>
      </c>
      <c r="L550" s="129">
        <v>0</v>
      </c>
      <c r="M550" s="129">
        <v>0</v>
      </c>
      <c r="N550" s="129">
        <v>0</v>
      </c>
      <c r="O550" s="129">
        <v>0</v>
      </c>
      <c r="P550" s="129">
        <v>0</v>
      </c>
      <c r="Q550" s="129">
        <v>0</v>
      </c>
      <c r="R550" s="129">
        <v>0</v>
      </c>
      <c r="S550" s="129">
        <v>0</v>
      </c>
      <c r="T550" s="155" t="s">
        <v>51</v>
      </c>
    </row>
    <row r="551" spans="1:20" ht="234.6">
      <c r="A551" s="32" t="s">
        <v>621</v>
      </c>
      <c r="B551" s="151" t="s">
        <v>703</v>
      </c>
      <c r="C551" s="32" t="s">
        <v>704</v>
      </c>
      <c r="D551" s="60" t="s">
        <v>657</v>
      </c>
      <c r="E551" s="120" t="s">
        <v>705</v>
      </c>
      <c r="F551" s="120" t="s">
        <v>706</v>
      </c>
      <c r="G551" s="32"/>
      <c r="H551" s="32"/>
      <c r="I551" s="32" t="s">
        <v>707</v>
      </c>
      <c r="J551" s="32"/>
      <c r="K551" s="135">
        <f>K552</f>
        <v>0</v>
      </c>
      <c r="L551" s="135">
        <f t="shared" ref="L551:S553" si="189">L552</f>
        <v>0</v>
      </c>
      <c r="M551" s="135">
        <f t="shared" si="189"/>
        <v>0</v>
      </c>
      <c r="N551" s="135">
        <f t="shared" si="189"/>
        <v>79361.399999999994</v>
      </c>
      <c r="O551" s="135">
        <f t="shared" si="189"/>
        <v>0</v>
      </c>
      <c r="P551" s="135">
        <f t="shared" si="189"/>
        <v>0</v>
      </c>
      <c r="Q551" s="135">
        <f t="shared" si="189"/>
        <v>79362.7</v>
      </c>
      <c r="R551" s="135">
        <f t="shared" si="189"/>
        <v>0</v>
      </c>
      <c r="S551" s="135">
        <f t="shared" si="189"/>
        <v>0</v>
      </c>
      <c r="T551" s="121"/>
    </row>
    <row r="552" spans="1:20" ht="110.4">
      <c r="A552" s="152" t="s">
        <v>621</v>
      </c>
      <c r="B552" s="64" t="s">
        <v>449</v>
      </c>
      <c r="C552" s="152" t="s">
        <v>704</v>
      </c>
      <c r="D552" s="97" t="s">
        <v>708</v>
      </c>
      <c r="E552" s="97"/>
      <c r="F552" s="97"/>
      <c r="G552" s="152" t="s">
        <v>349</v>
      </c>
      <c r="H552" s="152" t="s">
        <v>68</v>
      </c>
      <c r="I552" s="152" t="s">
        <v>707</v>
      </c>
      <c r="J552" s="152" t="s">
        <v>452</v>
      </c>
      <c r="K552" s="129">
        <v>0</v>
      </c>
      <c r="L552" s="129">
        <v>0</v>
      </c>
      <c r="M552" s="129">
        <v>0</v>
      </c>
      <c r="N552" s="129">
        <v>79361.399999999994</v>
      </c>
      <c r="O552" s="129">
        <v>0</v>
      </c>
      <c r="P552" s="129">
        <v>0</v>
      </c>
      <c r="Q552" s="129">
        <v>79362.7</v>
      </c>
      <c r="R552" s="129">
        <v>0</v>
      </c>
      <c r="S552" s="129">
        <v>0</v>
      </c>
      <c r="T552" s="155" t="s">
        <v>51</v>
      </c>
    </row>
    <row r="553" spans="1:20" ht="234.6">
      <c r="A553" s="32" t="s">
        <v>621</v>
      </c>
      <c r="B553" s="151" t="s">
        <v>709</v>
      </c>
      <c r="C553" s="32" t="s">
        <v>704</v>
      </c>
      <c r="D553" s="60" t="s">
        <v>657</v>
      </c>
      <c r="E553" s="120" t="s">
        <v>705</v>
      </c>
      <c r="F553" s="120" t="s">
        <v>706</v>
      </c>
      <c r="G553" s="32"/>
      <c r="H553" s="32"/>
      <c r="I553" s="32" t="s">
        <v>710</v>
      </c>
      <c r="J553" s="32"/>
      <c r="K553" s="135">
        <f>K554</f>
        <v>42044.557000000001</v>
      </c>
      <c r="L553" s="135">
        <f t="shared" si="189"/>
        <v>0</v>
      </c>
      <c r="M553" s="135">
        <f t="shared" si="189"/>
        <v>0</v>
      </c>
      <c r="N553" s="135">
        <f t="shared" si="189"/>
        <v>0</v>
      </c>
      <c r="O553" s="135">
        <f t="shared" si="189"/>
        <v>0</v>
      </c>
      <c r="P553" s="135">
        <f t="shared" si="189"/>
        <v>0</v>
      </c>
      <c r="Q553" s="135">
        <f t="shared" si="189"/>
        <v>0</v>
      </c>
      <c r="R553" s="135">
        <f t="shared" si="189"/>
        <v>0</v>
      </c>
      <c r="S553" s="135">
        <f t="shared" si="189"/>
        <v>0</v>
      </c>
      <c r="T553" s="121"/>
    </row>
    <row r="554" spans="1:20" ht="110.4">
      <c r="A554" s="152" t="s">
        <v>621</v>
      </c>
      <c r="B554" s="64" t="s">
        <v>449</v>
      </c>
      <c r="C554" s="152" t="s">
        <v>704</v>
      </c>
      <c r="D554" s="97" t="s">
        <v>708</v>
      </c>
      <c r="E554" s="97"/>
      <c r="F554" s="97"/>
      <c r="G554" s="152" t="s">
        <v>349</v>
      </c>
      <c r="H554" s="152" t="s">
        <v>68</v>
      </c>
      <c r="I554" s="152" t="s">
        <v>710</v>
      </c>
      <c r="J554" s="152" t="s">
        <v>452</v>
      </c>
      <c r="K554" s="129">
        <v>42044.557000000001</v>
      </c>
      <c r="L554" s="129">
        <v>0</v>
      </c>
      <c r="M554" s="129">
        <v>0</v>
      </c>
      <c r="N554" s="129">
        <v>0</v>
      </c>
      <c r="O554" s="129">
        <v>0</v>
      </c>
      <c r="P554" s="129">
        <v>0</v>
      </c>
      <c r="Q554" s="129">
        <v>0</v>
      </c>
      <c r="R554" s="129">
        <v>0</v>
      </c>
      <c r="S554" s="129">
        <v>0</v>
      </c>
      <c r="T554" s="155" t="s">
        <v>51</v>
      </c>
    </row>
    <row r="555" spans="1:20" ht="234.6">
      <c r="A555" s="32" t="s">
        <v>621</v>
      </c>
      <c r="B555" s="151" t="s">
        <v>711</v>
      </c>
      <c r="C555" s="32" t="s">
        <v>704</v>
      </c>
      <c r="D555" s="60" t="s">
        <v>657</v>
      </c>
      <c r="E555" s="120" t="s">
        <v>705</v>
      </c>
      <c r="F555" s="120" t="s">
        <v>706</v>
      </c>
      <c r="G555" s="32"/>
      <c r="H555" s="32"/>
      <c r="I555" s="32" t="s">
        <v>712</v>
      </c>
      <c r="J555" s="32"/>
      <c r="K555" s="135">
        <f>K556</f>
        <v>49584.843000000001</v>
      </c>
      <c r="L555" s="135">
        <f t="shared" ref="L555:S555" si="190">L556</f>
        <v>0</v>
      </c>
      <c r="M555" s="135">
        <f t="shared" si="190"/>
        <v>0</v>
      </c>
      <c r="N555" s="135">
        <f t="shared" si="190"/>
        <v>0</v>
      </c>
      <c r="O555" s="135">
        <f t="shared" si="190"/>
        <v>0</v>
      </c>
      <c r="P555" s="135">
        <f t="shared" si="190"/>
        <v>0</v>
      </c>
      <c r="Q555" s="135">
        <f t="shared" si="190"/>
        <v>0</v>
      </c>
      <c r="R555" s="135">
        <f t="shared" si="190"/>
        <v>0</v>
      </c>
      <c r="S555" s="135">
        <f t="shared" si="190"/>
        <v>0</v>
      </c>
      <c r="T555" s="121"/>
    </row>
    <row r="556" spans="1:20" ht="110.4">
      <c r="A556" s="152" t="s">
        <v>621</v>
      </c>
      <c r="B556" s="64" t="s">
        <v>449</v>
      </c>
      <c r="C556" s="152" t="s">
        <v>704</v>
      </c>
      <c r="D556" s="97" t="s">
        <v>708</v>
      </c>
      <c r="E556" s="97"/>
      <c r="F556" s="97"/>
      <c r="G556" s="152" t="s">
        <v>349</v>
      </c>
      <c r="H556" s="152" t="s">
        <v>68</v>
      </c>
      <c r="I556" s="152" t="s">
        <v>712</v>
      </c>
      <c r="J556" s="152" t="s">
        <v>452</v>
      </c>
      <c r="K556" s="129">
        <v>49584.843000000001</v>
      </c>
      <c r="L556" s="129">
        <v>0</v>
      </c>
      <c r="M556" s="129">
        <v>0</v>
      </c>
      <c r="N556" s="129">
        <v>0</v>
      </c>
      <c r="O556" s="129">
        <v>0</v>
      </c>
      <c r="P556" s="129">
        <v>0</v>
      </c>
      <c r="Q556" s="129">
        <v>0</v>
      </c>
      <c r="R556" s="129">
        <v>0</v>
      </c>
      <c r="S556" s="129">
        <v>0</v>
      </c>
      <c r="T556" s="155" t="s">
        <v>51</v>
      </c>
    </row>
    <row r="557" spans="1:20" ht="82.8">
      <c r="A557" s="32" t="s">
        <v>621</v>
      </c>
      <c r="B557" s="151" t="s">
        <v>713</v>
      </c>
      <c r="C557" s="32" t="s">
        <v>714</v>
      </c>
      <c r="D557" s="60" t="s">
        <v>657</v>
      </c>
      <c r="E557" s="120" t="s">
        <v>705</v>
      </c>
      <c r="F557" s="120" t="s">
        <v>706</v>
      </c>
      <c r="G557" s="32"/>
      <c r="H557" s="32"/>
      <c r="I557" s="32" t="s">
        <v>715</v>
      </c>
      <c r="J557" s="32"/>
      <c r="K557" s="135">
        <f>K558</f>
        <v>0</v>
      </c>
      <c r="L557" s="135">
        <f t="shared" ref="L557:S559" si="191">L558</f>
        <v>0</v>
      </c>
      <c r="M557" s="135">
        <f t="shared" si="191"/>
        <v>0</v>
      </c>
      <c r="N557" s="135">
        <f t="shared" si="191"/>
        <v>58200</v>
      </c>
      <c r="O557" s="135">
        <f t="shared" si="191"/>
        <v>0</v>
      </c>
      <c r="P557" s="135">
        <f t="shared" si="191"/>
        <v>0</v>
      </c>
      <c r="Q557" s="135">
        <f t="shared" si="191"/>
        <v>58200</v>
      </c>
      <c r="R557" s="135">
        <f t="shared" si="191"/>
        <v>0</v>
      </c>
      <c r="S557" s="135">
        <f t="shared" si="191"/>
        <v>0</v>
      </c>
      <c r="T557" s="121"/>
    </row>
    <row r="558" spans="1:20" ht="110.4">
      <c r="A558" s="152" t="s">
        <v>621</v>
      </c>
      <c r="B558" s="64" t="s">
        <v>449</v>
      </c>
      <c r="C558" s="152" t="s">
        <v>714</v>
      </c>
      <c r="D558" s="154" t="s">
        <v>716</v>
      </c>
      <c r="E558" s="154"/>
      <c r="F558" s="154"/>
      <c r="G558" s="152" t="s">
        <v>349</v>
      </c>
      <c r="H558" s="152" t="s">
        <v>36</v>
      </c>
      <c r="I558" s="152" t="s">
        <v>715</v>
      </c>
      <c r="J558" s="152" t="s">
        <v>452</v>
      </c>
      <c r="K558" s="129">
        <v>0</v>
      </c>
      <c r="L558" s="129">
        <v>0</v>
      </c>
      <c r="M558" s="129">
        <v>0</v>
      </c>
      <c r="N558" s="129">
        <v>58200</v>
      </c>
      <c r="O558" s="129">
        <v>0</v>
      </c>
      <c r="P558" s="129">
        <v>0</v>
      </c>
      <c r="Q558" s="129">
        <v>58200</v>
      </c>
      <c r="R558" s="129">
        <v>0</v>
      </c>
      <c r="S558" s="129">
        <v>0</v>
      </c>
      <c r="T558" s="155" t="s">
        <v>51</v>
      </c>
    </row>
    <row r="559" spans="1:20" ht="82.8">
      <c r="A559" s="32" t="s">
        <v>621</v>
      </c>
      <c r="B559" s="151" t="s">
        <v>717</v>
      </c>
      <c r="C559" s="32" t="s">
        <v>714</v>
      </c>
      <c r="D559" s="60" t="s">
        <v>657</v>
      </c>
      <c r="E559" s="120" t="s">
        <v>705</v>
      </c>
      <c r="F559" s="120" t="s">
        <v>706</v>
      </c>
      <c r="G559" s="32"/>
      <c r="H559" s="32"/>
      <c r="I559" s="32" t="s">
        <v>718</v>
      </c>
      <c r="J559" s="32"/>
      <c r="K559" s="135">
        <f>K560</f>
        <v>14373.261</v>
      </c>
      <c r="L559" s="135">
        <f t="shared" si="191"/>
        <v>0</v>
      </c>
      <c r="M559" s="135">
        <f t="shared" si="191"/>
        <v>0</v>
      </c>
      <c r="N559" s="135">
        <f t="shared" si="191"/>
        <v>0</v>
      </c>
      <c r="O559" s="135">
        <f t="shared" si="191"/>
        <v>0</v>
      </c>
      <c r="P559" s="135">
        <f t="shared" si="191"/>
        <v>0</v>
      </c>
      <c r="Q559" s="135">
        <f t="shared" si="191"/>
        <v>0</v>
      </c>
      <c r="R559" s="135">
        <f t="shared" si="191"/>
        <v>0</v>
      </c>
      <c r="S559" s="135">
        <f t="shared" si="191"/>
        <v>0</v>
      </c>
      <c r="T559" s="121"/>
    </row>
    <row r="560" spans="1:20" ht="110.4">
      <c r="A560" s="152" t="s">
        <v>621</v>
      </c>
      <c r="B560" s="64" t="s">
        <v>449</v>
      </c>
      <c r="C560" s="152" t="s">
        <v>714</v>
      </c>
      <c r="D560" s="154" t="s">
        <v>716</v>
      </c>
      <c r="E560" s="154"/>
      <c r="F560" s="154"/>
      <c r="G560" s="152" t="s">
        <v>349</v>
      </c>
      <c r="H560" s="152" t="s">
        <v>36</v>
      </c>
      <c r="I560" s="152" t="s">
        <v>718</v>
      </c>
      <c r="J560" s="152" t="s">
        <v>452</v>
      </c>
      <c r="K560" s="129">
        <v>14373.261</v>
      </c>
      <c r="L560" s="129">
        <v>0</v>
      </c>
      <c r="M560" s="129">
        <v>0</v>
      </c>
      <c r="N560" s="129">
        <v>0</v>
      </c>
      <c r="O560" s="129">
        <v>0</v>
      </c>
      <c r="P560" s="129">
        <v>0</v>
      </c>
      <c r="Q560" s="129">
        <v>0</v>
      </c>
      <c r="R560" s="129">
        <v>0</v>
      </c>
      <c r="S560" s="129">
        <v>0</v>
      </c>
      <c r="T560" s="155" t="s">
        <v>51</v>
      </c>
    </row>
    <row r="561" spans="1:20" ht="82.8">
      <c r="A561" s="32" t="s">
        <v>621</v>
      </c>
      <c r="B561" s="151" t="s">
        <v>719</v>
      </c>
      <c r="C561" s="32" t="s">
        <v>714</v>
      </c>
      <c r="D561" s="60" t="s">
        <v>657</v>
      </c>
      <c r="E561" s="120" t="s">
        <v>705</v>
      </c>
      <c r="F561" s="120" t="s">
        <v>706</v>
      </c>
      <c r="G561" s="32"/>
      <c r="H561" s="32"/>
      <c r="I561" s="32" t="s">
        <v>720</v>
      </c>
      <c r="J561" s="32"/>
      <c r="K561" s="135">
        <f>K562</f>
        <v>28989.377</v>
      </c>
      <c r="L561" s="135">
        <f t="shared" ref="L561:S561" si="192">L562</f>
        <v>0</v>
      </c>
      <c r="M561" s="135">
        <f t="shared" si="192"/>
        <v>0</v>
      </c>
      <c r="N561" s="135">
        <f t="shared" si="192"/>
        <v>0</v>
      </c>
      <c r="O561" s="135">
        <f t="shared" si="192"/>
        <v>0</v>
      </c>
      <c r="P561" s="135">
        <f t="shared" si="192"/>
        <v>0</v>
      </c>
      <c r="Q561" s="135">
        <f t="shared" si="192"/>
        <v>0</v>
      </c>
      <c r="R561" s="135">
        <f t="shared" si="192"/>
        <v>0</v>
      </c>
      <c r="S561" s="135">
        <f t="shared" si="192"/>
        <v>0</v>
      </c>
      <c r="T561" s="156"/>
    </row>
    <row r="562" spans="1:20" ht="110.4">
      <c r="A562" s="152" t="s">
        <v>621</v>
      </c>
      <c r="B562" s="64" t="s">
        <v>449</v>
      </c>
      <c r="C562" s="152" t="s">
        <v>714</v>
      </c>
      <c r="D562" s="154" t="s">
        <v>716</v>
      </c>
      <c r="E562" s="154"/>
      <c r="F562" s="154"/>
      <c r="G562" s="152" t="s">
        <v>349</v>
      </c>
      <c r="H562" s="152" t="s">
        <v>36</v>
      </c>
      <c r="I562" s="152" t="s">
        <v>720</v>
      </c>
      <c r="J562" s="152" t="s">
        <v>452</v>
      </c>
      <c r="K562" s="129">
        <v>28989.377</v>
      </c>
      <c r="L562" s="129">
        <v>0</v>
      </c>
      <c r="M562" s="129">
        <v>0</v>
      </c>
      <c r="N562" s="129">
        <v>0</v>
      </c>
      <c r="O562" s="129">
        <v>0</v>
      </c>
      <c r="P562" s="129">
        <v>0</v>
      </c>
      <c r="Q562" s="129">
        <v>0</v>
      </c>
      <c r="R562" s="129">
        <v>0</v>
      </c>
      <c r="S562" s="129">
        <v>0</v>
      </c>
      <c r="T562" s="155" t="s">
        <v>51</v>
      </c>
    </row>
    <row r="563" spans="1:20" ht="82.8">
      <c r="A563" s="32" t="s">
        <v>621</v>
      </c>
      <c r="B563" s="151" t="s">
        <v>721</v>
      </c>
      <c r="C563" s="32" t="s">
        <v>714</v>
      </c>
      <c r="D563" s="60" t="s">
        <v>657</v>
      </c>
      <c r="E563" s="120" t="s">
        <v>705</v>
      </c>
      <c r="F563" s="120" t="s">
        <v>706</v>
      </c>
      <c r="G563" s="32"/>
      <c r="H563" s="32"/>
      <c r="I563" s="32" t="s">
        <v>722</v>
      </c>
      <c r="J563" s="32"/>
      <c r="K563" s="135">
        <f>K564</f>
        <v>15541.762000000001</v>
      </c>
      <c r="L563" s="135">
        <f t="shared" ref="L563:S563" si="193">L564</f>
        <v>0</v>
      </c>
      <c r="M563" s="135">
        <f t="shared" si="193"/>
        <v>0</v>
      </c>
      <c r="N563" s="135">
        <f t="shared" si="193"/>
        <v>0</v>
      </c>
      <c r="O563" s="135">
        <f t="shared" si="193"/>
        <v>0</v>
      </c>
      <c r="P563" s="135">
        <f t="shared" si="193"/>
        <v>0</v>
      </c>
      <c r="Q563" s="135">
        <f t="shared" si="193"/>
        <v>0</v>
      </c>
      <c r="R563" s="135">
        <f t="shared" si="193"/>
        <v>0</v>
      </c>
      <c r="S563" s="135">
        <f t="shared" si="193"/>
        <v>0</v>
      </c>
      <c r="T563" s="156"/>
    </row>
    <row r="564" spans="1:20" ht="110.4">
      <c r="A564" s="152" t="s">
        <v>621</v>
      </c>
      <c r="B564" s="64" t="s">
        <v>449</v>
      </c>
      <c r="C564" s="152" t="s">
        <v>714</v>
      </c>
      <c r="D564" s="154" t="s">
        <v>716</v>
      </c>
      <c r="E564" s="154"/>
      <c r="F564" s="154"/>
      <c r="G564" s="152" t="s">
        <v>349</v>
      </c>
      <c r="H564" s="152" t="s">
        <v>36</v>
      </c>
      <c r="I564" s="152" t="s">
        <v>722</v>
      </c>
      <c r="J564" s="152" t="s">
        <v>452</v>
      </c>
      <c r="K564" s="129">
        <v>15541.762000000001</v>
      </c>
      <c r="L564" s="129">
        <v>0</v>
      </c>
      <c r="M564" s="129">
        <v>0</v>
      </c>
      <c r="N564" s="129">
        <v>0</v>
      </c>
      <c r="O564" s="129">
        <v>0</v>
      </c>
      <c r="P564" s="129">
        <v>0</v>
      </c>
      <c r="Q564" s="129">
        <v>0</v>
      </c>
      <c r="R564" s="129">
        <v>0</v>
      </c>
      <c r="S564" s="129">
        <v>0</v>
      </c>
      <c r="T564" s="155" t="s">
        <v>51</v>
      </c>
    </row>
    <row r="565" spans="1:20" ht="69">
      <c r="A565" s="32" t="s">
        <v>621</v>
      </c>
      <c r="B565" s="151" t="s">
        <v>723</v>
      </c>
      <c r="C565" s="32" t="s">
        <v>369</v>
      </c>
      <c r="D565" s="120" t="s">
        <v>454</v>
      </c>
      <c r="E565" s="60" t="s">
        <v>55</v>
      </c>
      <c r="F565" s="60" t="s">
        <v>455</v>
      </c>
      <c r="G565" s="32"/>
      <c r="H565" s="32"/>
      <c r="I565" s="32" t="s">
        <v>724</v>
      </c>
      <c r="J565" s="32"/>
      <c r="K565" s="135">
        <f>K566</f>
        <v>1276.0519999999999</v>
      </c>
      <c r="L565" s="135">
        <f t="shared" ref="L565:S565" si="194">L566</f>
        <v>0</v>
      </c>
      <c r="M565" s="135">
        <f t="shared" si="194"/>
        <v>0</v>
      </c>
      <c r="N565" s="135">
        <f t="shared" si="194"/>
        <v>1139.636</v>
      </c>
      <c r="O565" s="135">
        <f t="shared" si="194"/>
        <v>0</v>
      </c>
      <c r="P565" s="135">
        <f t="shared" si="194"/>
        <v>0</v>
      </c>
      <c r="Q565" s="135">
        <f t="shared" si="194"/>
        <v>1139.636</v>
      </c>
      <c r="R565" s="135">
        <f t="shared" si="194"/>
        <v>0</v>
      </c>
      <c r="S565" s="135">
        <f t="shared" si="194"/>
        <v>0</v>
      </c>
      <c r="T565" s="135"/>
    </row>
    <row r="566" spans="1:20" ht="120" customHeight="1">
      <c r="A566" s="152" t="s">
        <v>621</v>
      </c>
      <c r="B566" s="64" t="s">
        <v>449</v>
      </c>
      <c r="C566" s="152" t="s">
        <v>369</v>
      </c>
      <c r="D566" s="157" t="s">
        <v>324</v>
      </c>
      <c r="E566" s="158"/>
      <c r="F566" s="159"/>
      <c r="G566" s="152" t="s">
        <v>349</v>
      </c>
      <c r="H566" s="152" t="s">
        <v>37</v>
      </c>
      <c r="I566" s="152" t="s">
        <v>725</v>
      </c>
      <c r="J566" s="152" t="s">
        <v>452</v>
      </c>
      <c r="K566" s="129">
        <v>1276.0519999999999</v>
      </c>
      <c r="L566" s="129">
        <v>0</v>
      </c>
      <c r="M566" s="129">
        <v>0</v>
      </c>
      <c r="N566" s="129">
        <v>1139.636</v>
      </c>
      <c r="O566" s="129">
        <v>0</v>
      </c>
      <c r="P566" s="129">
        <v>0</v>
      </c>
      <c r="Q566" s="129">
        <v>1139.636</v>
      </c>
      <c r="R566" s="129">
        <v>0</v>
      </c>
      <c r="S566" s="129">
        <v>0</v>
      </c>
      <c r="T566" s="155" t="s">
        <v>51</v>
      </c>
    </row>
    <row r="567" spans="1:20" ht="151.80000000000001">
      <c r="A567" s="32" t="s">
        <v>621</v>
      </c>
      <c r="B567" s="151" t="s">
        <v>726</v>
      </c>
      <c r="C567" s="32" t="s">
        <v>369</v>
      </c>
      <c r="D567" s="120" t="s">
        <v>454</v>
      </c>
      <c r="E567" s="60" t="s">
        <v>55</v>
      </c>
      <c r="F567" s="60" t="s">
        <v>455</v>
      </c>
      <c r="G567" s="32"/>
      <c r="H567" s="32"/>
      <c r="I567" s="32" t="s">
        <v>727</v>
      </c>
      <c r="J567" s="32"/>
      <c r="K567" s="135">
        <f>K568</f>
        <v>59.5</v>
      </c>
      <c r="L567" s="135">
        <f t="shared" ref="L567:S567" si="195">L568</f>
        <v>0</v>
      </c>
      <c r="M567" s="135">
        <f t="shared" si="195"/>
        <v>0</v>
      </c>
      <c r="N567" s="135">
        <f t="shared" si="195"/>
        <v>0</v>
      </c>
      <c r="O567" s="135">
        <f t="shared" si="195"/>
        <v>0</v>
      </c>
      <c r="P567" s="135">
        <f t="shared" si="195"/>
        <v>0</v>
      </c>
      <c r="Q567" s="135">
        <f t="shared" si="195"/>
        <v>0</v>
      </c>
      <c r="R567" s="135">
        <f t="shared" si="195"/>
        <v>0</v>
      </c>
      <c r="S567" s="135">
        <f t="shared" si="195"/>
        <v>0</v>
      </c>
      <c r="T567" s="135"/>
    </row>
    <row r="568" spans="1:20" ht="110.4">
      <c r="A568" s="152" t="s">
        <v>621</v>
      </c>
      <c r="B568" s="64" t="s">
        <v>449</v>
      </c>
      <c r="C568" s="152" t="s">
        <v>369</v>
      </c>
      <c r="D568" s="157" t="s">
        <v>324</v>
      </c>
      <c r="E568" s="158"/>
      <c r="F568" s="159"/>
      <c r="G568" s="152" t="s">
        <v>349</v>
      </c>
      <c r="H568" s="152" t="s">
        <v>37</v>
      </c>
      <c r="I568" s="152" t="s">
        <v>727</v>
      </c>
      <c r="J568" s="152" t="s">
        <v>452</v>
      </c>
      <c r="K568" s="129">
        <v>59.5</v>
      </c>
      <c r="L568" s="129">
        <v>0</v>
      </c>
      <c r="M568" s="129">
        <v>0</v>
      </c>
      <c r="N568" s="129">
        <v>0</v>
      </c>
      <c r="O568" s="129">
        <v>0</v>
      </c>
      <c r="P568" s="129">
        <v>0</v>
      </c>
      <c r="Q568" s="129">
        <v>0</v>
      </c>
      <c r="R568" s="129">
        <v>0</v>
      </c>
      <c r="S568" s="129">
        <v>0</v>
      </c>
      <c r="T568" s="155" t="s">
        <v>51</v>
      </c>
    </row>
    <row r="569" spans="1:20" ht="82.8">
      <c r="A569" s="32" t="s">
        <v>621</v>
      </c>
      <c r="B569" s="151" t="s">
        <v>728</v>
      </c>
      <c r="C569" s="32" t="s">
        <v>630</v>
      </c>
      <c r="D569" s="60" t="s">
        <v>239</v>
      </c>
      <c r="E569" s="120" t="s">
        <v>347</v>
      </c>
      <c r="F569" s="60" t="s">
        <v>32</v>
      </c>
      <c r="G569" s="32"/>
      <c r="H569" s="32"/>
      <c r="I569" s="32" t="s">
        <v>729</v>
      </c>
      <c r="J569" s="32"/>
      <c r="K569" s="135">
        <f t="shared" ref="K569:S569" si="196">K570+K571+K572</f>
        <v>8783.5603300000002</v>
      </c>
      <c r="L569" s="135">
        <f t="shared" si="196"/>
        <v>0</v>
      </c>
      <c r="M569" s="135">
        <f t="shared" si="196"/>
        <v>0</v>
      </c>
      <c r="N569" s="135">
        <f t="shared" si="196"/>
        <v>7839.9579999999996</v>
      </c>
      <c r="O569" s="135">
        <f t="shared" si="196"/>
        <v>0</v>
      </c>
      <c r="P569" s="135">
        <f t="shared" si="196"/>
        <v>0</v>
      </c>
      <c r="Q569" s="135">
        <f t="shared" si="196"/>
        <v>7839.9579999999996</v>
      </c>
      <c r="R569" s="135">
        <f t="shared" si="196"/>
        <v>0</v>
      </c>
      <c r="S569" s="135">
        <f t="shared" si="196"/>
        <v>0</v>
      </c>
      <c r="T569" s="135"/>
    </row>
    <row r="570" spans="1:20" ht="124.5" customHeight="1">
      <c r="A570" s="152" t="s">
        <v>621</v>
      </c>
      <c r="B570" s="64" t="s">
        <v>108</v>
      </c>
      <c r="C570" s="152" t="s">
        <v>630</v>
      </c>
      <c r="D570" s="126" t="s">
        <v>602</v>
      </c>
      <c r="E570" s="126" t="s">
        <v>55</v>
      </c>
      <c r="F570" s="126" t="s">
        <v>442</v>
      </c>
      <c r="G570" s="152" t="s">
        <v>349</v>
      </c>
      <c r="H570" s="152" t="s">
        <v>201</v>
      </c>
      <c r="I570" s="152" t="s">
        <v>729</v>
      </c>
      <c r="J570" s="152" t="s">
        <v>202</v>
      </c>
      <c r="K570" s="129">
        <v>6238.9970000000003</v>
      </c>
      <c r="L570" s="129">
        <v>0</v>
      </c>
      <c r="M570" s="129">
        <v>0</v>
      </c>
      <c r="N570" s="129">
        <v>5877.848</v>
      </c>
      <c r="O570" s="129">
        <v>0</v>
      </c>
      <c r="P570" s="129">
        <v>0</v>
      </c>
      <c r="Q570" s="129">
        <v>5877.848</v>
      </c>
      <c r="R570" s="129">
        <v>0</v>
      </c>
      <c r="S570" s="129">
        <v>0</v>
      </c>
      <c r="T570" s="155" t="s">
        <v>39</v>
      </c>
    </row>
    <row r="571" spans="1:20" ht="69">
      <c r="A571" s="152" t="s">
        <v>621</v>
      </c>
      <c r="B571" s="64" t="s">
        <v>110</v>
      </c>
      <c r="C571" s="152" t="s">
        <v>630</v>
      </c>
      <c r="D571" s="160" t="s">
        <v>433</v>
      </c>
      <c r="E571" s="160"/>
      <c r="F571" s="160"/>
      <c r="G571" s="152" t="s">
        <v>349</v>
      </c>
      <c r="H571" s="152" t="s">
        <v>201</v>
      </c>
      <c r="I571" s="152" t="s">
        <v>729</v>
      </c>
      <c r="J571" s="152" t="s">
        <v>203</v>
      </c>
      <c r="K571" s="129">
        <v>1851.8633299999999</v>
      </c>
      <c r="L571" s="129">
        <v>0</v>
      </c>
      <c r="M571" s="129">
        <v>0</v>
      </c>
      <c r="N571" s="129">
        <v>1775.11</v>
      </c>
      <c r="O571" s="129">
        <v>0</v>
      </c>
      <c r="P571" s="129">
        <v>0</v>
      </c>
      <c r="Q571" s="129">
        <v>1775.11</v>
      </c>
      <c r="R571" s="129">
        <v>0</v>
      </c>
      <c r="S571" s="129">
        <v>0</v>
      </c>
      <c r="T571" s="155" t="s">
        <v>39</v>
      </c>
    </row>
    <row r="572" spans="1:20" ht="81.75" customHeight="1">
      <c r="A572" s="152" t="s">
        <v>621</v>
      </c>
      <c r="B572" s="47" t="s">
        <v>48</v>
      </c>
      <c r="C572" s="152" t="s">
        <v>630</v>
      </c>
      <c r="D572" s="160" t="s">
        <v>392</v>
      </c>
      <c r="E572" s="160"/>
      <c r="F572" s="160"/>
      <c r="G572" s="152" t="s">
        <v>349</v>
      </c>
      <c r="H572" s="152" t="s">
        <v>201</v>
      </c>
      <c r="I572" s="152" t="s">
        <v>729</v>
      </c>
      <c r="J572" s="152" t="s">
        <v>50</v>
      </c>
      <c r="K572" s="129">
        <v>692.7</v>
      </c>
      <c r="L572" s="129">
        <v>0</v>
      </c>
      <c r="M572" s="129">
        <v>0</v>
      </c>
      <c r="N572" s="129">
        <v>187</v>
      </c>
      <c r="O572" s="129">
        <v>0</v>
      </c>
      <c r="P572" s="129">
        <v>0</v>
      </c>
      <c r="Q572" s="129">
        <v>187</v>
      </c>
      <c r="R572" s="129">
        <v>0</v>
      </c>
      <c r="S572" s="129">
        <v>0</v>
      </c>
      <c r="T572" s="155" t="s">
        <v>51</v>
      </c>
    </row>
    <row r="573" spans="1:20" ht="165.6">
      <c r="A573" s="32" t="s">
        <v>621</v>
      </c>
      <c r="B573" s="151" t="s">
        <v>730</v>
      </c>
      <c r="C573" s="32" t="s">
        <v>140</v>
      </c>
      <c r="D573" s="60" t="s">
        <v>731</v>
      </c>
      <c r="E573" s="120" t="s">
        <v>55</v>
      </c>
      <c r="F573" s="120" t="s">
        <v>732</v>
      </c>
      <c r="G573" s="32"/>
      <c r="H573" s="32"/>
      <c r="I573" s="32" t="s">
        <v>733</v>
      </c>
      <c r="J573" s="32"/>
      <c r="K573" s="135">
        <f>K574</f>
        <v>281.89999999999998</v>
      </c>
      <c r="L573" s="135">
        <f t="shared" ref="L573:S573" si="197">L574</f>
        <v>0</v>
      </c>
      <c r="M573" s="135">
        <f t="shared" si="197"/>
        <v>0</v>
      </c>
      <c r="N573" s="135">
        <f t="shared" si="197"/>
        <v>281.89999999999998</v>
      </c>
      <c r="O573" s="135">
        <f t="shared" si="197"/>
        <v>0</v>
      </c>
      <c r="P573" s="135">
        <f t="shared" si="197"/>
        <v>0</v>
      </c>
      <c r="Q573" s="135">
        <f t="shared" si="197"/>
        <v>281.89999999999998</v>
      </c>
      <c r="R573" s="135">
        <f t="shared" si="197"/>
        <v>0</v>
      </c>
      <c r="S573" s="135">
        <f t="shared" si="197"/>
        <v>0</v>
      </c>
      <c r="T573" s="135"/>
    </row>
    <row r="574" spans="1:20" ht="92.25" customHeight="1">
      <c r="A574" s="152" t="s">
        <v>621</v>
      </c>
      <c r="B574" s="153" t="s">
        <v>734</v>
      </c>
      <c r="C574" s="152" t="s">
        <v>140</v>
      </c>
      <c r="D574" s="97" t="s">
        <v>735</v>
      </c>
      <c r="E574" s="97"/>
      <c r="F574" s="97"/>
      <c r="G574" s="152" t="s">
        <v>60</v>
      </c>
      <c r="H574" s="152" t="s">
        <v>37</v>
      </c>
      <c r="I574" s="152" t="s">
        <v>733</v>
      </c>
      <c r="J574" s="152" t="s">
        <v>155</v>
      </c>
      <c r="K574" s="129">
        <v>281.89999999999998</v>
      </c>
      <c r="L574" s="129">
        <v>0</v>
      </c>
      <c r="M574" s="129">
        <v>0</v>
      </c>
      <c r="N574" s="129">
        <v>281.89999999999998</v>
      </c>
      <c r="O574" s="129">
        <v>0</v>
      </c>
      <c r="P574" s="129">
        <v>0</v>
      </c>
      <c r="Q574" s="129">
        <v>281.89999999999998</v>
      </c>
      <c r="R574" s="129">
        <v>0</v>
      </c>
      <c r="S574" s="129">
        <v>0</v>
      </c>
      <c r="T574" s="155" t="s">
        <v>51</v>
      </c>
    </row>
    <row r="575" spans="1:20" ht="248.4">
      <c r="A575" s="32" t="s">
        <v>621</v>
      </c>
      <c r="B575" s="151" t="s">
        <v>736</v>
      </c>
      <c r="C575" s="32" t="s">
        <v>737</v>
      </c>
      <c r="D575" s="60" t="s">
        <v>738</v>
      </c>
      <c r="E575" s="120" t="s">
        <v>55</v>
      </c>
      <c r="F575" s="120" t="s">
        <v>95</v>
      </c>
      <c r="G575" s="32"/>
      <c r="H575" s="32"/>
      <c r="I575" s="32" t="s">
        <v>739</v>
      </c>
      <c r="J575" s="32"/>
      <c r="K575" s="135">
        <f t="shared" ref="K575:S575" si="198">K576</f>
        <v>6295.7</v>
      </c>
      <c r="L575" s="135">
        <f t="shared" si="198"/>
        <v>0</v>
      </c>
      <c r="M575" s="135">
        <f t="shared" si="198"/>
        <v>0</v>
      </c>
      <c r="N575" s="135">
        <f t="shared" si="198"/>
        <v>5735.3</v>
      </c>
      <c r="O575" s="135">
        <f t="shared" si="198"/>
        <v>0</v>
      </c>
      <c r="P575" s="135">
        <f t="shared" si="198"/>
        <v>0</v>
      </c>
      <c r="Q575" s="135">
        <f t="shared" si="198"/>
        <v>5735.3</v>
      </c>
      <c r="R575" s="135">
        <f t="shared" si="198"/>
        <v>0</v>
      </c>
      <c r="S575" s="135">
        <f t="shared" si="198"/>
        <v>0</v>
      </c>
      <c r="T575" s="135"/>
    </row>
    <row r="576" spans="1:20" ht="103.5" customHeight="1">
      <c r="A576" s="152" t="s">
        <v>621</v>
      </c>
      <c r="B576" s="153" t="s">
        <v>734</v>
      </c>
      <c r="C576" s="152" t="s">
        <v>737</v>
      </c>
      <c r="D576" s="97" t="s">
        <v>740</v>
      </c>
      <c r="E576" s="97"/>
      <c r="F576" s="97"/>
      <c r="G576" s="152" t="s">
        <v>60</v>
      </c>
      <c r="H576" s="152" t="s">
        <v>59</v>
      </c>
      <c r="I576" s="152" t="s">
        <v>739</v>
      </c>
      <c r="J576" s="152" t="s">
        <v>155</v>
      </c>
      <c r="K576" s="129">
        <v>6295.7</v>
      </c>
      <c r="L576" s="129">
        <v>0</v>
      </c>
      <c r="M576" s="129">
        <v>0</v>
      </c>
      <c r="N576" s="129">
        <v>5735.3</v>
      </c>
      <c r="O576" s="129">
        <v>0</v>
      </c>
      <c r="P576" s="129">
        <v>0</v>
      </c>
      <c r="Q576" s="129">
        <v>5735.3</v>
      </c>
      <c r="R576" s="129">
        <v>0</v>
      </c>
      <c r="S576" s="129">
        <v>0</v>
      </c>
      <c r="T576" s="155" t="s">
        <v>51</v>
      </c>
    </row>
    <row r="577" spans="1:20" ht="82.8">
      <c r="A577" s="32" t="s">
        <v>621</v>
      </c>
      <c r="B577" s="151" t="s">
        <v>741</v>
      </c>
      <c r="C577" s="32" t="s">
        <v>647</v>
      </c>
      <c r="D577" s="60" t="s">
        <v>742</v>
      </c>
      <c r="E577" s="60" t="s">
        <v>743</v>
      </c>
      <c r="F577" s="60" t="s">
        <v>580</v>
      </c>
      <c r="G577" s="32"/>
      <c r="H577" s="32"/>
      <c r="I577" s="32" t="s">
        <v>744</v>
      </c>
      <c r="J577" s="32"/>
      <c r="K577" s="135">
        <f>K578</f>
        <v>132.69999999999999</v>
      </c>
      <c r="L577" s="135">
        <f t="shared" ref="L577:S577" si="199">L578</f>
        <v>0</v>
      </c>
      <c r="M577" s="135">
        <f t="shared" si="199"/>
        <v>0</v>
      </c>
      <c r="N577" s="135">
        <f t="shared" si="199"/>
        <v>132.69999999999999</v>
      </c>
      <c r="O577" s="135">
        <f t="shared" si="199"/>
        <v>0</v>
      </c>
      <c r="P577" s="135">
        <f t="shared" si="199"/>
        <v>0</v>
      </c>
      <c r="Q577" s="135">
        <f t="shared" si="199"/>
        <v>132.69999999999999</v>
      </c>
      <c r="R577" s="135">
        <f t="shared" si="199"/>
        <v>0</v>
      </c>
      <c r="S577" s="135">
        <f t="shared" si="199"/>
        <v>0</v>
      </c>
      <c r="T577" s="121"/>
    </row>
    <row r="578" spans="1:20" ht="55.2">
      <c r="A578" s="152" t="s">
        <v>621</v>
      </c>
      <c r="B578" s="153" t="s">
        <v>582</v>
      </c>
      <c r="C578" s="152" t="s">
        <v>647</v>
      </c>
      <c r="D578" s="97" t="s">
        <v>745</v>
      </c>
      <c r="E578" s="97"/>
      <c r="F578" s="97"/>
      <c r="G578" s="152" t="s">
        <v>349</v>
      </c>
      <c r="H578" s="152" t="s">
        <v>68</v>
      </c>
      <c r="I578" s="152" t="s">
        <v>746</v>
      </c>
      <c r="J578" s="152" t="s">
        <v>585</v>
      </c>
      <c r="K578" s="129">
        <v>132.69999999999999</v>
      </c>
      <c r="L578" s="129">
        <v>0</v>
      </c>
      <c r="M578" s="129">
        <v>0</v>
      </c>
      <c r="N578" s="129">
        <v>132.69999999999999</v>
      </c>
      <c r="O578" s="129">
        <v>0</v>
      </c>
      <c r="P578" s="129">
        <v>0</v>
      </c>
      <c r="Q578" s="129">
        <v>132.69999999999999</v>
      </c>
      <c r="R578" s="129">
        <v>0</v>
      </c>
      <c r="S578" s="129">
        <v>0</v>
      </c>
      <c r="T578" s="155" t="s">
        <v>51</v>
      </c>
    </row>
    <row r="579" spans="1:20" ht="82.8">
      <c r="A579" s="32" t="s">
        <v>621</v>
      </c>
      <c r="B579" s="151" t="s">
        <v>747</v>
      </c>
      <c r="C579" s="32" t="s">
        <v>647</v>
      </c>
      <c r="D579" s="60" t="s">
        <v>30</v>
      </c>
      <c r="E579" s="60" t="s">
        <v>347</v>
      </c>
      <c r="F579" s="60" t="s">
        <v>32</v>
      </c>
      <c r="G579" s="32"/>
      <c r="H579" s="32"/>
      <c r="I579" s="32" t="s">
        <v>748</v>
      </c>
      <c r="J579" s="32"/>
      <c r="K579" s="135">
        <f>K580</f>
        <v>2400.0151099999998</v>
      </c>
      <c r="L579" s="135">
        <f t="shared" ref="L579:S579" si="200">L580</f>
        <v>0</v>
      </c>
      <c r="M579" s="135">
        <f t="shared" si="200"/>
        <v>0</v>
      </c>
      <c r="N579" s="135">
        <f t="shared" si="200"/>
        <v>1367.3030000000001</v>
      </c>
      <c r="O579" s="135">
        <f t="shared" si="200"/>
        <v>0</v>
      </c>
      <c r="P579" s="135">
        <f t="shared" si="200"/>
        <v>0</v>
      </c>
      <c r="Q579" s="135">
        <f t="shared" si="200"/>
        <v>1367.3030000000001</v>
      </c>
      <c r="R579" s="135">
        <f t="shared" si="200"/>
        <v>0</v>
      </c>
      <c r="S579" s="135">
        <f t="shared" si="200"/>
        <v>0</v>
      </c>
      <c r="T579" s="121"/>
    </row>
    <row r="580" spans="1:20" ht="120" customHeight="1">
      <c r="A580" s="152" t="s">
        <v>621</v>
      </c>
      <c r="B580" s="153" t="s">
        <v>501</v>
      </c>
      <c r="C580" s="152" t="s">
        <v>647</v>
      </c>
      <c r="D580" s="123" t="s">
        <v>749</v>
      </c>
      <c r="E580" s="123"/>
      <c r="F580" s="123"/>
      <c r="G580" s="152" t="s">
        <v>349</v>
      </c>
      <c r="H580" s="152" t="s">
        <v>68</v>
      </c>
      <c r="I580" s="152" t="s">
        <v>748</v>
      </c>
      <c r="J580" s="152" t="s">
        <v>502</v>
      </c>
      <c r="K580" s="129">
        <v>2400.0151099999998</v>
      </c>
      <c r="L580" s="129">
        <v>0</v>
      </c>
      <c r="M580" s="129">
        <v>0</v>
      </c>
      <c r="N580" s="129">
        <v>1367.3030000000001</v>
      </c>
      <c r="O580" s="129">
        <v>0</v>
      </c>
      <c r="P580" s="129">
        <v>0</v>
      </c>
      <c r="Q580" s="129">
        <v>1367.3030000000001</v>
      </c>
      <c r="R580" s="129">
        <v>0</v>
      </c>
      <c r="S580" s="129">
        <v>0</v>
      </c>
      <c r="T580" s="155" t="s">
        <v>51</v>
      </c>
    </row>
    <row r="581" spans="1:20" ht="82.8">
      <c r="A581" s="32" t="s">
        <v>621</v>
      </c>
      <c r="B581" s="151" t="s">
        <v>750</v>
      </c>
      <c r="C581" s="32" t="s">
        <v>647</v>
      </c>
      <c r="D581" s="60" t="s">
        <v>30</v>
      </c>
      <c r="E581" s="60" t="s">
        <v>347</v>
      </c>
      <c r="F581" s="60" t="s">
        <v>32</v>
      </c>
      <c r="G581" s="32"/>
      <c r="H581" s="32"/>
      <c r="I581" s="32" t="s">
        <v>751</v>
      </c>
      <c r="J581" s="32"/>
      <c r="K581" s="135">
        <f>K582</f>
        <v>1564.8209999999999</v>
      </c>
      <c r="L581" s="135">
        <f t="shared" ref="L581:S581" si="201">L582</f>
        <v>0</v>
      </c>
      <c r="M581" s="135">
        <f t="shared" si="201"/>
        <v>0</v>
      </c>
      <c r="N581" s="135">
        <f t="shared" si="201"/>
        <v>1183.4590000000001</v>
      </c>
      <c r="O581" s="135">
        <f t="shared" si="201"/>
        <v>0</v>
      </c>
      <c r="P581" s="135">
        <f t="shared" si="201"/>
        <v>0</v>
      </c>
      <c r="Q581" s="135">
        <f t="shared" si="201"/>
        <v>1183.4590000000001</v>
      </c>
      <c r="R581" s="135">
        <f t="shared" si="201"/>
        <v>0</v>
      </c>
      <c r="S581" s="135">
        <f t="shared" si="201"/>
        <v>0</v>
      </c>
      <c r="T581" s="121"/>
    </row>
    <row r="582" spans="1:20" ht="114" customHeight="1">
      <c r="A582" s="152" t="s">
        <v>621</v>
      </c>
      <c r="B582" s="153" t="s">
        <v>501</v>
      </c>
      <c r="C582" s="152" t="s">
        <v>647</v>
      </c>
      <c r="D582" s="123" t="s">
        <v>749</v>
      </c>
      <c r="E582" s="123"/>
      <c r="F582" s="123"/>
      <c r="G582" s="152" t="s">
        <v>349</v>
      </c>
      <c r="H582" s="152" t="s">
        <v>68</v>
      </c>
      <c r="I582" s="152" t="s">
        <v>751</v>
      </c>
      <c r="J582" s="152" t="s">
        <v>502</v>
      </c>
      <c r="K582" s="129">
        <v>1564.8209999999999</v>
      </c>
      <c r="L582" s="129">
        <v>0</v>
      </c>
      <c r="M582" s="129">
        <v>0</v>
      </c>
      <c r="N582" s="129">
        <v>1183.4590000000001</v>
      </c>
      <c r="O582" s="129">
        <v>0</v>
      </c>
      <c r="P582" s="129">
        <v>0</v>
      </c>
      <c r="Q582" s="129">
        <v>1183.4590000000001</v>
      </c>
      <c r="R582" s="129">
        <v>0</v>
      </c>
      <c r="S582" s="129">
        <v>0</v>
      </c>
      <c r="T582" s="155" t="s">
        <v>51</v>
      </c>
    </row>
    <row r="583" spans="1:20" ht="82.8">
      <c r="A583" s="32" t="s">
        <v>621</v>
      </c>
      <c r="B583" s="151" t="s">
        <v>752</v>
      </c>
      <c r="C583" s="32" t="s">
        <v>647</v>
      </c>
      <c r="D583" s="60" t="s">
        <v>30</v>
      </c>
      <c r="E583" s="60" t="s">
        <v>347</v>
      </c>
      <c r="F583" s="60" t="s">
        <v>32</v>
      </c>
      <c r="G583" s="32"/>
      <c r="H583" s="32"/>
      <c r="I583" s="32" t="s">
        <v>753</v>
      </c>
      <c r="J583" s="32"/>
      <c r="K583" s="135">
        <f>K584</f>
        <v>0</v>
      </c>
      <c r="L583" s="135">
        <f t="shared" ref="L583:S583" si="202">L584</f>
        <v>0</v>
      </c>
      <c r="M583" s="135">
        <f t="shared" si="202"/>
        <v>0</v>
      </c>
      <c r="N583" s="135">
        <f t="shared" si="202"/>
        <v>2292</v>
      </c>
      <c r="O583" s="135">
        <f t="shared" si="202"/>
        <v>0</v>
      </c>
      <c r="P583" s="135">
        <f t="shared" si="202"/>
        <v>0</v>
      </c>
      <c r="Q583" s="135">
        <f t="shared" si="202"/>
        <v>2292</v>
      </c>
      <c r="R583" s="135">
        <f t="shared" si="202"/>
        <v>0</v>
      </c>
      <c r="S583" s="135">
        <f t="shared" si="202"/>
        <v>0</v>
      </c>
      <c r="T583" s="121"/>
    </row>
    <row r="584" spans="1:20" ht="63" customHeight="1">
      <c r="A584" s="152" t="s">
        <v>621</v>
      </c>
      <c r="B584" s="153" t="s">
        <v>501</v>
      </c>
      <c r="C584" s="152" t="s">
        <v>647</v>
      </c>
      <c r="D584" s="154" t="s">
        <v>324</v>
      </c>
      <c r="E584" s="154"/>
      <c r="F584" s="154"/>
      <c r="G584" s="152" t="s">
        <v>349</v>
      </c>
      <c r="H584" s="152" t="s">
        <v>68</v>
      </c>
      <c r="I584" s="152" t="s">
        <v>753</v>
      </c>
      <c r="J584" s="152" t="s">
        <v>502</v>
      </c>
      <c r="K584" s="129">
        <v>0</v>
      </c>
      <c r="L584" s="129">
        <v>0</v>
      </c>
      <c r="M584" s="129">
        <v>0</v>
      </c>
      <c r="N584" s="129">
        <v>2292</v>
      </c>
      <c r="O584" s="129">
        <v>0</v>
      </c>
      <c r="P584" s="129">
        <v>0</v>
      </c>
      <c r="Q584" s="129">
        <v>2292</v>
      </c>
      <c r="R584" s="129">
        <v>0</v>
      </c>
      <c r="S584" s="129">
        <v>0</v>
      </c>
      <c r="T584" s="155" t="s">
        <v>51</v>
      </c>
    </row>
    <row r="585" spans="1:20" ht="82.8">
      <c r="A585" s="161" t="s">
        <v>621</v>
      </c>
      <c r="B585" s="162" t="s">
        <v>754</v>
      </c>
      <c r="C585" s="32" t="s">
        <v>647</v>
      </c>
      <c r="D585" s="60" t="s">
        <v>30</v>
      </c>
      <c r="E585" s="60" t="s">
        <v>347</v>
      </c>
      <c r="F585" s="60" t="s">
        <v>32</v>
      </c>
      <c r="G585" s="161"/>
      <c r="H585" s="161"/>
      <c r="I585" s="161" t="s">
        <v>755</v>
      </c>
      <c r="J585" s="161"/>
      <c r="K585" s="135">
        <f t="shared" ref="K585:S585" si="203">K586</f>
        <v>1143.3</v>
      </c>
      <c r="L585" s="135">
        <f t="shared" si="203"/>
        <v>0</v>
      </c>
      <c r="M585" s="135">
        <f t="shared" si="203"/>
        <v>0</v>
      </c>
      <c r="N585" s="135">
        <f t="shared" si="203"/>
        <v>0</v>
      </c>
      <c r="O585" s="135">
        <f t="shared" si="203"/>
        <v>0</v>
      </c>
      <c r="P585" s="135">
        <f t="shared" si="203"/>
        <v>0</v>
      </c>
      <c r="Q585" s="135">
        <f t="shared" si="203"/>
        <v>0</v>
      </c>
      <c r="R585" s="135">
        <f t="shared" si="203"/>
        <v>0</v>
      </c>
      <c r="S585" s="135">
        <f t="shared" si="203"/>
        <v>0</v>
      </c>
      <c r="T585" s="163"/>
    </row>
    <row r="586" spans="1:20" ht="70.5" customHeight="1">
      <c r="A586" s="152" t="s">
        <v>621</v>
      </c>
      <c r="B586" s="153" t="s">
        <v>501</v>
      </c>
      <c r="C586" s="152" t="s">
        <v>647</v>
      </c>
      <c r="D586" s="154" t="s">
        <v>324</v>
      </c>
      <c r="E586" s="154"/>
      <c r="F586" s="154"/>
      <c r="G586" s="152" t="s">
        <v>349</v>
      </c>
      <c r="H586" s="152" t="s">
        <v>68</v>
      </c>
      <c r="I586" s="152" t="s">
        <v>755</v>
      </c>
      <c r="J586" s="152" t="s">
        <v>502</v>
      </c>
      <c r="K586" s="129">
        <v>1143.3</v>
      </c>
      <c r="L586" s="129">
        <v>0</v>
      </c>
      <c r="M586" s="129">
        <v>0</v>
      </c>
      <c r="N586" s="129">
        <v>0</v>
      </c>
      <c r="O586" s="129">
        <v>0</v>
      </c>
      <c r="P586" s="129">
        <v>0</v>
      </c>
      <c r="Q586" s="129">
        <v>0</v>
      </c>
      <c r="R586" s="129">
        <v>0</v>
      </c>
      <c r="S586" s="129">
        <v>0</v>
      </c>
      <c r="T586" s="155" t="s">
        <v>51</v>
      </c>
    </row>
    <row r="587" spans="1:20" ht="82.8">
      <c r="A587" s="32" t="s">
        <v>621</v>
      </c>
      <c r="B587" s="162" t="s">
        <v>756</v>
      </c>
      <c r="C587" s="32" t="s">
        <v>647</v>
      </c>
      <c r="D587" s="60" t="s">
        <v>30</v>
      </c>
      <c r="E587" s="60" t="s">
        <v>347</v>
      </c>
      <c r="F587" s="60" t="s">
        <v>32</v>
      </c>
      <c r="G587" s="32"/>
      <c r="H587" s="32"/>
      <c r="I587" s="32" t="s">
        <v>757</v>
      </c>
      <c r="J587" s="32"/>
      <c r="K587" s="135">
        <f t="shared" ref="K587:S587" si="204">K588</f>
        <v>1148.7</v>
      </c>
      <c r="L587" s="135">
        <f t="shared" si="204"/>
        <v>0</v>
      </c>
      <c r="M587" s="135">
        <f t="shared" si="204"/>
        <v>0</v>
      </c>
      <c r="N587" s="135">
        <f t="shared" si="204"/>
        <v>0</v>
      </c>
      <c r="O587" s="135">
        <f t="shared" si="204"/>
        <v>0</v>
      </c>
      <c r="P587" s="135">
        <f t="shared" si="204"/>
        <v>0</v>
      </c>
      <c r="Q587" s="135">
        <f t="shared" si="204"/>
        <v>0</v>
      </c>
      <c r="R587" s="135">
        <f t="shared" si="204"/>
        <v>0</v>
      </c>
      <c r="S587" s="135">
        <f t="shared" si="204"/>
        <v>0</v>
      </c>
      <c r="T587" s="135"/>
    </row>
    <row r="588" spans="1:20" ht="66" customHeight="1">
      <c r="A588" s="152" t="s">
        <v>621</v>
      </c>
      <c r="B588" s="153" t="s">
        <v>501</v>
      </c>
      <c r="C588" s="152" t="s">
        <v>647</v>
      </c>
      <c r="D588" s="154" t="s">
        <v>324</v>
      </c>
      <c r="E588" s="154"/>
      <c r="F588" s="154"/>
      <c r="G588" s="152" t="s">
        <v>349</v>
      </c>
      <c r="H588" s="152" t="s">
        <v>68</v>
      </c>
      <c r="I588" s="152" t="s">
        <v>757</v>
      </c>
      <c r="J588" s="152" t="s">
        <v>502</v>
      </c>
      <c r="K588" s="129">
        <v>1148.7</v>
      </c>
      <c r="L588" s="129">
        <v>0</v>
      </c>
      <c r="M588" s="129">
        <v>0</v>
      </c>
      <c r="N588" s="129">
        <v>0</v>
      </c>
      <c r="O588" s="129">
        <v>0</v>
      </c>
      <c r="P588" s="129">
        <v>0</v>
      </c>
      <c r="Q588" s="129">
        <v>0</v>
      </c>
      <c r="R588" s="129">
        <v>0</v>
      </c>
      <c r="S588" s="129">
        <v>0</v>
      </c>
      <c r="T588" s="155" t="s">
        <v>51</v>
      </c>
    </row>
    <row r="589" spans="1:20" ht="124.2">
      <c r="A589" s="32" t="s">
        <v>621</v>
      </c>
      <c r="B589" s="162" t="s">
        <v>758</v>
      </c>
      <c r="C589" s="32" t="s">
        <v>647</v>
      </c>
      <c r="D589" s="60" t="s">
        <v>30</v>
      </c>
      <c r="E589" s="60" t="s">
        <v>347</v>
      </c>
      <c r="F589" s="60" t="s">
        <v>32</v>
      </c>
      <c r="G589" s="32"/>
      <c r="H589" s="32"/>
      <c r="I589" s="32" t="s">
        <v>759</v>
      </c>
      <c r="J589" s="32"/>
      <c r="K589" s="135">
        <f t="shared" ref="K589:S589" si="205">K590</f>
        <v>65</v>
      </c>
      <c r="L589" s="135">
        <f t="shared" si="205"/>
        <v>0</v>
      </c>
      <c r="M589" s="135">
        <f t="shared" si="205"/>
        <v>0</v>
      </c>
      <c r="N589" s="135">
        <f t="shared" si="205"/>
        <v>0</v>
      </c>
      <c r="O589" s="135">
        <f t="shared" si="205"/>
        <v>0</v>
      </c>
      <c r="P589" s="135">
        <f t="shared" si="205"/>
        <v>0</v>
      </c>
      <c r="Q589" s="135">
        <f t="shared" si="205"/>
        <v>0</v>
      </c>
      <c r="R589" s="135">
        <f t="shared" si="205"/>
        <v>0</v>
      </c>
      <c r="S589" s="135">
        <f t="shared" si="205"/>
        <v>0</v>
      </c>
      <c r="T589" s="135"/>
    </row>
    <row r="590" spans="1:20" ht="62.25" customHeight="1">
      <c r="A590" s="152" t="s">
        <v>621</v>
      </c>
      <c r="B590" s="153" t="s">
        <v>501</v>
      </c>
      <c r="C590" s="152" t="s">
        <v>647</v>
      </c>
      <c r="D590" s="154" t="s">
        <v>324</v>
      </c>
      <c r="E590" s="154"/>
      <c r="F590" s="154"/>
      <c r="G590" s="152" t="s">
        <v>349</v>
      </c>
      <c r="H590" s="152" t="s">
        <v>68</v>
      </c>
      <c r="I590" s="152" t="s">
        <v>759</v>
      </c>
      <c r="J590" s="152" t="s">
        <v>502</v>
      </c>
      <c r="K590" s="129">
        <v>65</v>
      </c>
      <c r="L590" s="129">
        <v>0</v>
      </c>
      <c r="M590" s="129">
        <v>0</v>
      </c>
      <c r="N590" s="129">
        <v>0</v>
      </c>
      <c r="O590" s="129">
        <v>0</v>
      </c>
      <c r="P590" s="129">
        <v>0</v>
      </c>
      <c r="Q590" s="129">
        <v>0</v>
      </c>
      <c r="R590" s="129">
        <v>0</v>
      </c>
      <c r="S590" s="129">
        <v>0</v>
      </c>
      <c r="T590" s="155" t="s">
        <v>51</v>
      </c>
    </row>
    <row r="591" spans="1:20" ht="124.2">
      <c r="A591" s="32" t="s">
        <v>621</v>
      </c>
      <c r="B591" s="162" t="s">
        <v>760</v>
      </c>
      <c r="C591" s="32" t="s">
        <v>647</v>
      </c>
      <c r="D591" s="60" t="s">
        <v>30</v>
      </c>
      <c r="E591" s="60" t="s">
        <v>347</v>
      </c>
      <c r="F591" s="60" t="s">
        <v>32</v>
      </c>
      <c r="G591" s="32"/>
      <c r="H591" s="32"/>
      <c r="I591" s="32" t="s">
        <v>761</v>
      </c>
      <c r="J591" s="32"/>
      <c r="K591" s="135">
        <f t="shared" ref="K591:S591" si="206">K592</f>
        <v>56</v>
      </c>
      <c r="L591" s="135">
        <f t="shared" si="206"/>
        <v>0</v>
      </c>
      <c r="M591" s="135">
        <f t="shared" si="206"/>
        <v>0</v>
      </c>
      <c r="N591" s="135">
        <f t="shared" si="206"/>
        <v>0</v>
      </c>
      <c r="O591" s="135">
        <f t="shared" si="206"/>
        <v>0</v>
      </c>
      <c r="P591" s="135">
        <f t="shared" si="206"/>
        <v>0</v>
      </c>
      <c r="Q591" s="135">
        <f t="shared" si="206"/>
        <v>0</v>
      </c>
      <c r="R591" s="135">
        <f t="shared" si="206"/>
        <v>0</v>
      </c>
      <c r="S591" s="135">
        <f t="shared" si="206"/>
        <v>0</v>
      </c>
      <c r="T591" s="135"/>
    </row>
    <row r="592" spans="1:20" ht="62.25" customHeight="1">
      <c r="A592" s="152" t="s">
        <v>621</v>
      </c>
      <c r="B592" s="153" t="s">
        <v>501</v>
      </c>
      <c r="C592" s="152" t="s">
        <v>647</v>
      </c>
      <c r="D592" s="154" t="s">
        <v>324</v>
      </c>
      <c r="E592" s="154"/>
      <c r="F592" s="154"/>
      <c r="G592" s="152" t="s">
        <v>349</v>
      </c>
      <c r="H592" s="152" t="s">
        <v>68</v>
      </c>
      <c r="I592" s="152" t="s">
        <v>761</v>
      </c>
      <c r="J592" s="152" t="s">
        <v>502</v>
      </c>
      <c r="K592" s="129">
        <v>56</v>
      </c>
      <c r="L592" s="129">
        <v>0</v>
      </c>
      <c r="M592" s="129">
        <v>0</v>
      </c>
      <c r="N592" s="129">
        <v>0</v>
      </c>
      <c r="O592" s="129">
        <v>0</v>
      </c>
      <c r="P592" s="129">
        <v>0</v>
      </c>
      <c r="Q592" s="129">
        <v>0</v>
      </c>
      <c r="R592" s="129">
        <v>0</v>
      </c>
      <c r="S592" s="129">
        <v>0</v>
      </c>
      <c r="T592" s="155" t="s">
        <v>51</v>
      </c>
    </row>
    <row r="593" spans="1:20" ht="82.8">
      <c r="A593" s="32" t="s">
        <v>621</v>
      </c>
      <c r="B593" s="151" t="s">
        <v>762</v>
      </c>
      <c r="C593" s="48" t="s">
        <v>346</v>
      </c>
      <c r="D593" s="60" t="s">
        <v>30</v>
      </c>
      <c r="E593" s="60" t="s">
        <v>347</v>
      </c>
      <c r="F593" s="60" t="s">
        <v>32</v>
      </c>
      <c r="G593" s="48"/>
      <c r="H593" s="48"/>
      <c r="I593" s="48" t="s">
        <v>763</v>
      </c>
      <c r="J593" s="48"/>
      <c r="K593" s="135">
        <f t="shared" ref="K593:S593" si="207">K594</f>
        <v>911.96</v>
      </c>
      <c r="L593" s="135">
        <f t="shared" si="207"/>
        <v>0</v>
      </c>
      <c r="M593" s="135">
        <f t="shared" si="207"/>
        <v>0</v>
      </c>
      <c r="N593" s="135">
        <f t="shared" si="207"/>
        <v>455.98</v>
      </c>
      <c r="O593" s="135">
        <f t="shared" si="207"/>
        <v>0</v>
      </c>
      <c r="P593" s="135">
        <f t="shared" si="207"/>
        <v>0</v>
      </c>
      <c r="Q593" s="135">
        <f t="shared" si="207"/>
        <v>455.98</v>
      </c>
      <c r="R593" s="135">
        <f t="shared" si="207"/>
        <v>0</v>
      </c>
      <c r="S593" s="135">
        <f t="shared" si="207"/>
        <v>0</v>
      </c>
      <c r="T593" s="121"/>
    </row>
    <row r="594" spans="1:20" ht="80.25" customHeight="1">
      <c r="A594" s="152" t="s">
        <v>621</v>
      </c>
      <c r="B594" s="153" t="s">
        <v>501</v>
      </c>
      <c r="C594" s="152" t="s">
        <v>346</v>
      </c>
      <c r="D594" s="154" t="s">
        <v>498</v>
      </c>
      <c r="E594" s="154"/>
      <c r="F594" s="154"/>
      <c r="G594" s="152" t="s">
        <v>349</v>
      </c>
      <c r="H594" s="152" t="s">
        <v>36</v>
      </c>
      <c r="I594" s="152" t="s">
        <v>763</v>
      </c>
      <c r="J594" s="152" t="s">
        <v>502</v>
      </c>
      <c r="K594" s="129">
        <v>911.96</v>
      </c>
      <c r="L594" s="129">
        <v>0</v>
      </c>
      <c r="M594" s="129">
        <v>0</v>
      </c>
      <c r="N594" s="129">
        <v>455.98</v>
      </c>
      <c r="O594" s="129">
        <v>0</v>
      </c>
      <c r="P594" s="129">
        <v>0</v>
      </c>
      <c r="Q594" s="129">
        <v>455.98</v>
      </c>
      <c r="R594" s="129">
        <v>0</v>
      </c>
      <c r="S594" s="129">
        <v>0</v>
      </c>
      <c r="T594" s="155" t="s">
        <v>51</v>
      </c>
    </row>
    <row r="595" spans="1:20" ht="82.8">
      <c r="A595" s="32" t="s">
        <v>621</v>
      </c>
      <c r="B595" s="151" t="s">
        <v>764</v>
      </c>
      <c r="C595" s="48" t="s">
        <v>346</v>
      </c>
      <c r="D595" s="60" t="s">
        <v>30</v>
      </c>
      <c r="E595" s="60" t="s">
        <v>347</v>
      </c>
      <c r="F595" s="60" t="s">
        <v>32</v>
      </c>
      <c r="G595" s="48"/>
      <c r="H595" s="48"/>
      <c r="I595" s="48" t="s">
        <v>765</v>
      </c>
      <c r="J595" s="48"/>
      <c r="K595" s="135">
        <f t="shared" ref="K595:S595" si="208">K596</f>
        <v>1671.33</v>
      </c>
      <c r="L595" s="135">
        <f t="shared" si="208"/>
        <v>0</v>
      </c>
      <c r="M595" s="135">
        <f t="shared" si="208"/>
        <v>0</v>
      </c>
      <c r="N595" s="135">
        <f t="shared" si="208"/>
        <v>1088.944</v>
      </c>
      <c r="O595" s="135">
        <f t="shared" si="208"/>
        <v>0</v>
      </c>
      <c r="P595" s="135">
        <f t="shared" si="208"/>
        <v>0</v>
      </c>
      <c r="Q595" s="135">
        <f t="shared" si="208"/>
        <v>780.34400000000005</v>
      </c>
      <c r="R595" s="135">
        <f t="shared" si="208"/>
        <v>0</v>
      </c>
      <c r="S595" s="135">
        <f t="shared" si="208"/>
        <v>0</v>
      </c>
      <c r="T595" s="121"/>
    </row>
    <row r="596" spans="1:20" ht="81" customHeight="1">
      <c r="A596" s="152" t="s">
        <v>621</v>
      </c>
      <c r="B596" s="153" t="s">
        <v>501</v>
      </c>
      <c r="C596" s="152" t="s">
        <v>346</v>
      </c>
      <c r="D596" s="154" t="s">
        <v>498</v>
      </c>
      <c r="E596" s="154"/>
      <c r="F596" s="154"/>
      <c r="G596" s="152" t="s">
        <v>349</v>
      </c>
      <c r="H596" s="152" t="s">
        <v>36</v>
      </c>
      <c r="I596" s="152" t="s">
        <v>765</v>
      </c>
      <c r="J596" s="152" t="s">
        <v>502</v>
      </c>
      <c r="K596" s="129">
        <v>1671.33</v>
      </c>
      <c r="L596" s="129">
        <v>0</v>
      </c>
      <c r="M596" s="129">
        <v>0</v>
      </c>
      <c r="N596" s="129">
        <v>1088.944</v>
      </c>
      <c r="O596" s="129">
        <v>0</v>
      </c>
      <c r="P596" s="129">
        <v>0</v>
      </c>
      <c r="Q596" s="129">
        <v>780.34400000000005</v>
      </c>
      <c r="R596" s="129">
        <v>0</v>
      </c>
      <c r="S596" s="129">
        <v>0</v>
      </c>
      <c r="T596" s="155" t="s">
        <v>51</v>
      </c>
    </row>
    <row r="597" spans="1:20" ht="82.8">
      <c r="A597" s="32" t="s">
        <v>621</v>
      </c>
      <c r="B597" s="151" t="s">
        <v>766</v>
      </c>
      <c r="C597" s="48" t="s">
        <v>346</v>
      </c>
      <c r="D597" s="60" t="s">
        <v>30</v>
      </c>
      <c r="E597" s="60" t="s">
        <v>347</v>
      </c>
      <c r="F597" s="60" t="s">
        <v>32</v>
      </c>
      <c r="G597" s="48"/>
      <c r="H597" s="48"/>
      <c r="I597" s="48" t="s">
        <v>767</v>
      </c>
      <c r="J597" s="48"/>
      <c r="K597" s="135">
        <f t="shared" ref="K597:S597" si="209">K598</f>
        <v>1108.02</v>
      </c>
      <c r="L597" s="135">
        <f t="shared" si="209"/>
        <v>0</v>
      </c>
      <c r="M597" s="135">
        <f t="shared" si="209"/>
        <v>0</v>
      </c>
      <c r="N597" s="135">
        <f t="shared" si="209"/>
        <v>554.01</v>
      </c>
      <c r="O597" s="135">
        <f t="shared" si="209"/>
        <v>0</v>
      </c>
      <c r="P597" s="135">
        <f t="shared" si="209"/>
        <v>0</v>
      </c>
      <c r="Q597" s="135">
        <f t="shared" si="209"/>
        <v>554.01</v>
      </c>
      <c r="R597" s="135">
        <f t="shared" si="209"/>
        <v>0</v>
      </c>
      <c r="S597" s="135">
        <f t="shared" si="209"/>
        <v>0</v>
      </c>
      <c r="T597" s="121"/>
    </row>
    <row r="598" spans="1:20" ht="82.5" customHeight="1">
      <c r="A598" s="152" t="s">
        <v>621</v>
      </c>
      <c r="B598" s="153" t="s">
        <v>501</v>
      </c>
      <c r="C598" s="152" t="s">
        <v>346</v>
      </c>
      <c r="D598" s="154" t="s">
        <v>498</v>
      </c>
      <c r="E598" s="154"/>
      <c r="F598" s="154"/>
      <c r="G598" s="152" t="s">
        <v>349</v>
      </c>
      <c r="H598" s="152" t="s">
        <v>36</v>
      </c>
      <c r="I598" s="152" t="s">
        <v>767</v>
      </c>
      <c r="J598" s="152" t="s">
        <v>502</v>
      </c>
      <c r="K598" s="129">
        <v>1108.02</v>
      </c>
      <c r="L598" s="129">
        <v>0</v>
      </c>
      <c r="M598" s="129">
        <v>0</v>
      </c>
      <c r="N598" s="129">
        <v>554.01</v>
      </c>
      <c r="O598" s="129">
        <v>0</v>
      </c>
      <c r="P598" s="129">
        <v>0</v>
      </c>
      <c r="Q598" s="129">
        <v>554.01</v>
      </c>
      <c r="R598" s="129">
        <v>0</v>
      </c>
      <c r="S598" s="129">
        <v>0</v>
      </c>
      <c r="T598" s="155" t="s">
        <v>51</v>
      </c>
    </row>
    <row r="599" spans="1:20" ht="82.8">
      <c r="A599" s="32" t="s">
        <v>621</v>
      </c>
      <c r="B599" s="151" t="s">
        <v>768</v>
      </c>
      <c r="C599" s="32" t="s">
        <v>560</v>
      </c>
      <c r="D599" s="60" t="s">
        <v>239</v>
      </c>
      <c r="E599" s="60" t="s">
        <v>347</v>
      </c>
      <c r="F599" s="60" t="s">
        <v>32</v>
      </c>
      <c r="G599" s="32"/>
      <c r="H599" s="32"/>
      <c r="I599" s="32" t="s">
        <v>769</v>
      </c>
      <c r="J599" s="32"/>
      <c r="K599" s="135">
        <f>K600</f>
        <v>222.61199999999999</v>
      </c>
      <c r="L599" s="135">
        <f t="shared" ref="L599:S599" si="210">L600</f>
        <v>0</v>
      </c>
      <c r="M599" s="135">
        <f t="shared" si="210"/>
        <v>0</v>
      </c>
      <c r="N599" s="135">
        <f t="shared" si="210"/>
        <v>0</v>
      </c>
      <c r="O599" s="135">
        <f t="shared" si="210"/>
        <v>0</v>
      </c>
      <c r="P599" s="135">
        <f t="shared" si="210"/>
        <v>0</v>
      </c>
      <c r="Q599" s="135">
        <f t="shared" si="210"/>
        <v>0</v>
      </c>
      <c r="R599" s="135">
        <f t="shared" si="210"/>
        <v>0</v>
      </c>
      <c r="S599" s="135">
        <f t="shared" si="210"/>
        <v>0</v>
      </c>
      <c r="T599" s="135"/>
    </row>
    <row r="600" spans="1:20" ht="77.25" customHeight="1">
      <c r="A600" s="152" t="s">
        <v>621</v>
      </c>
      <c r="B600" s="153" t="s">
        <v>501</v>
      </c>
      <c r="C600" s="152" t="s">
        <v>560</v>
      </c>
      <c r="D600" s="154" t="s">
        <v>498</v>
      </c>
      <c r="E600" s="154"/>
      <c r="F600" s="154"/>
      <c r="G600" s="152" t="s">
        <v>349</v>
      </c>
      <c r="H600" s="152" t="s">
        <v>349</v>
      </c>
      <c r="I600" s="152" t="s">
        <v>769</v>
      </c>
      <c r="J600" s="152" t="s">
        <v>502</v>
      </c>
      <c r="K600" s="129">
        <v>222.61199999999999</v>
      </c>
      <c r="L600" s="129">
        <v>0</v>
      </c>
      <c r="M600" s="129">
        <v>0</v>
      </c>
      <c r="N600" s="129">
        <v>0</v>
      </c>
      <c r="O600" s="129">
        <v>0</v>
      </c>
      <c r="P600" s="129">
        <v>0</v>
      </c>
      <c r="Q600" s="129">
        <v>0</v>
      </c>
      <c r="R600" s="129">
        <v>0</v>
      </c>
      <c r="S600" s="129">
        <v>0</v>
      </c>
      <c r="T600" s="155" t="s">
        <v>51</v>
      </c>
    </row>
    <row r="601" spans="1:20" ht="82.8">
      <c r="A601" s="32" t="s">
        <v>621</v>
      </c>
      <c r="B601" s="151" t="s">
        <v>770</v>
      </c>
      <c r="C601" s="32" t="s">
        <v>560</v>
      </c>
      <c r="D601" s="60" t="s">
        <v>239</v>
      </c>
      <c r="E601" s="60" t="s">
        <v>347</v>
      </c>
      <c r="F601" s="60" t="s">
        <v>32</v>
      </c>
      <c r="G601" s="32"/>
      <c r="H601" s="32"/>
      <c r="I601" s="32" t="s">
        <v>771</v>
      </c>
      <c r="J601" s="32"/>
      <c r="K601" s="135">
        <f>K602</f>
        <v>98.545000000000002</v>
      </c>
      <c r="L601" s="135">
        <f t="shared" ref="L601:S601" si="211">L602</f>
        <v>0</v>
      </c>
      <c r="M601" s="135">
        <f t="shared" si="211"/>
        <v>0</v>
      </c>
      <c r="N601" s="135">
        <f t="shared" si="211"/>
        <v>0</v>
      </c>
      <c r="O601" s="135">
        <f t="shared" si="211"/>
        <v>0</v>
      </c>
      <c r="P601" s="135">
        <f t="shared" si="211"/>
        <v>0</v>
      </c>
      <c r="Q601" s="135">
        <f t="shared" si="211"/>
        <v>0</v>
      </c>
      <c r="R601" s="135">
        <f t="shared" si="211"/>
        <v>0</v>
      </c>
      <c r="S601" s="135">
        <f t="shared" si="211"/>
        <v>0</v>
      </c>
      <c r="T601" s="135"/>
    </row>
    <row r="602" spans="1:20" ht="82.5" customHeight="1">
      <c r="A602" s="152" t="s">
        <v>621</v>
      </c>
      <c r="B602" s="153" t="s">
        <v>501</v>
      </c>
      <c r="C602" s="152" t="s">
        <v>560</v>
      </c>
      <c r="D602" s="154" t="s">
        <v>498</v>
      </c>
      <c r="E602" s="154"/>
      <c r="F602" s="154"/>
      <c r="G602" s="152" t="s">
        <v>349</v>
      </c>
      <c r="H602" s="152" t="s">
        <v>349</v>
      </c>
      <c r="I602" s="152" t="s">
        <v>771</v>
      </c>
      <c r="J602" s="152" t="s">
        <v>502</v>
      </c>
      <c r="K602" s="129">
        <v>98.545000000000002</v>
      </c>
      <c r="L602" s="129">
        <v>0</v>
      </c>
      <c r="M602" s="129">
        <v>0</v>
      </c>
      <c r="N602" s="129">
        <v>0</v>
      </c>
      <c r="O602" s="129">
        <v>0</v>
      </c>
      <c r="P602" s="129">
        <v>0</v>
      </c>
      <c r="Q602" s="129">
        <v>0</v>
      </c>
      <c r="R602" s="129">
        <v>0</v>
      </c>
      <c r="S602" s="129">
        <v>0</v>
      </c>
      <c r="T602" s="155" t="s">
        <v>51</v>
      </c>
    </row>
    <row r="603" spans="1:20" ht="82.8">
      <c r="A603" s="32" t="s">
        <v>621</v>
      </c>
      <c r="B603" s="151" t="s">
        <v>772</v>
      </c>
      <c r="C603" s="32" t="s">
        <v>560</v>
      </c>
      <c r="D603" s="60" t="s">
        <v>239</v>
      </c>
      <c r="E603" s="60" t="s">
        <v>347</v>
      </c>
      <c r="F603" s="60" t="s">
        <v>32</v>
      </c>
      <c r="G603" s="32"/>
      <c r="H603" s="32"/>
      <c r="I603" s="32" t="s">
        <v>773</v>
      </c>
      <c r="J603" s="32"/>
      <c r="K603" s="135">
        <f>K604</f>
        <v>0</v>
      </c>
      <c r="L603" s="135">
        <f t="shared" ref="L603:S603" si="212">L604</f>
        <v>0</v>
      </c>
      <c r="M603" s="135">
        <f t="shared" si="212"/>
        <v>0</v>
      </c>
      <c r="N603" s="135">
        <f t="shared" si="212"/>
        <v>1081</v>
      </c>
      <c r="O603" s="135">
        <f t="shared" si="212"/>
        <v>0</v>
      </c>
      <c r="P603" s="135">
        <f t="shared" si="212"/>
        <v>0</v>
      </c>
      <c r="Q603" s="135">
        <f t="shared" si="212"/>
        <v>1081</v>
      </c>
      <c r="R603" s="135">
        <f t="shared" si="212"/>
        <v>0</v>
      </c>
      <c r="S603" s="135">
        <f t="shared" si="212"/>
        <v>0</v>
      </c>
      <c r="T603" s="135"/>
    </row>
    <row r="604" spans="1:20" ht="67.5" customHeight="1">
      <c r="A604" s="152" t="s">
        <v>621</v>
      </c>
      <c r="B604" s="153" t="s">
        <v>501</v>
      </c>
      <c r="C604" s="152" t="s">
        <v>560</v>
      </c>
      <c r="D604" s="164" t="s">
        <v>324</v>
      </c>
      <c r="E604" s="165"/>
      <c r="F604" s="166"/>
      <c r="G604" s="152" t="s">
        <v>349</v>
      </c>
      <c r="H604" s="152" t="s">
        <v>349</v>
      </c>
      <c r="I604" s="152" t="s">
        <v>773</v>
      </c>
      <c r="J604" s="152" t="s">
        <v>502</v>
      </c>
      <c r="K604" s="129">
        <v>0</v>
      </c>
      <c r="L604" s="129">
        <v>0</v>
      </c>
      <c r="M604" s="129">
        <v>0</v>
      </c>
      <c r="N604" s="129">
        <v>1081</v>
      </c>
      <c r="O604" s="129">
        <v>0</v>
      </c>
      <c r="P604" s="129">
        <v>0</v>
      </c>
      <c r="Q604" s="129">
        <v>1081</v>
      </c>
      <c r="R604" s="129">
        <v>0</v>
      </c>
      <c r="S604" s="129">
        <v>0</v>
      </c>
      <c r="T604" s="155" t="s">
        <v>51</v>
      </c>
    </row>
    <row r="605" spans="1:20" ht="82.8">
      <c r="A605" s="32" t="s">
        <v>621</v>
      </c>
      <c r="B605" s="151" t="s">
        <v>774</v>
      </c>
      <c r="C605" s="32" t="s">
        <v>560</v>
      </c>
      <c r="D605" s="60" t="s">
        <v>239</v>
      </c>
      <c r="E605" s="60" t="s">
        <v>347</v>
      </c>
      <c r="F605" s="60" t="s">
        <v>32</v>
      </c>
      <c r="G605" s="32"/>
      <c r="H605" s="32"/>
      <c r="I605" s="32" t="s">
        <v>775</v>
      </c>
      <c r="J605" s="32"/>
      <c r="K605" s="135">
        <f t="shared" ref="K605:S605" si="213">K606</f>
        <v>260.95999999999998</v>
      </c>
      <c r="L605" s="135">
        <f t="shared" si="213"/>
        <v>0</v>
      </c>
      <c r="M605" s="135">
        <f t="shared" si="213"/>
        <v>0</v>
      </c>
      <c r="N605" s="135">
        <f t="shared" si="213"/>
        <v>0</v>
      </c>
      <c r="O605" s="135">
        <f t="shared" si="213"/>
        <v>0</v>
      </c>
      <c r="P605" s="135">
        <f t="shared" si="213"/>
        <v>0</v>
      </c>
      <c r="Q605" s="135">
        <f t="shared" si="213"/>
        <v>0</v>
      </c>
      <c r="R605" s="135">
        <f t="shared" si="213"/>
        <v>0</v>
      </c>
      <c r="S605" s="135">
        <f t="shared" si="213"/>
        <v>0</v>
      </c>
      <c r="T605" s="135"/>
    </row>
    <row r="606" spans="1:20" ht="30" customHeight="1">
      <c r="A606" s="152" t="s">
        <v>621</v>
      </c>
      <c r="B606" s="153" t="s">
        <v>501</v>
      </c>
      <c r="C606" s="152" t="s">
        <v>560</v>
      </c>
      <c r="D606" s="164" t="s">
        <v>324</v>
      </c>
      <c r="E606" s="165"/>
      <c r="F606" s="166"/>
      <c r="G606" s="152" t="s">
        <v>349</v>
      </c>
      <c r="H606" s="152" t="s">
        <v>349</v>
      </c>
      <c r="I606" s="152" t="s">
        <v>775</v>
      </c>
      <c r="J606" s="152" t="s">
        <v>502</v>
      </c>
      <c r="K606" s="129">
        <v>260.95999999999998</v>
      </c>
      <c r="L606" s="129">
        <v>0</v>
      </c>
      <c r="M606" s="129">
        <v>0</v>
      </c>
      <c r="N606" s="129">
        <v>0</v>
      </c>
      <c r="O606" s="129">
        <v>0</v>
      </c>
      <c r="P606" s="129">
        <v>0</v>
      </c>
      <c r="Q606" s="129">
        <v>0</v>
      </c>
      <c r="R606" s="129">
        <v>0</v>
      </c>
      <c r="S606" s="129">
        <v>0</v>
      </c>
      <c r="T606" s="155" t="s">
        <v>51</v>
      </c>
    </row>
    <row r="607" spans="1:20" ht="82.8">
      <c r="A607" s="32" t="s">
        <v>621</v>
      </c>
      <c r="B607" s="151" t="s">
        <v>776</v>
      </c>
      <c r="C607" s="32" t="s">
        <v>560</v>
      </c>
      <c r="D607" s="60" t="s">
        <v>239</v>
      </c>
      <c r="E607" s="60" t="s">
        <v>347</v>
      </c>
      <c r="F607" s="60" t="s">
        <v>32</v>
      </c>
      <c r="G607" s="32"/>
      <c r="H607" s="32"/>
      <c r="I607" s="32" t="s">
        <v>777</v>
      </c>
      <c r="J607" s="32"/>
      <c r="K607" s="135">
        <f t="shared" ref="K607:S607" si="214">K608</f>
        <v>119.04</v>
      </c>
      <c r="L607" s="135">
        <f t="shared" si="214"/>
        <v>0</v>
      </c>
      <c r="M607" s="135">
        <f t="shared" si="214"/>
        <v>0</v>
      </c>
      <c r="N607" s="135">
        <f t="shared" si="214"/>
        <v>0</v>
      </c>
      <c r="O607" s="135">
        <f t="shared" si="214"/>
        <v>0</v>
      </c>
      <c r="P607" s="135">
        <f t="shared" si="214"/>
        <v>0</v>
      </c>
      <c r="Q607" s="135">
        <f t="shared" si="214"/>
        <v>0</v>
      </c>
      <c r="R607" s="135">
        <f t="shared" si="214"/>
        <v>0</v>
      </c>
      <c r="S607" s="135">
        <f t="shared" si="214"/>
        <v>0</v>
      </c>
      <c r="T607" s="135"/>
    </row>
    <row r="608" spans="1:20" ht="30" customHeight="1">
      <c r="A608" s="152" t="s">
        <v>621</v>
      </c>
      <c r="B608" s="153" t="s">
        <v>501</v>
      </c>
      <c r="C608" s="152" t="s">
        <v>560</v>
      </c>
      <c r="D608" s="164" t="s">
        <v>324</v>
      </c>
      <c r="E608" s="165"/>
      <c r="F608" s="166"/>
      <c r="G608" s="152" t="s">
        <v>349</v>
      </c>
      <c r="H608" s="152" t="s">
        <v>349</v>
      </c>
      <c r="I608" s="152" t="s">
        <v>777</v>
      </c>
      <c r="J608" s="152" t="s">
        <v>502</v>
      </c>
      <c r="K608" s="129">
        <v>119.04</v>
      </c>
      <c r="L608" s="129">
        <v>0</v>
      </c>
      <c r="M608" s="129">
        <v>0</v>
      </c>
      <c r="N608" s="129">
        <v>0</v>
      </c>
      <c r="O608" s="129">
        <v>0</v>
      </c>
      <c r="P608" s="129">
        <v>0</v>
      </c>
      <c r="Q608" s="129">
        <v>0</v>
      </c>
      <c r="R608" s="129">
        <v>0</v>
      </c>
      <c r="S608" s="129">
        <v>0</v>
      </c>
      <c r="T608" s="155" t="s">
        <v>51</v>
      </c>
    </row>
    <row r="609" spans="1:20" ht="82.8">
      <c r="A609" s="32" t="s">
        <v>621</v>
      </c>
      <c r="B609" s="151" t="s">
        <v>778</v>
      </c>
      <c r="C609" s="32" t="s">
        <v>560</v>
      </c>
      <c r="D609" s="60" t="s">
        <v>239</v>
      </c>
      <c r="E609" s="60" t="s">
        <v>347</v>
      </c>
      <c r="F609" s="60" t="s">
        <v>32</v>
      </c>
      <c r="G609" s="32"/>
      <c r="H609" s="32"/>
      <c r="I609" s="32" t="s">
        <v>779</v>
      </c>
      <c r="J609" s="32"/>
      <c r="K609" s="135">
        <f>K610</f>
        <v>717.08100000000002</v>
      </c>
      <c r="L609" s="135">
        <f t="shared" ref="L609:S615" si="215">L610</f>
        <v>0</v>
      </c>
      <c r="M609" s="135">
        <f t="shared" si="215"/>
        <v>0</v>
      </c>
      <c r="N609" s="135">
        <f t="shared" si="215"/>
        <v>0</v>
      </c>
      <c r="O609" s="135">
        <f t="shared" si="215"/>
        <v>0</v>
      </c>
      <c r="P609" s="135">
        <f t="shared" si="215"/>
        <v>0</v>
      </c>
      <c r="Q609" s="135">
        <f t="shared" si="215"/>
        <v>0</v>
      </c>
      <c r="R609" s="135">
        <f t="shared" si="215"/>
        <v>0</v>
      </c>
      <c r="S609" s="135">
        <f t="shared" si="215"/>
        <v>0</v>
      </c>
      <c r="T609" s="135"/>
    </row>
    <row r="610" spans="1:20" ht="72.75" customHeight="1">
      <c r="A610" s="152" t="s">
        <v>621</v>
      </c>
      <c r="B610" s="153" t="s">
        <v>501</v>
      </c>
      <c r="C610" s="152" t="s">
        <v>560</v>
      </c>
      <c r="D610" s="154" t="s">
        <v>324</v>
      </c>
      <c r="E610" s="154"/>
      <c r="F610" s="154"/>
      <c r="G610" s="152" t="s">
        <v>349</v>
      </c>
      <c r="H610" s="152" t="s">
        <v>349</v>
      </c>
      <c r="I610" s="152" t="s">
        <v>779</v>
      </c>
      <c r="J610" s="152" t="s">
        <v>502</v>
      </c>
      <c r="K610" s="129">
        <v>717.08100000000002</v>
      </c>
      <c r="L610" s="129">
        <v>0</v>
      </c>
      <c r="M610" s="129">
        <v>0</v>
      </c>
      <c r="N610" s="129">
        <v>0</v>
      </c>
      <c r="O610" s="129">
        <v>0</v>
      </c>
      <c r="P610" s="129">
        <v>0</v>
      </c>
      <c r="Q610" s="129">
        <v>0</v>
      </c>
      <c r="R610" s="129">
        <v>0</v>
      </c>
      <c r="S610" s="129">
        <v>0</v>
      </c>
      <c r="T610" s="155" t="s">
        <v>51</v>
      </c>
    </row>
    <row r="611" spans="1:20" ht="82.8">
      <c r="A611" s="32" t="s">
        <v>621</v>
      </c>
      <c r="B611" s="151" t="s">
        <v>780</v>
      </c>
      <c r="C611" s="32" t="s">
        <v>560</v>
      </c>
      <c r="D611" s="60" t="s">
        <v>239</v>
      </c>
      <c r="E611" s="60" t="s">
        <v>347</v>
      </c>
      <c r="F611" s="60" t="s">
        <v>32</v>
      </c>
      <c r="G611" s="32"/>
      <c r="H611" s="32"/>
      <c r="I611" s="32" t="s">
        <v>781</v>
      </c>
      <c r="J611" s="32"/>
      <c r="K611" s="135">
        <f>K612</f>
        <v>30.6</v>
      </c>
      <c r="L611" s="135">
        <f t="shared" si="215"/>
        <v>0</v>
      </c>
      <c r="M611" s="135">
        <f t="shared" si="215"/>
        <v>0</v>
      </c>
      <c r="N611" s="135">
        <f t="shared" si="215"/>
        <v>0</v>
      </c>
      <c r="O611" s="135">
        <f t="shared" si="215"/>
        <v>0</v>
      </c>
      <c r="P611" s="135">
        <f t="shared" si="215"/>
        <v>0</v>
      </c>
      <c r="Q611" s="135">
        <f t="shared" si="215"/>
        <v>0</v>
      </c>
      <c r="R611" s="135">
        <f t="shared" si="215"/>
        <v>0</v>
      </c>
      <c r="S611" s="135">
        <f t="shared" si="215"/>
        <v>0</v>
      </c>
      <c r="T611" s="135"/>
    </row>
    <row r="612" spans="1:20" ht="66" customHeight="1">
      <c r="A612" s="152" t="s">
        <v>621</v>
      </c>
      <c r="B612" s="153" t="s">
        <v>501</v>
      </c>
      <c r="C612" s="152" t="s">
        <v>560</v>
      </c>
      <c r="D612" s="164" t="s">
        <v>324</v>
      </c>
      <c r="E612" s="165"/>
      <c r="F612" s="166"/>
      <c r="G612" s="152" t="s">
        <v>349</v>
      </c>
      <c r="H612" s="152" t="s">
        <v>349</v>
      </c>
      <c r="I612" s="152" t="s">
        <v>781</v>
      </c>
      <c r="J612" s="152" t="s">
        <v>502</v>
      </c>
      <c r="K612" s="129">
        <v>30.6</v>
      </c>
      <c r="L612" s="129">
        <v>0</v>
      </c>
      <c r="M612" s="129">
        <v>0</v>
      </c>
      <c r="N612" s="129">
        <v>0</v>
      </c>
      <c r="O612" s="129">
        <v>0</v>
      </c>
      <c r="P612" s="129">
        <v>0</v>
      </c>
      <c r="Q612" s="129">
        <v>0</v>
      </c>
      <c r="R612" s="129">
        <v>0</v>
      </c>
      <c r="S612" s="129">
        <v>0</v>
      </c>
      <c r="T612" s="155" t="s">
        <v>51</v>
      </c>
    </row>
    <row r="613" spans="1:20" ht="82.8">
      <c r="A613" s="32" t="s">
        <v>621</v>
      </c>
      <c r="B613" s="151" t="s">
        <v>782</v>
      </c>
      <c r="C613" s="32" t="s">
        <v>560</v>
      </c>
      <c r="D613" s="60" t="s">
        <v>239</v>
      </c>
      <c r="E613" s="60" t="s">
        <v>347</v>
      </c>
      <c r="F613" s="60" t="s">
        <v>32</v>
      </c>
      <c r="G613" s="32"/>
      <c r="H613" s="32"/>
      <c r="I613" s="32" t="s">
        <v>783</v>
      </c>
      <c r="J613" s="32"/>
      <c r="K613" s="135">
        <f>K614</f>
        <v>26</v>
      </c>
      <c r="L613" s="135">
        <f t="shared" si="215"/>
        <v>0</v>
      </c>
      <c r="M613" s="135">
        <f t="shared" si="215"/>
        <v>0</v>
      </c>
      <c r="N613" s="135">
        <f t="shared" si="215"/>
        <v>0</v>
      </c>
      <c r="O613" s="135">
        <f t="shared" si="215"/>
        <v>0</v>
      </c>
      <c r="P613" s="135">
        <f t="shared" si="215"/>
        <v>0</v>
      </c>
      <c r="Q613" s="135">
        <f t="shared" si="215"/>
        <v>0</v>
      </c>
      <c r="R613" s="135">
        <f t="shared" si="215"/>
        <v>0</v>
      </c>
      <c r="S613" s="135">
        <f t="shared" si="215"/>
        <v>0</v>
      </c>
      <c r="T613" s="135"/>
    </row>
    <row r="614" spans="1:20" ht="61.5" customHeight="1">
      <c r="A614" s="152" t="s">
        <v>621</v>
      </c>
      <c r="B614" s="153" t="s">
        <v>501</v>
      </c>
      <c r="C614" s="152" t="s">
        <v>560</v>
      </c>
      <c r="D614" s="164" t="s">
        <v>324</v>
      </c>
      <c r="E614" s="165"/>
      <c r="F614" s="166"/>
      <c r="G614" s="152" t="s">
        <v>349</v>
      </c>
      <c r="H614" s="152" t="s">
        <v>349</v>
      </c>
      <c r="I614" s="152" t="s">
        <v>783</v>
      </c>
      <c r="J614" s="152" t="s">
        <v>502</v>
      </c>
      <c r="K614" s="129">
        <v>26</v>
      </c>
      <c r="L614" s="129">
        <v>0</v>
      </c>
      <c r="M614" s="129">
        <v>0</v>
      </c>
      <c r="N614" s="129">
        <v>0</v>
      </c>
      <c r="O614" s="129">
        <v>0</v>
      </c>
      <c r="P614" s="129">
        <v>0</v>
      </c>
      <c r="Q614" s="129">
        <v>0</v>
      </c>
      <c r="R614" s="129">
        <v>0</v>
      </c>
      <c r="S614" s="129">
        <v>0</v>
      </c>
      <c r="T614" s="155" t="s">
        <v>51</v>
      </c>
    </row>
    <row r="615" spans="1:20" ht="61.5" customHeight="1">
      <c r="A615" s="32" t="s">
        <v>621</v>
      </c>
      <c r="B615" s="151" t="s">
        <v>784</v>
      </c>
      <c r="C615" s="32" t="s">
        <v>560</v>
      </c>
      <c r="D615" s="60" t="s">
        <v>239</v>
      </c>
      <c r="E615" s="60" t="s">
        <v>347</v>
      </c>
      <c r="F615" s="60" t="s">
        <v>32</v>
      </c>
      <c r="G615" s="32"/>
      <c r="H615" s="32"/>
      <c r="I615" s="32" t="s">
        <v>785</v>
      </c>
      <c r="J615" s="32"/>
      <c r="K615" s="135">
        <f>K616</f>
        <v>52.2</v>
      </c>
      <c r="L615" s="135">
        <f t="shared" si="215"/>
        <v>0</v>
      </c>
      <c r="M615" s="135">
        <f t="shared" si="215"/>
        <v>0</v>
      </c>
      <c r="N615" s="135">
        <f t="shared" si="215"/>
        <v>0</v>
      </c>
      <c r="O615" s="135">
        <f t="shared" si="215"/>
        <v>0</v>
      </c>
      <c r="P615" s="135">
        <f t="shared" si="215"/>
        <v>0</v>
      </c>
      <c r="Q615" s="135">
        <f t="shared" si="215"/>
        <v>0</v>
      </c>
      <c r="R615" s="135">
        <f t="shared" si="215"/>
        <v>0</v>
      </c>
      <c r="S615" s="135">
        <f t="shared" si="215"/>
        <v>0</v>
      </c>
      <c r="T615" s="135"/>
    </row>
    <row r="616" spans="1:20" ht="61.5" customHeight="1">
      <c r="A616" s="152" t="s">
        <v>621</v>
      </c>
      <c r="B616" s="153" t="s">
        <v>501</v>
      </c>
      <c r="C616" s="152" t="s">
        <v>560</v>
      </c>
      <c r="D616" s="164" t="s">
        <v>324</v>
      </c>
      <c r="E616" s="165"/>
      <c r="F616" s="166"/>
      <c r="G616" s="152" t="s">
        <v>349</v>
      </c>
      <c r="H616" s="152" t="s">
        <v>349</v>
      </c>
      <c r="I616" s="152" t="s">
        <v>785</v>
      </c>
      <c r="J616" s="152" t="s">
        <v>502</v>
      </c>
      <c r="K616" s="129">
        <v>52.2</v>
      </c>
      <c r="L616" s="129">
        <v>0</v>
      </c>
      <c r="M616" s="129">
        <v>0</v>
      </c>
      <c r="N616" s="129">
        <v>0</v>
      </c>
      <c r="O616" s="129">
        <v>0</v>
      </c>
      <c r="P616" s="129">
        <v>0</v>
      </c>
      <c r="Q616" s="129">
        <v>0</v>
      </c>
      <c r="R616" s="129">
        <v>0</v>
      </c>
      <c r="S616" s="129">
        <v>0</v>
      </c>
      <c r="T616" s="155" t="s">
        <v>51</v>
      </c>
    </row>
    <row r="617" spans="1:20" ht="82.8">
      <c r="A617" s="32" t="s">
        <v>621</v>
      </c>
      <c r="B617" s="151" t="s">
        <v>786</v>
      </c>
      <c r="C617" s="32" t="s">
        <v>560</v>
      </c>
      <c r="D617" s="60" t="s">
        <v>239</v>
      </c>
      <c r="E617" s="60" t="s">
        <v>347</v>
      </c>
      <c r="F617" s="60" t="s">
        <v>32</v>
      </c>
      <c r="G617" s="32"/>
      <c r="H617" s="32"/>
      <c r="I617" s="32" t="s">
        <v>787</v>
      </c>
      <c r="J617" s="32"/>
      <c r="K617" s="135">
        <f>K618</f>
        <v>1725.1757</v>
      </c>
      <c r="L617" s="135">
        <f t="shared" ref="L617:S619" si="216">L618</f>
        <v>0</v>
      </c>
      <c r="M617" s="135">
        <f t="shared" si="216"/>
        <v>0</v>
      </c>
      <c r="N617" s="135">
        <f t="shared" si="216"/>
        <v>0</v>
      </c>
      <c r="O617" s="135">
        <f t="shared" si="216"/>
        <v>0</v>
      </c>
      <c r="P617" s="135">
        <f t="shared" si="216"/>
        <v>0</v>
      </c>
      <c r="Q617" s="135">
        <f t="shared" si="216"/>
        <v>0</v>
      </c>
      <c r="R617" s="135">
        <f t="shared" si="216"/>
        <v>0</v>
      </c>
      <c r="S617" s="135">
        <f t="shared" si="216"/>
        <v>0</v>
      </c>
      <c r="T617" s="135"/>
    </row>
    <row r="618" spans="1:20" ht="110.4">
      <c r="A618" s="152" t="s">
        <v>621</v>
      </c>
      <c r="B618" s="64" t="s">
        <v>449</v>
      </c>
      <c r="C618" s="152" t="s">
        <v>560</v>
      </c>
      <c r="D618" s="97" t="s">
        <v>450</v>
      </c>
      <c r="E618" s="97"/>
      <c r="F618" s="97"/>
      <c r="G618" s="152" t="s">
        <v>349</v>
      </c>
      <c r="H618" s="152" t="s">
        <v>349</v>
      </c>
      <c r="I618" s="152" t="s">
        <v>787</v>
      </c>
      <c r="J618" s="152" t="s">
        <v>452</v>
      </c>
      <c r="K618" s="129">
        <v>1725.1757</v>
      </c>
      <c r="L618" s="129">
        <v>0</v>
      </c>
      <c r="M618" s="129">
        <v>0</v>
      </c>
      <c r="N618" s="129">
        <v>0</v>
      </c>
      <c r="O618" s="129">
        <v>0</v>
      </c>
      <c r="P618" s="129">
        <v>0</v>
      </c>
      <c r="Q618" s="129">
        <v>0</v>
      </c>
      <c r="R618" s="129">
        <v>0</v>
      </c>
      <c r="S618" s="129">
        <v>0</v>
      </c>
      <c r="T618" s="155" t="s">
        <v>51</v>
      </c>
    </row>
    <row r="619" spans="1:20" ht="82.8">
      <c r="A619" s="32" t="s">
        <v>621</v>
      </c>
      <c r="B619" s="151" t="s">
        <v>788</v>
      </c>
      <c r="C619" s="32" t="s">
        <v>560</v>
      </c>
      <c r="D619" s="60" t="s">
        <v>239</v>
      </c>
      <c r="E619" s="60" t="s">
        <v>347</v>
      </c>
      <c r="F619" s="60" t="s">
        <v>32</v>
      </c>
      <c r="G619" s="32"/>
      <c r="H619" s="32"/>
      <c r="I619" s="32" t="s">
        <v>789</v>
      </c>
      <c r="J619" s="32"/>
      <c r="K619" s="135">
        <f>K620</f>
        <v>890.56817999999998</v>
      </c>
      <c r="L619" s="135">
        <f t="shared" si="216"/>
        <v>0</v>
      </c>
      <c r="M619" s="135">
        <f t="shared" si="216"/>
        <v>0</v>
      </c>
      <c r="N619" s="135">
        <f t="shared" si="216"/>
        <v>3111.7339999999999</v>
      </c>
      <c r="O619" s="135">
        <f t="shared" si="216"/>
        <v>0</v>
      </c>
      <c r="P619" s="135">
        <f t="shared" si="216"/>
        <v>0</v>
      </c>
      <c r="Q619" s="135">
        <f t="shared" si="216"/>
        <v>3111.7339999999999</v>
      </c>
      <c r="R619" s="135">
        <f t="shared" si="216"/>
        <v>0</v>
      </c>
      <c r="S619" s="135">
        <f t="shared" si="216"/>
        <v>0</v>
      </c>
      <c r="T619" s="135"/>
    </row>
    <row r="620" spans="1:20" ht="153" customHeight="1">
      <c r="A620" s="152" t="s">
        <v>621</v>
      </c>
      <c r="B620" s="64" t="s">
        <v>449</v>
      </c>
      <c r="C620" s="152" t="s">
        <v>560</v>
      </c>
      <c r="D620" s="97" t="s">
        <v>790</v>
      </c>
      <c r="E620" s="97"/>
      <c r="F620" s="97"/>
      <c r="G620" s="152" t="s">
        <v>349</v>
      </c>
      <c r="H620" s="152" t="s">
        <v>349</v>
      </c>
      <c r="I620" s="152" t="s">
        <v>789</v>
      </c>
      <c r="J620" s="152" t="s">
        <v>452</v>
      </c>
      <c r="K620" s="129">
        <v>890.56817999999998</v>
      </c>
      <c r="L620" s="129">
        <v>0</v>
      </c>
      <c r="M620" s="129">
        <v>0</v>
      </c>
      <c r="N620" s="129">
        <v>3111.7339999999999</v>
      </c>
      <c r="O620" s="129">
        <v>0</v>
      </c>
      <c r="P620" s="129">
        <v>0</v>
      </c>
      <c r="Q620" s="129">
        <v>3111.7339999999999</v>
      </c>
      <c r="R620" s="129">
        <v>0</v>
      </c>
      <c r="S620" s="129">
        <v>0</v>
      </c>
      <c r="T620" s="155" t="s">
        <v>51</v>
      </c>
    </row>
    <row r="621" spans="1:20" ht="82.8">
      <c r="A621" s="32" t="s">
        <v>621</v>
      </c>
      <c r="B621" s="151" t="s">
        <v>791</v>
      </c>
      <c r="C621" s="32" t="s">
        <v>560</v>
      </c>
      <c r="D621" s="60" t="s">
        <v>239</v>
      </c>
      <c r="E621" s="60" t="s">
        <v>347</v>
      </c>
      <c r="F621" s="60" t="s">
        <v>32</v>
      </c>
      <c r="G621" s="32"/>
      <c r="H621" s="32"/>
      <c r="I621" s="32" t="s">
        <v>792</v>
      </c>
      <c r="J621" s="32"/>
      <c r="K621" s="135">
        <f>K622</f>
        <v>1643.3119999999999</v>
      </c>
      <c r="L621" s="135">
        <f t="shared" ref="L621:S621" si="217">L622</f>
        <v>0</v>
      </c>
      <c r="M621" s="135">
        <f t="shared" si="217"/>
        <v>0</v>
      </c>
      <c r="N621" s="135">
        <f t="shared" si="217"/>
        <v>0</v>
      </c>
      <c r="O621" s="135">
        <f t="shared" si="217"/>
        <v>0</v>
      </c>
      <c r="P621" s="135">
        <f t="shared" si="217"/>
        <v>0</v>
      </c>
      <c r="Q621" s="135">
        <f t="shared" si="217"/>
        <v>0</v>
      </c>
      <c r="R621" s="135">
        <f t="shared" si="217"/>
        <v>0</v>
      </c>
      <c r="S621" s="135">
        <f t="shared" si="217"/>
        <v>0</v>
      </c>
      <c r="T621" s="135"/>
    </row>
    <row r="622" spans="1:20" ht="110.4">
      <c r="A622" s="152" t="s">
        <v>621</v>
      </c>
      <c r="B622" s="64" t="s">
        <v>449</v>
      </c>
      <c r="C622" s="152" t="s">
        <v>560</v>
      </c>
      <c r="D622" s="97" t="s">
        <v>477</v>
      </c>
      <c r="E622" s="97"/>
      <c r="F622" s="97"/>
      <c r="G622" s="152" t="s">
        <v>349</v>
      </c>
      <c r="H622" s="152" t="s">
        <v>349</v>
      </c>
      <c r="I622" s="152" t="s">
        <v>792</v>
      </c>
      <c r="J622" s="152" t="s">
        <v>452</v>
      </c>
      <c r="K622" s="129">
        <v>1643.3119999999999</v>
      </c>
      <c r="L622" s="129">
        <v>0</v>
      </c>
      <c r="M622" s="129">
        <v>0</v>
      </c>
      <c r="N622" s="129">
        <v>0</v>
      </c>
      <c r="O622" s="129">
        <v>0</v>
      </c>
      <c r="P622" s="129">
        <v>0</v>
      </c>
      <c r="Q622" s="129">
        <v>0</v>
      </c>
      <c r="R622" s="129">
        <v>0</v>
      </c>
      <c r="S622" s="129">
        <v>0</v>
      </c>
      <c r="T622" s="155" t="s">
        <v>51</v>
      </c>
    </row>
    <row r="623" spans="1:20" ht="82.8">
      <c r="A623" s="32" t="s">
        <v>621</v>
      </c>
      <c r="B623" s="151" t="s">
        <v>793</v>
      </c>
      <c r="C623" s="32" t="s">
        <v>560</v>
      </c>
      <c r="D623" s="60" t="s">
        <v>239</v>
      </c>
      <c r="E623" s="60" t="s">
        <v>347</v>
      </c>
      <c r="F623" s="60" t="s">
        <v>32</v>
      </c>
      <c r="G623" s="32"/>
      <c r="H623" s="32"/>
      <c r="I623" s="32" t="s">
        <v>794</v>
      </c>
      <c r="J623" s="32"/>
      <c r="K623" s="135">
        <f>K624</f>
        <v>2150.9034499999998</v>
      </c>
      <c r="L623" s="135">
        <f t="shared" ref="L623:S627" si="218">L624</f>
        <v>0</v>
      </c>
      <c r="M623" s="135">
        <f t="shared" si="218"/>
        <v>0</v>
      </c>
      <c r="N623" s="135">
        <f t="shared" si="218"/>
        <v>0</v>
      </c>
      <c r="O623" s="135">
        <f t="shared" si="218"/>
        <v>0</v>
      </c>
      <c r="P623" s="135">
        <f t="shared" si="218"/>
        <v>0</v>
      </c>
      <c r="Q623" s="135">
        <f t="shared" si="218"/>
        <v>0</v>
      </c>
      <c r="R623" s="135">
        <f t="shared" si="218"/>
        <v>0</v>
      </c>
      <c r="S623" s="135">
        <f t="shared" si="218"/>
        <v>0</v>
      </c>
      <c r="T623" s="135"/>
    </row>
    <row r="624" spans="1:20" ht="163.5" customHeight="1">
      <c r="A624" s="152" t="s">
        <v>621</v>
      </c>
      <c r="B624" s="64" t="s">
        <v>449</v>
      </c>
      <c r="C624" s="152" t="s">
        <v>560</v>
      </c>
      <c r="D624" s="97" t="s">
        <v>790</v>
      </c>
      <c r="E624" s="97"/>
      <c r="F624" s="97"/>
      <c r="G624" s="152" t="s">
        <v>349</v>
      </c>
      <c r="H624" s="152" t="s">
        <v>349</v>
      </c>
      <c r="I624" s="152" t="s">
        <v>794</v>
      </c>
      <c r="J624" s="152" t="s">
        <v>452</v>
      </c>
      <c r="K624" s="129">
        <v>2150.9034499999998</v>
      </c>
      <c r="L624" s="129">
        <v>0</v>
      </c>
      <c r="M624" s="129">
        <v>0</v>
      </c>
      <c r="N624" s="129">
        <v>0</v>
      </c>
      <c r="O624" s="129">
        <v>0</v>
      </c>
      <c r="P624" s="129">
        <v>0</v>
      </c>
      <c r="Q624" s="129">
        <v>0</v>
      </c>
      <c r="R624" s="129">
        <v>0</v>
      </c>
      <c r="S624" s="129">
        <v>0</v>
      </c>
      <c r="T624" s="155" t="s">
        <v>51</v>
      </c>
    </row>
    <row r="625" spans="1:20" ht="82.8">
      <c r="A625" s="32" t="s">
        <v>621</v>
      </c>
      <c r="B625" s="151" t="s">
        <v>784</v>
      </c>
      <c r="C625" s="32" t="s">
        <v>560</v>
      </c>
      <c r="D625" s="60" t="s">
        <v>239</v>
      </c>
      <c r="E625" s="60" t="s">
        <v>347</v>
      </c>
      <c r="F625" s="60" t="s">
        <v>32</v>
      </c>
      <c r="G625" s="32"/>
      <c r="H625" s="32"/>
      <c r="I625" s="32" t="s">
        <v>795</v>
      </c>
      <c r="J625" s="32"/>
      <c r="K625" s="135">
        <f>K626</f>
        <v>45</v>
      </c>
      <c r="L625" s="135">
        <f t="shared" si="218"/>
        <v>0</v>
      </c>
      <c r="M625" s="135">
        <f t="shared" si="218"/>
        <v>0</v>
      </c>
      <c r="N625" s="135">
        <f t="shared" si="218"/>
        <v>0</v>
      </c>
      <c r="O625" s="135">
        <f t="shared" si="218"/>
        <v>0</v>
      </c>
      <c r="P625" s="135">
        <f t="shared" si="218"/>
        <v>0</v>
      </c>
      <c r="Q625" s="135">
        <f t="shared" si="218"/>
        <v>0</v>
      </c>
      <c r="R625" s="135">
        <f t="shared" si="218"/>
        <v>0</v>
      </c>
      <c r="S625" s="135">
        <f t="shared" si="218"/>
        <v>0</v>
      </c>
      <c r="T625" s="135"/>
    </row>
    <row r="626" spans="1:20" ht="81" customHeight="1">
      <c r="A626" s="152" t="s">
        <v>621</v>
      </c>
      <c r="B626" s="153" t="s">
        <v>501</v>
      </c>
      <c r="C626" s="152" t="s">
        <v>560</v>
      </c>
      <c r="D626" s="167" t="s">
        <v>392</v>
      </c>
      <c r="E626" s="168"/>
      <c r="F626" s="169"/>
      <c r="G626" s="152" t="s">
        <v>349</v>
      </c>
      <c r="H626" s="152" t="s">
        <v>349</v>
      </c>
      <c r="I626" s="152" t="s">
        <v>795</v>
      </c>
      <c r="J626" s="152" t="s">
        <v>502</v>
      </c>
      <c r="K626" s="129">
        <v>45</v>
      </c>
      <c r="L626" s="129">
        <v>0</v>
      </c>
      <c r="M626" s="129">
        <v>0</v>
      </c>
      <c r="N626" s="129">
        <v>0</v>
      </c>
      <c r="O626" s="129">
        <v>0</v>
      </c>
      <c r="P626" s="129">
        <v>0</v>
      </c>
      <c r="Q626" s="129">
        <v>0</v>
      </c>
      <c r="R626" s="129">
        <v>0</v>
      </c>
      <c r="S626" s="129">
        <v>0</v>
      </c>
      <c r="T626" s="155" t="s">
        <v>51</v>
      </c>
    </row>
    <row r="627" spans="1:20" ht="41.4">
      <c r="A627" s="32" t="s">
        <v>621</v>
      </c>
      <c r="B627" s="151" t="s">
        <v>796</v>
      </c>
      <c r="C627" s="48" t="s">
        <v>514</v>
      </c>
      <c r="D627" s="60" t="s">
        <v>515</v>
      </c>
      <c r="E627" s="60" t="s">
        <v>516</v>
      </c>
      <c r="F627" s="60" t="s">
        <v>517</v>
      </c>
      <c r="G627" s="32"/>
      <c r="H627" s="32"/>
      <c r="I627" s="32" t="s">
        <v>797</v>
      </c>
      <c r="J627" s="32"/>
      <c r="K627" s="135">
        <f>K628</f>
        <v>206.57400000000001</v>
      </c>
      <c r="L627" s="135">
        <f t="shared" si="218"/>
        <v>0</v>
      </c>
      <c r="M627" s="135">
        <f t="shared" si="218"/>
        <v>0</v>
      </c>
      <c r="N627" s="135">
        <f t="shared" si="218"/>
        <v>0</v>
      </c>
      <c r="O627" s="135">
        <f t="shared" si="218"/>
        <v>0</v>
      </c>
      <c r="P627" s="135">
        <f t="shared" si="218"/>
        <v>0</v>
      </c>
      <c r="Q627" s="135">
        <f t="shared" si="218"/>
        <v>0</v>
      </c>
      <c r="R627" s="135">
        <f t="shared" si="218"/>
        <v>0</v>
      </c>
      <c r="S627" s="135">
        <f t="shared" si="218"/>
        <v>0</v>
      </c>
      <c r="T627" s="135"/>
    </row>
    <row r="628" spans="1:20" ht="81" customHeight="1">
      <c r="A628" s="152" t="s">
        <v>621</v>
      </c>
      <c r="B628" s="153" t="s">
        <v>501</v>
      </c>
      <c r="C628" s="152" t="s">
        <v>514</v>
      </c>
      <c r="D628" s="167" t="s">
        <v>498</v>
      </c>
      <c r="E628" s="168"/>
      <c r="F628" s="169"/>
      <c r="G628" s="152" t="s">
        <v>349</v>
      </c>
      <c r="H628" s="152" t="s">
        <v>349</v>
      </c>
      <c r="I628" s="152" t="s">
        <v>797</v>
      </c>
      <c r="J628" s="152" t="s">
        <v>502</v>
      </c>
      <c r="K628" s="129">
        <v>206.57400000000001</v>
      </c>
      <c r="L628" s="129">
        <v>0</v>
      </c>
      <c r="M628" s="129">
        <v>0</v>
      </c>
      <c r="N628" s="129">
        <v>0</v>
      </c>
      <c r="O628" s="129">
        <v>0</v>
      </c>
      <c r="P628" s="129">
        <v>0</v>
      </c>
      <c r="Q628" s="129">
        <v>0</v>
      </c>
      <c r="R628" s="129">
        <v>0</v>
      </c>
      <c r="S628" s="129">
        <v>0</v>
      </c>
      <c r="T628" s="155" t="s">
        <v>51</v>
      </c>
    </row>
    <row r="629" spans="1:20" ht="82.8">
      <c r="A629" s="32" t="s">
        <v>621</v>
      </c>
      <c r="B629" s="151" t="s">
        <v>484</v>
      </c>
      <c r="C629" s="32" t="s">
        <v>560</v>
      </c>
      <c r="D629" s="60" t="s">
        <v>239</v>
      </c>
      <c r="E629" s="60" t="s">
        <v>347</v>
      </c>
      <c r="F629" s="60" t="s">
        <v>32</v>
      </c>
      <c r="G629" s="32"/>
      <c r="H629" s="32"/>
      <c r="I629" s="32" t="s">
        <v>798</v>
      </c>
      <c r="J629" s="32"/>
      <c r="K629" s="135">
        <f>K630+K631</f>
        <v>12.474</v>
      </c>
      <c r="L629" s="135">
        <f t="shared" ref="L629:S629" si="219">L630+L631</f>
        <v>0</v>
      </c>
      <c r="M629" s="135">
        <f t="shared" si="219"/>
        <v>0</v>
      </c>
      <c r="N629" s="135">
        <f t="shared" si="219"/>
        <v>750</v>
      </c>
      <c r="O629" s="135">
        <f t="shared" si="219"/>
        <v>0</v>
      </c>
      <c r="P629" s="135">
        <f t="shared" si="219"/>
        <v>0</v>
      </c>
      <c r="Q629" s="135">
        <f t="shared" si="219"/>
        <v>750</v>
      </c>
      <c r="R629" s="135">
        <f t="shared" si="219"/>
        <v>0</v>
      </c>
      <c r="S629" s="135">
        <f t="shared" si="219"/>
        <v>0</v>
      </c>
      <c r="T629" s="135"/>
    </row>
    <row r="630" spans="1:20" ht="72" customHeight="1">
      <c r="A630" s="152" t="s">
        <v>621</v>
      </c>
      <c r="B630" s="153" t="s">
        <v>151</v>
      </c>
      <c r="C630" s="152" t="s">
        <v>560</v>
      </c>
      <c r="D630" s="154" t="s">
        <v>324</v>
      </c>
      <c r="E630" s="154"/>
      <c r="F630" s="154"/>
      <c r="G630" s="152" t="s">
        <v>349</v>
      </c>
      <c r="H630" s="152" t="s">
        <v>349</v>
      </c>
      <c r="I630" s="152" t="s">
        <v>725</v>
      </c>
      <c r="J630" s="152" t="s">
        <v>153</v>
      </c>
      <c r="K630" s="129">
        <v>12.474</v>
      </c>
      <c r="L630" s="129">
        <v>0</v>
      </c>
      <c r="M630" s="129">
        <v>0</v>
      </c>
      <c r="N630" s="129">
        <v>0</v>
      </c>
      <c r="O630" s="129">
        <v>0</v>
      </c>
      <c r="P630" s="129">
        <v>0</v>
      </c>
      <c r="Q630" s="129">
        <v>0</v>
      </c>
      <c r="R630" s="129">
        <v>0</v>
      </c>
      <c r="S630" s="129">
        <v>0</v>
      </c>
      <c r="T630" s="155" t="s">
        <v>51</v>
      </c>
    </row>
    <row r="631" spans="1:20" ht="110.4">
      <c r="A631" s="152" t="s">
        <v>621</v>
      </c>
      <c r="B631" s="153" t="s">
        <v>449</v>
      </c>
      <c r="C631" s="152" t="s">
        <v>560</v>
      </c>
      <c r="D631" s="154" t="s">
        <v>324</v>
      </c>
      <c r="E631" s="154"/>
      <c r="F631" s="154"/>
      <c r="G631" s="152" t="s">
        <v>349</v>
      </c>
      <c r="H631" s="152" t="s">
        <v>349</v>
      </c>
      <c r="I631" s="152" t="s">
        <v>725</v>
      </c>
      <c r="J631" s="152" t="s">
        <v>452</v>
      </c>
      <c r="K631" s="129">
        <v>0</v>
      </c>
      <c r="L631" s="129">
        <v>0</v>
      </c>
      <c r="M631" s="129">
        <v>0</v>
      </c>
      <c r="N631" s="129">
        <v>750</v>
      </c>
      <c r="O631" s="129">
        <v>0</v>
      </c>
      <c r="P631" s="129">
        <v>0</v>
      </c>
      <c r="Q631" s="129">
        <v>750</v>
      </c>
      <c r="R631" s="129">
        <v>0</v>
      </c>
      <c r="S631" s="129">
        <v>0</v>
      </c>
      <c r="T631" s="155" t="s">
        <v>51</v>
      </c>
    </row>
    <row r="632" spans="1:20" ht="82.8">
      <c r="A632" s="32" t="s">
        <v>621</v>
      </c>
      <c r="B632" s="151" t="s">
        <v>799</v>
      </c>
      <c r="C632" s="32" t="s">
        <v>560</v>
      </c>
      <c r="D632" s="60" t="s">
        <v>239</v>
      </c>
      <c r="E632" s="60" t="s">
        <v>347</v>
      </c>
      <c r="F632" s="60" t="s">
        <v>32</v>
      </c>
      <c r="G632" s="32"/>
      <c r="H632" s="32"/>
      <c r="I632" s="32" t="s">
        <v>800</v>
      </c>
      <c r="J632" s="32"/>
      <c r="K632" s="135">
        <f>K633</f>
        <v>585.029</v>
      </c>
      <c r="L632" s="135">
        <f t="shared" ref="L632:S632" si="220">L633</f>
        <v>0</v>
      </c>
      <c r="M632" s="135">
        <f t="shared" si="220"/>
        <v>0</v>
      </c>
      <c r="N632" s="135">
        <f t="shared" si="220"/>
        <v>0</v>
      </c>
      <c r="O632" s="135">
        <f t="shared" si="220"/>
        <v>0</v>
      </c>
      <c r="P632" s="135">
        <f t="shared" si="220"/>
        <v>0</v>
      </c>
      <c r="Q632" s="135">
        <f t="shared" si="220"/>
        <v>0</v>
      </c>
      <c r="R632" s="135">
        <f t="shared" si="220"/>
        <v>0</v>
      </c>
      <c r="S632" s="135">
        <f t="shared" si="220"/>
        <v>0</v>
      </c>
      <c r="T632" s="135"/>
    </row>
    <row r="633" spans="1:20" ht="110.4">
      <c r="A633" s="152" t="s">
        <v>621</v>
      </c>
      <c r="B633" s="64" t="s">
        <v>449</v>
      </c>
      <c r="C633" s="152" t="s">
        <v>560</v>
      </c>
      <c r="D633" s="154" t="s">
        <v>324</v>
      </c>
      <c r="E633" s="154"/>
      <c r="F633" s="154"/>
      <c r="G633" s="152" t="s">
        <v>349</v>
      </c>
      <c r="H633" s="152" t="s">
        <v>349</v>
      </c>
      <c r="I633" s="152" t="s">
        <v>801</v>
      </c>
      <c r="J633" s="152" t="s">
        <v>452</v>
      </c>
      <c r="K633" s="129">
        <v>585.029</v>
      </c>
      <c r="L633" s="129">
        <v>0</v>
      </c>
      <c r="M633" s="129">
        <v>0</v>
      </c>
      <c r="N633" s="129">
        <v>0</v>
      </c>
      <c r="O633" s="129">
        <v>0</v>
      </c>
      <c r="P633" s="129">
        <v>0</v>
      </c>
      <c r="Q633" s="129">
        <v>0</v>
      </c>
      <c r="R633" s="129">
        <v>0</v>
      </c>
      <c r="S633" s="129">
        <v>0</v>
      </c>
      <c r="T633" s="155" t="s">
        <v>51</v>
      </c>
    </row>
    <row r="634" spans="1:20" ht="82.8">
      <c r="A634" s="32" t="s">
        <v>621</v>
      </c>
      <c r="B634" s="151" t="s">
        <v>360</v>
      </c>
      <c r="C634" s="32" t="s">
        <v>560</v>
      </c>
      <c r="D634" s="60" t="s">
        <v>239</v>
      </c>
      <c r="E634" s="60" t="s">
        <v>347</v>
      </c>
      <c r="F634" s="60" t="s">
        <v>32</v>
      </c>
      <c r="G634" s="32"/>
      <c r="H634" s="32"/>
      <c r="I634" s="32" t="s">
        <v>361</v>
      </c>
      <c r="J634" s="32"/>
      <c r="K634" s="135">
        <f>K635</f>
        <v>175.33199999999999</v>
      </c>
      <c r="L634" s="135">
        <f t="shared" ref="L634:S634" si="221">L635</f>
        <v>0</v>
      </c>
      <c r="M634" s="135">
        <f t="shared" si="221"/>
        <v>0</v>
      </c>
      <c r="N634" s="135">
        <f t="shared" si="221"/>
        <v>0</v>
      </c>
      <c r="O634" s="135">
        <f t="shared" si="221"/>
        <v>0</v>
      </c>
      <c r="P634" s="135">
        <f t="shared" si="221"/>
        <v>0</v>
      </c>
      <c r="Q634" s="135">
        <f t="shared" si="221"/>
        <v>0</v>
      </c>
      <c r="R634" s="135">
        <f t="shared" si="221"/>
        <v>0</v>
      </c>
      <c r="S634" s="135">
        <f t="shared" si="221"/>
        <v>0</v>
      </c>
      <c r="T634" s="135"/>
    </row>
    <row r="635" spans="1:20" ht="79.5" customHeight="1">
      <c r="A635" s="152" t="s">
        <v>621</v>
      </c>
      <c r="B635" s="153" t="s">
        <v>501</v>
      </c>
      <c r="C635" s="152" t="s">
        <v>560</v>
      </c>
      <c r="D635" s="154" t="s">
        <v>392</v>
      </c>
      <c r="E635" s="154"/>
      <c r="F635" s="154"/>
      <c r="G635" s="152" t="s">
        <v>349</v>
      </c>
      <c r="H635" s="152" t="s">
        <v>349</v>
      </c>
      <c r="I635" s="152" t="s">
        <v>361</v>
      </c>
      <c r="J635" s="152" t="s">
        <v>502</v>
      </c>
      <c r="K635" s="129">
        <v>175.33199999999999</v>
      </c>
      <c r="L635" s="129">
        <v>0</v>
      </c>
      <c r="M635" s="129">
        <v>0</v>
      </c>
      <c r="N635" s="129">
        <v>0</v>
      </c>
      <c r="O635" s="129">
        <v>0</v>
      </c>
      <c r="P635" s="129">
        <v>0</v>
      </c>
      <c r="Q635" s="129">
        <v>0</v>
      </c>
      <c r="R635" s="129">
        <v>0</v>
      </c>
      <c r="S635" s="129">
        <v>0</v>
      </c>
      <c r="T635" s="155" t="s">
        <v>51</v>
      </c>
    </row>
    <row r="636" spans="1:20" ht="82.8">
      <c r="A636" s="32" t="s">
        <v>621</v>
      </c>
      <c r="B636" s="151" t="s">
        <v>802</v>
      </c>
      <c r="C636" s="32" t="s">
        <v>560</v>
      </c>
      <c r="D636" s="60" t="s">
        <v>239</v>
      </c>
      <c r="E636" s="60" t="s">
        <v>347</v>
      </c>
      <c r="F636" s="60" t="s">
        <v>32</v>
      </c>
      <c r="G636" s="32"/>
      <c r="H636" s="32"/>
      <c r="I636" s="32" t="s">
        <v>803</v>
      </c>
      <c r="J636" s="32"/>
      <c r="K636" s="135">
        <f t="shared" ref="K636:S636" si="222">K637</f>
        <v>39.4</v>
      </c>
      <c r="L636" s="135">
        <f t="shared" si="222"/>
        <v>0</v>
      </c>
      <c r="M636" s="135">
        <f t="shared" si="222"/>
        <v>0</v>
      </c>
      <c r="N636" s="135">
        <f t="shared" si="222"/>
        <v>0</v>
      </c>
      <c r="O636" s="135">
        <f t="shared" si="222"/>
        <v>0</v>
      </c>
      <c r="P636" s="135">
        <f t="shared" si="222"/>
        <v>0</v>
      </c>
      <c r="Q636" s="135">
        <f t="shared" si="222"/>
        <v>0</v>
      </c>
      <c r="R636" s="135">
        <f t="shared" si="222"/>
        <v>0</v>
      </c>
      <c r="S636" s="135">
        <f t="shared" si="222"/>
        <v>0</v>
      </c>
      <c r="T636" s="135"/>
    </row>
    <row r="637" spans="1:20" ht="110.4">
      <c r="A637" s="152" t="s">
        <v>621</v>
      </c>
      <c r="B637" s="64" t="s">
        <v>449</v>
      </c>
      <c r="C637" s="152" t="s">
        <v>560</v>
      </c>
      <c r="D637" s="154" t="s">
        <v>324</v>
      </c>
      <c r="E637" s="154"/>
      <c r="F637" s="154"/>
      <c r="G637" s="152" t="s">
        <v>349</v>
      </c>
      <c r="H637" s="152" t="s">
        <v>349</v>
      </c>
      <c r="I637" s="152" t="s">
        <v>727</v>
      </c>
      <c r="J637" s="152" t="s">
        <v>452</v>
      </c>
      <c r="K637" s="129">
        <v>39.4</v>
      </c>
      <c r="L637" s="129">
        <v>0</v>
      </c>
      <c r="M637" s="129">
        <v>0</v>
      </c>
      <c r="N637" s="129">
        <v>0</v>
      </c>
      <c r="O637" s="129">
        <v>0</v>
      </c>
      <c r="P637" s="129">
        <v>0</v>
      </c>
      <c r="Q637" s="129">
        <v>0</v>
      </c>
      <c r="R637" s="129">
        <v>0</v>
      </c>
      <c r="S637" s="129">
        <v>0</v>
      </c>
      <c r="T637" s="155" t="s">
        <v>51</v>
      </c>
    </row>
    <row r="638" spans="1:20" ht="110.4">
      <c r="A638" s="32" t="s">
        <v>621</v>
      </c>
      <c r="B638" s="151" t="s">
        <v>804</v>
      </c>
      <c r="C638" s="32" t="s">
        <v>630</v>
      </c>
      <c r="D638" s="60" t="s">
        <v>239</v>
      </c>
      <c r="E638" s="120" t="s">
        <v>347</v>
      </c>
      <c r="F638" s="60" t="s">
        <v>32</v>
      </c>
      <c r="G638" s="32"/>
      <c r="H638" s="32"/>
      <c r="I638" s="32" t="s">
        <v>805</v>
      </c>
      <c r="J638" s="32"/>
      <c r="K638" s="135">
        <f>K639</f>
        <v>11.6</v>
      </c>
      <c r="L638" s="135">
        <f t="shared" ref="L638:S638" si="223">L639</f>
        <v>0</v>
      </c>
      <c r="M638" s="135">
        <f t="shared" si="223"/>
        <v>0</v>
      </c>
      <c r="N638" s="135">
        <f t="shared" si="223"/>
        <v>0</v>
      </c>
      <c r="O638" s="135">
        <f t="shared" si="223"/>
        <v>0</v>
      </c>
      <c r="P638" s="135">
        <f t="shared" si="223"/>
        <v>0</v>
      </c>
      <c r="Q638" s="135">
        <f t="shared" si="223"/>
        <v>0</v>
      </c>
      <c r="R638" s="135">
        <f t="shared" si="223"/>
        <v>0</v>
      </c>
      <c r="S638" s="135">
        <f t="shared" si="223"/>
        <v>0</v>
      </c>
      <c r="T638" s="135"/>
    </row>
    <row r="639" spans="1:20" ht="87" customHeight="1">
      <c r="A639" s="152" t="s">
        <v>621</v>
      </c>
      <c r="B639" s="47" t="s">
        <v>48</v>
      </c>
      <c r="C639" s="152" t="s">
        <v>630</v>
      </c>
      <c r="D639" s="154" t="s">
        <v>498</v>
      </c>
      <c r="E639" s="154"/>
      <c r="F639" s="154"/>
      <c r="G639" s="152" t="s">
        <v>349</v>
      </c>
      <c r="H639" s="152" t="s">
        <v>201</v>
      </c>
      <c r="I639" s="152" t="s">
        <v>805</v>
      </c>
      <c r="J639" s="152" t="s">
        <v>50</v>
      </c>
      <c r="K639" s="129">
        <v>11.6</v>
      </c>
      <c r="L639" s="129">
        <v>0</v>
      </c>
      <c r="M639" s="129">
        <v>0</v>
      </c>
      <c r="N639" s="129">
        <v>0</v>
      </c>
      <c r="O639" s="129">
        <v>0</v>
      </c>
      <c r="P639" s="129">
        <v>0</v>
      </c>
      <c r="Q639" s="129">
        <v>0</v>
      </c>
      <c r="R639" s="129">
        <v>0</v>
      </c>
      <c r="S639" s="129">
        <v>0</v>
      </c>
      <c r="T639" s="155" t="s">
        <v>51</v>
      </c>
    </row>
    <row r="640" spans="1:20" ht="82.8">
      <c r="A640" s="32" t="s">
        <v>621</v>
      </c>
      <c r="B640" s="151" t="s">
        <v>806</v>
      </c>
      <c r="C640" s="32" t="s">
        <v>544</v>
      </c>
      <c r="D640" s="60" t="s">
        <v>239</v>
      </c>
      <c r="E640" s="120" t="s">
        <v>545</v>
      </c>
      <c r="F640" s="60" t="s">
        <v>32</v>
      </c>
      <c r="G640" s="32"/>
      <c r="H640" s="32"/>
      <c r="I640" s="32" t="s">
        <v>807</v>
      </c>
      <c r="J640" s="32"/>
      <c r="K640" s="135">
        <f>K641</f>
        <v>43.256999999999998</v>
      </c>
      <c r="L640" s="135">
        <f t="shared" ref="L640:S640" si="224">L641</f>
        <v>0</v>
      </c>
      <c r="M640" s="135">
        <f t="shared" si="224"/>
        <v>0</v>
      </c>
      <c r="N640" s="135">
        <f t="shared" si="224"/>
        <v>0</v>
      </c>
      <c r="O640" s="135">
        <f t="shared" si="224"/>
        <v>0</v>
      </c>
      <c r="P640" s="135">
        <f t="shared" si="224"/>
        <v>0</v>
      </c>
      <c r="Q640" s="135">
        <f t="shared" si="224"/>
        <v>0</v>
      </c>
      <c r="R640" s="135">
        <f t="shared" si="224"/>
        <v>0</v>
      </c>
      <c r="S640" s="135">
        <f t="shared" si="224"/>
        <v>0</v>
      </c>
      <c r="T640" s="135"/>
    </row>
    <row r="641" spans="1:20" ht="84.75" customHeight="1">
      <c r="A641" s="152" t="s">
        <v>621</v>
      </c>
      <c r="B641" s="153" t="s">
        <v>501</v>
      </c>
      <c r="C641" s="152" t="s">
        <v>544</v>
      </c>
      <c r="D641" s="154" t="s">
        <v>498</v>
      </c>
      <c r="E641" s="154"/>
      <c r="F641" s="154"/>
      <c r="G641" s="152" t="s">
        <v>349</v>
      </c>
      <c r="H641" s="152" t="s">
        <v>349</v>
      </c>
      <c r="I641" s="152" t="s">
        <v>807</v>
      </c>
      <c r="J641" s="152" t="s">
        <v>502</v>
      </c>
      <c r="K641" s="129">
        <v>43.256999999999998</v>
      </c>
      <c r="L641" s="129">
        <v>0</v>
      </c>
      <c r="M641" s="129">
        <v>0</v>
      </c>
      <c r="N641" s="129">
        <v>0</v>
      </c>
      <c r="O641" s="129">
        <v>0</v>
      </c>
      <c r="P641" s="129">
        <v>0</v>
      </c>
      <c r="Q641" s="129">
        <v>0</v>
      </c>
      <c r="R641" s="129">
        <v>0</v>
      </c>
      <c r="S641" s="129">
        <v>0</v>
      </c>
      <c r="T641" s="155" t="s">
        <v>51</v>
      </c>
    </row>
    <row r="642" spans="1:20" s="170" customFormat="1" ht="124.2">
      <c r="A642" s="32" t="s">
        <v>621</v>
      </c>
      <c r="B642" s="151" t="s">
        <v>808</v>
      </c>
      <c r="C642" s="32" t="s">
        <v>544</v>
      </c>
      <c r="D642" s="60" t="s">
        <v>809</v>
      </c>
      <c r="E642" s="120" t="s">
        <v>55</v>
      </c>
      <c r="F642" s="60" t="s">
        <v>810</v>
      </c>
      <c r="G642" s="32"/>
      <c r="H642" s="32"/>
      <c r="I642" s="32" t="s">
        <v>811</v>
      </c>
      <c r="J642" s="32"/>
      <c r="K642" s="135">
        <f>K643</f>
        <v>61.993209999999998</v>
      </c>
      <c r="L642" s="135">
        <f t="shared" ref="L642:S642" si="225">L643</f>
        <v>0</v>
      </c>
      <c r="M642" s="135">
        <f t="shared" si="225"/>
        <v>0</v>
      </c>
      <c r="N642" s="135">
        <f t="shared" si="225"/>
        <v>0</v>
      </c>
      <c r="O642" s="135">
        <f t="shared" si="225"/>
        <v>0</v>
      </c>
      <c r="P642" s="135">
        <f t="shared" si="225"/>
        <v>0</v>
      </c>
      <c r="Q642" s="135">
        <f t="shared" si="225"/>
        <v>0</v>
      </c>
      <c r="R642" s="135">
        <f t="shared" si="225"/>
        <v>0</v>
      </c>
      <c r="S642" s="135">
        <f t="shared" si="225"/>
        <v>0</v>
      </c>
      <c r="T642" s="135"/>
    </row>
    <row r="643" spans="1:20" ht="86.25" customHeight="1">
      <c r="A643" s="152" t="s">
        <v>621</v>
      </c>
      <c r="B643" s="153" t="s">
        <v>501</v>
      </c>
      <c r="C643" s="122" t="s">
        <v>544</v>
      </c>
      <c r="D643" s="97" t="s">
        <v>498</v>
      </c>
      <c r="E643" s="97"/>
      <c r="F643" s="97"/>
      <c r="G643" s="152" t="s">
        <v>59</v>
      </c>
      <c r="H643" s="152" t="s">
        <v>36</v>
      </c>
      <c r="I643" s="152" t="s">
        <v>811</v>
      </c>
      <c r="J643" s="152" t="s">
        <v>502</v>
      </c>
      <c r="K643" s="129">
        <v>61.993209999999998</v>
      </c>
      <c r="L643" s="129">
        <v>0</v>
      </c>
      <c r="M643" s="129">
        <v>0</v>
      </c>
      <c r="N643" s="129">
        <v>0</v>
      </c>
      <c r="O643" s="129">
        <v>0</v>
      </c>
      <c r="P643" s="129">
        <v>0</v>
      </c>
      <c r="Q643" s="129">
        <v>0</v>
      </c>
      <c r="R643" s="129">
        <v>0</v>
      </c>
      <c r="S643" s="129">
        <v>0</v>
      </c>
      <c r="T643" s="155" t="s">
        <v>51</v>
      </c>
    </row>
    <row r="644" spans="1:20" ht="124.2">
      <c r="A644" s="32" t="s">
        <v>621</v>
      </c>
      <c r="B644" s="151" t="s">
        <v>812</v>
      </c>
      <c r="C644" s="32" t="s">
        <v>544</v>
      </c>
      <c r="D644" s="60" t="s">
        <v>809</v>
      </c>
      <c r="E644" s="60" t="s">
        <v>55</v>
      </c>
      <c r="F644" s="60" t="s">
        <v>810</v>
      </c>
      <c r="G644" s="32"/>
      <c r="H644" s="32"/>
      <c r="I644" s="32" t="s">
        <v>813</v>
      </c>
      <c r="J644" s="32"/>
      <c r="K644" s="135">
        <f>K645</f>
        <v>90.726920000000007</v>
      </c>
      <c r="L644" s="135">
        <f t="shared" ref="L644:S644" si="226">L645</f>
        <v>0</v>
      </c>
      <c r="M644" s="135">
        <f t="shared" si="226"/>
        <v>0</v>
      </c>
      <c r="N644" s="135">
        <f t="shared" si="226"/>
        <v>0</v>
      </c>
      <c r="O644" s="135">
        <f t="shared" si="226"/>
        <v>0</v>
      </c>
      <c r="P644" s="135">
        <f t="shared" si="226"/>
        <v>0</v>
      </c>
      <c r="Q644" s="135">
        <f t="shared" si="226"/>
        <v>0</v>
      </c>
      <c r="R644" s="135">
        <f t="shared" si="226"/>
        <v>0</v>
      </c>
      <c r="S644" s="135">
        <f t="shared" si="226"/>
        <v>0</v>
      </c>
      <c r="T644" s="121"/>
    </row>
    <row r="645" spans="1:20" ht="86.25" customHeight="1">
      <c r="A645" s="152" t="s">
        <v>621</v>
      </c>
      <c r="B645" s="153" t="s">
        <v>501</v>
      </c>
      <c r="C645" s="122" t="s">
        <v>544</v>
      </c>
      <c r="D645" s="97" t="s">
        <v>498</v>
      </c>
      <c r="E645" s="97"/>
      <c r="F645" s="97"/>
      <c r="G645" s="152" t="s">
        <v>59</v>
      </c>
      <c r="H645" s="152" t="s">
        <v>36</v>
      </c>
      <c r="I645" s="152" t="s">
        <v>813</v>
      </c>
      <c r="J645" s="152" t="s">
        <v>502</v>
      </c>
      <c r="K645" s="129">
        <v>90.726920000000007</v>
      </c>
      <c r="L645" s="129">
        <v>0</v>
      </c>
      <c r="M645" s="129">
        <v>0</v>
      </c>
      <c r="N645" s="129">
        <v>0</v>
      </c>
      <c r="O645" s="129">
        <v>0</v>
      </c>
      <c r="P645" s="129">
        <v>0</v>
      </c>
      <c r="Q645" s="129">
        <v>0</v>
      </c>
      <c r="R645" s="129">
        <v>0</v>
      </c>
      <c r="S645" s="129">
        <v>0</v>
      </c>
      <c r="T645" s="155" t="s">
        <v>51</v>
      </c>
    </row>
    <row r="646" spans="1:20" ht="124.2">
      <c r="A646" s="32" t="s">
        <v>621</v>
      </c>
      <c r="B646" s="151" t="s">
        <v>814</v>
      </c>
      <c r="C646" s="32" t="s">
        <v>544</v>
      </c>
      <c r="D646" s="60" t="s">
        <v>809</v>
      </c>
      <c r="E646" s="60" t="s">
        <v>55</v>
      </c>
      <c r="F646" s="60" t="s">
        <v>810</v>
      </c>
      <c r="G646" s="32"/>
      <c r="H646" s="32"/>
      <c r="I646" s="32" t="s">
        <v>815</v>
      </c>
      <c r="J646" s="32"/>
      <c r="K646" s="135">
        <f>K647</f>
        <v>81.086839999999995</v>
      </c>
      <c r="L646" s="135">
        <f t="shared" ref="L646:S646" si="227">L647</f>
        <v>0</v>
      </c>
      <c r="M646" s="135">
        <f t="shared" si="227"/>
        <v>0</v>
      </c>
      <c r="N646" s="135">
        <f t="shared" si="227"/>
        <v>0</v>
      </c>
      <c r="O646" s="135">
        <f t="shared" si="227"/>
        <v>0</v>
      </c>
      <c r="P646" s="135">
        <f t="shared" si="227"/>
        <v>0</v>
      </c>
      <c r="Q646" s="135">
        <f t="shared" si="227"/>
        <v>0</v>
      </c>
      <c r="R646" s="135">
        <f t="shared" si="227"/>
        <v>0</v>
      </c>
      <c r="S646" s="135">
        <f t="shared" si="227"/>
        <v>0</v>
      </c>
      <c r="T646" s="121"/>
    </row>
    <row r="647" spans="1:20" ht="77.25" customHeight="1">
      <c r="A647" s="152" t="s">
        <v>621</v>
      </c>
      <c r="B647" s="153" t="s">
        <v>501</v>
      </c>
      <c r="C647" s="122" t="s">
        <v>544</v>
      </c>
      <c r="D647" s="97" t="s">
        <v>498</v>
      </c>
      <c r="E647" s="97"/>
      <c r="F647" s="97"/>
      <c r="G647" s="152" t="s">
        <v>59</v>
      </c>
      <c r="H647" s="152" t="s">
        <v>36</v>
      </c>
      <c r="I647" s="152" t="s">
        <v>815</v>
      </c>
      <c r="J647" s="152" t="s">
        <v>502</v>
      </c>
      <c r="K647" s="129">
        <v>81.086839999999995</v>
      </c>
      <c r="L647" s="129">
        <v>0</v>
      </c>
      <c r="M647" s="129">
        <v>0</v>
      </c>
      <c r="N647" s="129">
        <v>0</v>
      </c>
      <c r="O647" s="129">
        <v>0</v>
      </c>
      <c r="P647" s="129">
        <v>0</v>
      </c>
      <c r="Q647" s="129">
        <v>0</v>
      </c>
      <c r="R647" s="129">
        <v>0</v>
      </c>
      <c r="S647" s="129">
        <v>0</v>
      </c>
      <c r="T647" s="155" t="s">
        <v>51</v>
      </c>
    </row>
    <row r="648" spans="1:20" ht="124.2">
      <c r="A648" s="32" t="s">
        <v>621</v>
      </c>
      <c r="B648" s="151" t="s">
        <v>816</v>
      </c>
      <c r="C648" s="32" t="s">
        <v>544</v>
      </c>
      <c r="D648" s="60" t="s">
        <v>809</v>
      </c>
      <c r="E648" s="60" t="s">
        <v>55</v>
      </c>
      <c r="F648" s="60" t="s">
        <v>810</v>
      </c>
      <c r="G648" s="32"/>
      <c r="H648" s="32"/>
      <c r="I648" s="32" t="s">
        <v>817</v>
      </c>
      <c r="J648" s="32"/>
      <c r="K648" s="135">
        <f>K649</f>
        <v>116.78039</v>
      </c>
      <c r="L648" s="135">
        <f t="shared" ref="L648:S648" si="228">L649</f>
        <v>0</v>
      </c>
      <c r="M648" s="135">
        <f t="shared" si="228"/>
        <v>0</v>
      </c>
      <c r="N648" s="135">
        <f t="shared" si="228"/>
        <v>0</v>
      </c>
      <c r="O648" s="135">
        <f t="shared" si="228"/>
        <v>0</v>
      </c>
      <c r="P648" s="135">
        <f t="shared" si="228"/>
        <v>0</v>
      </c>
      <c r="Q648" s="135">
        <f t="shared" si="228"/>
        <v>0</v>
      </c>
      <c r="R648" s="135">
        <f t="shared" si="228"/>
        <v>0</v>
      </c>
      <c r="S648" s="135">
        <f t="shared" si="228"/>
        <v>0</v>
      </c>
      <c r="T648" s="121"/>
    </row>
    <row r="649" spans="1:20" ht="75.75" customHeight="1">
      <c r="A649" s="152" t="s">
        <v>621</v>
      </c>
      <c r="B649" s="153" t="s">
        <v>501</v>
      </c>
      <c r="C649" s="122" t="s">
        <v>544</v>
      </c>
      <c r="D649" s="97" t="s">
        <v>498</v>
      </c>
      <c r="E649" s="97"/>
      <c r="F649" s="97"/>
      <c r="G649" s="152" t="s">
        <v>59</v>
      </c>
      <c r="H649" s="152" t="s">
        <v>36</v>
      </c>
      <c r="I649" s="152" t="s">
        <v>817</v>
      </c>
      <c r="J649" s="152" t="s">
        <v>502</v>
      </c>
      <c r="K649" s="129">
        <v>116.78039</v>
      </c>
      <c r="L649" s="129">
        <v>0</v>
      </c>
      <c r="M649" s="129">
        <v>0</v>
      </c>
      <c r="N649" s="129">
        <v>0</v>
      </c>
      <c r="O649" s="129">
        <v>0</v>
      </c>
      <c r="P649" s="129">
        <v>0</v>
      </c>
      <c r="Q649" s="129">
        <v>0</v>
      </c>
      <c r="R649" s="129">
        <v>0</v>
      </c>
      <c r="S649" s="129">
        <v>0</v>
      </c>
      <c r="T649" s="155" t="s">
        <v>51</v>
      </c>
    </row>
    <row r="650" spans="1:20" ht="124.2">
      <c r="A650" s="32" t="s">
        <v>621</v>
      </c>
      <c r="B650" s="151" t="s">
        <v>818</v>
      </c>
      <c r="C650" s="32" t="s">
        <v>544</v>
      </c>
      <c r="D650" s="60" t="s">
        <v>809</v>
      </c>
      <c r="E650" s="60" t="s">
        <v>55</v>
      </c>
      <c r="F650" s="60" t="s">
        <v>810</v>
      </c>
      <c r="G650" s="32"/>
      <c r="H650" s="32"/>
      <c r="I650" s="32" t="s">
        <v>819</v>
      </c>
      <c r="J650" s="32"/>
      <c r="K650" s="135">
        <f>K651</f>
        <v>59.21846</v>
      </c>
      <c r="L650" s="135">
        <f t="shared" ref="L650:S650" si="229">L651</f>
        <v>0</v>
      </c>
      <c r="M650" s="135">
        <f t="shared" si="229"/>
        <v>0</v>
      </c>
      <c r="N650" s="135">
        <f t="shared" si="229"/>
        <v>0</v>
      </c>
      <c r="O650" s="135">
        <f t="shared" si="229"/>
        <v>0</v>
      </c>
      <c r="P650" s="135">
        <f t="shared" si="229"/>
        <v>0</v>
      </c>
      <c r="Q650" s="135">
        <f t="shared" si="229"/>
        <v>0</v>
      </c>
      <c r="R650" s="135">
        <f t="shared" si="229"/>
        <v>0</v>
      </c>
      <c r="S650" s="135">
        <f t="shared" si="229"/>
        <v>0</v>
      </c>
      <c r="T650" s="121"/>
    </row>
    <row r="651" spans="1:20" ht="82.5" customHeight="1">
      <c r="A651" s="152" t="s">
        <v>621</v>
      </c>
      <c r="B651" s="153" t="s">
        <v>501</v>
      </c>
      <c r="C651" s="122" t="s">
        <v>544</v>
      </c>
      <c r="D651" s="97" t="s">
        <v>498</v>
      </c>
      <c r="E651" s="97"/>
      <c r="F651" s="97"/>
      <c r="G651" s="152" t="s">
        <v>59</v>
      </c>
      <c r="H651" s="152" t="s">
        <v>36</v>
      </c>
      <c r="I651" s="152" t="s">
        <v>819</v>
      </c>
      <c r="J651" s="152" t="s">
        <v>502</v>
      </c>
      <c r="K651" s="129">
        <v>59.21846</v>
      </c>
      <c r="L651" s="129">
        <v>0</v>
      </c>
      <c r="M651" s="129">
        <v>0</v>
      </c>
      <c r="N651" s="129">
        <v>0</v>
      </c>
      <c r="O651" s="129">
        <v>0</v>
      </c>
      <c r="P651" s="129">
        <v>0</v>
      </c>
      <c r="Q651" s="129">
        <v>0</v>
      </c>
      <c r="R651" s="129">
        <v>0</v>
      </c>
      <c r="S651" s="129">
        <v>0</v>
      </c>
      <c r="T651" s="155" t="s">
        <v>51</v>
      </c>
    </row>
    <row r="652" spans="1:20" ht="124.2">
      <c r="A652" s="32" t="s">
        <v>621</v>
      </c>
      <c r="B652" s="151" t="s">
        <v>806</v>
      </c>
      <c r="C652" s="32" t="s">
        <v>544</v>
      </c>
      <c r="D652" s="60" t="s">
        <v>809</v>
      </c>
      <c r="E652" s="60" t="s">
        <v>55</v>
      </c>
      <c r="F652" s="60" t="s">
        <v>810</v>
      </c>
      <c r="G652" s="32"/>
      <c r="H652" s="32"/>
      <c r="I652" s="32" t="s">
        <v>820</v>
      </c>
      <c r="J652" s="32"/>
      <c r="K652" s="135">
        <f>K653</f>
        <v>141.85302999999999</v>
      </c>
      <c r="L652" s="135">
        <f t="shared" ref="L652:S652" si="230">L653</f>
        <v>0</v>
      </c>
      <c r="M652" s="135">
        <f t="shared" si="230"/>
        <v>0</v>
      </c>
      <c r="N652" s="135">
        <f t="shared" si="230"/>
        <v>0</v>
      </c>
      <c r="O652" s="135">
        <f t="shared" si="230"/>
        <v>0</v>
      </c>
      <c r="P652" s="135">
        <f t="shared" si="230"/>
        <v>0</v>
      </c>
      <c r="Q652" s="135">
        <f t="shared" si="230"/>
        <v>0</v>
      </c>
      <c r="R652" s="135">
        <f t="shared" si="230"/>
        <v>0</v>
      </c>
      <c r="S652" s="135">
        <f t="shared" si="230"/>
        <v>0</v>
      </c>
      <c r="T652" s="121"/>
    </row>
    <row r="653" spans="1:20" ht="83.25" customHeight="1">
      <c r="A653" s="152" t="s">
        <v>621</v>
      </c>
      <c r="B653" s="153" t="s">
        <v>501</v>
      </c>
      <c r="C653" s="122" t="s">
        <v>544</v>
      </c>
      <c r="D653" s="97" t="s">
        <v>498</v>
      </c>
      <c r="E653" s="97"/>
      <c r="F653" s="97"/>
      <c r="G653" s="152" t="s">
        <v>59</v>
      </c>
      <c r="H653" s="152" t="s">
        <v>36</v>
      </c>
      <c r="I653" s="152" t="s">
        <v>820</v>
      </c>
      <c r="J653" s="152" t="s">
        <v>502</v>
      </c>
      <c r="K653" s="129">
        <v>141.85302999999999</v>
      </c>
      <c r="L653" s="129">
        <v>0</v>
      </c>
      <c r="M653" s="129">
        <v>0</v>
      </c>
      <c r="N653" s="129">
        <v>0</v>
      </c>
      <c r="O653" s="129">
        <v>0</v>
      </c>
      <c r="P653" s="129">
        <v>0</v>
      </c>
      <c r="Q653" s="129">
        <v>0</v>
      </c>
      <c r="R653" s="129">
        <v>0</v>
      </c>
      <c r="S653" s="129">
        <v>0</v>
      </c>
      <c r="T653" s="155" t="s">
        <v>51</v>
      </c>
    </row>
    <row r="654" spans="1:20" ht="55.2">
      <c r="A654" s="32" t="s">
        <v>621</v>
      </c>
      <c r="B654" s="45" t="s">
        <v>43</v>
      </c>
      <c r="C654" s="32" t="s">
        <v>73</v>
      </c>
      <c r="D654" s="60" t="s">
        <v>74</v>
      </c>
      <c r="E654" s="60" t="s">
        <v>75</v>
      </c>
      <c r="F654" s="60" t="s">
        <v>76</v>
      </c>
      <c r="G654" s="32"/>
      <c r="H654" s="32"/>
      <c r="I654" s="32" t="s">
        <v>44</v>
      </c>
      <c r="J654" s="32"/>
      <c r="K654" s="135">
        <f t="shared" ref="K654:S654" si="231">K655+K656</f>
        <v>1649.8927600000002</v>
      </c>
      <c r="L654" s="135">
        <f t="shared" si="231"/>
        <v>0</v>
      </c>
      <c r="M654" s="135">
        <f t="shared" si="231"/>
        <v>0</v>
      </c>
      <c r="N654" s="135">
        <f t="shared" si="231"/>
        <v>1560.951</v>
      </c>
      <c r="O654" s="135">
        <f t="shared" si="231"/>
        <v>0</v>
      </c>
      <c r="P654" s="135">
        <f t="shared" si="231"/>
        <v>0</v>
      </c>
      <c r="Q654" s="135">
        <f t="shared" si="231"/>
        <v>1560.951</v>
      </c>
      <c r="R654" s="135">
        <f t="shared" si="231"/>
        <v>0</v>
      </c>
      <c r="S654" s="135">
        <f t="shared" si="231"/>
        <v>0</v>
      </c>
      <c r="T654" s="135"/>
    </row>
    <row r="655" spans="1:20" ht="41.4">
      <c r="A655" s="152" t="s">
        <v>621</v>
      </c>
      <c r="B655" s="153" t="s">
        <v>34</v>
      </c>
      <c r="C655" s="152" t="s">
        <v>73</v>
      </c>
      <c r="D655" s="97" t="s">
        <v>79</v>
      </c>
      <c r="E655" s="97"/>
      <c r="F655" s="97"/>
      <c r="G655" s="152" t="s">
        <v>349</v>
      </c>
      <c r="H655" s="152" t="s">
        <v>201</v>
      </c>
      <c r="I655" s="152" t="s">
        <v>44</v>
      </c>
      <c r="J655" s="152" t="s">
        <v>38</v>
      </c>
      <c r="K655" s="129">
        <v>1272.4390000000001</v>
      </c>
      <c r="L655" s="129">
        <v>0</v>
      </c>
      <c r="M655" s="129">
        <v>0</v>
      </c>
      <c r="N655" s="129">
        <v>1198.8869999999999</v>
      </c>
      <c r="O655" s="129">
        <v>0</v>
      </c>
      <c r="P655" s="129">
        <v>0</v>
      </c>
      <c r="Q655" s="129">
        <v>1198.8869999999999</v>
      </c>
      <c r="R655" s="129">
        <v>0</v>
      </c>
      <c r="S655" s="129">
        <v>0</v>
      </c>
      <c r="T655" s="155" t="s">
        <v>39</v>
      </c>
    </row>
    <row r="656" spans="1:20" ht="82.8">
      <c r="A656" s="152" t="s">
        <v>621</v>
      </c>
      <c r="B656" s="153" t="s">
        <v>40</v>
      </c>
      <c r="C656" s="152" t="s">
        <v>73</v>
      </c>
      <c r="D656" s="97" t="s">
        <v>433</v>
      </c>
      <c r="E656" s="97"/>
      <c r="F656" s="97"/>
      <c r="G656" s="152" t="s">
        <v>349</v>
      </c>
      <c r="H656" s="152" t="s">
        <v>201</v>
      </c>
      <c r="I656" s="152" t="s">
        <v>44</v>
      </c>
      <c r="J656" s="152" t="s">
        <v>42</v>
      </c>
      <c r="K656" s="129">
        <v>377.45375999999999</v>
      </c>
      <c r="L656" s="129">
        <v>0</v>
      </c>
      <c r="M656" s="129">
        <v>0</v>
      </c>
      <c r="N656" s="129">
        <v>362.06400000000002</v>
      </c>
      <c r="O656" s="129">
        <v>0</v>
      </c>
      <c r="P656" s="129">
        <v>0</v>
      </c>
      <c r="Q656" s="129">
        <v>362.06400000000002</v>
      </c>
      <c r="R656" s="129">
        <v>0</v>
      </c>
      <c r="S656" s="129">
        <v>0</v>
      </c>
      <c r="T656" s="155" t="s">
        <v>39</v>
      </c>
    </row>
    <row r="657" spans="1:20" ht="55.2">
      <c r="A657" s="171" t="s">
        <v>821</v>
      </c>
      <c r="B657" s="172" t="s">
        <v>822</v>
      </c>
      <c r="C657" s="173"/>
      <c r="D657" s="174" t="s">
        <v>823</v>
      </c>
      <c r="E657" s="174"/>
      <c r="F657" s="174"/>
      <c r="G657" s="173"/>
      <c r="H657" s="173"/>
      <c r="I657" s="173"/>
      <c r="J657" s="173"/>
      <c r="K657" s="117">
        <f t="shared" ref="K657:R657" si="232">K658+K662+K664+K668+K672+K670++K674+K676+K678+K680+K682+K684</f>
        <v>7882.0686900000001</v>
      </c>
      <c r="L657" s="117">
        <f t="shared" si="232"/>
        <v>0</v>
      </c>
      <c r="M657" s="117">
        <f t="shared" si="232"/>
        <v>0</v>
      </c>
      <c r="N657" s="117">
        <f t="shared" si="232"/>
        <v>11569</v>
      </c>
      <c r="O657" s="117">
        <f t="shared" si="232"/>
        <v>0</v>
      </c>
      <c r="P657" s="117">
        <f t="shared" si="232"/>
        <v>0</v>
      </c>
      <c r="Q657" s="117">
        <f t="shared" si="232"/>
        <v>7145.7999999999993</v>
      </c>
      <c r="R657" s="117">
        <f t="shared" si="232"/>
        <v>0</v>
      </c>
      <c r="S657" s="117"/>
      <c r="T657" s="150"/>
    </row>
    <row r="658" spans="1:20" ht="55.2">
      <c r="A658" s="32">
        <v>792</v>
      </c>
      <c r="B658" s="45" t="s">
        <v>43</v>
      </c>
      <c r="C658" s="32" t="s">
        <v>73</v>
      </c>
      <c r="D658" s="60" t="s">
        <v>74</v>
      </c>
      <c r="E658" s="60" t="s">
        <v>75</v>
      </c>
      <c r="F658" s="60" t="s">
        <v>76</v>
      </c>
      <c r="G658" s="32"/>
      <c r="H658" s="32"/>
      <c r="I658" s="32" t="s">
        <v>44</v>
      </c>
      <c r="J658" s="32"/>
      <c r="K658" s="135">
        <f t="shared" ref="K658:S658" si="233">K659+K660+K661</f>
        <v>5089.3534099999997</v>
      </c>
      <c r="L658" s="135">
        <f t="shared" si="233"/>
        <v>0</v>
      </c>
      <c r="M658" s="135">
        <f t="shared" si="233"/>
        <v>0</v>
      </c>
      <c r="N658" s="135">
        <f t="shared" si="233"/>
        <v>4830.2</v>
      </c>
      <c r="O658" s="135">
        <f t="shared" si="233"/>
        <v>0</v>
      </c>
      <c r="P658" s="135">
        <f t="shared" si="233"/>
        <v>0</v>
      </c>
      <c r="Q658" s="135">
        <f t="shared" si="233"/>
        <v>4830.2</v>
      </c>
      <c r="R658" s="135">
        <f t="shared" si="233"/>
        <v>0</v>
      </c>
      <c r="S658" s="135">
        <f t="shared" si="233"/>
        <v>0</v>
      </c>
      <c r="T658" s="135"/>
    </row>
    <row r="659" spans="1:20" ht="69.75" customHeight="1">
      <c r="A659" s="152">
        <v>792</v>
      </c>
      <c r="B659" s="153" t="s">
        <v>34</v>
      </c>
      <c r="C659" s="152" t="s">
        <v>73</v>
      </c>
      <c r="D659" s="97" t="s">
        <v>824</v>
      </c>
      <c r="E659" s="97"/>
      <c r="F659" s="97"/>
      <c r="G659" s="152" t="s">
        <v>36</v>
      </c>
      <c r="H659" s="152" t="s">
        <v>170</v>
      </c>
      <c r="I659" s="152" t="s">
        <v>44</v>
      </c>
      <c r="J659" s="152">
        <v>121</v>
      </c>
      <c r="K659" s="129">
        <v>3909.8662399999998</v>
      </c>
      <c r="L659" s="129">
        <v>0</v>
      </c>
      <c r="M659" s="129">
        <v>0</v>
      </c>
      <c r="N659" s="129">
        <v>3697.7</v>
      </c>
      <c r="O659" s="129">
        <v>0</v>
      </c>
      <c r="P659" s="129">
        <v>0</v>
      </c>
      <c r="Q659" s="129">
        <v>3697.7</v>
      </c>
      <c r="R659" s="129">
        <v>0</v>
      </c>
      <c r="S659" s="129">
        <v>0</v>
      </c>
      <c r="T659" s="155" t="s">
        <v>39</v>
      </c>
    </row>
    <row r="660" spans="1:20" ht="69">
      <c r="A660" s="152">
        <v>792</v>
      </c>
      <c r="B660" s="153" t="s">
        <v>81</v>
      </c>
      <c r="C660" s="152" t="s">
        <v>73</v>
      </c>
      <c r="D660" s="97" t="s">
        <v>825</v>
      </c>
      <c r="E660" s="97"/>
      <c r="F660" s="97"/>
      <c r="G660" s="152" t="s">
        <v>36</v>
      </c>
      <c r="H660" s="152" t="s">
        <v>170</v>
      </c>
      <c r="I660" s="152">
        <v>9990000110</v>
      </c>
      <c r="J660" s="152">
        <v>122</v>
      </c>
      <c r="K660" s="129">
        <v>14.4597</v>
      </c>
      <c r="L660" s="129">
        <v>0</v>
      </c>
      <c r="M660" s="129">
        <v>0</v>
      </c>
      <c r="N660" s="129">
        <v>17.899999999999999</v>
      </c>
      <c r="O660" s="129">
        <v>0</v>
      </c>
      <c r="P660" s="129">
        <v>0</v>
      </c>
      <c r="Q660" s="129">
        <v>17.899999999999999</v>
      </c>
      <c r="R660" s="129">
        <v>0</v>
      </c>
      <c r="S660" s="129">
        <v>0</v>
      </c>
      <c r="T660" s="155" t="s">
        <v>39</v>
      </c>
    </row>
    <row r="661" spans="1:20" ht="82.8">
      <c r="A661" s="152">
        <v>792</v>
      </c>
      <c r="B661" s="153" t="s">
        <v>40</v>
      </c>
      <c r="C661" s="152" t="s">
        <v>73</v>
      </c>
      <c r="D661" s="97" t="s">
        <v>433</v>
      </c>
      <c r="E661" s="97"/>
      <c r="F661" s="97"/>
      <c r="G661" s="152" t="s">
        <v>36</v>
      </c>
      <c r="H661" s="152" t="s">
        <v>170</v>
      </c>
      <c r="I661" s="152" t="s">
        <v>44</v>
      </c>
      <c r="J661" s="152">
        <v>129</v>
      </c>
      <c r="K661" s="129">
        <v>1165.02747</v>
      </c>
      <c r="L661" s="129">
        <v>0</v>
      </c>
      <c r="M661" s="129">
        <v>0</v>
      </c>
      <c r="N661" s="129">
        <v>1114.5999999999999</v>
      </c>
      <c r="O661" s="129">
        <v>0</v>
      </c>
      <c r="P661" s="129">
        <v>0</v>
      </c>
      <c r="Q661" s="129">
        <v>1114.5999999999999</v>
      </c>
      <c r="R661" s="129">
        <v>0</v>
      </c>
      <c r="S661" s="129">
        <v>0</v>
      </c>
      <c r="T661" s="155" t="s">
        <v>39</v>
      </c>
    </row>
    <row r="662" spans="1:20" ht="55.2">
      <c r="A662" s="32" t="s">
        <v>821</v>
      </c>
      <c r="B662" s="151" t="s">
        <v>46</v>
      </c>
      <c r="C662" s="32" t="s">
        <v>73</v>
      </c>
      <c r="D662" s="60" t="s">
        <v>74</v>
      </c>
      <c r="E662" s="60" t="s">
        <v>75</v>
      </c>
      <c r="F662" s="60" t="s">
        <v>76</v>
      </c>
      <c r="G662" s="32"/>
      <c r="H662" s="32"/>
      <c r="I662" s="32" t="s">
        <v>47</v>
      </c>
      <c r="J662" s="32"/>
      <c r="K662" s="135">
        <f>K663</f>
        <v>7.702</v>
      </c>
      <c r="L662" s="135">
        <f t="shared" ref="L662:S662" si="234">L663</f>
        <v>0</v>
      </c>
      <c r="M662" s="135">
        <f t="shared" si="234"/>
        <v>0</v>
      </c>
      <c r="N662" s="135">
        <f t="shared" si="234"/>
        <v>23</v>
      </c>
      <c r="O662" s="135">
        <f t="shared" si="234"/>
        <v>0</v>
      </c>
      <c r="P662" s="135">
        <f t="shared" si="234"/>
        <v>0</v>
      </c>
      <c r="Q662" s="135">
        <f t="shared" si="234"/>
        <v>23</v>
      </c>
      <c r="R662" s="135">
        <f t="shared" si="234"/>
        <v>0</v>
      </c>
      <c r="S662" s="135">
        <f t="shared" si="234"/>
        <v>0</v>
      </c>
      <c r="T662" s="135"/>
    </row>
    <row r="663" spans="1:20" ht="186" customHeight="1">
      <c r="A663" s="152">
        <v>792</v>
      </c>
      <c r="B663" s="47" t="s">
        <v>48</v>
      </c>
      <c r="C663" s="152" t="s">
        <v>73</v>
      </c>
      <c r="D663" s="97" t="s">
        <v>826</v>
      </c>
      <c r="E663" s="97"/>
      <c r="F663" s="97"/>
      <c r="G663" s="152" t="s">
        <v>36</v>
      </c>
      <c r="H663" s="152" t="s">
        <v>170</v>
      </c>
      <c r="I663" s="152" t="s">
        <v>47</v>
      </c>
      <c r="J663" s="152">
        <v>244</v>
      </c>
      <c r="K663" s="129">
        <v>7.702</v>
      </c>
      <c r="L663" s="129">
        <v>0</v>
      </c>
      <c r="M663" s="129">
        <v>0</v>
      </c>
      <c r="N663" s="129">
        <v>23</v>
      </c>
      <c r="O663" s="129">
        <v>0</v>
      </c>
      <c r="P663" s="129">
        <v>0</v>
      </c>
      <c r="Q663" s="129">
        <v>23</v>
      </c>
      <c r="R663" s="129">
        <v>0</v>
      </c>
      <c r="S663" s="129">
        <v>0</v>
      </c>
      <c r="T663" s="155" t="s">
        <v>51</v>
      </c>
    </row>
    <row r="664" spans="1:20" ht="82.8">
      <c r="A664" s="32" t="s">
        <v>821</v>
      </c>
      <c r="B664" s="151" t="s">
        <v>827</v>
      </c>
      <c r="C664" s="32" t="s">
        <v>69</v>
      </c>
      <c r="D664" s="34" t="s">
        <v>30</v>
      </c>
      <c r="E664" s="54" t="s">
        <v>106</v>
      </c>
      <c r="F664" s="54" t="s">
        <v>89</v>
      </c>
      <c r="G664" s="32"/>
      <c r="H664" s="32"/>
      <c r="I664" s="32" t="s">
        <v>107</v>
      </c>
      <c r="J664" s="32"/>
      <c r="K664" s="135">
        <f t="shared" ref="K664:S664" si="235">K665+K666+K667</f>
        <v>947.04883000000007</v>
      </c>
      <c r="L664" s="135">
        <f t="shared" si="235"/>
        <v>0</v>
      </c>
      <c r="M664" s="135">
        <f t="shared" si="235"/>
        <v>0</v>
      </c>
      <c r="N664" s="135">
        <f t="shared" si="235"/>
        <v>866.4</v>
      </c>
      <c r="O664" s="135">
        <f t="shared" si="235"/>
        <v>0</v>
      </c>
      <c r="P664" s="135">
        <f t="shared" si="235"/>
        <v>0</v>
      </c>
      <c r="Q664" s="135">
        <f t="shared" si="235"/>
        <v>866.4</v>
      </c>
      <c r="R664" s="135">
        <f t="shared" si="235"/>
        <v>0</v>
      </c>
      <c r="S664" s="135">
        <f t="shared" si="235"/>
        <v>0</v>
      </c>
      <c r="T664" s="135"/>
    </row>
    <row r="665" spans="1:20" ht="120" customHeight="1">
      <c r="A665" s="152" t="s">
        <v>821</v>
      </c>
      <c r="B665" s="64" t="s">
        <v>108</v>
      </c>
      <c r="C665" s="152" t="s">
        <v>69</v>
      </c>
      <c r="D665" s="97" t="s">
        <v>828</v>
      </c>
      <c r="E665" s="97" t="s">
        <v>55</v>
      </c>
      <c r="F665" s="97" t="s">
        <v>829</v>
      </c>
      <c r="G665" s="152" t="s">
        <v>36</v>
      </c>
      <c r="H665" s="152" t="s">
        <v>70</v>
      </c>
      <c r="I665" s="152" t="s">
        <v>107</v>
      </c>
      <c r="J665" s="152">
        <v>111</v>
      </c>
      <c r="K665" s="129">
        <v>647.06590000000006</v>
      </c>
      <c r="L665" s="129">
        <v>0</v>
      </c>
      <c r="M665" s="129">
        <v>0</v>
      </c>
      <c r="N665" s="129">
        <v>616.29999999999995</v>
      </c>
      <c r="O665" s="129">
        <v>0</v>
      </c>
      <c r="P665" s="129">
        <v>0</v>
      </c>
      <c r="Q665" s="129">
        <v>616.29999999999995</v>
      </c>
      <c r="R665" s="129">
        <v>0</v>
      </c>
      <c r="S665" s="129">
        <v>0</v>
      </c>
      <c r="T665" s="155" t="s">
        <v>39</v>
      </c>
    </row>
    <row r="666" spans="1:20" ht="69">
      <c r="A666" s="152" t="s">
        <v>821</v>
      </c>
      <c r="B666" s="64" t="s">
        <v>110</v>
      </c>
      <c r="C666" s="152" t="s">
        <v>69</v>
      </c>
      <c r="D666" s="97" t="s">
        <v>433</v>
      </c>
      <c r="E666" s="97" t="s">
        <v>830</v>
      </c>
      <c r="F666" s="97" t="s">
        <v>829</v>
      </c>
      <c r="G666" s="152" t="s">
        <v>36</v>
      </c>
      <c r="H666" s="152" t="s">
        <v>70</v>
      </c>
      <c r="I666" s="152" t="s">
        <v>107</v>
      </c>
      <c r="J666" s="152">
        <v>119</v>
      </c>
      <c r="K666" s="129">
        <v>192.99793</v>
      </c>
      <c r="L666" s="129">
        <v>0</v>
      </c>
      <c r="M666" s="129">
        <v>0</v>
      </c>
      <c r="N666" s="129">
        <v>186.1</v>
      </c>
      <c r="O666" s="129">
        <v>0</v>
      </c>
      <c r="P666" s="129">
        <v>0</v>
      </c>
      <c r="Q666" s="129">
        <v>186.1</v>
      </c>
      <c r="R666" s="129">
        <v>0</v>
      </c>
      <c r="S666" s="129">
        <v>0</v>
      </c>
      <c r="T666" s="155" t="s">
        <v>39</v>
      </c>
    </row>
    <row r="667" spans="1:20" ht="150.75" customHeight="1">
      <c r="A667" s="152" t="s">
        <v>821</v>
      </c>
      <c r="B667" s="47" t="s">
        <v>48</v>
      </c>
      <c r="C667" s="152" t="s">
        <v>69</v>
      </c>
      <c r="D667" s="97" t="s">
        <v>616</v>
      </c>
      <c r="E667" s="97"/>
      <c r="F667" s="97"/>
      <c r="G667" s="152" t="s">
        <v>36</v>
      </c>
      <c r="H667" s="152" t="s">
        <v>70</v>
      </c>
      <c r="I667" s="152" t="s">
        <v>107</v>
      </c>
      <c r="J667" s="152">
        <v>244</v>
      </c>
      <c r="K667" s="129">
        <v>106.985</v>
      </c>
      <c r="L667" s="129">
        <v>0</v>
      </c>
      <c r="M667" s="129">
        <v>0</v>
      </c>
      <c r="N667" s="129">
        <v>64</v>
      </c>
      <c r="O667" s="129">
        <v>0</v>
      </c>
      <c r="P667" s="129">
        <v>0</v>
      </c>
      <c r="Q667" s="129">
        <v>64</v>
      </c>
      <c r="R667" s="129">
        <v>0</v>
      </c>
      <c r="S667" s="129">
        <v>0</v>
      </c>
      <c r="T667" s="155" t="s">
        <v>51</v>
      </c>
    </row>
    <row r="668" spans="1:20" ht="124.2">
      <c r="A668" s="32" t="s">
        <v>821</v>
      </c>
      <c r="B668" s="151" t="s">
        <v>52</v>
      </c>
      <c r="C668" s="32" t="s">
        <v>53</v>
      </c>
      <c r="D668" s="34" t="s">
        <v>54</v>
      </c>
      <c r="E668" s="48" t="s">
        <v>55</v>
      </c>
      <c r="F668" s="36" t="s">
        <v>56</v>
      </c>
      <c r="G668" s="32"/>
      <c r="H668" s="32"/>
      <c r="I668" s="32" t="s">
        <v>121</v>
      </c>
      <c r="J668" s="32"/>
      <c r="K668" s="135">
        <f>K669</f>
        <v>0</v>
      </c>
      <c r="L668" s="135">
        <f t="shared" ref="L668:S674" si="236">L669</f>
        <v>0</v>
      </c>
      <c r="M668" s="135">
        <f t="shared" si="236"/>
        <v>0</v>
      </c>
      <c r="N668" s="135">
        <f t="shared" si="236"/>
        <v>198.1</v>
      </c>
      <c r="O668" s="135">
        <f t="shared" si="236"/>
        <v>0</v>
      </c>
      <c r="P668" s="135">
        <f t="shared" si="236"/>
        <v>0</v>
      </c>
      <c r="Q668" s="135">
        <f t="shared" si="236"/>
        <v>198.1</v>
      </c>
      <c r="R668" s="135">
        <f t="shared" si="236"/>
        <v>0</v>
      </c>
      <c r="S668" s="135">
        <f t="shared" si="236"/>
        <v>0</v>
      </c>
      <c r="T668" s="135"/>
    </row>
    <row r="669" spans="1:20" ht="60.75" customHeight="1">
      <c r="A669" s="152" t="s">
        <v>821</v>
      </c>
      <c r="B669" s="47" t="s">
        <v>48</v>
      </c>
      <c r="C669" s="152" t="s">
        <v>53</v>
      </c>
      <c r="D669" s="97" t="s">
        <v>611</v>
      </c>
      <c r="E669" s="97"/>
      <c r="F669" s="97"/>
      <c r="G669" s="152" t="s">
        <v>59</v>
      </c>
      <c r="H669" s="152" t="s">
        <v>60</v>
      </c>
      <c r="I669" s="152" t="s">
        <v>831</v>
      </c>
      <c r="J669" s="152">
        <v>244</v>
      </c>
      <c r="K669" s="129">
        <v>0</v>
      </c>
      <c r="L669" s="129">
        <v>0</v>
      </c>
      <c r="M669" s="129">
        <v>0</v>
      </c>
      <c r="N669" s="129">
        <v>198.1</v>
      </c>
      <c r="O669" s="129">
        <v>0</v>
      </c>
      <c r="P669" s="129">
        <v>0</v>
      </c>
      <c r="Q669" s="129">
        <v>198.1</v>
      </c>
      <c r="R669" s="129">
        <v>0</v>
      </c>
      <c r="S669" s="129">
        <v>0</v>
      </c>
      <c r="T669" s="155" t="s">
        <v>51</v>
      </c>
    </row>
    <row r="670" spans="1:20" ht="124.2">
      <c r="A670" s="32" t="s">
        <v>821</v>
      </c>
      <c r="B670" s="151" t="s">
        <v>124</v>
      </c>
      <c r="C670" s="32" t="s">
        <v>53</v>
      </c>
      <c r="D670" s="34" t="s">
        <v>54</v>
      </c>
      <c r="E670" s="48" t="s">
        <v>55</v>
      </c>
      <c r="F670" s="36" t="s">
        <v>56</v>
      </c>
      <c r="G670" s="32"/>
      <c r="H670" s="32"/>
      <c r="I670" s="32" t="s">
        <v>832</v>
      </c>
      <c r="J670" s="32"/>
      <c r="K670" s="135">
        <f>K671</f>
        <v>0</v>
      </c>
      <c r="L670" s="135">
        <f t="shared" si="236"/>
        <v>0</v>
      </c>
      <c r="M670" s="135">
        <f t="shared" si="236"/>
        <v>0</v>
      </c>
      <c r="N670" s="135">
        <f t="shared" si="236"/>
        <v>95.9</v>
      </c>
      <c r="O670" s="135">
        <f t="shared" si="236"/>
        <v>0</v>
      </c>
      <c r="P670" s="135">
        <f t="shared" si="236"/>
        <v>0</v>
      </c>
      <c r="Q670" s="135">
        <f t="shared" si="236"/>
        <v>95.9</v>
      </c>
      <c r="R670" s="135">
        <f t="shared" si="236"/>
        <v>0</v>
      </c>
      <c r="S670" s="135">
        <f t="shared" si="236"/>
        <v>0</v>
      </c>
      <c r="T670" s="135"/>
    </row>
    <row r="671" spans="1:20" ht="60.75" customHeight="1">
      <c r="A671" s="152" t="s">
        <v>821</v>
      </c>
      <c r="B671" s="47" t="s">
        <v>48</v>
      </c>
      <c r="C671" s="152" t="s">
        <v>53</v>
      </c>
      <c r="D671" s="97" t="s">
        <v>611</v>
      </c>
      <c r="E671" s="97"/>
      <c r="F671" s="97"/>
      <c r="G671" s="152" t="s">
        <v>59</v>
      </c>
      <c r="H671" s="152" t="s">
        <v>60</v>
      </c>
      <c r="I671" s="152" t="s">
        <v>832</v>
      </c>
      <c r="J671" s="152">
        <v>244</v>
      </c>
      <c r="K671" s="129">
        <v>0</v>
      </c>
      <c r="L671" s="129">
        <v>0</v>
      </c>
      <c r="M671" s="129">
        <v>0</v>
      </c>
      <c r="N671" s="129">
        <v>95.9</v>
      </c>
      <c r="O671" s="129">
        <v>0</v>
      </c>
      <c r="P671" s="129">
        <v>0</v>
      </c>
      <c r="Q671" s="129">
        <v>95.9</v>
      </c>
      <c r="R671" s="129">
        <v>0</v>
      </c>
      <c r="S671" s="129">
        <v>0</v>
      </c>
      <c r="T671" s="155" t="s">
        <v>51</v>
      </c>
    </row>
    <row r="672" spans="1:20" ht="124.2">
      <c r="A672" s="32" t="s">
        <v>821</v>
      </c>
      <c r="B672" s="151" t="s">
        <v>52</v>
      </c>
      <c r="C672" s="32" t="s">
        <v>53</v>
      </c>
      <c r="D672" s="34" t="s">
        <v>54</v>
      </c>
      <c r="E672" s="48" t="s">
        <v>55</v>
      </c>
      <c r="F672" s="36" t="s">
        <v>56</v>
      </c>
      <c r="G672" s="32"/>
      <c r="H672" s="32"/>
      <c r="I672" s="32" t="s">
        <v>57</v>
      </c>
      <c r="J672" s="32"/>
      <c r="K672" s="135">
        <f>K673</f>
        <v>218.023</v>
      </c>
      <c r="L672" s="135">
        <f t="shared" si="236"/>
        <v>0</v>
      </c>
      <c r="M672" s="135">
        <f t="shared" si="236"/>
        <v>0</v>
      </c>
      <c r="N672" s="135">
        <f t="shared" si="236"/>
        <v>0</v>
      </c>
      <c r="O672" s="135">
        <f t="shared" si="236"/>
        <v>0</v>
      </c>
      <c r="P672" s="135">
        <f t="shared" si="236"/>
        <v>0</v>
      </c>
      <c r="Q672" s="135">
        <f t="shared" si="236"/>
        <v>0</v>
      </c>
      <c r="R672" s="135">
        <f t="shared" si="236"/>
        <v>0</v>
      </c>
      <c r="S672" s="135">
        <f t="shared" si="236"/>
        <v>0</v>
      </c>
      <c r="T672" s="135"/>
    </row>
    <row r="673" spans="1:20" ht="60.75" customHeight="1">
      <c r="A673" s="152" t="s">
        <v>821</v>
      </c>
      <c r="B673" s="47" t="s">
        <v>48</v>
      </c>
      <c r="C673" s="152" t="s">
        <v>53</v>
      </c>
      <c r="D673" s="97" t="s">
        <v>611</v>
      </c>
      <c r="E673" s="97"/>
      <c r="F673" s="97"/>
      <c r="G673" s="152" t="s">
        <v>59</v>
      </c>
      <c r="H673" s="152" t="s">
        <v>60</v>
      </c>
      <c r="I673" s="152" t="s">
        <v>57</v>
      </c>
      <c r="J673" s="152">
        <v>244</v>
      </c>
      <c r="K673" s="129">
        <v>218.023</v>
      </c>
      <c r="L673" s="129">
        <v>0</v>
      </c>
      <c r="M673" s="129">
        <v>0</v>
      </c>
      <c r="N673" s="129">
        <v>0</v>
      </c>
      <c r="O673" s="129">
        <v>0</v>
      </c>
      <c r="P673" s="129">
        <v>0</v>
      </c>
      <c r="Q673" s="129">
        <v>0</v>
      </c>
      <c r="R673" s="129">
        <v>0</v>
      </c>
      <c r="S673" s="129">
        <v>0</v>
      </c>
      <c r="T673" s="155" t="s">
        <v>51</v>
      </c>
    </row>
    <row r="674" spans="1:20" ht="124.2">
      <c r="A674" s="32" t="s">
        <v>821</v>
      </c>
      <c r="B674" s="151" t="s">
        <v>124</v>
      </c>
      <c r="C674" s="32" t="s">
        <v>53</v>
      </c>
      <c r="D674" s="34" t="s">
        <v>54</v>
      </c>
      <c r="E674" s="48" t="s">
        <v>55</v>
      </c>
      <c r="F674" s="36" t="s">
        <v>56</v>
      </c>
      <c r="G674" s="32"/>
      <c r="H674" s="32"/>
      <c r="I674" s="32" t="s">
        <v>125</v>
      </c>
      <c r="J674" s="32"/>
      <c r="K674" s="135">
        <f>K675</f>
        <v>59.87</v>
      </c>
      <c r="L674" s="135">
        <f t="shared" si="236"/>
        <v>0</v>
      </c>
      <c r="M674" s="135">
        <f t="shared" si="236"/>
        <v>0</v>
      </c>
      <c r="N674" s="135">
        <f t="shared" si="236"/>
        <v>0</v>
      </c>
      <c r="O674" s="135">
        <f t="shared" si="236"/>
        <v>0</v>
      </c>
      <c r="P674" s="135">
        <f t="shared" si="236"/>
        <v>0</v>
      </c>
      <c r="Q674" s="135">
        <f t="shared" si="236"/>
        <v>0</v>
      </c>
      <c r="R674" s="135">
        <f t="shared" si="236"/>
        <v>0</v>
      </c>
      <c r="S674" s="135">
        <f t="shared" si="236"/>
        <v>0</v>
      </c>
      <c r="T674" s="135"/>
    </row>
    <row r="675" spans="1:20" ht="60.75" customHeight="1">
      <c r="A675" s="152" t="s">
        <v>821</v>
      </c>
      <c r="B675" s="47" t="s">
        <v>48</v>
      </c>
      <c r="C675" s="152" t="s">
        <v>53</v>
      </c>
      <c r="D675" s="97" t="s">
        <v>611</v>
      </c>
      <c r="E675" s="97"/>
      <c r="F675" s="97"/>
      <c r="G675" s="152" t="s">
        <v>59</v>
      </c>
      <c r="H675" s="152" t="s">
        <v>60</v>
      </c>
      <c r="I675" s="152" t="s">
        <v>125</v>
      </c>
      <c r="J675" s="152">
        <v>244</v>
      </c>
      <c r="K675" s="129">
        <v>59.87</v>
      </c>
      <c r="L675" s="129">
        <v>0</v>
      </c>
      <c r="M675" s="129">
        <v>0</v>
      </c>
      <c r="N675" s="129">
        <v>0</v>
      </c>
      <c r="O675" s="129">
        <v>0</v>
      </c>
      <c r="P675" s="129">
        <v>0</v>
      </c>
      <c r="Q675" s="129">
        <v>0</v>
      </c>
      <c r="R675" s="129">
        <v>0</v>
      </c>
      <c r="S675" s="129">
        <v>0</v>
      </c>
      <c r="T675" s="155" t="s">
        <v>51</v>
      </c>
    </row>
    <row r="676" spans="1:20" ht="82.8">
      <c r="A676" s="32" t="s">
        <v>821</v>
      </c>
      <c r="B676" s="151" t="s">
        <v>833</v>
      </c>
      <c r="C676" s="32" t="s">
        <v>834</v>
      </c>
      <c r="D676" s="60" t="s">
        <v>835</v>
      </c>
      <c r="E676" s="120" t="s">
        <v>55</v>
      </c>
      <c r="F676" s="120" t="s">
        <v>836</v>
      </c>
      <c r="G676" s="32"/>
      <c r="H676" s="32"/>
      <c r="I676" s="32" t="s">
        <v>837</v>
      </c>
      <c r="J676" s="32"/>
      <c r="K676" s="135">
        <f>K677</f>
        <v>0</v>
      </c>
      <c r="L676" s="135">
        <f>L677</f>
        <v>0</v>
      </c>
      <c r="M676" s="135">
        <v>0</v>
      </c>
      <c r="N676" s="135">
        <f>N677</f>
        <v>500</v>
      </c>
      <c r="O676" s="135">
        <v>0</v>
      </c>
      <c r="P676" s="135">
        <f>P677</f>
        <v>0</v>
      </c>
      <c r="Q676" s="135">
        <f>Q677</f>
        <v>500</v>
      </c>
      <c r="R676" s="135">
        <f>R677</f>
        <v>0</v>
      </c>
      <c r="S676" s="135">
        <f>S677</f>
        <v>0</v>
      </c>
      <c r="T676" s="135"/>
    </row>
    <row r="677" spans="1:20" ht="59.25" customHeight="1">
      <c r="A677" s="152">
        <v>792</v>
      </c>
      <c r="B677" s="153" t="s">
        <v>838</v>
      </c>
      <c r="C677" s="152" t="s">
        <v>834</v>
      </c>
      <c r="D677" s="97" t="s">
        <v>839</v>
      </c>
      <c r="E677" s="97" t="s">
        <v>55</v>
      </c>
      <c r="F677" s="97" t="s">
        <v>829</v>
      </c>
      <c r="G677" s="152" t="s">
        <v>70</v>
      </c>
      <c r="H677" s="152" t="s">
        <v>36</v>
      </c>
      <c r="I677" s="152" t="s">
        <v>837</v>
      </c>
      <c r="J677" s="152" t="s">
        <v>840</v>
      </c>
      <c r="K677" s="129">
        <v>0</v>
      </c>
      <c r="L677" s="129">
        <v>0</v>
      </c>
      <c r="M677" s="129">
        <v>0</v>
      </c>
      <c r="N677" s="129">
        <v>500</v>
      </c>
      <c r="O677" s="129">
        <v>0</v>
      </c>
      <c r="P677" s="129">
        <v>0</v>
      </c>
      <c r="Q677" s="129">
        <v>500</v>
      </c>
      <c r="R677" s="129">
        <v>0</v>
      </c>
      <c r="S677" s="129">
        <v>0</v>
      </c>
      <c r="T677" s="155" t="s">
        <v>39</v>
      </c>
    </row>
    <row r="678" spans="1:20" ht="55.2">
      <c r="A678" s="32" t="s">
        <v>821</v>
      </c>
      <c r="B678" s="151" t="s">
        <v>190</v>
      </c>
      <c r="C678" s="32" t="s">
        <v>73</v>
      </c>
      <c r="D678" s="60" t="s">
        <v>74</v>
      </c>
      <c r="E678" s="60" t="s">
        <v>75</v>
      </c>
      <c r="F678" s="60" t="s">
        <v>76</v>
      </c>
      <c r="G678" s="32"/>
      <c r="H678" s="32"/>
      <c r="I678" s="32" t="s">
        <v>191</v>
      </c>
      <c r="J678" s="32"/>
      <c r="K678" s="135">
        <f t="shared" ref="K678:S678" si="237">K679</f>
        <v>0</v>
      </c>
      <c r="L678" s="135">
        <f t="shared" si="237"/>
        <v>0</v>
      </c>
      <c r="M678" s="135">
        <f t="shared" si="237"/>
        <v>0</v>
      </c>
      <c r="N678" s="135">
        <f t="shared" si="237"/>
        <v>499.7</v>
      </c>
      <c r="O678" s="135">
        <f t="shared" si="237"/>
        <v>0</v>
      </c>
      <c r="P678" s="135">
        <f t="shared" si="237"/>
        <v>0</v>
      </c>
      <c r="Q678" s="135">
        <f t="shared" si="237"/>
        <v>499.7</v>
      </c>
      <c r="R678" s="135">
        <f t="shared" si="237"/>
        <v>0</v>
      </c>
      <c r="S678" s="135">
        <f t="shared" si="237"/>
        <v>0</v>
      </c>
      <c r="T678" s="135"/>
    </row>
    <row r="679" spans="1:20" ht="27.6">
      <c r="A679" s="152">
        <v>792</v>
      </c>
      <c r="B679" s="153" t="s">
        <v>193</v>
      </c>
      <c r="C679" s="152" t="s">
        <v>73</v>
      </c>
      <c r="D679" s="97" t="s">
        <v>841</v>
      </c>
      <c r="E679" s="97" t="s">
        <v>55</v>
      </c>
      <c r="F679" s="97" t="s">
        <v>829</v>
      </c>
      <c r="G679" s="152" t="s">
        <v>36</v>
      </c>
      <c r="H679" s="152" t="s">
        <v>70</v>
      </c>
      <c r="I679" s="152" t="s">
        <v>191</v>
      </c>
      <c r="J679" s="152" t="s">
        <v>307</v>
      </c>
      <c r="K679" s="129">
        <v>0</v>
      </c>
      <c r="L679" s="129">
        <v>0</v>
      </c>
      <c r="M679" s="129">
        <v>0</v>
      </c>
      <c r="N679" s="129">
        <v>499.7</v>
      </c>
      <c r="O679" s="129">
        <v>0</v>
      </c>
      <c r="P679" s="129">
        <v>0</v>
      </c>
      <c r="Q679" s="129">
        <v>499.7</v>
      </c>
      <c r="R679" s="129">
        <v>0</v>
      </c>
      <c r="S679" s="129">
        <v>0</v>
      </c>
      <c r="T679" s="155" t="s">
        <v>39</v>
      </c>
    </row>
    <row r="680" spans="1:20" ht="55.2">
      <c r="A680" s="32" t="s">
        <v>821</v>
      </c>
      <c r="B680" s="151" t="s">
        <v>842</v>
      </c>
      <c r="C680" s="32" t="s">
        <v>73</v>
      </c>
      <c r="D680" s="60" t="s">
        <v>74</v>
      </c>
      <c r="E680" s="60" t="s">
        <v>75</v>
      </c>
      <c r="F680" s="60" t="s">
        <v>76</v>
      </c>
      <c r="G680" s="32"/>
      <c r="H680" s="32"/>
      <c r="I680" s="32" t="s">
        <v>843</v>
      </c>
      <c r="J680" s="32"/>
      <c r="K680" s="135">
        <f t="shared" ref="K680:S680" si="238">K681</f>
        <v>1000</v>
      </c>
      <c r="L680" s="135">
        <f t="shared" si="238"/>
        <v>0</v>
      </c>
      <c r="M680" s="135">
        <f t="shared" si="238"/>
        <v>0</v>
      </c>
      <c r="N680" s="135">
        <f t="shared" si="238"/>
        <v>0</v>
      </c>
      <c r="O680" s="135">
        <f t="shared" si="238"/>
        <v>0</v>
      </c>
      <c r="P680" s="135">
        <f t="shared" si="238"/>
        <v>0</v>
      </c>
      <c r="Q680" s="135">
        <f t="shared" si="238"/>
        <v>0</v>
      </c>
      <c r="R680" s="135">
        <f t="shared" si="238"/>
        <v>0</v>
      </c>
      <c r="S680" s="135">
        <f t="shared" si="238"/>
        <v>0</v>
      </c>
      <c r="T680" s="135"/>
    </row>
    <row r="681" spans="1:20" ht="63" customHeight="1">
      <c r="A681" s="152">
        <v>792</v>
      </c>
      <c r="B681" s="153" t="s">
        <v>844</v>
      </c>
      <c r="C681" s="152" t="s">
        <v>73</v>
      </c>
      <c r="D681" s="97" t="s">
        <v>845</v>
      </c>
      <c r="E681" s="97" t="s">
        <v>55</v>
      </c>
      <c r="F681" s="97" t="s">
        <v>829</v>
      </c>
      <c r="G681" s="152" t="s">
        <v>36</v>
      </c>
      <c r="H681" s="152" t="s">
        <v>379</v>
      </c>
      <c r="I681" s="152" t="s">
        <v>843</v>
      </c>
      <c r="J681" s="152">
        <v>870</v>
      </c>
      <c r="K681" s="129">
        <v>1000</v>
      </c>
      <c r="L681" s="129">
        <v>0</v>
      </c>
      <c r="M681" s="129">
        <v>0</v>
      </c>
      <c r="N681" s="129">
        <v>0</v>
      </c>
      <c r="O681" s="129">
        <v>0</v>
      </c>
      <c r="P681" s="129">
        <v>0</v>
      </c>
      <c r="Q681" s="129">
        <v>0</v>
      </c>
      <c r="R681" s="129">
        <v>0</v>
      </c>
      <c r="S681" s="129">
        <v>0</v>
      </c>
      <c r="T681" s="155" t="s">
        <v>39</v>
      </c>
    </row>
    <row r="682" spans="1:20" ht="96.6">
      <c r="A682" s="32" t="s">
        <v>821</v>
      </c>
      <c r="B682" s="151" t="s">
        <v>846</v>
      </c>
      <c r="C682" s="32" t="s">
        <v>69</v>
      </c>
      <c r="D682" s="34" t="s">
        <v>30</v>
      </c>
      <c r="E682" s="54" t="s">
        <v>106</v>
      </c>
      <c r="F682" s="54" t="s">
        <v>89</v>
      </c>
      <c r="G682" s="32"/>
      <c r="H682" s="32"/>
      <c r="I682" s="32" t="s">
        <v>847</v>
      </c>
      <c r="J682" s="32"/>
      <c r="K682" s="135">
        <f>K683</f>
        <v>560.07145000000003</v>
      </c>
      <c r="L682" s="135">
        <f>L683</f>
        <v>0</v>
      </c>
      <c r="M682" s="135">
        <f>M683</f>
        <v>0</v>
      </c>
      <c r="N682" s="135">
        <v>0</v>
      </c>
      <c r="O682" s="135">
        <f>O683</f>
        <v>0</v>
      </c>
      <c r="P682" s="135">
        <f>P683</f>
        <v>0</v>
      </c>
      <c r="Q682" s="135">
        <f>Q683</f>
        <v>0</v>
      </c>
      <c r="R682" s="135">
        <f>R683</f>
        <v>0</v>
      </c>
      <c r="S682" s="135">
        <f>S683</f>
        <v>0</v>
      </c>
      <c r="T682" s="135"/>
    </row>
    <row r="683" spans="1:20" ht="89.25" customHeight="1">
      <c r="A683" s="152">
        <v>792</v>
      </c>
      <c r="B683" s="153" t="s">
        <v>844</v>
      </c>
      <c r="C683" s="152" t="s">
        <v>69</v>
      </c>
      <c r="D683" s="97" t="s">
        <v>848</v>
      </c>
      <c r="E683" s="97"/>
      <c r="F683" s="97"/>
      <c r="G683" s="152" t="s">
        <v>59</v>
      </c>
      <c r="H683" s="152" t="s">
        <v>67</v>
      </c>
      <c r="I683" s="152" t="s">
        <v>847</v>
      </c>
      <c r="J683" s="152" t="s">
        <v>849</v>
      </c>
      <c r="K683" s="129">
        <v>560.07145000000003</v>
      </c>
      <c r="L683" s="129">
        <v>0</v>
      </c>
      <c r="M683" s="129">
        <v>0</v>
      </c>
      <c r="N683" s="129">
        <v>0</v>
      </c>
      <c r="O683" s="129">
        <v>0</v>
      </c>
      <c r="P683" s="129">
        <v>0</v>
      </c>
      <c r="Q683" s="129">
        <v>0</v>
      </c>
      <c r="R683" s="129">
        <v>0</v>
      </c>
      <c r="S683" s="129">
        <v>0</v>
      </c>
      <c r="T683" s="155" t="s">
        <v>39</v>
      </c>
    </row>
    <row r="684" spans="1:20" ht="82.8">
      <c r="A684" s="32" t="s">
        <v>821</v>
      </c>
      <c r="B684" s="151" t="s">
        <v>52</v>
      </c>
      <c r="C684" s="32" t="s">
        <v>850</v>
      </c>
      <c r="D684" s="54" t="s">
        <v>30</v>
      </c>
      <c r="E684" s="54" t="s">
        <v>198</v>
      </c>
      <c r="F684" s="60" t="s">
        <v>32</v>
      </c>
      <c r="G684" s="32"/>
      <c r="H684" s="32"/>
      <c r="I684" s="32" t="s">
        <v>851</v>
      </c>
      <c r="J684" s="32"/>
      <c r="K684" s="135">
        <f t="shared" ref="K684:S684" si="239">K685</f>
        <v>0</v>
      </c>
      <c r="L684" s="135">
        <f t="shared" si="239"/>
        <v>0</v>
      </c>
      <c r="M684" s="135">
        <f t="shared" si="239"/>
        <v>0</v>
      </c>
      <c r="N684" s="135">
        <f t="shared" si="239"/>
        <v>4555.7</v>
      </c>
      <c r="O684" s="135">
        <f t="shared" si="239"/>
        <v>0</v>
      </c>
      <c r="P684" s="135">
        <f t="shared" si="239"/>
        <v>0</v>
      </c>
      <c r="Q684" s="135">
        <f t="shared" si="239"/>
        <v>132.5</v>
      </c>
      <c r="R684" s="135">
        <f t="shared" si="239"/>
        <v>0</v>
      </c>
      <c r="S684" s="135">
        <f t="shared" si="239"/>
        <v>0</v>
      </c>
      <c r="T684" s="135"/>
    </row>
    <row r="685" spans="1:20" ht="68.25" customHeight="1">
      <c r="A685" s="152">
        <v>792</v>
      </c>
      <c r="B685" s="153" t="s">
        <v>844</v>
      </c>
      <c r="C685" s="152" t="s">
        <v>850</v>
      </c>
      <c r="D685" s="97" t="s">
        <v>852</v>
      </c>
      <c r="E685" s="97"/>
      <c r="F685" s="97"/>
      <c r="G685" s="152" t="s">
        <v>37</v>
      </c>
      <c r="H685" s="152" t="s">
        <v>201</v>
      </c>
      <c r="I685" s="152" t="s">
        <v>851</v>
      </c>
      <c r="J685" s="152" t="s">
        <v>849</v>
      </c>
      <c r="K685" s="129">
        <v>0</v>
      </c>
      <c r="L685" s="129">
        <v>0</v>
      </c>
      <c r="M685" s="129">
        <v>0</v>
      </c>
      <c r="N685" s="129">
        <v>4555.7</v>
      </c>
      <c r="O685" s="129">
        <v>0</v>
      </c>
      <c r="P685" s="129">
        <v>0</v>
      </c>
      <c r="Q685" s="129">
        <v>132.5</v>
      </c>
      <c r="R685" s="129">
        <v>0</v>
      </c>
      <c r="S685" s="129">
        <v>0</v>
      </c>
      <c r="T685" s="155" t="s">
        <v>39</v>
      </c>
    </row>
    <row r="686" spans="1:20" ht="96.6">
      <c r="A686" s="55"/>
      <c r="B686" s="55" t="s">
        <v>853</v>
      </c>
      <c r="C686" s="175" t="s">
        <v>854</v>
      </c>
      <c r="D686" s="55" t="s">
        <v>855</v>
      </c>
      <c r="E686" s="55" t="s">
        <v>856</v>
      </c>
      <c r="F686" s="27" t="s">
        <v>836</v>
      </c>
      <c r="G686" s="175"/>
      <c r="H686" s="175"/>
      <c r="I686" s="175"/>
      <c r="J686" s="55"/>
      <c r="K686" s="117">
        <v>0</v>
      </c>
      <c r="L686" s="117">
        <v>0</v>
      </c>
      <c r="M686" s="117">
        <v>0</v>
      </c>
      <c r="N686" s="117">
        <v>8897.2000000000007</v>
      </c>
      <c r="O686" s="117">
        <v>0</v>
      </c>
      <c r="P686" s="117">
        <v>0</v>
      </c>
      <c r="Q686" s="117">
        <v>17743.599999999999</v>
      </c>
      <c r="R686" s="117">
        <v>0</v>
      </c>
      <c r="S686" s="117">
        <v>0</v>
      </c>
      <c r="T686" s="55"/>
    </row>
    <row r="687" spans="1:20" ht="13.8">
      <c r="A687" s="1"/>
      <c r="B687" s="1" t="s">
        <v>857</v>
      </c>
      <c r="C687" s="2"/>
      <c r="D687" s="1"/>
      <c r="E687" s="1"/>
      <c r="F687" s="1"/>
      <c r="G687" s="2"/>
      <c r="H687" s="2"/>
      <c r="I687" s="2"/>
      <c r="J687" s="1"/>
      <c r="K687" s="3"/>
      <c r="L687" s="3"/>
      <c r="M687" s="3"/>
      <c r="N687" s="3"/>
      <c r="O687" s="3"/>
      <c r="P687" s="3"/>
      <c r="Q687" s="3"/>
      <c r="R687" s="3"/>
      <c r="S687" s="3"/>
      <c r="T687" s="1"/>
    </row>
    <row r="688" spans="1:20" ht="13.8">
      <c r="A688" s="1"/>
      <c r="B688" s="176" t="s">
        <v>858</v>
      </c>
      <c r="C688" s="176"/>
      <c r="D688" s="176"/>
      <c r="E688" s="176"/>
      <c r="F688" s="176"/>
      <c r="G688" s="176"/>
      <c r="H688" s="176"/>
      <c r="I688" s="176"/>
      <c r="J688" s="176"/>
      <c r="K688" s="176"/>
      <c r="L688" s="176"/>
      <c r="M688" s="176"/>
      <c r="N688" s="176"/>
      <c r="O688" s="176"/>
      <c r="P688" s="176"/>
      <c r="Q688" s="176"/>
      <c r="R688" s="176"/>
      <c r="S688" s="176"/>
      <c r="T688" s="176"/>
    </row>
    <row r="689" spans="1:20" ht="13.8">
      <c r="A689" s="1"/>
      <c r="B689" s="176" t="s">
        <v>859</v>
      </c>
      <c r="C689" s="176"/>
      <c r="D689" s="176"/>
      <c r="E689" s="176"/>
      <c r="F689" s="176"/>
      <c r="G689" s="176"/>
      <c r="H689" s="176"/>
      <c r="I689" s="176"/>
      <c r="J689" s="176"/>
      <c r="K689" s="176"/>
      <c r="L689" s="176"/>
      <c r="M689" s="176"/>
      <c r="N689" s="176"/>
      <c r="O689" s="176"/>
      <c r="P689" s="176"/>
      <c r="Q689" s="176"/>
      <c r="R689" s="176"/>
      <c r="S689" s="176"/>
      <c r="T689" s="176"/>
    </row>
    <row r="695" spans="1:20">
      <c r="K695" s="178">
        <v>672767.61155999999</v>
      </c>
      <c r="L695" s="178"/>
      <c r="M695" s="178"/>
      <c r="N695" s="178">
        <v>548861.69999999995</v>
      </c>
      <c r="O695" s="178"/>
      <c r="P695" s="178"/>
      <c r="Q695" s="178">
        <v>546719.19999999995</v>
      </c>
    </row>
    <row r="696" spans="1:20">
      <c r="K696" s="178">
        <f>K695-K11-K686</f>
        <v>2.0000035874545574E-5</v>
      </c>
      <c r="L696" s="178"/>
      <c r="M696" s="178"/>
      <c r="N696" s="178">
        <f>N695-N11-N686</f>
        <v>-4.7293724492192268E-11</v>
      </c>
      <c r="O696" s="178"/>
      <c r="P696" s="178"/>
      <c r="Q696" s="178">
        <f>Q695-Q11-Q686</f>
        <v>-1.3824319466948509E-10</v>
      </c>
    </row>
  </sheetData>
  <mergeCells count="421">
    <mergeCell ref="D681:F681"/>
    <mergeCell ref="D683:F683"/>
    <mergeCell ref="D685:F685"/>
    <mergeCell ref="B688:T688"/>
    <mergeCell ref="B689:T689"/>
    <mergeCell ref="D669:F669"/>
    <mergeCell ref="D671:F671"/>
    <mergeCell ref="D673:F673"/>
    <mergeCell ref="D675:F675"/>
    <mergeCell ref="D677:F677"/>
    <mergeCell ref="D679:F679"/>
    <mergeCell ref="D660:F660"/>
    <mergeCell ref="D661:F661"/>
    <mergeCell ref="D663:F663"/>
    <mergeCell ref="D665:F665"/>
    <mergeCell ref="D666:F666"/>
    <mergeCell ref="D667:F667"/>
    <mergeCell ref="D651:F651"/>
    <mergeCell ref="D653:F653"/>
    <mergeCell ref="D655:F655"/>
    <mergeCell ref="D656:F656"/>
    <mergeCell ref="D657:F657"/>
    <mergeCell ref="D659:F659"/>
    <mergeCell ref="D639:F639"/>
    <mergeCell ref="D641:F641"/>
    <mergeCell ref="D643:F643"/>
    <mergeCell ref="D645:F645"/>
    <mergeCell ref="D647:F647"/>
    <mergeCell ref="D649:F649"/>
    <mergeCell ref="D628:F628"/>
    <mergeCell ref="D630:F630"/>
    <mergeCell ref="D631:F631"/>
    <mergeCell ref="D633:F633"/>
    <mergeCell ref="D635:F635"/>
    <mergeCell ref="D637:F637"/>
    <mergeCell ref="D616:F616"/>
    <mergeCell ref="D618:F618"/>
    <mergeCell ref="D620:F620"/>
    <mergeCell ref="D622:F622"/>
    <mergeCell ref="D624:F624"/>
    <mergeCell ref="D626:F626"/>
    <mergeCell ref="D604:F604"/>
    <mergeCell ref="D606:F606"/>
    <mergeCell ref="D608:F608"/>
    <mergeCell ref="D610:F610"/>
    <mergeCell ref="D612:F612"/>
    <mergeCell ref="D614:F614"/>
    <mergeCell ref="D592:F592"/>
    <mergeCell ref="D594:F594"/>
    <mergeCell ref="D596:F596"/>
    <mergeCell ref="D598:F598"/>
    <mergeCell ref="D600:F600"/>
    <mergeCell ref="D602:F602"/>
    <mergeCell ref="D580:F580"/>
    <mergeCell ref="D582:F582"/>
    <mergeCell ref="D584:F584"/>
    <mergeCell ref="D586:F586"/>
    <mergeCell ref="D588:F588"/>
    <mergeCell ref="D590:F590"/>
    <mergeCell ref="D570:F570"/>
    <mergeCell ref="D571:F571"/>
    <mergeCell ref="D572:F572"/>
    <mergeCell ref="D574:F574"/>
    <mergeCell ref="D576:F576"/>
    <mergeCell ref="D578:F578"/>
    <mergeCell ref="D558:F558"/>
    <mergeCell ref="D560:F560"/>
    <mergeCell ref="D562:F562"/>
    <mergeCell ref="D564:F564"/>
    <mergeCell ref="D566:F566"/>
    <mergeCell ref="D568:F568"/>
    <mergeCell ref="D546:F546"/>
    <mergeCell ref="D548:F548"/>
    <mergeCell ref="D550:F550"/>
    <mergeCell ref="D552:F552"/>
    <mergeCell ref="D554:F554"/>
    <mergeCell ref="D556:F556"/>
    <mergeCell ref="D534:F534"/>
    <mergeCell ref="D536:F536"/>
    <mergeCell ref="D538:F538"/>
    <mergeCell ref="D540:F540"/>
    <mergeCell ref="D542:F542"/>
    <mergeCell ref="D544:F544"/>
    <mergeCell ref="D522:F522"/>
    <mergeCell ref="D524:F524"/>
    <mergeCell ref="D526:F526"/>
    <mergeCell ref="D528:F528"/>
    <mergeCell ref="D530:F530"/>
    <mergeCell ref="D532:F532"/>
    <mergeCell ref="D510:F510"/>
    <mergeCell ref="D512:F512"/>
    <mergeCell ref="D514:F514"/>
    <mergeCell ref="D516:F516"/>
    <mergeCell ref="D518:F518"/>
    <mergeCell ref="D520:F520"/>
    <mergeCell ref="D498:F498"/>
    <mergeCell ref="D500:F500"/>
    <mergeCell ref="D502:F502"/>
    <mergeCell ref="D504:F504"/>
    <mergeCell ref="D506:F506"/>
    <mergeCell ref="D508:F508"/>
    <mergeCell ref="D486:F486"/>
    <mergeCell ref="D488:F488"/>
    <mergeCell ref="D490:F490"/>
    <mergeCell ref="D492:F492"/>
    <mergeCell ref="D494:F494"/>
    <mergeCell ref="D496:F496"/>
    <mergeCell ref="D475:F475"/>
    <mergeCell ref="D477:F477"/>
    <mergeCell ref="D479:F479"/>
    <mergeCell ref="D480:F480"/>
    <mergeCell ref="D482:F482"/>
    <mergeCell ref="D484:F484"/>
    <mergeCell ref="D464:F464"/>
    <mergeCell ref="D466:F466"/>
    <mergeCell ref="D468:F468"/>
    <mergeCell ref="D470:F470"/>
    <mergeCell ref="D471:F471"/>
    <mergeCell ref="D473:F473"/>
    <mergeCell ref="D454:F454"/>
    <mergeCell ref="D456:F456"/>
    <mergeCell ref="D458:F458"/>
    <mergeCell ref="D460:F460"/>
    <mergeCell ref="D462:F462"/>
    <mergeCell ref="D463:F463"/>
    <mergeCell ref="D445:F445"/>
    <mergeCell ref="D447:F447"/>
    <mergeCell ref="D449:F449"/>
    <mergeCell ref="D450:F450"/>
    <mergeCell ref="D452:F452"/>
    <mergeCell ref="D453:F453"/>
    <mergeCell ref="D433:F433"/>
    <mergeCell ref="D435:F435"/>
    <mergeCell ref="D437:F437"/>
    <mergeCell ref="D439:F439"/>
    <mergeCell ref="D441:F441"/>
    <mergeCell ref="D443:F443"/>
    <mergeCell ref="D421:F421"/>
    <mergeCell ref="D423:F423"/>
    <mergeCell ref="D425:F425"/>
    <mergeCell ref="D427:F427"/>
    <mergeCell ref="D429:F429"/>
    <mergeCell ref="D431:F431"/>
    <mergeCell ref="D412:F412"/>
    <mergeCell ref="D413:F413"/>
    <mergeCell ref="D415:F415"/>
    <mergeCell ref="D416:F416"/>
    <mergeCell ref="D418:F418"/>
    <mergeCell ref="D420:F420"/>
    <mergeCell ref="D402:F402"/>
    <mergeCell ref="D404:F404"/>
    <mergeCell ref="D406:F406"/>
    <mergeCell ref="D407:F407"/>
    <mergeCell ref="D409:F409"/>
    <mergeCell ref="D410:F410"/>
    <mergeCell ref="D391:F391"/>
    <mergeCell ref="D393:F393"/>
    <mergeCell ref="D395:F395"/>
    <mergeCell ref="D397:F397"/>
    <mergeCell ref="D398:F398"/>
    <mergeCell ref="D400:F400"/>
    <mergeCell ref="D379:F379"/>
    <mergeCell ref="D381:F381"/>
    <mergeCell ref="D383:F383"/>
    <mergeCell ref="D385:F385"/>
    <mergeCell ref="D387:F387"/>
    <mergeCell ref="D389:F389"/>
    <mergeCell ref="D369:F369"/>
    <mergeCell ref="D371:F371"/>
    <mergeCell ref="D373:F373"/>
    <mergeCell ref="D375:F375"/>
    <mergeCell ref="D377:F377"/>
    <mergeCell ref="D378:F378"/>
    <mergeCell ref="D357:F357"/>
    <mergeCell ref="D359:F359"/>
    <mergeCell ref="D361:F361"/>
    <mergeCell ref="D363:F363"/>
    <mergeCell ref="D365:F365"/>
    <mergeCell ref="D367:F367"/>
    <mergeCell ref="D345:F345"/>
    <mergeCell ref="D347:F347"/>
    <mergeCell ref="D349:F349"/>
    <mergeCell ref="D351:F351"/>
    <mergeCell ref="D353:F353"/>
    <mergeCell ref="D355:F355"/>
    <mergeCell ref="D334:F334"/>
    <mergeCell ref="D336:F336"/>
    <mergeCell ref="D338:F338"/>
    <mergeCell ref="D340:F340"/>
    <mergeCell ref="D341:F341"/>
    <mergeCell ref="D343:F343"/>
    <mergeCell ref="D322:F322"/>
    <mergeCell ref="D324:F324"/>
    <mergeCell ref="D326:F326"/>
    <mergeCell ref="D328:F328"/>
    <mergeCell ref="D330:F330"/>
    <mergeCell ref="D332:F332"/>
    <mergeCell ref="D314:F314"/>
    <mergeCell ref="D315:F315"/>
    <mergeCell ref="D317:F317"/>
    <mergeCell ref="D318:F318"/>
    <mergeCell ref="D319:F319"/>
    <mergeCell ref="D320:F320"/>
    <mergeCell ref="D305:F305"/>
    <mergeCell ref="D307:F307"/>
    <mergeCell ref="D308:F308"/>
    <mergeCell ref="D310:F310"/>
    <mergeCell ref="D311:F311"/>
    <mergeCell ref="D313:F313"/>
    <mergeCell ref="D296:F296"/>
    <mergeCell ref="D298:F298"/>
    <mergeCell ref="D300:F300"/>
    <mergeCell ref="D301:F301"/>
    <mergeCell ref="D302:F302"/>
    <mergeCell ref="D304:F304"/>
    <mergeCell ref="D286:F286"/>
    <mergeCell ref="D287:F287"/>
    <mergeCell ref="D288:F288"/>
    <mergeCell ref="D290:F290"/>
    <mergeCell ref="D292:F292"/>
    <mergeCell ref="D294:F294"/>
    <mergeCell ref="D278:F278"/>
    <mergeCell ref="D279:F279"/>
    <mergeCell ref="D280:F280"/>
    <mergeCell ref="D281:F281"/>
    <mergeCell ref="D282:F282"/>
    <mergeCell ref="D284:F284"/>
    <mergeCell ref="D271:F271"/>
    <mergeCell ref="D272:F272"/>
    <mergeCell ref="D273:F273"/>
    <mergeCell ref="D274:F274"/>
    <mergeCell ref="D276:F276"/>
    <mergeCell ref="D277:F277"/>
    <mergeCell ref="D264:F264"/>
    <mergeCell ref="D265:F265"/>
    <mergeCell ref="D266:F266"/>
    <mergeCell ref="D267:F267"/>
    <mergeCell ref="D268:F268"/>
    <mergeCell ref="D269:F269"/>
    <mergeCell ref="D255:F255"/>
    <mergeCell ref="D256:F256"/>
    <mergeCell ref="D258:F258"/>
    <mergeCell ref="D259:F259"/>
    <mergeCell ref="D261:F261"/>
    <mergeCell ref="D263:F263"/>
    <mergeCell ref="D248:F248"/>
    <mergeCell ref="D249:F249"/>
    <mergeCell ref="T249:T251"/>
    <mergeCell ref="D250:F250"/>
    <mergeCell ref="D251:F251"/>
    <mergeCell ref="D252:F252"/>
    <mergeCell ref="T252:T254"/>
    <mergeCell ref="D253:F253"/>
    <mergeCell ref="D254:F254"/>
    <mergeCell ref="D240:F240"/>
    <mergeCell ref="D242:F242"/>
    <mergeCell ref="T242:T244"/>
    <mergeCell ref="D243:F243"/>
    <mergeCell ref="D244:F244"/>
    <mergeCell ref="D245:F245"/>
    <mergeCell ref="T245:T247"/>
    <mergeCell ref="D246:F246"/>
    <mergeCell ref="D247:F247"/>
    <mergeCell ref="D230:F230"/>
    <mergeCell ref="D232:F232"/>
    <mergeCell ref="D234:F234"/>
    <mergeCell ref="D236:F236"/>
    <mergeCell ref="D238:F238"/>
    <mergeCell ref="D239:F239"/>
    <mergeCell ref="D218:F218"/>
    <mergeCell ref="D220:F220"/>
    <mergeCell ref="D222:F222"/>
    <mergeCell ref="D224:F224"/>
    <mergeCell ref="D226:F226"/>
    <mergeCell ref="D228:F228"/>
    <mergeCell ref="D206:F206"/>
    <mergeCell ref="D208:F208"/>
    <mergeCell ref="D210:F210"/>
    <mergeCell ref="D212:F212"/>
    <mergeCell ref="D214:F214"/>
    <mergeCell ref="D216:F216"/>
    <mergeCell ref="D195:F195"/>
    <mergeCell ref="D197:F197"/>
    <mergeCell ref="D199:F199"/>
    <mergeCell ref="D201:F201"/>
    <mergeCell ref="D203:F203"/>
    <mergeCell ref="D205:F205"/>
    <mergeCell ref="D184:F184"/>
    <mergeCell ref="D186:F186"/>
    <mergeCell ref="D187:F187"/>
    <mergeCell ref="D189:F189"/>
    <mergeCell ref="D191:F191"/>
    <mergeCell ref="D193:F193"/>
    <mergeCell ref="D175:F175"/>
    <mergeCell ref="D176:F176"/>
    <mergeCell ref="D177:F177"/>
    <mergeCell ref="D178:F178"/>
    <mergeCell ref="D180:F180"/>
    <mergeCell ref="D182:F182"/>
    <mergeCell ref="D166:F166"/>
    <mergeCell ref="D168:F168"/>
    <mergeCell ref="D170:F170"/>
    <mergeCell ref="D172:F172"/>
    <mergeCell ref="D173:F173"/>
    <mergeCell ref="D174:F174"/>
    <mergeCell ref="D155:F155"/>
    <mergeCell ref="D157:F157"/>
    <mergeCell ref="D159:F159"/>
    <mergeCell ref="D160:F160"/>
    <mergeCell ref="D162:F162"/>
    <mergeCell ref="D164:F164"/>
    <mergeCell ref="D143:F143"/>
    <mergeCell ref="D145:F145"/>
    <mergeCell ref="D147:F147"/>
    <mergeCell ref="D149:F149"/>
    <mergeCell ref="D151:F151"/>
    <mergeCell ref="D153:F153"/>
    <mergeCell ref="D132:F132"/>
    <mergeCell ref="D134:F134"/>
    <mergeCell ref="D135:F135"/>
    <mergeCell ref="D137:F137"/>
    <mergeCell ref="D139:F139"/>
    <mergeCell ref="D141:F141"/>
    <mergeCell ref="D120:F120"/>
    <mergeCell ref="D122:F122"/>
    <mergeCell ref="D124:F124"/>
    <mergeCell ref="D126:F126"/>
    <mergeCell ref="D128:F128"/>
    <mergeCell ref="D130:F130"/>
    <mergeCell ref="D109:F109"/>
    <mergeCell ref="D111:F111"/>
    <mergeCell ref="D112:F112"/>
    <mergeCell ref="D114:F114"/>
    <mergeCell ref="D116:F116"/>
    <mergeCell ref="D118:F118"/>
    <mergeCell ref="D99:F99"/>
    <mergeCell ref="D100:F100"/>
    <mergeCell ref="D101:F101"/>
    <mergeCell ref="D103:F103"/>
    <mergeCell ref="D105:F105"/>
    <mergeCell ref="D107:F107"/>
    <mergeCell ref="D89:F89"/>
    <mergeCell ref="D91:F91"/>
    <mergeCell ref="D93:F93"/>
    <mergeCell ref="D95:F95"/>
    <mergeCell ref="D96:F96"/>
    <mergeCell ref="D97:F97"/>
    <mergeCell ref="D82:F82"/>
    <mergeCell ref="D83:F83"/>
    <mergeCell ref="D84:F84"/>
    <mergeCell ref="D85:F85"/>
    <mergeCell ref="D87:F87"/>
    <mergeCell ref="D88:F88"/>
    <mergeCell ref="D72:F72"/>
    <mergeCell ref="D74:F74"/>
    <mergeCell ref="D76:F76"/>
    <mergeCell ref="D77:F77"/>
    <mergeCell ref="D78:F78"/>
    <mergeCell ref="D80:F80"/>
    <mergeCell ref="D62:F62"/>
    <mergeCell ref="D64:F64"/>
    <mergeCell ref="D66:F66"/>
    <mergeCell ref="D68:F68"/>
    <mergeCell ref="D69:F69"/>
    <mergeCell ref="D71:F71"/>
    <mergeCell ref="D53:F53"/>
    <mergeCell ref="D54:F54"/>
    <mergeCell ref="D55:F55"/>
    <mergeCell ref="D56:F56"/>
    <mergeCell ref="D58:F58"/>
    <mergeCell ref="D60:F60"/>
    <mergeCell ref="D44:F44"/>
    <mergeCell ref="D46:F46"/>
    <mergeCell ref="D48:F48"/>
    <mergeCell ref="D49:F49"/>
    <mergeCell ref="D50:F50"/>
    <mergeCell ref="D52:F52"/>
    <mergeCell ref="D36:F36"/>
    <mergeCell ref="D38:F38"/>
    <mergeCell ref="D39:F39"/>
    <mergeCell ref="D40:F40"/>
    <mergeCell ref="D42:F42"/>
    <mergeCell ref="D43:F43"/>
    <mergeCell ref="D28:F28"/>
    <mergeCell ref="D29:F29"/>
    <mergeCell ref="D31:F31"/>
    <mergeCell ref="D32:F32"/>
    <mergeCell ref="D33:F33"/>
    <mergeCell ref="D35:F35"/>
    <mergeCell ref="D18:F18"/>
    <mergeCell ref="D20:F20"/>
    <mergeCell ref="D22:F22"/>
    <mergeCell ref="D24:F24"/>
    <mergeCell ref="D25:F25"/>
    <mergeCell ref="D26:F26"/>
    <mergeCell ref="Q8:S8"/>
    <mergeCell ref="A11:J11"/>
    <mergeCell ref="D12:F12"/>
    <mergeCell ref="D14:F14"/>
    <mergeCell ref="D15:F15"/>
    <mergeCell ref="D17:F17"/>
    <mergeCell ref="T6:T9"/>
    <mergeCell ref="D8:D9"/>
    <mergeCell ref="E8:E9"/>
    <mergeCell ref="F8:F9"/>
    <mergeCell ref="G8:G9"/>
    <mergeCell ref="H8:H9"/>
    <mergeCell ref="I8:I9"/>
    <mergeCell ref="J8:J9"/>
    <mergeCell ref="K8:M8"/>
    <mergeCell ref="N8:P8"/>
    <mergeCell ref="O1:T1"/>
    <mergeCell ref="O2:T2"/>
    <mergeCell ref="A4:T4"/>
    <mergeCell ref="A5:T5"/>
    <mergeCell ref="A6:A9"/>
    <mergeCell ref="B6:B9"/>
    <mergeCell ref="C6:C9"/>
    <mergeCell ref="D6:F7"/>
    <mergeCell ref="G6:J7"/>
    <mergeCell ref="K6:S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Уточненный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mar6420</dc:creator>
  <cp:lastModifiedBy>mar6420</cp:lastModifiedBy>
  <dcterms:created xsi:type="dcterms:W3CDTF">2020-03-06T06:00:42Z</dcterms:created>
  <dcterms:modified xsi:type="dcterms:W3CDTF">2020-03-06T06:01:06Z</dcterms:modified>
</cp:coreProperties>
</file>