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11340" windowHeight="9732"/>
  </bookViews>
  <sheets>
    <sheet name="01.04.2021 СВОД" sheetId="31" r:id="rId1"/>
  </sheets>
  <definedNames>
    <definedName name="_xlnm.Print_Titles" localSheetId="0">'01.04.2021 СВОД'!$6:$7</definedName>
    <definedName name="_xlnm.Print_Area" localSheetId="0">'01.04.2021 СВОД'!$A$1:$F$50</definedName>
  </definedNames>
  <calcPr calcId="124519"/>
</workbook>
</file>

<file path=xl/calcChain.xml><?xml version="1.0" encoding="utf-8"?>
<calcChain xmlns="http://schemas.openxmlformats.org/spreadsheetml/2006/main">
  <c r="E30" i="31"/>
  <c r="E29"/>
  <c r="E20"/>
  <c r="F30"/>
  <c r="F26" s="1"/>
  <c r="E26"/>
  <c r="D30"/>
  <c r="D26" s="1"/>
  <c r="D14"/>
  <c r="F39"/>
  <c r="E39"/>
  <c r="D39"/>
  <c r="F36"/>
  <c r="E36"/>
  <c r="D36"/>
  <c r="F32"/>
  <c r="E32"/>
  <c r="D32"/>
  <c r="F22"/>
  <c r="E22"/>
  <c r="D22"/>
  <c r="F18"/>
  <c r="E18"/>
  <c r="D18"/>
  <c r="F15"/>
  <c r="E15"/>
  <c r="D15"/>
  <c r="F8"/>
  <c r="E8"/>
  <c r="D8"/>
  <c r="E42" l="1"/>
  <c r="F42"/>
  <c r="D42"/>
</calcChain>
</file>

<file path=xl/sharedStrings.xml><?xml version="1.0" encoding="utf-8"?>
<sst xmlns="http://schemas.openxmlformats.org/spreadsheetml/2006/main" count="101" uniqueCount="94">
  <si>
    <t>№п/п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</si>
  <si>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</si>
  <si>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</si>
  <si>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</si>
  <si>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</si>
  <si>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</si>
  <si>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</si>
  <si>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</si>
  <si>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</si>
  <si>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</si>
  <si>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</si>
  <si>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Другие общегосударственные вопросы</t>
  </si>
  <si>
    <t>0309</t>
  </si>
  <si>
    <t>0500</t>
  </si>
  <si>
    <t>0700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</si>
  <si>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</si>
  <si>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</si>
  <si>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</si>
  <si>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</si>
  <si>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</si>
  <si>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</si>
  <si>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</si>
  <si>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</si>
  <si>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</si>
  <si>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</si>
  <si>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0804</t>
  </si>
  <si>
    <t>1.5</t>
  </si>
  <si>
    <t>0102</t>
  </si>
  <si>
    <t>0113</t>
  </si>
  <si>
    <t>3.</t>
  </si>
  <si>
    <t>0400</t>
  </si>
  <si>
    <t>Национальная экономика</t>
  </si>
  <si>
    <t>5</t>
  </si>
  <si>
    <t>6.</t>
  </si>
  <si>
    <t>6.1</t>
  </si>
  <si>
    <t>6.2</t>
  </si>
  <si>
    <t>2.1</t>
  </si>
  <si>
    <t xml:space="preserve">Общее образование </t>
  </si>
  <si>
    <t>0703</t>
  </si>
  <si>
    <t>5.3</t>
  </si>
  <si>
    <t>5.4.</t>
  </si>
  <si>
    <t>7.</t>
  </si>
  <si>
    <t>7.1</t>
  </si>
  <si>
    <t>1000</t>
  </si>
  <si>
    <t>Другие вопросы в области социальной политики</t>
  </si>
  <si>
    <t>1006</t>
  </si>
  <si>
    <t>8.</t>
  </si>
  <si>
    <t>8.1</t>
  </si>
  <si>
    <t>1100</t>
  </si>
  <si>
    <t>1103</t>
  </si>
  <si>
    <t>Спорт высших достижений</t>
  </si>
  <si>
    <t xml:space="preserve">Заместитель главы администрации города по финансам и экономике, начальник финансового управления     </t>
  </si>
  <si>
    <t>3.1</t>
  </si>
  <si>
    <t>0409</t>
  </si>
  <si>
    <t>Дорожное хозяйство (дорожные фонды)</t>
  </si>
  <si>
    <t>0503</t>
  </si>
  <si>
    <t>0505</t>
  </si>
  <si>
    <t>Национальная безопасность и правоохранительная деятельность, всего, в том числе</t>
  </si>
  <si>
    <t>4.</t>
  </si>
  <si>
    <t>4.1</t>
  </si>
  <si>
    <t>4.2</t>
  </si>
  <si>
    <t>Код раздела (подраздела)</t>
  </si>
  <si>
    <t>Наименование раздела (подраздела) расходов</t>
  </si>
  <si>
    <t>в том числе:</t>
  </si>
  <si>
    <t>Общегосударственные вопросы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</si>
  <si>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</si>
  <si>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</si>
  <si>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</si>
  <si>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</si>
  <si>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</si>
  <si>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</si>
  <si>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</si>
  <si>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</si>
  <si>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</si>
  <si>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</si>
  <si>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</si>
  <si>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Благоустройство</t>
  </si>
  <si>
    <t>Дополнительное образование детей</t>
  </si>
  <si>
    <t>Другие вопросы в области образования</t>
  </si>
  <si>
    <t>Другие вопросы в области культуры, кинематографии</t>
  </si>
  <si>
    <t>Годовой фонд оплаты труда с начислениями (тыс.руб.)</t>
  </si>
  <si>
    <t>Исполнено за отчетный период (тыс.руб.)</t>
  </si>
  <si>
    <t>В.Н. Милованова, 3-67-17</t>
  </si>
  <si>
    <t>О.М. Горшкова</t>
  </si>
  <si>
    <t>3.2</t>
  </si>
  <si>
    <t>Общеэкономические вопросы</t>
  </si>
  <si>
    <t>* Временная занятость детей и молодежи в летний период.</t>
  </si>
  <si>
    <t>Приложение №2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</si>
  <si>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ЗАТО г. Радужный Владимирской области</t>
  </si>
  <si>
    <t>Сведения о фактической численности муниципальных служащих, работников казенных и бюджетных учреждений и расходы на их денежное содержание по состоянию на 01 апреля 2021 года</t>
  </si>
  <si>
    <t>Фактическая численность на 01.04.2021 (чел.)</t>
  </si>
  <si>
    <t>*</t>
  </si>
  <si>
    <t>0401</t>
  </si>
  <si>
    <t>от 16.04.2021г. № 468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</si>
</sst>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0"/>
      <color rgb="FF000000"/>
      <name val="Arial CYR"/>
      <family val="2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>
      <alignment wrapText="1"/>
    </xf>
    <xf numFmtId="164" fontId="4" fillId="0" borderId="0" applyFont="0" applyFill="0" applyBorder="0" applyAlignment="0" applyProtection="0"/>
    <xf numFmtId="0" fontId="8" fillId="0" borderId="2">
      <alignment vertical="top" wrapText="1"/>
    </xf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Fill="1"/>
    <xf numFmtId="164" fontId="5" fillId="0" borderId="0" xfId="2" applyFont="1" applyFill="1"/>
    <xf numFmtId="0" fontId="1" fillId="0" borderId="0" xfId="0" applyFont="1" applyFill="1"/>
    <xf numFmtId="164" fontId="1" fillId="0" borderId="0" xfId="2" applyFont="1" applyFill="1"/>
    <xf numFmtId="0" fontId="6" fillId="0" borderId="0" xfId="0" applyFont="1"/>
    <xf numFmtId="43" fontId="0" fillId="0" borderId="0" xfId="0" applyNumberFormat="1"/>
    <xf numFmtId="0" fontId="7" fillId="0" borderId="0" xfId="0" applyFont="1"/>
    <xf numFmtId="0" fontId="0" fillId="0" borderId="0" xfId="0" applyFont="1"/>
    <xf numFmtId="43" fontId="0" fillId="0" borderId="0" xfId="0" applyNumberFormat="1" applyFont="1"/>
    <xf numFmtId="49" fontId="5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" fillId="0" borderId="0" xfId="2" applyFont="1" applyFill="1" applyAlignment="1">
      <alignment horizontal="right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/>
    </xf>
    <xf numFmtId="4" fontId="9" fillId="0" borderId="1" xfId="2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1" xfId="2" applyNumberFormat="1" applyFont="1" applyFill="1" applyBorder="1" applyAlignment="1">
      <alignment horizontal="center" vertical="top"/>
    </xf>
    <xf numFmtId="0" fontId="10" fillId="0" borderId="2" xfId="3" applyNumberFormat="1" applyFont="1" applyAlignment="1" applyProtection="1">
      <alignment vertical="top" wrapText="1"/>
    </xf>
    <xf numFmtId="1" fontId="9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/>
    <xf numFmtId="164" fontId="5" fillId="0" borderId="0" xfId="2" applyFont="1" applyFill="1" applyAlignment="1"/>
    <xf numFmtId="0" fontId="0" fillId="0" borderId="0" xfId="0" applyAlignment="1"/>
    <xf numFmtId="1" fontId="5" fillId="0" borderId="0" xfId="0" applyNumberFormat="1" applyFont="1" applyFill="1"/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49" fontId="11" fillId="0" borderId="0" xfId="0" applyNumberFormat="1" applyFont="1" applyAlignment="1">
      <alignment vertical="top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9" fillId="0" borderId="1" xfId="2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">
    <cellStyle name="xl22" xfId="1"/>
    <cellStyle name="xl61" xfId="3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workbookViewId="0">
      <selection activeCell="A4" sqref="A4:F4"/>
    </sheetView>
  </sheetViews>
  <sheetFormatPr defaultRowHeight="15.6"/>
  <cols>
    <col min="1" max="1" width="6.88671875" style="2" customWidth="1"/>
    <col min="2" max="2" width="13.88671875" style="2" customWidth="1"/>
    <col min="3" max="3" width="54.88671875" style="1" customWidth="1"/>
    <col min="4" max="4" width="17.5546875" style="7" customWidth="1"/>
    <col min="5" max="5" width="17.109375" style="8" customWidth="1"/>
    <col min="6" max="6" width="25.44140625" style="8" customWidth="1"/>
    <col min="7" max="7" width="13.33203125" customWidth="1"/>
    <col min="8" max="8" width="13.44140625" customWidth="1"/>
  </cols>
  <sheetData>
    <row r="1" spans="1:9" ht="18">
      <c r="A1" s="3"/>
      <c r="B1" s="3"/>
      <c r="C1" s="4"/>
      <c r="E1" s="49" t="s">
        <v>87</v>
      </c>
      <c r="F1" s="49"/>
      <c r="G1" s="11"/>
      <c r="H1" s="11"/>
      <c r="I1" s="11"/>
    </row>
    <row r="2" spans="1:9" ht="35.25" customHeight="1">
      <c r="A2" s="3"/>
      <c r="B2" s="3"/>
      <c r="C2" s="4"/>
      <c r="E2" s="50" t="s">
        <v>88</v>
      </c>
      <c r="F2" s="50"/>
      <c r="G2" s="40"/>
      <c r="H2" s="40"/>
      <c r="I2" s="40"/>
    </row>
    <row r="3" spans="1:9" ht="15" customHeight="1">
      <c r="A3" s="3"/>
      <c r="B3" s="3"/>
      <c r="C3" s="4"/>
      <c r="E3" s="51" t="s">
        <v>93</v>
      </c>
      <c r="F3" s="51"/>
      <c r="G3" s="12"/>
    </row>
    <row r="4" spans="1:9" ht="39" customHeight="1">
      <c r="A4" s="53" t="s">
        <v>89</v>
      </c>
      <c r="B4" s="53"/>
      <c r="C4" s="53"/>
      <c r="D4" s="53"/>
      <c r="E4" s="53"/>
      <c r="F4" s="53"/>
      <c r="G4" s="12"/>
    </row>
    <row r="5" spans="1:9">
      <c r="B5" s="15"/>
      <c r="F5" s="22"/>
      <c r="G5" s="12"/>
    </row>
    <row r="6" spans="1:9" s="48" customFormat="1" ht="62.4">
      <c r="A6" s="42" t="s">
        <v>0</v>
      </c>
      <c r="B6" s="43" t="s">
        <v>61</v>
      </c>
      <c r="C6" s="44" t="s">
        <v>62</v>
      </c>
      <c r="D6" s="45" t="s">
        <v>90</v>
      </c>
      <c r="E6" s="46" t="s">
        <v>80</v>
      </c>
      <c r="F6" s="46" t="s">
        <v>81</v>
      </c>
      <c r="G6" s="47"/>
    </row>
    <row r="7" spans="1:9">
      <c r="A7" s="18">
        <v>1</v>
      </c>
      <c r="B7" s="18">
        <v>2</v>
      </c>
      <c r="C7" s="18">
        <v>3</v>
      </c>
      <c r="D7" s="26">
        <v>4</v>
      </c>
      <c r="E7" s="26">
        <v>5</v>
      </c>
      <c r="F7" s="26">
        <v>6</v>
      </c>
      <c r="G7" s="12"/>
    </row>
    <row r="8" spans="1:9">
      <c r="A8" s="23">
        <v>1</v>
      </c>
      <c r="B8" s="24" t="s">
        <v>10</v>
      </c>
      <c r="C8" s="17" t="s">
        <v>64</v>
      </c>
      <c r="D8" s="33">
        <f>D10+D11+D12+D13+D14</f>
        <v>206.5</v>
      </c>
      <c r="E8" s="28">
        <f>E10+E11+E12+E13+E14</f>
        <v>72607.23</v>
      </c>
      <c r="F8" s="28">
        <f>F10+F11+F12+F13+F14</f>
        <v>13618.36</v>
      </c>
      <c r="G8" s="13"/>
      <c r="H8" s="10"/>
    </row>
    <row r="9" spans="1:9" s="12" customFormat="1">
      <c r="A9" s="18"/>
      <c r="B9" s="25"/>
      <c r="C9" s="20" t="s">
        <v>63</v>
      </c>
      <c r="D9" s="26"/>
      <c r="E9" s="30"/>
      <c r="F9" s="31"/>
      <c r="G9" s="13"/>
      <c r="H9" s="13"/>
    </row>
    <row r="10" spans="1:9" ht="46.8">
      <c r="A10" s="25" t="s">
        <v>1</v>
      </c>
      <c r="B10" s="25" t="s">
        <v>27</v>
      </c>
      <c r="C10" s="20" t="s">
        <v>70</v>
      </c>
      <c r="D10" s="26">
        <v>1</v>
      </c>
      <c r="E10" s="31">
        <v>1954.97</v>
      </c>
      <c r="F10" s="31">
        <v>362.26</v>
      </c>
      <c r="G10" s="12"/>
    </row>
    <row r="11" spans="1:9" ht="62.4">
      <c r="A11" s="25" t="s">
        <v>2</v>
      </c>
      <c r="B11" s="25" t="s">
        <v>6</v>
      </c>
      <c r="C11" s="20" t="s">
        <v>71</v>
      </c>
      <c r="D11" s="26">
        <v>2</v>
      </c>
      <c r="E11" s="30">
        <v>2039.82</v>
      </c>
      <c r="F11" s="31">
        <v>361.31</v>
      </c>
      <c r="G11" s="12"/>
    </row>
    <row r="12" spans="1:9" ht="62.4">
      <c r="A12" s="25" t="s">
        <v>3</v>
      </c>
      <c r="B12" s="25" t="s">
        <v>7</v>
      </c>
      <c r="C12" s="20" t="s">
        <v>72</v>
      </c>
      <c r="D12" s="26">
        <v>13</v>
      </c>
      <c r="E12" s="30">
        <v>8923.83</v>
      </c>
      <c r="F12" s="31">
        <v>1677.94</v>
      </c>
      <c r="G12" s="12"/>
    </row>
    <row r="13" spans="1:9" ht="46.8">
      <c r="A13" s="25" t="s">
        <v>4</v>
      </c>
      <c r="B13" s="25" t="s">
        <v>8</v>
      </c>
      <c r="C13" s="20" t="s">
        <v>73</v>
      </c>
      <c r="D13" s="26">
        <v>10</v>
      </c>
      <c r="E13" s="30">
        <v>5298.53</v>
      </c>
      <c r="F13" s="31">
        <v>946.54</v>
      </c>
      <c r="G13" s="12"/>
    </row>
    <row r="14" spans="1:9">
      <c r="A14" s="25" t="s">
        <v>26</v>
      </c>
      <c r="B14" s="25" t="s">
        <v>28</v>
      </c>
      <c r="C14" s="20" t="s">
        <v>11</v>
      </c>
      <c r="D14" s="34">
        <f>14.5+150+14+2</f>
        <v>180.5</v>
      </c>
      <c r="E14" s="30">
        <v>54390.080000000002</v>
      </c>
      <c r="F14" s="31">
        <v>10270.31</v>
      </c>
      <c r="G14" s="12"/>
    </row>
    <row r="15" spans="1:9" ht="31.2">
      <c r="A15" s="24" t="s">
        <v>5</v>
      </c>
      <c r="B15" s="24" t="s">
        <v>9</v>
      </c>
      <c r="C15" s="17" t="s">
        <v>57</v>
      </c>
      <c r="D15" s="27">
        <f>D17</f>
        <v>5</v>
      </c>
      <c r="E15" s="29">
        <f>E17</f>
        <v>2393.6</v>
      </c>
      <c r="F15" s="29">
        <f>F17</f>
        <v>430.16</v>
      </c>
      <c r="G15" s="12"/>
    </row>
    <row r="16" spans="1:9" s="12" customFormat="1">
      <c r="A16" s="18"/>
      <c r="B16" s="25"/>
      <c r="C16" s="20" t="s">
        <v>63</v>
      </c>
      <c r="D16" s="26"/>
      <c r="E16" s="30"/>
      <c r="F16" s="31"/>
      <c r="G16" s="13"/>
      <c r="H16" s="13"/>
    </row>
    <row r="17" spans="1:8" ht="46.8">
      <c r="A17" s="25" t="s">
        <v>36</v>
      </c>
      <c r="B17" s="25" t="s">
        <v>12</v>
      </c>
      <c r="C17" s="20" t="s">
        <v>74</v>
      </c>
      <c r="D17" s="26">
        <v>5</v>
      </c>
      <c r="E17" s="31">
        <v>2393.6</v>
      </c>
      <c r="F17" s="31">
        <v>430.16</v>
      </c>
      <c r="G17" s="12"/>
    </row>
    <row r="18" spans="1:8">
      <c r="A18" s="24" t="s">
        <v>29</v>
      </c>
      <c r="B18" s="24" t="s">
        <v>30</v>
      </c>
      <c r="C18" s="17" t="s">
        <v>31</v>
      </c>
      <c r="D18" s="27">
        <f>D21</f>
        <v>37</v>
      </c>
      <c r="E18" s="28">
        <f>E20+E21</f>
        <v>17062.2</v>
      </c>
      <c r="F18" s="28">
        <f>F21</f>
        <v>2993.96</v>
      </c>
      <c r="G18" s="12"/>
    </row>
    <row r="19" spans="1:8" s="12" customFormat="1">
      <c r="A19" s="18"/>
      <c r="B19" s="25"/>
      <c r="C19" s="20" t="s">
        <v>63</v>
      </c>
      <c r="D19" s="26"/>
      <c r="E19" s="30"/>
      <c r="F19" s="31"/>
      <c r="G19" s="13"/>
      <c r="H19" s="13"/>
    </row>
    <row r="20" spans="1:8" s="12" customFormat="1">
      <c r="A20" s="25" t="s">
        <v>52</v>
      </c>
      <c r="B20" s="25" t="s">
        <v>92</v>
      </c>
      <c r="C20" s="20" t="s">
        <v>85</v>
      </c>
      <c r="D20" s="26" t="s">
        <v>91</v>
      </c>
      <c r="E20" s="30">
        <f>149.9+230+542.93</f>
        <v>922.82999999999993</v>
      </c>
      <c r="F20" s="31">
        <v>0</v>
      </c>
      <c r="G20" s="13"/>
      <c r="H20" s="13"/>
    </row>
    <row r="21" spans="1:8">
      <c r="A21" s="25" t="s">
        <v>84</v>
      </c>
      <c r="B21" s="25" t="s">
        <v>53</v>
      </c>
      <c r="C21" s="20" t="s">
        <v>54</v>
      </c>
      <c r="D21" s="26">
        <v>37</v>
      </c>
      <c r="E21" s="28">
        <v>16139.37</v>
      </c>
      <c r="F21" s="28">
        <v>2993.96</v>
      </c>
      <c r="G21" s="12"/>
    </row>
    <row r="22" spans="1:8">
      <c r="A22" s="24" t="s">
        <v>58</v>
      </c>
      <c r="B22" s="24" t="s">
        <v>13</v>
      </c>
      <c r="C22" s="17" t="s">
        <v>65</v>
      </c>
      <c r="D22" s="27">
        <f>D24+D25</f>
        <v>59</v>
      </c>
      <c r="E22" s="28">
        <f t="shared" ref="E22:F22" si="0">E24+E25</f>
        <v>24309.84</v>
      </c>
      <c r="F22" s="28">
        <f t="shared" si="0"/>
        <v>4398.46</v>
      </c>
      <c r="G22" s="12"/>
    </row>
    <row r="23" spans="1:8" s="12" customFormat="1">
      <c r="A23" s="18"/>
      <c r="B23" s="25"/>
      <c r="C23" s="20" t="s">
        <v>63</v>
      </c>
      <c r="D23" s="26"/>
      <c r="E23" s="30"/>
      <c r="F23" s="31"/>
      <c r="G23" s="13"/>
      <c r="H23" s="13"/>
    </row>
    <row r="24" spans="1:8">
      <c r="A24" s="25" t="s">
        <v>59</v>
      </c>
      <c r="B24" s="25" t="s">
        <v>55</v>
      </c>
      <c r="C24" s="32" t="s">
        <v>76</v>
      </c>
      <c r="D24" s="26">
        <v>5</v>
      </c>
      <c r="E24" s="31">
        <v>2287.5700000000002</v>
      </c>
      <c r="F24" s="31">
        <v>352.76</v>
      </c>
      <c r="G24" s="12"/>
    </row>
    <row r="25" spans="1:8" ht="31.2">
      <c r="A25" s="25" t="s">
        <v>60</v>
      </c>
      <c r="B25" s="25" t="s">
        <v>56</v>
      </c>
      <c r="C25" s="32" t="s">
        <v>75</v>
      </c>
      <c r="D25" s="26">
        <v>54</v>
      </c>
      <c r="E25" s="31">
        <v>22022.27</v>
      </c>
      <c r="F25" s="31">
        <v>4045.7</v>
      </c>
      <c r="G25" s="12"/>
    </row>
    <row r="26" spans="1:8">
      <c r="A26" s="24" t="s">
        <v>32</v>
      </c>
      <c r="B26" s="24" t="s">
        <v>14</v>
      </c>
      <c r="C26" s="16" t="s">
        <v>66</v>
      </c>
      <c r="D26" s="33">
        <f>D28+D29+D30+D31</f>
        <v>490</v>
      </c>
      <c r="E26" s="28">
        <f>E28+E29+E30+E31</f>
        <v>223643.94999999998</v>
      </c>
      <c r="F26" s="28">
        <f>F28+F29+F30+F31</f>
        <v>68747.459999999992</v>
      </c>
      <c r="G26" s="12"/>
    </row>
    <row r="27" spans="1:8" s="12" customFormat="1">
      <c r="A27" s="18"/>
      <c r="B27" s="25"/>
      <c r="C27" s="20" t="s">
        <v>63</v>
      </c>
      <c r="D27" s="26"/>
      <c r="E27" s="30"/>
      <c r="F27" s="31"/>
      <c r="G27" s="13"/>
      <c r="H27" s="13"/>
    </row>
    <row r="28" spans="1:8">
      <c r="A28" s="25" t="s">
        <v>20</v>
      </c>
      <c r="B28" s="25" t="s">
        <v>15</v>
      </c>
      <c r="C28" s="21" t="s">
        <v>16</v>
      </c>
      <c r="D28" s="26">
        <v>200</v>
      </c>
      <c r="E28" s="30">
        <v>85663.71</v>
      </c>
      <c r="F28" s="31">
        <v>26485.45</v>
      </c>
      <c r="G28" s="12"/>
    </row>
    <row r="29" spans="1:8">
      <c r="A29" s="25" t="s">
        <v>21</v>
      </c>
      <c r="B29" s="25" t="s">
        <v>17</v>
      </c>
      <c r="C29" s="21" t="s">
        <v>37</v>
      </c>
      <c r="D29" s="26">
        <v>179</v>
      </c>
      <c r="E29" s="30">
        <f>93583.34-121</f>
        <v>93462.34</v>
      </c>
      <c r="F29" s="31">
        <v>31029</v>
      </c>
      <c r="G29" s="9"/>
      <c r="H29" s="9"/>
    </row>
    <row r="30" spans="1:8">
      <c r="A30" s="25" t="s">
        <v>39</v>
      </c>
      <c r="B30" s="25" t="s">
        <v>38</v>
      </c>
      <c r="C30" s="21" t="s">
        <v>77</v>
      </c>
      <c r="D30" s="34">
        <f>53+33</f>
        <v>86</v>
      </c>
      <c r="E30" s="31">
        <f>18665.15+16082.71-109-542.93</f>
        <v>34095.93</v>
      </c>
      <c r="F30" s="31">
        <f>4915.76+4394.78</f>
        <v>9310.5400000000009</v>
      </c>
      <c r="G30" s="13"/>
      <c r="H30" s="10"/>
    </row>
    <row r="31" spans="1:8">
      <c r="A31" s="25" t="s">
        <v>40</v>
      </c>
      <c r="B31" s="25" t="s">
        <v>18</v>
      </c>
      <c r="C31" s="20" t="s">
        <v>78</v>
      </c>
      <c r="D31" s="26">
        <v>25</v>
      </c>
      <c r="E31" s="31">
        <v>10421.969999999999</v>
      </c>
      <c r="F31" s="31">
        <v>1922.47</v>
      </c>
      <c r="G31" s="12"/>
    </row>
    <row r="32" spans="1:8">
      <c r="A32" s="24" t="s">
        <v>33</v>
      </c>
      <c r="B32" s="24" t="s">
        <v>19</v>
      </c>
      <c r="C32" s="17" t="s">
        <v>67</v>
      </c>
      <c r="D32" s="33">
        <f>D34+D35</f>
        <v>95</v>
      </c>
      <c r="E32" s="29">
        <f>E34+E35</f>
        <v>33513.32</v>
      </c>
      <c r="F32" s="29">
        <f>F34+F35</f>
        <v>8323.89</v>
      </c>
      <c r="G32" s="12"/>
    </row>
    <row r="33" spans="1:8" s="12" customFormat="1">
      <c r="A33" s="18"/>
      <c r="B33" s="25"/>
      <c r="C33" s="20" t="s">
        <v>63</v>
      </c>
      <c r="D33" s="26"/>
      <c r="E33" s="30"/>
      <c r="F33" s="31"/>
      <c r="G33" s="13"/>
      <c r="H33" s="13"/>
    </row>
    <row r="34" spans="1:8">
      <c r="A34" s="25" t="s">
        <v>34</v>
      </c>
      <c r="B34" s="25" t="s">
        <v>22</v>
      </c>
      <c r="C34" s="21" t="s">
        <v>23</v>
      </c>
      <c r="D34" s="34">
        <v>55</v>
      </c>
      <c r="E34" s="30">
        <v>21523.599999999999</v>
      </c>
      <c r="F34" s="31">
        <v>6047.48</v>
      </c>
      <c r="G34" s="12"/>
    </row>
    <row r="35" spans="1:8">
      <c r="A35" s="25" t="s">
        <v>35</v>
      </c>
      <c r="B35" s="25" t="s">
        <v>25</v>
      </c>
      <c r="C35" s="20" t="s">
        <v>79</v>
      </c>
      <c r="D35" s="34">
        <v>40</v>
      </c>
      <c r="E35" s="31">
        <v>11989.72</v>
      </c>
      <c r="F35" s="31">
        <v>2276.41</v>
      </c>
      <c r="G35" s="12"/>
    </row>
    <row r="36" spans="1:8">
      <c r="A36" s="24" t="s">
        <v>41</v>
      </c>
      <c r="B36" s="24" t="s">
        <v>43</v>
      </c>
      <c r="C36" s="17" t="s">
        <v>68</v>
      </c>
      <c r="D36" s="33">
        <f>D38</f>
        <v>2</v>
      </c>
      <c r="E36" s="28">
        <f>E38</f>
        <v>1030.43</v>
      </c>
      <c r="F36" s="28">
        <f>F38</f>
        <v>210.87</v>
      </c>
      <c r="G36" s="12"/>
    </row>
    <row r="37" spans="1:8" s="12" customFormat="1">
      <c r="A37" s="18"/>
      <c r="B37" s="25"/>
      <c r="C37" s="20" t="s">
        <v>63</v>
      </c>
      <c r="D37" s="26"/>
      <c r="E37" s="30"/>
      <c r="F37" s="31"/>
      <c r="G37" s="13"/>
      <c r="H37" s="13"/>
    </row>
    <row r="38" spans="1:8">
      <c r="A38" s="25" t="s">
        <v>42</v>
      </c>
      <c r="B38" s="25" t="s">
        <v>45</v>
      </c>
      <c r="C38" s="20" t="s">
        <v>44</v>
      </c>
      <c r="D38" s="34">
        <v>2</v>
      </c>
      <c r="E38" s="30">
        <v>1030.43</v>
      </c>
      <c r="F38" s="30">
        <v>210.87</v>
      </c>
      <c r="G38" s="12"/>
    </row>
    <row r="39" spans="1:8">
      <c r="A39" s="24" t="s">
        <v>46</v>
      </c>
      <c r="B39" s="24" t="s">
        <v>48</v>
      </c>
      <c r="C39" s="17" t="s">
        <v>69</v>
      </c>
      <c r="D39" s="33">
        <f>D41</f>
        <v>3</v>
      </c>
      <c r="E39" s="28">
        <f>E41</f>
        <v>752.59</v>
      </c>
      <c r="F39" s="28">
        <f>F41</f>
        <v>143.47</v>
      </c>
      <c r="G39" s="12"/>
    </row>
    <row r="40" spans="1:8" s="12" customFormat="1">
      <c r="A40" s="18"/>
      <c r="B40" s="25"/>
      <c r="C40" s="20" t="s">
        <v>63</v>
      </c>
      <c r="D40" s="26"/>
      <c r="E40" s="30"/>
      <c r="F40" s="31"/>
      <c r="G40" s="13"/>
      <c r="H40" s="13"/>
    </row>
    <row r="41" spans="1:8">
      <c r="A41" s="25" t="s">
        <v>47</v>
      </c>
      <c r="B41" s="25" t="s">
        <v>49</v>
      </c>
      <c r="C41" s="20" t="s">
        <v>50</v>
      </c>
      <c r="D41" s="34">
        <v>3</v>
      </c>
      <c r="E41" s="30">
        <v>752.59</v>
      </c>
      <c r="F41" s="30">
        <v>143.47</v>
      </c>
      <c r="G41" s="12"/>
    </row>
    <row r="42" spans="1:8">
      <c r="A42" s="19"/>
      <c r="B42" s="19"/>
      <c r="C42" s="16" t="s">
        <v>24</v>
      </c>
      <c r="D42" s="33">
        <f>D8+D15+D18+D22+D26+D32+D36+D39</f>
        <v>897.5</v>
      </c>
      <c r="E42" s="28">
        <f>E8+E15+E18+E22+E26+E32+E36+E39</f>
        <v>375313.16</v>
      </c>
      <c r="F42" s="28">
        <f>F8+F15+F18+F22+F26+F32+F36+F39</f>
        <v>98866.62999999999</v>
      </c>
      <c r="G42" s="12"/>
    </row>
    <row r="43" spans="1:8" ht="18">
      <c r="A43" s="14"/>
      <c r="B43" s="41" t="s">
        <v>86</v>
      </c>
      <c r="C43" s="4"/>
      <c r="D43" s="38"/>
      <c r="E43" s="6"/>
      <c r="F43" s="6"/>
      <c r="G43" s="12"/>
    </row>
    <row r="44" spans="1:8" ht="18">
      <c r="A44" s="14"/>
      <c r="C44" s="4"/>
      <c r="D44" s="38"/>
      <c r="E44" s="6"/>
      <c r="F44" s="6"/>
      <c r="G44" s="12"/>
    </row>
    <row r="45" spans="1:8" ht="45" customHeight="1">
      <c r="A45" s="54" t="s">
        <v>51</v>
      </c>
      <c r="B45" s="54"/>
      <c r="C45" s="54"/>
      <c r="E45" s="8" t="s">
        <v>83</v>
      </c>
      <c r="F45" s="6"/>
    </row>
    <row r="46" spans="1:8" ht="18">
      <c r="A46" s="3"/>
      <c r="B46" s="3"/>
      <c r="F46" s="6"/>
    </row>
    <row r="47" spans="1:8" ht="18">
      <c r="A47" s="3"/>
      <c r="B47" s="3"/>
      <c r="C47" s="4"/>
      <c r="D47" s="5"/>
      <c r="E47" s="6"/>
      <c r="F47" s="6"/>
    </row>
    <row r="48" spans="1:8" s="37" customFormat="1" ht="18.75" customHeight="1">
      <c r="A48" s="39" t="s">
        <v>82</v>
      </c>
      <c r="C48" s="39"/>
      <c r="D48" s="35"/>
      <c r="E48" s="36"/>
      <c r="F48" s="36"/>
    </row>
    <row r="49" spans="1:6" s="37" customFormat="1" ht="18">
      <c r="A49" s="39"/>
      <c r="B49" s="39"/>
      <c r="C49" s="39"/>
      <c r="D49" s="35"/>
      <c r="E49" s="36"/>
      <c r="F49" s="36"/>
    </row>
    <row r="50" spans="1:6" ht="18.75" customHeight="1">
      <c r="A50" s="3"/>
      <c r="B50" s="52"/>
      <c r="C50" s="52"/>
      <c r="D50" s="5"/>
      <c r="E50" s="6"/>
      <c r="F50" s="6"/>
    </row>
    <row r="51" spans="1:6" ht="18">
      <c r="A51" s="3"/>
      <c r="B51" s="52"/>
      <c r="C51" s="52"/>
      <c r="D51" s="5"/>
      <c r="E51" s="6"/>
      <c r="F51" s="6"/>
    </row>
    <row r="52" spans="1:6" ht="18">
      <c r="A52" s="3"/>
      <c r="B52" s="3"/>
      <c r="C52" s="4"/>
      <c r="D52" s="5"/>
      <c r="E52" s="6"/>
      <c r="F52" s="6"/>
    </row>
  </sheetData>
  <mergeCells count="7">
    <mergeCell ref="E1:F1"/>
    <mergeCell ref="E2:F2"/>
    <mergeCell ref="E3:F3"/>
    <mergeCell ref="B51:C51"/>
    <mergeCell ref="A4:F4"/>
    <mergeCell ref="A45:C45"/>
    <mergeCell ref="B50:C50"/>
  </mergeCells>
  <printOptions horizontalCentered="1"/>
  <pageMargins left="1.1811023622047245" right="0.59055118110236227" top="0.78740157480314965" bottom="0.78740157480314965" header="0.19685039370078741" footer="0.19685039370078741"/>
  <pageSetup paperSize="9" scale="62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01.04.2021 СВОД</vt:lpstr>
      <vt:lpstr>'01.04.2021 СВОД'!Заголовки_для_печати</vt:lpstr>
      <vt:lpstr>'01.04.2021 СВОД'!Область_печати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mvn</dc:creator>
  <cp:lastModifiedBy>gorfo</cp:lastModifiedBy>
  <cp:lastPrinted>2021-04-12T10:34:23Z</cp:lastPrinted>
  <dcterms:created xsi:type="dcterms:W3CDTF">2010-11-17T08:15:21Z</dcterms:created>
  <dcterms:modified xsi:type="dcterms:W3CDTF">2021-04-19T06:14:00Z</dcterms:modified>
</cp:coreProperties>
</file>