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50" windowWidth="19420" windowHeight="92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Лист1!$A$1:$I$57</definedName>
  </definedNames>
  <calcPr calcId="124519"/>
</workbook>
</file>

<file path=xl/calcChain.xml><?xml version="1.0" encoding="utf-8"?>
<calcChain xmlns="http://schemas.openxmlformats.org/spreadsheetml/2006/main">
  <c r="C19" i="1"/>
  <c r="D21" s="1"/>
  <c r="E39"/>
  <c r="F47" s="1"/>
  <c r="C39"/>
  <c r="D46" s="1"/>
  <c r="E19"/>
  <c r="F37" s="1"/>
  <c r="G50"/>
  <c r="G49"/>
  <c r="G48"/>
  <c r="G47"/>
  <c r="G46"/>
  <c r="G45"/>
  <c r="G44"/>
  <c r="G43"/>
  <c r="G42"/>
  <c r="G41"/>
  <c r="G40"/>
  <c r="H45"/>
  <c r="H44"/>
  <c r="H50"/>
  <c r="H49"/>
  <c r="H48"/>
  <c r="H47"/>
  <c r="H46"/>
  <c r="H43"/>
  <c r="H42"/>
  <c r="H41"/>
  <c r="H40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G20"/>
  <c r="G21"/>
  <c r="G22"/>
  <c r="G23"/>
  <c r="G24"/>
  <c r="G25"/>
  <c r="G26"/>
  <c r="G27"/>
  <c r="G28"/>
  <c r="G29"/>
  <c r="G30"/>
  <c r="G31"/>
  <c r="G32"/>
  <c r="G34"/>
  <c r="G35"/>
  <c r="G36"/>
  <c r="G37"/>
  <c r="G38"/>
  <c r="D37" l="1"/>
  <c r="F43"/>
  <c r="F42"/>
  <c r="F46"/>
  <c r="F50"/>
  <c r="F41"/>
  <c r="F45"/>
  <c r="F49"/>
  <c r="F44"/>
  <c r="F48"/>
  <c r="F19"/>
  <c r="F36"/>
  <c r="F27"/>
  <c r="F23"/>
  <c r="D27"/>
  <c r="D23"/>
  <c r="D36"/>
  <c r="D19"/>
  <c r="D31"/>
  <c r="D39"/>
  <c r="F31"/>
  <c r="F40"/>
  <c r="F39"/>
  <c r="D44"/>
  <c r="D50"/>
  <c r="H39"/>
  <c r="D40"/>
  <c r="D43"/>
  <c r="D49"/>
  <c r="D45"/>
  <c r="D42"/>
  <c r="D48"/>
  <c r="G39"/>
  <c r="D41"/>
  <c r="D47"/>
  <c r="F22"/>
  <c r="F26"/>
  <c r="F30"/>
  <c r="F35"/>
  <c r="F21"/>
  <c r="F25"/>
  <c r="F29"/>
  <c r="F34"/>
  <c r="F38"/>
  <c r="G19"/>
  <c r="F20"/>
  <c r="F24"/>
  <c r="F28"/>
  <c r="F32"/>
  <c r="H19"/>
  <c r="D22"/>
  <c r="D26"/>
  <c r="D30"/>
  <c r="D35"/>
  <c r="D25"/>
  <c r="D29"/>
  <c r="D34"/>
  <c r="D38"/>
  <c r="D20"/>
  <c r="D24"/>
  <c r="D28"/>
  <c r="D32"/>
</calcChain>
</file>

<file path=xl/sharedStrings.xml><?xml version="1.0" encoding="utf-8"?>
<sst xmlns="http://schemas.openxmlformats.org/spreadsheetml/2006/main" count="118" uniqueCount="98">
  <si>
    <t>Наименование показателя</t>
  </si>
  <si>
    <t>Код</t>
  </si>
  <si>
    <t>Руководитель</t>
  </si>
  <si>
    <t>Зав.бюджетным отделом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</si>
  <si>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</si>
  <si>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</si>
  <si>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</si>
  <si>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</si>
  <si>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</si>
  <si>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</si>
  <si>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</si>
  <si>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</si>
  <si>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</si>
  <si>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</si>
  <si>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</si>
  <si>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</si>
  <si>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000117</t>
  </si>
  <si>
    <t>000200</t>
  </si>
  <si>
    <t>000202</t>
  </si>
  <si>
    <t>0002021</t>
  </si>
  <si>
    <t>0002022</t>
  </si>
  <si>
    <t>0002023</t>
  </si>
  <si>
    <t>0002024</t>
  </si>
  <si>
    <t>Единица измерения: тыс.руб.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</si>
  <si>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</si>
  <si>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</si>
  <si>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</si>
  <si>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</si>
  <si>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</si>
  <si>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</si>
  <si>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</si>
  <si>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</si>
  <si>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</si>
  <si>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</si>
  <si>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</si>
  <si>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</si>
  <si>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</si>
  <si>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</si>
  <si>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</si>
  <si>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</si>
  <si>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</si>
  <si>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</si>
  <si>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</si>
  <si>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</si>
  <si>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</si>
  <si>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</si>
  <si>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</si>
  <si>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</si>
  <si>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</si>
  <si>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</si>
  <si>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</si>
  <si>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</si>
  <si>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</si>
  <si>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</si>
  <si>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Уточняются по факту поступления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</si>
  <si>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</si>
  <si>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</si>
  <si>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</si>
  <si>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</si>
  <si>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</si>
  <si>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</si>
  <si>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</si>
  <si>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</si>
  <si>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</si>
  <si>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Отсутствие необходимости привлечения кредитных средств</t>
  </si>
  <si>
    <t>Исп. по доходам А.С. Симонова 3-67-17</t>
  </si>
  <si>
    <t>Исп. по расходам В.Н. Милованова 3-67-17</t>
  </si>
  <si>
    <t>О.М. Горшкова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</si>
  <si>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</si>
  <si>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</si>
  <si>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</si>
  <si>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</si>
  <si>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</si>
  <si>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</si>
  <si>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</si>
  <si>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</si>
  <si>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</si>
  <si>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</si>
  <si>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</si>
  <si>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Оплата работ по факту, на основании актов выполненных работ</t>
  </si>
  <si>
    <t>Таблица</t>
  </si>
  <si>
    <t>Причины отклонений (больше 5%) от планового процента исполнения</t>
  </si>
  <si>
    <t>Приложение №13</t>
  </si>
  <si>
    <t>М.Л.Семенович</t>
  </si>
  <si>
    <t>за 1 полугодие 2018 года</t>
  </si>
  <si>
    <t xml:space="preserve">           Основные характеристики бюджета ЗАТО г.Радужный Владимирской области на 2018 год определены решением Совета народных депутатов ЗАТО г.Радужный Владимирской области от 04.12.2017 года № 22/102 «Об   утверждении бюджета ЗАТО г.Радужный Владимирской области на 2018 год и на  плановый период 2019 и 2020 годов» (в действующей по состоянию на 01.07.2018 года редакции от 22.05.2018 года № 9/37).</t>
  </si>
  <si>
    <t xml:space="preserve">           Плановый процент исполнения бюджета за 1 полугодие 2018 года - 45%.</t>
  </si>
  <si>
    <t>План на год</t>
  </si>
  <si>
    <t xml:space="preserve">          Сложившаяся по состоянию на 01.07.2018 года структура доходной и расходной части бюджета города, а также анализ показателей исполнения бюджета города приведены в таблице.</t>
  </si>
  <si>
    <t>Исполнение на 01.07.2018</t>
  </si>
  <si>
    <t>-</t>
  </si>
  <si>
    <t>Поступления запланированы на 3-4 квартал</t>
  </si>
  <si>
    <t>Поступления запланированы на 4 квартал</t>
  </si>
  <si>
    <t>Основные расходы запланированы на 3-4 квартал</t>
  </si>
  <si>
    <t>Наличие кредиторской задолженности по заработной плате за 2 половину июня. Отсутствие необходимости использования средств резервных фондов.</t>
  </si>
  <si>
    <t xml:space="preserve">           Исполнение за 1 полугодие текущего года составило по доходам – 365 434,68 тыс. рублей, по расходам – 285 629,61 тыс. рублей.</t>
  </si>
  <si>
    <t xml:space="preserve">           Общий объем доходов в бюджете ЗАТО г.Радужный Владимирской области на 2018 год утвержден в сумме 632 640,62 тыс. рублей, объем утвержденных (доведенных) лимитов по расходам на отчетную дату с учетом изменений составил 670 543,76 тыс. рублей.</t>
  </si>
  <si>
    <t>от 24.07.2018г № 1060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</si>
</sst>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5" fillId="0" borderId="1">
      <alignment horizontal="left" vertical="top" wrapText="1"/>
    </xf>
    <xf numFmtId="49" fontId="5" fillId="0" borderId="1">
      <alignment horizontal="center" vertical="top" shrinkToFit="1"/>
    </xf>
    <xf numFmtId="4" fontId="7" fillId="3" borderId="1">
      <alignment horizontal="right" vertical="top" shrinkToFit="1"/>
    </xf>
    <xf numFmtId="0" fontId="5" fillId="0" borderId="0"/>
    <xf numFmtId="49" fontId="5" fillId="0" borderId="1">
      <alignment horizontal="center" vertical="top" shrinkToFit="1"/>
    </xf>
    <xf numFmtId="4" fontId="7" fillId="3" borderId="1">
      <alignment horizontal="right" vertical="top" shrinkToFit="1"/>
    </xf>
  </cellStyleXfs>
  <cellXfs count="4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8" fillId="0" borderId="2" xfId="4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vertical="center"/>
      <protection locked="0"/>
    </xf>
    <xf numFmtId="4" fontId="6" fillId="0" borderId="2" xfId="4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 shrinkToFit="1"/>
    </xf>
    <xf numFmtId="0" fontId="6" fillId="0" borderId="2" xfId="7" applyNumberFormat="1" applyFont="1" applyFill="1" applyBorder="1" applyAlignment="1" applyProtection="1">
      <alignment vertical="center" wrapText="1"/>
    </xf>
    <xf numFmtId="49" fontId="6" fillId="0" borderId="2" xfId="9" applyNumberFormat="1" applyFont="1" applyFill="1" applyBorder="1" applyAlignment="1" applyProtection="1">
      <alignment horizontal="center" vertical="center" shrinkToFit="1"/>
    </xf>
    <xf numFmtId="4" fontId="6" fillId="0" borderId="2" xfId="10" applyNumberFormat="1" applyFont="1" applyFill="1" applyBorder="1" applyAlignment="1" applyProtection="1">
      <alignment horizontal="right" vertical="center" shrinkToFi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left" vertical="center" wrapText="1"/>
    </xf>
    <xf numFmtId="49" fontId="6" fillId="0" borderId="2" xfId="6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2" xfId="4" applyNumberFormat="1" applyFont="1" applyFill="1" applyBorder="1" applyAlignment="1" applyProtection="1">
      <alignment horizontal="right" vertical="center" shrinkToFit="1"/>
    </xf>
    <xf numFmtId="4" fontId="2" fillId="0" borderId="2" xfId="4" applyNumberFormat="1" applyFont="1" applyFill="1" applyBorder="1" applyAlignment="1" applyProtection="1">
      <alignment horizontal="right" vertical="center" shrinkToFit="1"/>
    </xf>
    <xf numFmtId="4" fontId="2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13" fillId="0" borderId="0" xfId="0" applyFont="1" applyAlignment="1">
      <alignment horizontal="center"/>
    </xf>
    <xf numFmtId="0" fontId="4" fillId="0" borderId="0" xfId="1" applyNumberFormat="1" applyFont="1" applyFill="1" applyBorder="1" applyAlignment="1" applyProtection="1">
      <alignment horizontal="right" wrapText="1"/>
    </xf>
    <xf numFmtId="0" fontId="14" fillId="0" borderId="0" xfId="0" applyFont="1" applyFill="1" applyAlignment="1" applyProtection="1">
      <alignment horizontal="justify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</xf>
  </cellXfs>
  <cellStyles count="11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zoomScale="69" zoomScaleNormal="69" workbookViewId="0">
      <selection activeCell="F5" sqref="F5"/>
    </sheetView>
  </sheetViews>
  <sheetFormatPr defaultColWidth="8.81640625" defaultRowHeight="18"/>
  <cols>
    <col min="1" max="1" width="29.1796875" style="4" customWidth="1"/>
    <col min="2" max="2" width="11.54296875" style="4" bestFit="1" customWidth="1"/>
    <col min="3" max="6" width="15.7265625" style="4" customWidth="1"/>
    <col min="7" max="7" width="9" style="4" customWidth="1"/>
    <col min="8" max="8" width="15.1796875" style="4" bestFit="1" customWidth="1"/>
    <col min="9" max="9" width="26.453125" style="5" customWidth="1"/>
    <col min="10" max="10" width="8.81640625" style="4"/>
    <col min="11" max="11" width="18.453125" style="4" customWidth="1"/>
    <col min="12" max="13" width="8.81640625" style="4"/>
    <col min="14" max="14" width="14.1796875" style="4" bestFit="1" customWidth="1"/>
    <col min="15" max="16384" width="8.81640625" style="4"/>
  </cols>
  <sheetData>
    <row r="1" spans="1:9" ht="18" customHeight="1">
      <c r="A1" s="20"/>
      <c r="B1" s="20"/>
      <c r="C1" s="43"/>
      <c r="D1" s="21"/>
      <c r="E1" s="21"/>
      <c r="F1" s="40" t="s">
        <v>82</v>
      </c>
      <c r="G1" s="40"/>
      <c r="H1" s="40"/>
      <c r="I1" s="40"/>
    </row>
    <row r="2" spans="1:9" ht="18" customHeight="1">
      <c r="A2" s="22"/>
      <c r="B2" s="20"/>
      <c r="C2" s="43"/>
      <c r="D2" s="21"/>
      <c r="E2" s="21"/>
      <c r="F2" s="40" t="s">
        <v>76</v>
      </c>
      <c r="G2" s="40"/>
      <c r="H2" s="40"/>
      <c r="I2" s="40"/>
    </row>
    <row r="3" spans="1:9" ht="18" customHeight="1">
      <c r="A3" s="22"/>
      <c r="B3" s="20"/>
      <c r="C3" s="43"/>
      <c r="D3" s="21"/>
      <c r="E3" s="21"/>
      <c r="F3" s="40" t="s">
        <v>77</v>
      </c>
      <c r="G3" s="40"/>
      <c r="H3" s="40"/>
      <c r="I3" s="40"/>
    </row>
    <row r="4" spans="1:9" ht="18" customHeight="1">
      <c r="A4" s="22"/>
      <c r="B4" s="20"/>
      <c r="C4" s="43"/>
      <c r="D4" s="21"/>
      <c r="E4" s="21"/>
      <c r="F4" s="40" t="s">
        <v>97</v>
      </c>
      <c r="G4" s="40"/>
      <c r="H4" s="40"/>
      <c r="I4" s="40"/>
    </row>
    <row r="5" spans="1:9" ht="18" customHeight="1">
      <c r="A5" s="22"/>
      <c r="B5" s="20"/>
      <c r="C5" s="21"/>
      <c r="D5" s="21"/>
      <c r="E5" s="21"/>
      <c r="F5" s="2"/>
      <c r="G5" s="2"/>
      <c r="H5" s="2"/>
      <c r="I5" s="2"/>
    </row>
    <row r="6" spans="1:9" ht="22.5">
      <c r="A6" s="39" t="s">
        <v>75</v>
      </c>
      <c r="B6" s="39"/>
      <c r="C6" s="39"/>
      <c r="D6" s="39"/>
      <c r="E6" s="39"/>
      <c r="F6" s="39"/>
      <c r="G6" s="39"/>
      <c r="H6" s="39"/>
      <c r="I6" s="39"/>
    </row>
    <row r="7" spans="1:9" ht="22.5">
      <c r="A7" s="39" t="s">
        <v>78</v>
      </c>
      <c r="B7" s="39"/>
      <c r="C7" s="39"/>
      <c r="D7" s="39"/>
      <c r="E7" s="39"/>
      <c r="F7" s="39"/>
      <c r="G7" s="39"/>
      <c r="H7" s="39"/>
      <c r="I7" s="39"/>
    </row>
    <row r="8" spans="1:9" ht="23">
      <c r="A8" s="25"/>
      <c r="B8" s="26"/>
      <c r="C8" s="27"/>
      <c r="D8" s="27"/>
      <c r="E8" s="36" t="s">
        <v>84</v>
      </c>
      <c r="F8" s="27"/>
      <c r="G8" s="25"/>
      <c r="H8" s="28"/>
      <c r="I8" s="28"/>
    </row>
    <row r="9" spans="1:9" s="19" customFormat="1" ht="145" customHeight="1">
      <c r="A9" s="41" t="s">
        <v>85</v>
      </c>
      <c r="B9" s="41"/>
      <c r="C9" s="41"/>
      <c r="D9" s="41"/>
      <c r="E9" s="41"/>
      <c r="F9" s="41"/>
      <c r="G9" s="41"/>
      <c r="H9" s="41"/>
      <c r="I9" s="41"/>
    </row>
    <row r="10" spans="1:9" s="5" customFormat="1" ht="75" customHeight="1">
      <c r="A10" s="38" t="s">
        <v>96</v>
      </c>
      <c r="B10" s="38"/>
      <c r="C10" s="38"/>
      <c r="D10" s="38"/>
      <c r="E10" s="38"/>
      <c r="F10" s="38"/>
      <c r="G10" s="38"/>
      <c r="H10" s="38"/>
      <c r="I10" s="38"/>
    </row>
    <row r="11" spans="1:9" s="5" customFormat="1" ht="46.15" customHeight="1">
      <c r="A11" s="38" t="s">
        <v>95</v>
      </c>
      <c r="B11" s="38"/>
      <c r="C11" s="38"/>
      <c r="D11" s="38"/>
      <c r="E11" s="38"/>
      <c r="F11" s="38"/>
      <c r="G11" s="38"/>
      <c r="H11" s="38"/>
      <c r="I11" s="38"/>
    </row>
    <row r="12" spans="1:9" ht="47.5" customHeight="1">
      <c r="A12" s="38" t="s">
        <v>88</v>
      </c>
      <c r="B12" s="38"/>
      <c r="C12" s="38"/>
      <c r="D12" s="38"/>
      <c r="E12" s="38"/>
      <c r="F12" s="38"/>
      <c r="G12" s="38"/>
      <c r="H12" s="38"/>
      <c r="I12" s="38"/>
    </row>
    <row r="13" spans="1:9" ht="23">
      <c r="A13" s="38" t="s">
        <v>86</v>
      </c>
      <c r="B13" s="38"/>
      <c r="C13" s="38"/>
      <c r="D13" s="38"/>
      <c r="E13" s="38"/>
      <c r="F13" s="38"/>
      <c r="G13" s="38"/>
      <c r="H13" s="38"/>
      <c r="I13" s="38"/>
    </row>
    <row r="14" spans="1:9" ht="20.5">
      <c r="A14" s="23"/>
      <c r="B14" s="23"/>
      <c r="C14" s="23"/>
      <c r="D14" s="23"/>
      <c r="E14" s="22"/>
      <c r="F14" s="22"/>
      <c r="G14" s="22"/>
      <c r="H14" s="22"/>
      <c r="I14" s="24" t="s">
        <v>80</v>
      </c>
    </row>
    <row r="15" spans="1:9">
      <c r="A15" s="1"/>
      <c r="B15" s="3"/>
      <c r="H15" s="45" t="s">
        <v>23</v>
      </c>
      <c r="I15" s="45"/>
    </row>
    <row r="16" spans="1:9">
      <c r="A16" s="42" t="s">
        <v>0</v>
      </c>
      <c r="B16" s="42" t="s">
        <v>1</v>
      </c>
      <c r="C16" s="42" t="s">
        <v>87</v>
      </c>
      <c r="D16" s="42" t="s">
        <v>68</v>
      </c>
      <c r="E16" s="42" t="s">
        <v>89</v>
      </c>
      <c r="F16" s="42" t="s">
        <v>68</v>
      </c>
      <c r="G16" s="44" t="s">
        <v>4</v>
      </c>
      <c r="H16" s="44"/>
      <c r="I16" s="44" t="s">
        <v>81</v>
      </c>
    </row>
    <row r="17" spans="1:14" ht="54">
      <c r="A17" s="42"/>
      <c r="B17" s="42"/>
      <c r="C17" s="42"/>
      <c r="D17" s="42"/>
      <c r="E17" s="42"/>
      <c r="F17" s="42"/>
      <c r="G17" s="7" t="s">
        <v>33</v>
      </c>
      <c r="H17" s="7" t="s">
        <v>34</v>
      </c>
      <c r="I17" s="44"/>
    </row>
    <row r="18" spans="1:14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7">
        <v>7</v>
      </c>
      <c r="H18" s="7">
        <v>8</v>
      </c>
      <c r="I18" s="7">
        <v>9</v>
      </c>
    </row>
    <row r="19" spans="1:14" s="9" customFormat="1">
      <c r="A19" s="12" t="s">
        <v>74</v>
      </c>
      <c r="B19" s="12"/>
      <c r="C19" s="31">
        <f>C20+C32</f>
        <v>632640.62</v>
      </c>
      <c r="D19" s="31">
        <f t="shared" ref="D19:D28" si="0">C19/$C$19*100</f>
        <v>100</v>
      </c>
      <c r="E19" s="31">
        <f>E20+E32</f>
        <v>335434.68</v>
      </c>
      <c r="F19" s="31">
        <f t="shared" ref="F19:F28" si="1">E19/$E$19*100</f>
        <v>100</v>
      </c>
      <c r="G19" s="8">
        <f t="shared" ref="G19:G38" si="2">E19/C19*100</f>
        <v>53.021363060753188</v>
      </c>
      <c r="H19" s="8">
        <f t="shared" ref="H19:H38" si="3">E19-C19</f>
        <v>-297205.94</v>
      </c>
      <c r="I19" s="7" t="s">
        <v>37</v>
      </c>
      <c r="K19" s="30"/>
      <c r="M19" s="30"/>
      <c r="N19" s="30"/>
    </row>
    <row r="20" spans="1:14" ht="36">
      <c r="A20" s="17" t="s">
        <v>35</v>
      </c>
      <c r="B20" s="18" t="s">
        <v>10</v>
      </c>
      <c r="C20" s="32">
        <v>113352.44</v>
      </c>
      <c r="D20" s="32">
        <f t="shared" si="0"/>
        <v>17.91735092824106</v>
      </c>
      <c r="E20" s="32">
        <v>50851.19</v>
      </c>
      <c r="F20" s="32">
        <f t="shared" si="1"/>
        <v>15.159789083227771</v>
      </c>
      <c r="G20" s="10">
        <f t="shared" si="2"/>
        <v>44.861133999409276</v>
      </c>
      <c r="H20" s="10">
        <f t="shared" si="3"/>
        <v>-62501.25</v>
      </c>
      <c r="I20" s="7" t="s">
        <v>37</v>
      </c>
      <c r="J20" s="33"/>
      <c r="K20" s="30"/>
      <c r="L20" s="9"/>
      <c r="M20" s="30"/>
      <c r="N20" s="30"/>
    </row>
    <row r="21" spans="1:14" ht="36">
      <c r="A21" s="17" t="s">
        <v>36</v>
      </c>
      <c r="B21" s="18" t="s">
        <v>5</v>
      </c>
      <c r="C21" s="32">
        <v>59000</v>
      </c>
      <c r="D21" s="32">
        <f t="shared" si="0"/>
        <v>9.3259898487074686</v>
      </c>
      <c r="E21" s="32">
        <v>25317.93</v>
      </c>
      <c r="F21" s="32">
        <f t="shared" si="1"/>
        <v>7.5477973833832559</v>
      </c>
      <c r="G21" s="10">
        <f t="shared" si="2"/>
        <v>42.911745762711867</v>
      </c>
      <c r="H21" s="10">
        <f t="shared" si="3"/>
        <v>-33682.07</v>
      </c>
      <c r="I21" s="37" t="s">
        <v>90</v>
      </c>
      <c r="J21" s="33"/>
      <c r="K21" s="9"/>
      <c r="L21" s="9"/>
      <c r="M21" s="9"/>
      <c r="N21" s="30"/>
    </row>
    <row r="22" spans="1:14" ht="90">
      <c r="A22" s="17" t="s">
        <v>38</v>
      </c>
      <c r="B22" s="18" t="s">
        <v>6</v>
      </c>
      <c r="C22" s="32">
        <v>1133.53</v>
      </c>
      <c r="D22" s="32">
        <f t="shared" si="0"/>
        <v>0.17917439446110811</v>
      </c>
      <c r="E22" s="32">
        <v>556.25</v>
      </c>
      <c r="F22" s="32">
        <f t="shared" si="1"/>
        <v>0.16582960354606149</v>
      </c>
      <c r="G22" s="10">
        <f t="shared" si="2"/>
        <v>49.072366853987106</v>
      </c>
      <c r="H22" s="10">
        <f t="shared" si="3"/>
        <v>-577.28</v>
      </c>
      <c r="I22" s="37" t="s">
        <v>90</v>
      </c>
      <c r="J22" s="33"/>
      <c r="K22" s="9"/>
      <c r="L22" s="9"/>
      <c r="M22" s="9"/>
      <c r="N22" s="30"/>
    </row>
    <row r="23" spans="1:14" ht="36">
      <c r="A23" s="17" t="s">
        <v>39</v>
      </c>
      <c r="B23" s="18" t="s">
        <v>7</v>
      </c>
      <c r="C23" s="32">
        <v>9217.7099999999991</v>
      </c>
      <c r="D23" s="32">
        <f t="shared" si="0"/>
        <v>1.4570215235310056</v>
      </c>
      <c r="E23" s="32">
        <v>4250.12</v>
      </c>
      <c r="F23" s="32">
        <f t="shared" si="1"/>
        <v>1.2670484757270775</v>
      </c>
      <c r="G23" s="10">
        <f t="shared" si="2"/>
        <v>46.108198240126889</v>
      </c>
      <c r="H23" s="10">
        <f t="shared" si="3"/>
        <v>-4967.5899999999992</v>
      </c>
      <c r="I23" s="37" t="s">
        <v>90</v>
      </c>
      <c r="J23" s="33"/>
      <c r="K23" s="9"/>
      <c r="L23" s="9"/>
      <c r="M23" s="9"/>
      <c r="N23" s="30"/>
    </row>
    <row r="24" spans="1:14">
      <c r="A24" s="17" t="s">
        <v>40</v>
      </c>
      <c r="B24" s="18" t="s">
        <v>8</v>
      </c>
      <c r="C24" s="32">
        <v>15674.9</v>
      </c>
      <c r="D24" s="32">
        <f t="shared" si="0"/>
        <v>2.4776942081271986</v>
      </c>
      <c r="E24" s="32">
        <v>6812.08</v>
      </c>
      <c r="F24" s="32">
        <f t="shared" si="1"/>
        <v>2.030821619279199</v>
      </c>
      <c r="G24" s="10">
        <f t="shared" si="2"/>
        <v>43.458522861389866</v>
      </c>
      <c r="H24" s="10">
        <f t="shared" si="3"/>
        <v>-8862.82</v>
      </c>
      <c r="I24" s="37" t="s">
        <v>90</v>
      </c>
      <c r="J24" s="33"/>
      <c r="K24" s="9"/>
      <c r="L24" s="9"/>
      <c r="M24" s="9"/>
      <c r="N24" s="30"/>
    </row>
    <row r="25" spans="1:14" ht="36">
      <c r="A25" s="17" t="s">
        <v>41</v>
      </c>
      <c r="B25" s="18" t="s">
        <v>9</v>
      </c>
      <c r="C25" s="32">
        <v>625</v>
      </c>
      <c r="D25" s="32">
        <f t="shared" si="0"/>
        <v>9.8792265346477434E-2</v>
      </c>
      <c r="E25" s="32">
        <v>323.55</v>
      </c>
      <c r="F25" s="32">
        <f t="shared" si="1"/>
        <v>9.6456931644634952E-2</v>
      </c>
      <c r="G25" s="10">
        <f t="shared" si="2"/>
        <v>51.768000000000001</v>
      </c>
      <c r="H25" s="10">
        <f t="shared" si="3"/>
        <v>-301.45</v>
      </c>
      <c r="I25" s="6" t="s">
        <v>54</v>
      </c>
      <c r="J25" s="33"/>
      <c r="K25" s="9"/>
      <c r="L25" s="9"/>
      <c r="M25" s="9"/>
      <c r="N25" s="30"/>
    </row>
    <row r="26" spans="1:14" ht="126">
      <c r="A26" s="17" t="s">
        <v>42</v>
      </c>
      <c r="B26" s="18" t="s">
        <v>11</v>
      </c>
      <c r="C26" s="32">
        <v>15978</v>
      </c>
      <c r="D26" s="32">
        <f t="shared" si="0"/>
        <v>2.5256045051296265</v>
      </c>
      <c r="E26" s="32">
        <v>7756.51</v>
      </c>
      <c r="F26" s="32">
        <f t="shared" si="1"/>
        <v>2.3123756911479756</v>
      </c>
      <c r="G26" s="10">
        <f t="shared" si="2"/>
        <v>48.544936788083618</v>
      </c>
      <c r="H26" s="10">
        <f t="shared" si="3"/>
        <v>-8221.49</v>
      </c>
      <c r="I26" s="37" t="s">
        <v>90</v>
      </c>
      <c r="J26" s="33"/>
      <c r="K26" s="9"/>
      <c r="L26" s="9"/>
      <c r="M26" s="9"/>
      <c r="N26" s="30"/>
    </row>
    <row r="27" spans="1:14" ht="54">
      <c r="A27" s="17" t="s">
        <v>43</v>
      </c>
      <c r="B27" s="18" t="s">
        <v>12</v>
      </c>
      <c r="C27" s="32">
        <v>566</v>
      </c>
      <c r="D27" s="32">
        <f t="shared" si="0"/>
        <v>8.9466275497769962E-2</v>
      </c>
      <c r="E27" s="32">
        <v>186.78</v>
      </c>
      <c r="F27" s="32">
        <f t="shared" si="1"/>
        <v>5.5682972315206046E-2</v>
      </c>
      <c r="G27" s="10">
        <f t="shared" si="2"/>
        <v>33</v>
      </c>
      <c r="H27" s="10">
        <f t="shared" si="3"/>
        <v>-379.22</v>
      </c>
      <c r="I27" s="6" t="s">
        <v>91</v>
      </c>
      <c r="J27" s="33"/>
      <c r="K27" s="9"/>
      <c r="L27" s="9"/>
      <c r="M27" s="9"/>
      <c r="N27" s="30"/>
    </row>
    <row r="28" spans="1:14" ht="72">
      <c r="A28" s="17" t="s">
        <v>46</v>
      </c>
      <c r="B28" s="18" t="s">
        <v>13</v>
      </c>
      <c r="C28" s="32">
        <v>8868.24</v>
      </c>
      <c r="D28" s="32">
        <f t="shared" si="0"/>
        <v>1.401781630777992</v>
      </c>
      <c r="E28" s="32">
        <v>4799.54</v>
      </c>
      <c r="F28" s="32">
        <f t="shared" si="1"/>
        <v>1.4308419153320702</v>
      </c>
      <c r="G28" s="10">
        <f t="shared" si="2"/>
        <v>54.120547030752441</v>
      </c>
      <c r="H28" s="10">
        <f t="shared" si="3"/>
        <v>-4068.7</v>
      </c>
      <c r="I28" s="6" t="s">
        <v>54</v>
      </c>
      <c r="J28" s="33"/>
      <c r="K28" s="9"/>
      <c r="L28" s="9"/>
      <c r="M28" s="9"/>
      <c r="N28" s="30"/>
    </row>
    <row r="29" spans="1:14" ht="54">
      <c r="A29" s="17" t="s">
        <v>47</v>
      </c>
      <c r="B29" s="18" t="s">
        <v>14</v>
      </c>
      <c r="C29" s="32">
        <v>1000</v>
      </c>
      <c r="D29" s="32">
        <f t="shared" ref="D29:D38" si="4">C29/$C$19*100</f>
        <v>0.15806762455436391</v>
      </c>
      <c r="E29" s="32">
        <v>182.31</v>
      </c>
      <c r="F29" s="32">
        <f t="shared" ref="F29:F38" si="5">E29/$E$19*100</f>
        <v>5.4350373074125782E-2</v>
      </c>
      <c r="G29" s="10">
        <f t="shared" si="2"/>
        <v>18.231000000000002</v>
      </c>
      <c r="H29" s="10">
        <f t="shared" si="3"/>
        <v>-817.69</v>
      </c>
      <c r="I29" s="6" t="s">
        <v>92</v>
      </c>
      <c r="J29" s="33"/>
      <c r="K29" s="9"/>
      <c r="L29" s="9"/>
      <c r="M29" s="9"/>
      <c r="N29" s="30"/>
    </row>
    <row r="30" spans="1:14" ht="36">
      <c r="A30" s="17" t="s">
        <v>44</v>
      </c>
      <c r="B30" s="18" t="s">
        <v>15</v>
      </c>
      <c r="C30" s="32">
        <v>1269.06</v>
      </c>
      <c r="D30" s="32">
        <f t="shared" si="4"/>
        <v>0.20059729961696104</v>
      </c>
      <c r="E30" s="32">
        <v>655.53</v>
      </c>
      <c r="F30" s="32">
        <f t="shared" si="5"/>
        <v>0.19542702024728034</v>
      </c>
      <c r="G30" s="10">
        <f t="shared" si="2"/>
        <v>51.654768096071116</v>
      </c>
      <c r="H30" s="10">
        <f t="shared" si="3"/>
        <v>-613.53</v>
      </c>
      <c r="I30" s="6" t="s">
        <v>54</v>
      </c>
      <c r="J30" s="33"/>
      <c r="K30" s="9"/>
      <c r="L30" s="9"/>
      <c r="M30" s="9"/>
      <c r="N30" s="30"/>
    </row>
    <row r="31" spans="1:14" ht="36">
      <c r="A31" s="17" t="s">
        <v>45</v>
      </c>
      <c r="B31" s="18" t="s">
        <v>16</v>
      </c>
      <c r="C31" s="32">
        <v>20</v>
      </c>
      <c r="D31" s="32">
        <f t="shared" si="4"/>
        <v>3.1613524910872781E-3</v>
      </c>
      <c r="E31" s="32">
        <v>10.6</v>
      </c>
      <c r="F31" s="32">
        <f t="shared" si="5"/>
        <v>3.1600787372373066E-3</v>
      </c>
      <c r="G31" s="10">
        <f t="shared" si="2"/>
        <v>53</v>
      </c>
      <c r="H31" s="10">
        <f t="shared" si="3"/>
        <v>-9.4</v>
      </c>
      <c r="I31" s="6" t="s">
        <v>54</v>
      </c>
      <c r="J31" s="33"/>
      <c r="K31" s="9"/>
      <c r="L31" s="9"/>
      <c r="M31" s="9"/>
      <c r="N31" s="30"/>
    </row>
    <row r="32" spans="1:14" ht="36">
      <c r="A32" s="17" t="s">
        <v>48</v>
      </c>
      <c r="B32" s="18" t="s">
        <v>17</v>
      </c>
      <c r="C32" s="32">
        <v>519288.18</v>
      </c>
      <c r="D32" s="32">
        <f t="shared" si="4"/>
        <v>82.082649071758937</v>
      </c>
      <c r="E32" s="32">
        <v>284583.49</v>
      </c>
      <c r="F32" s="32">
        <f t="shared" si="5"/>
        <v>84.840210916772236</v>
      </c>
      <c r="G32" s="10">
        <f t="shared" si="2"/>
        <v>54.802612684155449</v>
      </c>
      <c r="H32" s="10">
        <f t="shared" si="3"/>
        <v>-234704.69</v>
      </c>
      <c r="I32" s="7" t="s">
        <v>37</v>
      </c>
      <c r="K32" s="30"/>
      <c r="L32" s="9"/>
      <c r="M32" s="30"/>
      <c r="N32" s="30"/>
    </row>
    <row r="33" spans="1:16">
      <c r="A33" s="16">
        <v>1</v>
      </c>
      <c r="B33" s="16">
        <v>2</v>
      </c>
      <c r="C33" s="16">
        <v>3</v>
      </c>
      <c r="D33" s="16">
        <v>4</v>
      </c>
      <c r="E33" s="16">
        <v>5</v>
      </c>
      <c r="F33" s="16">
        <v>6</v>
      </c>
      <c r="G33" s="7">
        <v>7</v>
      </c>
      <c r="H33" s="7">
        <v>8</v>
      </c>
      <c r="I33" s="7">
        <v>9</v>
      </c>
    </row>
    <row r="34" spans="1:16" ht="90">
      <c r="A34" s="17" t="s">
        <v>49</v>
      </c>
      <c r="B34" s="18" t="s">
        <v>18</v>
      </c>
      <c r="C34" s="32">
        <v>519288.18</v>
      </c>
      <c r="D34" s="32">
        <f t="shared" si="4"/>
        <v>82.082649071758937</v>
      </c>
      <c r="E34" s="32">
        <v>284583.49</v>
      </c>
      <c r="F34" s="32">
        <f t="shared" si="5"/>
        <v>84.840210916772236</v>
      </c>
      <c r="G34" s="10">
        <f t="shared" si="2"/>
        <v>54.802612684155449</v>
      </c>
      <c r="H34" s="10">
        <f t="shared" si="3"/>
        <v>-234704.69</v>
      </c>
      <c r="I34" s="7" t="s">
        <v>37</v>
      </c>
      <c r="K34" s="9"/>
      <c r="L34" s="9"/>
      <c r="M34" s="9"/>
      <c r="N34" s="30"/>
    </row>
    <row r="35" spans="1:16" ht="54">
      <c r="A35" s="17" t="s">
        <v>50</v>
      </c>
      <c r="B35" s="18" t="s">
        <v>19</v>
      </c>
      <c r="C35" s="32">
        <v>302848</v>
      </c>
      <c r="D35" s="32">
        <f t="shared" si="4"/>
        <v>47.870463961040002</v>
      </c>
      <c r="E35" s="32">
        <v>155365</v>
      </c>
      <c r="F35" s="32">
        <f t="shared" si="5"/>
        <v>46.317512548195673</v>
      </c>
      <c r="G35" s="10">
        <f t="shared" si="2"/>
        <v>51.301312869822489</v>
      </c>
      <c r="H35" s="10">
        <f t="shared" si="3"/>
        <v>-147483</v>
      </c>
      <c r="I35" s="7" t="s">
        <v>37</v>
      </c>
      <c r="K35" s="9"/>
      <c r="L35" s="9"/>
      <c r="M35" s="9"/>
      <c r="N35" s="30"/>
    </row>
    <row r="36" spans="1:16" ht="90">
      <c r="A36" s="17" t="s">
        <v>51</v>
      </c>
      <c r="B36" s="18" t="s">
        <v>20</v>
      </c>
      <c r="C36" s="32">
        <v>37929.58</v>
      </c>
      <c r="D36" s="32">
        <f t="shared" si="4"/>
        <v>5.99543861094471</v>
      </c>
      <c r="E36" s="32">
        <v>14121.92</v>
      </c>
      <c r="F36" s="32">
        <f t="shared" si="5"/>
        <v>4.2100357661288932</v>
      </c>
      <c r="G36" s="10">
        <f t="shared" si="2"/>
        <v>37.23194403945417</v>
      </c>
      <c r="H36" s="10">
        <f t="shared" si="3"/>
        <v>-23807.660000000003</v>
      </c>
      <c r="I36" s="7" t="s">
        <v>37</v>
      </c>
      <c r="K36" s="9"/>
      <c r="L36" s="9"/>
      <c r="M36" s="9"/>
      <c r="N36" s="30"/>
    </row>
    <row r="37" spans="1:16" ht="90">
      <c r="A37" s="17" t="s">
        <v>52</v>
      </c>
      <c r="B37" s="18" t="s">
        <v>21</v>
      </c>
      <c r="C37" s="32">
        <v>154750.39999999999</v>
      </c>
      <c r="D37" s="32">
        <f t="shared" si="4"/>
        <v>24.461028126837633</v>
      </c>
      <c r="E37" s="32">
        <v>94901.37</v>
      </c>
      <c r="F37" s="32">
        <f t="shared" si="5"/>
        <v>28.292056742612303</v>
      </c>
      <c r="G37" s="10">
        <f t="shared" si="2"/>
        <v>61.325444069934555</v>
      </c>
      <c r="H37" s="10">
        <f t="shared" si="3"/>
        <v>-59849.03</v>
      </c>
      <c r="I37" s="7" t="s">
        <v>37</v>
      </c>
      <c r="K37" s="9"/>
      <c r="L37" s="9"/>
      <c r="M37" s="9"/>
      <c r="N37" s="30"/>
    </row>
    <row r="38" spans="1:16">
      <c r="A38" s="17" t="s">
        <v>53</v>
      </c>
      <c r="B38" s="18" t="s">
        <v>22</v>
      </c>
      <c r="C38" s="32">
        <v>23760.2</v>
      </c>
      <c r="D38" s="32">
        <f t="shared" si="4"/>
        <v>3.755718372936597</v>
      </c>
      <c r="E38" s="32">
        <v>20195.2</v>
      </c>
      <c r="F38" s="32">
        <f t="shared" si="5"/>
        <v>6.0206058598353636</v>
      </c>
      <c r="G38" s="10">
        <f t="shared" si="2"/>
        <v>84.995917542781626</v>
      </c>
      <c r="H38" s="10">
        <f t="shared" si="3"/>
        <v>-3565</v>
      </c>
      <c r="I38" s="7" t="s">
        <v>37</v>
      </c>
      <c r="K38" s="9"/>
      <c r="L38" s="9"/>
      <c r="M38" s="9"/>
      <c r="N38" s="30"/>
    </row>
    <row r="39" spans="1:16">
      <c r="A39" s="12" t="s">
        <v>73</v>
      </c>
      <c r="B39" s="12"/>
      <c r="C39" s="8">
        <f>C40+C41+C42+C43+C44+C45+C46+C47+C48+C49+C50</f>
        <v>670543.76000000013</v>
      </c>
      <c r="D39" s="8">
        <f t="shared" ref="D39:D49" si="6">C39/$C$39*100</f>
        <v>100</v>
      </c>
      <c r="E39" s="8">
        <f>E40+E41+E42+E43+E44+E45+E46+E47+E48+E49+E50</f>
        <v>285629.61000000004</v>
      </c>
      <c r="F39" s="8">
        <f>E39/$E$39*100</f>
        <v>100</v>
      </c>
      <c r="G39" s="8">
        <f t="shared" ref="G39:G49" si="7">E39/C39*100</f>
        <v>42.596714344191341</v>
      </c>
      <c r="H39" s="8">
        <f t="shared" ref="H39" si="8">E39-C39</f>
        <v>-384914.15000000008</v>
      </c>
      <c r="I39" s="7" t="s">
        <v>37</v>
      </c>
      <c r="K39" s="33"/>
      <c r="M39" s="33"/>
      <c r="P39" s="33"/>
    </row>
    <row r="40" spans="1:16" ht="144">
      <c r="A40" s="13" t="s">
        <v>55</v>
      </c>
      <c r="B40" s="14" t="s">
        <v>24</v>
      </c>
      <c r="C40" s="15">
        <v>46052.62</v>
      </c>
      <c r="D40" s="10">
        <f t="shared" si="6"/>
        <v>6.8679514667320145</v>
      </c>
      <c r="E40" s="15">
        <v>14030.56</v>
      </c>
      <c r="F40" s="10">
        <f>E40/$E$39*100</f>
        <v>4.9121517898652023</v>
      </c>
      <c r="G40" s="10">
        <f t="shared" si="7"/>
        <v>30.466366517257864</v>
      </c>
      <c r="H40" s="10">
        <f t="shared" ref="H40:H50" si="9">E40-C40</f>
        <v>-32022.060000000005</v>
      </c>
      <c r="I40" s="6" t="s">
        <v>94</v>
      </c>
      <c r="J40" s="33"/>
      <c r="P40" s="33"/>
    </row>
    <row r="41" spans="1:16" ht="72">
      <c r="A41" s="13" t="s">
        <v>56</v>
      </c>
      <c r="B41" s="14" t="s">
        <v>25</v>
      </c>
      <c r="C41" s="15">
        <v>41527.96</v>
      </c>
      <c r="D41" s="10">
        <f t="shared" si="6"/>
        <v>6.1931767137762925</v>
      </c>
      <c r="E41" s="15">
        <v>24725.52</v>
      </c>
      <c r="F41" s="10">
        <f t="shared" ref="F41:F50" si="10">E41/$E$39*100</f>
        <v>8.656497482876512</v>
      </c>
      <c r="G41" s="10">
        <f t="shared" si="7"/>
        <v>59.53945245564676</v>
      </c>
      <c r="H41" s="10">
        <f t="shared" si="9"/>
        <v>-16802.439999999999</v>
      </c>
      <c r="I41" s="11" t="s">
        <v>79</v>
      </c>
      <c r="J41" s="33"/>
      <c r="P41" s="33"/>
    </row>
    <row r="42" spans="1:16" ht="54">
      <c r="A42" s="13" t="s">
        <v>57</v>
      </c>
      <c r="B42" s="14" t="s">
        <v>26</v>
      </c>
      <c r="C42" s="15">
        <v>47045.24</v>
      </c>
      <c r="D42" s="10">
        <f t="shared" si="6"/>
        <v>7.0159835653380753</v>
      </c>
      <c r="E42" s="15">
        <v>13306.39</v>
      </c>
      <c r="F42" s="10">
        <f t="shared" si="10"/>
        <v>4.6586171510719767</v>
      </c>
      <c r="G42" s="10">
        <f t="shared" si="7"/>
        <v>28.284242996741011</v>
      </c>
      <c r="H42" s="10">
        <f t="shared" si="9"/>
        <v>-33738.85</v>
      </c>
      <c r="I42" s="11" t="s">
        <v>93</v>
      </c>
      <c r="J42" s="33"/>
      <c r="P42" s="33"/>
    </row>
    <row r="43" spans="1:16" ht="54">
      <c r="A43" s="13" t="s">
        <v>58</v>
      </c>
      <c r="B43" s="14" t="s">
        <v>27</v>
      </c>
      <c r="C43" s="15">
        <v>175420.38</v>
      </c>
      <c r="D43" s="10">
        <f t="shared" si="6"/>
        <v>26.160914538970577</v>
      </c>
      <c r="E43" s="15">
        <v>68116.41</v>
      </c>
      <c r="F43" s="10">
        <f t="shared" si="10"/>
        <v>23.847811156553409</v>
      </c>
      <c r="G43" s="10">
        <f t="shared" si="7"/>
        <v>38.830385614259875</v>
      </c>
      <c r="H43" s="10">
        <f t="shared" si="9"/>
        <v>-107303.97</v>
      </c>
      <c r="I43" s="11" t="s">
        <v>93</v>
      </c>
      <c r="J43" s="33"/>
      <c r="P43" s="33"/>
    </row>
    <row r="44" spans="1:16" ht="54">
      <c r="A44" s="13" t="s">
        <v>69</v>
      </c>
      <c r="B44" s="14" t="s">
        <v>70</v>
      </c>
      <c r="C44" s="15">
        <v>292</v>
      </c>
      <c r="D44" s="10">
        <f t="shared" si="6"/>
        <v>4.3546747791672828E-2</v>
      </c>
      <c r="E44" s="15">
        <v>13.36</v>
      </c>
      <c r="F44" s="10">
        <f t="shared" si="10"/>
        <v>4.6773862135651824E-3</v>
      </c>
      <c r="G44" s="10">
        <f t="shared" si="7"/>
        <v>4.5753424657534243</v>
      </c>
      <c r="H44" s="10">
        <f t="shared" si="9"/>
        <v>-278.64</v>
      </c>
      <c r="I44" s="11" t="s">
        <v>93</v>
      </c>
      <c r="J44" s="33"/>
      <c r="P44" s="33"/>
    </row>
    <row r="45" spans="1:16">
      <c r="A45" s="13" t="s">
        <v>71</v>
      </c>
      <c r="B45" s="14" t="s">
        <v>72</v>
      </c>
      <c r="C45" s="15">
        <v>292944.90000000002</v>
      </c>
      <c r="D45" s="10">
        <f t="shared" si="6"/>
        <v>43.687663277934305</v>
      </c>
      <c r="E45" s="15">
        <v>136228.16</v>
      </c>
      <c r="F45" s="10">
        <f t="shared" si="10"/>
        <v>47.693990829592202</v>
      </c>
      <c r="G45" s="10">
        <f t="shared" si="7"/>
        <v>46.502997662700388</v>
      </c>
      <c r="H45" s="10">
        <f t="shared" si="9"/>
        <v>-156716.74000000002</v>
      </c>
      <c r="I45" s="11"/>
      <c r="J45" s="33"/>
      <c r="P45" s="33"/>
    </row>
    <row r="46" spans="1:16" ht="54">
      <c r="A46" s="13" t="s">
        <v>59</v>
      </c>
      <c r="B46" s="14" t="s">
        <v>28</v>
      </c>
      <c r="C46" s="15">
        <v>40779.360000000001</v>
      </c>
      <c r="D46" s="10">
        <f t="shared" si="6"/>
        <v>6.0815359761158607</v>
      </c>
      <c r="E46" s="15">
        <v>15989.09</v>
      </c>
      <c r="F46" s="10">
        <f t="shared" si="10"/>
        <v>5.5978405040009669</v>
      </c>
      <c r="G46" s="10">
        <f t="shared" si="7"/>
        <v>39.208781108874682</v>
      </c>
      <c r="H46" s="10">
        <f t="shared" si="9"/>
        <v>-24790.27</v>
      </c>
      <c r="I46" s="11" t="s">
        <v>93</v>
      </c>
      <c r="J46" s="33"/>
      <c r="P46" s="33"/>
    </row>
    <row r="47" spans="1:16">
      <c r="A47" s="13" t="s">
        <v>60</v>
      </c>
      <c r="B47" s="14" t="s">
        <v>29</v>
      </c>
      <c r="C47" s="15">
        <v>23737.8</v>
      </c>
      <c r="D47" s="10">
        <f t="shared" si="6"/>
        <v>3.5400821566067506</v>
      </c>
      <c r="E47" s="15">
        <v>11813.65</v>
      </c>
      <c r="F47" s="10">
        <f t="shared" si="10"/>
        <v>4.1360032666081077</v>
      </c>
      <c r="G47" s="10">
        <f t="shared" si="7"/>
        <v>49.767248860467269</v>
      </c>
      <c r="H47" s="10">
        <f t="shared" si="9"/>
        <v>-11924.15</v>
      </c>
      <c r="I47" s="6"/>
      <c r="J47" s="33"/>
      <c r="P47" s="33"/>
    </row>
    <row r="48" spans="1:16" ht="36">
      <c r="A48" s="13" t="s">
        <v>61</v>
      </c>
      <c r="B48" s="14" t="s">
        <v>30</v>
      </c>
      <c r="C48" s="15">
        <v>428.5</v>
      </c>
      <c r="D48" s="10">
        <f t="shared" si="6"/>
        <v>6.3903361057300712E-2</v>
      </c>
      <c r="E48" s="15">
        <v>205.49</v>
      </c>
      <c r="F48" s="10">
        <f t="shared" si="10"/>
        <v>7.1942821334244719E-2</v>
      </c>
      <c r="G48" s="10">
        <f t="shared" si="7"/>
        <v>47.955659276546093</v>
      </c>
      <c r="H48" s="10">
        <f t="shared" si="9"/>
        <v>-223.01</v>
      </c>
      <c r="I48" s="6"/>
      <c r="J48" s="33"/>
      <c r="P48" s="33"/>
    </row>
    <row r="49" spans="1:16" ht="72">
      <c r="A49" s="13" t="s">
        <v>62</v>
      </c>
      <c r="B49" s="14" t="s">
        <v>31</v>
      </c>
      <c r="C49" s="15">
        <v>1815</v>
      </c>
      <c r="D49" s="10">
        <f t="shared" si="6"/>
        <v>0.2706758467187883</v>
      </c>
      <c r="E49" s="15">
        <v>1200.98</v>
      </c>
      <c r="F49" s="10">
        <f t="shared" si="10"/>
        <v>0.42046761188379589</v>
      </c>
      <c r="G49" s="10">
        <f t="shared" si="7"/>
        <v>66.169696969696972</v>
      </c>
      <c r="H49" s="10">
        <f t="shared" si="9"/>
        <v>-614.02</v>
      </c>
      <c r="I49" s="6" t="s">
        <v>79</v>
      </c>
      <c r="J49" s="33"/>
      <c r="P49" s="33"/>
    </row>
    <row r="50" spans="1:16" ht="72">
      <c r="A50" s="13" t="s">
        <v>63</v>
      </c>
      <c r="B50" s="14" t="s">
        <v>32</v>
      </c>
      <c r="C50" s="15">
        <v>500</v>
      </c>
      <c r="D50" s="10">
        <f>C50/$C$39*100</f>
        <v>7.4566348958343881E-2</v>
      </c>
      <c r="E50" s="15">
        <v>0</v>
      </c>
      <c r="F50" s="10">
        <f t="shared" si="10"/>
        <v>0</v>
      </c>
      <c r="G50" s="10">
        <f>E50/C50*100</f>
        <v>0</v>
      </c>
      <c r="H50" s="10">
        <f t="shared" si="9"/>
        <v>-500</v>
      </c>
      <c r="I50" s="6" t="s">
        <v>64</v>
      </c>
      <c r="J50" s="33"/>
      <c r="P50" s="33"/>
    </row>
    <row r="52" spans="1:16" s="22" customFormat="1" ht="20.5">
      <c r="A52" s="22" t="s">
        <v>2</v>
      </c>
      <c r="E52" s="22" t="s">
        <v>67</v>
      </c>
      <c r="I52" s="29"/>
    </row>
    <row r="53" spans="1:16" s="22" customFormat="1" ht="20.5">
      <c r="I53" s="29"/>
    </row>
    <row r="54" spans="1:16" s="22" customFormat="1" ht="20.5">
      <c r="A54" s="22" t="s">
        <v>3</v>
      </c>
      <c r="E54" s="22" t="s">
        <v>83</v>
      </c>
      <c r="I54" s="29"/>
    </row>
    <row r="56" spans="1:16" s="34" customFormat="1" ht="14">
      <c r="A56" s="34" t="s">
        <v>65</v>
      </c>
      <c r="I56" s="35"/>
    </row>
    <row r="57" spans="1:16" s="34" customFormat="1" ht="14">
      <c r="A57" s="34" t="s">
        <v>66</v>
      </c>
      <c r="I57" s="35"/>
    </row>
  </sheetData>
  <mergeCells count="24">
    <mergeCell ref="E16:E17"/>
    <mergeCell ref="A6:I6"/>
    <mergeCell ref="C1"/>
    <mergeCell ref="C2"/>
    <mergeCell ref="C3"/>
    <mergeCell ref="C4"/>
    <mergeCell ref="I16:I17"/>
    <mergeCell ref="A16:A17"/>
    <mergeCell ref="B16:B17"/>
    <mergeCell ref="C16:C17"/>
    <mergeCell ref="G16:H16"/>
    <mergeCell ref="D16:D17"/>
    <mergeCell ref="F16:F17"/>
    <mergeCell ref="H15:I15"/>
    <mergeCell ref="A13:I13"/>
    <mergeCell ref="F1:I1"/>
    <mergeCell ref="A11:I11"/>
    <mergeCell ref="A12:I12"/>
    <mergeCell ref="A7:I7"/>
    <mergeCell ref="F2:I2"/>
    <mergeCell ref="F3:I3"/>
    <mergeCell ref="F4:I4"/>
    <mergeCell ref="A9:I9"/>
    <mergeCell ref="A10:I10"/>
  </mergeCells>
  <printOptions horizontalCentered="1"/>
  <pageMargins left="0.78740157480314965" right="0.39370078740157483" top="0.39370078740157483" bottom="0.39370078740157483" header="0" footer="0"/>
  <pageSetup paperSize="9" scale="57" orientation="portrait" horizontalDpi="4294967295" verticalDpi="4294967295" r:id="rId1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2018-07-17T10:50:00Z</cp:lastPrinted>
  <dcterms:created xsi:type="dcterms:W3CDTF">2017-10-19T11:07:25Z</dcterms:created>
  <dcterms:modified xsi:type="dcterms:W3CDTF">2018-07-25T06:37:36Z</dcterms:modified>
</cp:coreProperties>
</file>