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28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Лист1!$A$1:$I$57</definedName>
  </definedNames>
  <calcPr calcId="124519"/>
</workbook>
</file>

<file path=xl/calcChain.xml><?xml version="1.0" encoding="utf-8"?>
<calcChain xmlns="http://schemas.openxmlformats.org/spreadsheetml/2006/main">
  <c r="E20" i="1"/>
  <c r="E34"/>
  <c r="E32" s="1"/>
  <c r="C34"/>
  <c r="H34" s="1"/>
  <c r="C20"/>
  <c r="H20" s="1"/>
  <c r="E39"/>
  <c r="F47" s="1"/>
  <c r="C39"/>
  <c r="D46" s="1"/>
  <c r="G50"/>
  <c r="G49"/>
  <c r="G48"/>
  <c r="G47"/>
  <c r="G46"/>
  <c r="G45"/>
  <c r="G44"/>
  <c r="G43"/>
  <c r="G42"/>
  <c r="G41"/>
  <c r="G40"/>
  <c r="H45"/>
  <c r="H44"/>
  <c r="H50"/>
  <c r="H49"/>
  <c r="H48"/>
  <c r="H47"/>
  <c r="H46"/>
  <c r="H43"/>
  <c r="H42"/>
  <c r="H41"/>
  <c r="H40"/>
  <c r="H21"/>
  <c r="H22"/>
  <c r="H23"/>
  <c r="H24"/>
  <c r="H25"/>
  <c r="H26"/>
  <c r="H27"/>
  <c r="H28"/>
  <c r="H29"/>
  <c r="H30"/>
  <c r="H31"/>
  <c r="H35"/>
  <c r="H36"/>
  <c r="H37"/>
  <c r="H38"/>
  <c r="G21"/>
  <c r="G22"/>
  <c r="G23"/>
  <c r="G24"/>
  <c r="G25"/>
  <c r="G26"/>
  <c r="G27"/>
  <c r="G28"/>
  <c r="G29"/>
  <c r="G30"/>
  <c r="G31"/>
  <c r="G35"/>
  <c r="G36"/>
  <c r="G37"/>
  <c r="G38"/>
  <c r="D45" l="1"/>
  <c r="E19"/>
  <c r="F37" s="1"/>
  <c r="C32"/>
  <c r="H32" s="1"/>
  <c r="G34"/>
  <c r="G20"/>
  <c r="F43"/>
  <c r="F42"/>
  <c r="F46"/>
  <c r="F50"/>
  <c r="F41"/>
  <c r="F45"/>
  <c r="F49"/>
  <c r="F44"/>
  <c r="F48"/>
  <c r="F19"/>
  <c r="F36"/>
  <c r="F27"/>
  <c r="F23"/>
  <c r="D39"/>
  <c r="F31"/>
  <c r="F40"/>
  <c r="F39"/>
  <c r="D44"/>
  <c r="D50"/>
  <c r="H39"/>
  <c r="D40"/>
  <c r="D43"/>
  <c r="D49"/>
  <c r="D42"/>
  <c r="D48"/>
  <c r="G39"/>
  <c r="D41"/>
  <c r="D47"/>
  <c r="F22"/>
  <c r="F26"/>
  <c r="F30"/>
  <c r="F35"/>
  <c r="F21"/>
  <c r="F25"/>
  <c r="F29"/>
  <c r="F34"/>
  <c r="F38"/>
  <c r="F20"/>
  <c r="F24"/>
  <c r="F28"/>
  <c r="F32"/>
  <c r="G32" l="1"/>
  <c r="C19"/>
  <c r="D26"/>
  <c r="D23"/>
  <c r="G19"/>
  <c r="D36"/>
  <c r="D28"/>
  <c r="D32"/>
  <c r="H19"/>
  <c r="D19"/>
  <c r="D21" l="1"/>
  <c r="D31"/>
  <c r="D20"/>
  <c r="D25"/>
  <c r="D22"/>
  <c r="D24"/>
  <c r="D38"/>
  <c r="D37"/>
  <c r="D34"/>
  <c r="D35"/>
  <c r="D27"/>
  <c r="D30"/>
  <c r="D29"/>
</calcChain>
</file>

<file path=xl/sharedStrings.xml><?xml version="1.0" encoding="utf-8"?>
<sst xmlns="http://schemas.openxmlformats.org/spreadsheetml/2006/main" count="121" uniqueCount="97">
  <si>
    <t>Наименование показателя</t>
  </si>
  <si>
    <t>Код</t>
  </si>
  <si>
    <t>Руководитель</t>
  </si>
  <si>
    <t>Зав.бюджетным отделом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</si>
  <si>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</si>
  <si>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</si>
  <si>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</si>
  <si>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</si>
  <si>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</si>
  <si>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</si>
  <si>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</si>
  <si>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</si>
  <si>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</si>
  <si>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</si>
  <si>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</si>
  <si>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</si>
  <si>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000117</t>
  </si>
  <si>
    <t>000200</t>
  </si>
  <si>
    <t>000202</t>
  </si>
  <si>
    <t>0002021</t>
  </si>
  <si>
    <t>0002022</t>
  </si>
  <si>
    <t>0002023</t>
  </si>
  <si>
    <t>0002024</t>
  </si>
  <si>
    <t>Единица измерения: тыс.руб.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</si>
  <si>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</si>
  <si>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</si>
  <si>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</si>
  <si>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</si>
  <si>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</si>
  <si>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</si>
  <si>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</si>
  <si>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</si>
  <si>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</si>
  <si>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</si>
  <si>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</si>
  <si>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</si>
  <si>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</si>
  <si>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</si>
  <si>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</si>
  <si>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</si>
  <si>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</si>
  <si>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</si>
  <si>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</si>
  <si>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</si>
  <si>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</si>
  <si>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</si>
  <si>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</si>
  <si>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</si>
  <si>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</si>
  <si>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</si>
  <si>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</si>
  <si>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</si>
  <si>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</si>
  <si>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</si>
  <si>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Уточняются по факту поступления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</si>
  <si>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</si>
  <si>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</si>
  <si>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</si>
  <si>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</si>
  <si>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</si>
  <si>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</si>
  <si>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</si>
  <si>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</si>
  <si>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</si>
  <si>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Отсутствие необходимости привлечения кредитных средств</t>
  </si>
  <si>
    <t>Исп. по доходам А.С. Симонова 3-67-17</t>
  </si>
  <si>
    <t>Исп. по расходам В.Н. Милованова 3-67-17</t>
  </si>
  <si>
    <t>О.М. Горшкова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</si>
  <si>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</si>
  <si>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</si>
  <si>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</si>
  <si>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</si>
  <si>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</si>
  <si>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</si>
  <si>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</si>
  <si>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</si>
  <si>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</si>
  <si>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</si>
  <si>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</si>
  <si>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Оплата работ по факту, на основании актов выполненных работ</t>
  </si>
  <si>
    <t>Таблица</t>
  </si>
  <si>
    <t>Причины отклонений (больше 5%) от планового процента исполнения</t>
  </si>
  <si>
    <t>Приложение №13</t>
  </si>
  <si>
    <t>М.Л.Семенович</t>
  </si>
  <si>
    <t>План на год</t>
  </si>
  <si>
    <t>-</t>
  </si>
  <si>
    <t>Поступления запланированы на 4 квартал</t>
  </si>
  <si>
    <t>за 9 месяцев 2018 года</t>
  </si>
  <si>
    <t xml:space="preserve">           Основные характеристики бюджета ЗАТО г.Радужный Владимирской области на 2018 год определены решением Совета народных депутатов ЗАТО г.Радужный Владимирской области от 04.12.2017 года № 22/102 «Об   утверждении бюджета ЗАТО г.Радужный Владимирской области на 2018 год и на  плановый период 2019 и 2020 годов» (в действующей по состоянию на 01.10.2018 года редакции от 24.05.2018 года № 15/75).</t>
  </si>
  <si>
    <t xml:space="preserve">           Исполнение за 9 месяцев текущего года составило по доходам – 480 758,76 тыс. рублей, по расходам – 454 852,26 тыс. рублей. По состоянию на 01.10.2018 года бюджет исполнен с профицитом 25 906,50 тыс. рублей.</t>
  </si>
  <si>
    <t xml:space="preserve">          Сложившаяся по состоянию на 01.10.2018 года структура доходной и расходной части бюджета города, а также анализ показателей исполнения бюджета города приведены в таблице.</t>
  </si>
  <si>
    <t xml:space="preserve">           Плановый процент исполнения бюджета за 9 месяцев 2018 года - 70%.</t>
  </si>
  <si>
    <t>Исполнение на 01.10.2018</t>
  </si>
  <si>
    <t>Основные расходы запланированы на 4 квартал</t>
  </si>
  <si>
    <t>Отсутствие необходимости использования средств резервных фондов</t>
  </si>
  <si>
    <t xml:space="preserve">           Общий объем доходов в бюджете ЗАТО г.Радужный Владимирской области на 2018 год утвержден в сумме 636 858,12 тыс. рублей, объем утвержденных (доведенных) лимитов по расходам на отчетную дату с учетом изменений составил 674 746,26 тыс. рублей. Дефицит бюджета запланирован в сумме 37 888,14 тыс. рублей.</t>
  </si>
  <si>
    <t>от 29.10.2018г. № 1562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</si>
</sst>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5" fillId="0" borderId="1">
      <alignment horizontal="left" vertical="top" wrapText="1"/>
    </xf>
    <xf numFmtId="49" fontId="5" fillId="0" borderId="1">
      <alignment horizontal="center" vertical="top" shrinkToFit="1"/>
    </xf>
    <xf numFmtId="4" fontId="7" fillId="3" borderId="1">
      <alignment horizontal="right" vertical="top" shrinkToFit="1"/>
    </xf>
    <xf numFmtId="0" fontId="5" fillId="0" borderId="0"/>
    <xf numFmtId="49" fontId="5" fillId="0" borderId="1">
      <alignment horizontal="center" vertical="top" shrinkToFit="1"/>
    </xf>
    <xf numFmtId="4" fontId="7" fillId="3" borderId="1">
      <alignment horizontal="right" vertical="top" shrinkToFit="1"/>
    </xf>
  </cellStyleXfs>
  <cellXfs count="47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8" fillId="0" borderId="2" xfId="4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vertical="center"/>
      <protection locked="0"/>
    </xf>
    <xf numFmtId="4" fontId="6" fillId="0" borderId="2" xfId="4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 shrinkToFit="1"/>
    </xf>
    <xf numFmtId="0" fontId="6" fillId="0" borderId="2" xfId="7" applyNumberFormat="1" applyFont="1" applyFill="1" applyBorder="1" applyAlignment="1" applyProtection="1">
      <alignment vertical="center" wrapText="1"/>
    </xf>
    <xf numFmtId="49" fontId="6" fillId="0" borderId="2" xfId="9" applyNumberFormat="1" applyFont="1" applyFill="1" applyBorder="1" applyAlignment="1" applyProtection="1">
      <alignment horizontal="center" vertical="center" shrinkToFit="1"/>
    </xf>
    <xf numFmtId="4" fontId="6" fillId="0" borderId="2" xfId="10" applyNumberFormat="1" applyFont="1" applyFill="1" applyBorder="1" applyAlignment="1" applyProtection="1">
      <alignment horizontal="right" vertical="center" shrinkToFi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left" vertical="center" wrapText="1"/>
    </xf>
    <xf numFmtId="49" fontId="6" fillId="0" borderId="2" xfId="6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2" xfId="4" applyNumberFormat="1" applyFont="1" applyFill="1" applyBorder="1" applyAlignment="1" applyProtection="1">
      <alignment horizontal="right" vertical="center" shrinkToFit="1"/>
    </xf>
    <xf numFmtId="4" fontId="2" fillId="0" borderId="2" xfId="4" applyNumberFormat="1" applyFont="1" applyFill="1" applyBorder="1" applyAlignment="1" applyProtection="1">
      <alignment horizontal="right" vertical="center" shrinkToFit="1"/>
    </xf>
    <xf numFmtId="4" fontId="2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4" fillId="0" borderId="0" xfId="1" applyNumberFormat="1" applyFont="1" applyFill="1" applyBorder="1" applyAlignment="1" applyProtection="1">
      <alignment horizontal="right" wrapText="1"/>
    </xf>
    <xf numFmtId="0" fontId="14" fillId="0" borderId="0" xfId="0" applyFont="1" applyFill="1" applyAlignment="1" applyProtection="1">
      <alignment horizontal="justify" wrapText="1"/>
      <protection locked="0"/>
    </xf>
  </cellXfs>
  <cellStyles count="11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60" zoomScaleNormal="69" workbookViewId="0">
      <selection activeCell="F5" sqref="F5"/>
    </sheetView>
  </sheetViews>
  <sheetFormatPr defaultColWidth="8.88671875" defaultRowHeight="18"/>
  <cols>
    <col min="1" max="1" width="29.109375" style="4" customWidth="1"/>
    <col min="2" max="2" width="11.5546875" style="4" bestFit="1" customWidth="1"/>
    <col min="3" max="6" width="15.6640625" style="4" customWidth="1"/>
    <col min="7" max="7" width="9" style="4" customWidth="1"/>
    <col min="8" max="8" width="15.109375" style="4" bestFit="1" customWidth="1"/>
    <col min="9" max="9" width="26.44140625" style="5" customWidth="1"/>
    <col min="10" max="10" width="8.88671875" style="4"/>
    <col min="11" max="11" width="18.44140625" style="4" customWidth="1"/>
    <col min="12" max="13" width="8.88671875" style="4"/>
    <col min="14" max="14" width="14.109375" style="4" bestFit="1" customWidth="1"/>
    <col min="15" max="16384" width="8.88671875" style="4"/>
  </cols>
  <sheetData>
    <row r="1" spans="1:9" ht="18" customHeight="1">
      <c r="A1" s="20"/>
      <c r="B1" s="20"/>
      <c r="C1" s="41"/>
      <c r="D1" s="21"/>
      <c r="E1" s="21"/>
      <c r="F1" s="45" t="s">
        <v>82</v>
      </c>
      <c r="G1" s="45"/>
      <c r="H1" s="45"/>
      <c r="I1" s="45"/>
    </row>
    <row r="2" spans="1:9" ht="18" customHeight="1">
      <c r="A2" s="22"/>
      <c r="B2" s="20"/>
      <c r="C2" s="41"/>
      <c r="D2" s="21"/>
      <c r="E2" s="21"/>
      <c r="F2" s="45" t="s">
        <v>76</v>
      </c>
      <c r="G2" s="45"/>
      <c r="H2" s="45"/>
      <c r="I2" s="45"/>
    </row>
    <row r="3" spans="1:9" ht="18" customHeight="1">
      <c r="A3" s="22"/>
      <c r="B3" s="20"/>
      <c r="C3" s="41"/>
      <c r="D3" s="21"/>
      <c r="E3" s="21"/>
      <c r="F3" s="45" t="s">
        <v>77</v>
      </c>
      <c r="G3" s="45"/>
      <c r="H3" s="45"/>
      <c r="I3" s="45"/>
    </row>
    <row r="4" spans="1:9" ht="18" customHeight="1">
      <c r="A4" s="22"/>
      <c r="B4" s="20"/>
      <c r="C4" s="41"/>
      <c r="D4" s="21"/>
      <c r="E4" s="21"/>
      <c r="F4" s="45" t="s">
        <v>96</v>
      </c>
      <c r="G4" s="45"/>
      <c r="H4" s="45"/>
      <c r="I4" s="45"/>
    </row>
    <row r="5" spans="1:9" ht="18" customHeight="1">
      <c r="A5" s="22"/>
      <c r="B5" s="20"/>
      <c r="C5" s="21"/>
      <c r="D5" s="21"/>
      <c r="E5" s="21"/>
      <c r="F5" s="2"/>
      <c r="G5" s="2"/>
      <c r="H5" s="2"/>
      <c r="I5" s="2"/>
    </row>
    <row r="6" spans="1:9" ht="22.8">
      <c r="A6" s="40" t="s">
        <v>75</v>
      </c>
      <c r="B6" s="40"/>
      <c r="C6" s="40"/>
      <c r="D6" s="40"/>
      <c r="E6" s="40"/>
      <c r="F6" s="40"/>
      <c r="G6" s="40"/>
      <c r="H6" s="40"/>
      <c r="I6" s="40"/>
    </row>
    <row r="7" spans="1:9" ht="22.8">
      <c r="A7" s="40" t="s">
        <v>78</v>
      </c>
      <c r="B7" s="40"/>
      <c r="C7" s="40"/>
      <c r="D7" s="40"/>
      <c r="E7" s="40"/>
      <c r="F7" s="40"/>
      <c r="G7" s="40"/>
      <c r="H7" s="40"/>
      <c r="I7" s="40"/>
    </row>
    <row r="8" spans="1:9" ht="22.8">
      <c r="A8" s="25"/>
      <c r="B8" s="26"/>
      <c r="C8" s="27"/>
      <c r="D8" s="27"/>
      <c r="E8" s="37" t="s">
        <v>87</v>
      </c>
      <c r="F8" s="27"/>
      <c r="G8" s="25"/>
      <c r="H8" s="28"/>
      <c r="I8" s="28"/>
    </row>
    <row r="9" spans="1:9" s="19" customFormat="1" ht="144.9" customHeight="1">
      <c r="A9" s="46" t="s">
        <v>88</v>
      </c>
      <c r="B9" s="46"/>
      <c r="C9" s="46"/>
      <c r="D9" s="46"/>
      <c r="E9" s="46"/>
      <c r="F9" s="46"/>
      <c r="G9" s="46"/>
      <c r="H9" s="46"/>
      <c r="I9" s="46"/>
    </row>
    <row r="10" spans="1:9" s="5" customFormat="1" ht="93.75" customHeight="1">
      <c r="A10" s="44" t="s">
        <v>95</v>
      </c>
      <c r="B10" s="44"/>
      <c r="C10" s="44"/>
      <c r="D10" s="44"/>
      <c r="E10" s="44"/>
      <c r="F10" s="44"/>
      <c r="G10" s="44"/>
      <c r="H10" s="44"/>
      <c r="I10" s="44"/>
    </row>
    <row r="11" spans="1:9" s="5" customFormat="1" ht="71.25" customHeight="1">
      <c r="A11" s="44" t="s">
        <v>89</v>
      </c>
      <c r="B11" s="44"/>
      <c r="C11" s="44"/>
      <c r="D11" s="44"/>
      <c r="E11" s="44"/>
      <c r="F11" s="44"/>
      <c r="G11" s="44"/>
      <c r="H11" s="44"/>
      <c r="I11" s="44"/>
    </row>
    <row r="12" spans="1:9" ht="49.5" customHeight="1">
      <c r="A12" s="44" t="s">
        <v>90</v>
      </c>
      <c r="B12" s="44"/>
      <c r="C12" s="44"/>
      <c r="D12" s="44"/>
      <c r="E12" s="44"/>
      <c r="F12" s="44"/>
      <c r="G12" s="44"/>
      <c r="H12" s="44"/>
      <c r="I12" s="44"/>
    </row>
    <row r="13" spans="1:9" ht="22.8">
      <c r="A13" s="44" t="s">
        <v>91</v>
      </c>
      <c r="B13" s="44"/>
      <c r="C13" s="44"/>
      <c r="D13" s="44"/>
      <c r="E13" s="44"/>
      <c r="F13" s="44"/>
      <c r="G13" s="44"/>
      <c r="H13" s="44"/>
      <c r="I13" s="44"/>
    </row>
    <row r="14" spans="1:9" ht="21">
      <c r="A14" s="23"/>
      <c r="B14" s="23"/>
      <c r="C14" s="23"/>
      <c r="D14" s="23"/>
      <c r="E14" s="22"/>
      <c r="F14" s="22"/>
      <c r="G14" s="22"/>
      <c r="H14" s="22"/>
      <c r="I14" s="24" t="s">
        <v>80</v>
      </c>
    </row>
    <row r="15" spans="1:9">
      <c r="A15" s="1"/>
      <c r="B15" s="3"/>
      <c r="H15" s="43" t="s">
        <v>23</v>
      </c>
      <c r="I15" s="43"/>
    </row>
    <row r="16" spans="1:9">
      <c r="A16" s="39" t="s">
        <v>0</v>
      </c>
      <c r="B16" s="39" t="s">
        <v>1</v>
      </c>
      <c r="C16" s="39" t="s">
        <v>84</v>
      </c>
      <c r="D16" s="39" t="s">
        <v>68</v>
      </c>
      <c r="E16" s="39" t="s">
        <v>92</v>
      </c>
      <c r="F16" s="39" t="s">
        <v>68</v>
      </c>
      <c r="G16" s="42" t="s">
        <v>4</v>
      </c>
      <c r="H16" s="42"/>
      <c r="I16" s="42" t="s">
        <v>81</v>
      </c>
    </row>
    <row r="17" spans="1:14" ht="54">
      <c r="A17" s="39"/>
      <c r="B17" s="39"/>
      <c r="C17" s="39"/>
      <c r="D17" s="39"/>
      <c r="E17" s="39"/>
      <c r="F17" s="39"/>
      <c r="G17" s="7" t="s">
        <v>33</v>
      </c>
      <c r="H17" s="7" t="s">
        <v>34</v>
      </c>
      <c r="I17" s="42"/>
    </row>
    <row r="18" spans="1:14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7">
        <v>7</v>
      </c>
      <c r="H18" s="7">
        <v>8</v>
      </c>
      <c r="I18" s="7">
        <v>9</v>
      </c>
    </row>
    <row r="19" spans="1:14" s="9" customFormat="1">
      <c r="A19" s="12" t="s">
        <v>74</v>
      </c>
      <c r="B19" s="12"/>
      <c r="C19" s="31">
        <f>C20+C32</f>
        <v>636858.12</v>
      </c>
      <c r="D19" s="31">
        <f t="shared" ref="D19:D28" si="0">C19/$C$19*100</f>
        <v>100</v>
      </c>
      <c r="E19" s="31">
        <f>E20+E32</f>
        <v>480758.76</v>
      </c>
      <c r="F19" s="31">
        <f t="shared" ref="F19:F28" si="1">E19/$E$19*100</f>
        <v>100</v>
      </c>
      <c r="G19" s="8">
        <f t="shared" ref="G19:G38" si="2">E19/C19*100</f>
        <v>75.489146624997105</v>
      </c>
      <c r="H19" s="8">
        <f t="shared" ref="H19:H38" si="3">E19-C19</f>
        <v>-156099.35999999999</v>
      </c>
      <c r="I19" s="7" t="s">
        <v>37</v>
      </c>
      <c r="K19" s="30"/>
      <c r="M19" s="30"/>
      <c r="N19" s="30"/>
    </row>
    <row r="20" spans="1:14" ht="36">
      <c r="A20" s="17" t="s">
        <v>35</v>
      </c>
      <c r="B20" s="18" t="s">
        <v>10</v>
      </c>
      <c r="C20" s="32">
        <f>C21+C22+C23+C24+C25+C26+C27+C28+C29+C30+C31</f>
        <v>113352.43999999999</v>
      </c>
      <c r="D20" s="32">
        <f t="shared" si="0"/>
        <v>17.798695885356693</v>
      </c>
      <c r="E20" s="32">
        <f>E21+E22+E23+E24+E25+E26+E27+E28+E29+E30+E31</f>
        <v>78052.740000000005</v>
      </c>
      <c r="F20" s="32">
        <f t="shared" si="1"/>
        <v>16.235323512357841</v>
      </c>
      <c r="G20" s="10">
        <f t="shared" si="2"/>
        <v>68.858455980303575</v>
      </c>
      <c r="H20" s="10">
        <f t="shared" si="3"/>
        <v>-35299.699999999983</v>
      </c>
      <c r="I20" s="7" t="s">
        <v>37</v>
      </c>
      <c r="J20" s="33"/>
      <c r="K20" s="30"/>
      <c r="L20" s="9"/>
      <c r="M20" s="30"/>
      <c r="N20" s="30"/>
    </row>
    <row r="21" spans="1:14" ht="36">
      <c r="A21" s="17" t="s">
        <v>36</v>
      </c>
      <c r="B21" s="18" t="s">
        <v>5</v>
      </c>
      <c r="C21" s="32">
        <v>58914.71</v>
      </c>
      <c r="D21" s="32">
        <f t="shared" si="0"/>
        <v>9.2508375334839101</v>
      </c>
      <c r="E21" s="32">
        <v>40405.19</v>
      </c>
      <c r="F21" s="32">
        <f t="shared" si="1"/>
        <v>8.404462562471041</v>
      </c>
      <c r="G21" s="10">
        <f t="shared" si="2"/>
        <v>68.582515300508149</v>
      </c>
      <c r="H21" s="10">
        <f t="shared" si="3"/>
        <v>-18509.519999999997</v>
      </c>
      <c r="I21" s="36" t="s">
        <v>85</v>
      </c>
      <c r="J21" s="33"/>
      <c r="K21" s="9"/>
      <c r="L21" s="9"/>
      <c r="M21" s="9"/>
      <c r="N21" s="30"/>
    </row>
    <row r="22" spans="1:14" ht="90">
      <c r="A22" s="17" t="s">
        <v>38</v>
      </c>
      <c r="B22" s="18" t="s">
        <v>6</v>
      </c>
      <c r="C22" s="32">
        <v>1133.53</v>
      </c>
      <c r="D22" s="32">
        <f t="shared" si="0"/>
        <v>0.17798783817029765</v>
      </c>
      <c r="E22" s="32">
        <v>896.36</v>
      </c>
      <c r="F22" s="32">
        <f t="shared" si="1"/>
        <v>0.18644694066521014</v>
      </c>
      <c r="G22" s="10">
        <f t="shared" si="2"/>
        <v>79.07686607324024</v>
      </c>
      <c r="H22" s="10">
        <f t="shared" si="3"/>
        <v>-237.16999999999996</v>
      </c>
      <c r="I22" s="6" t="s">
        <v>54</v>
      </c>
      <c r="J22" s="33"/>
      <c r="K22" s="9"/>
      <c r="L22" s="9"/>
      <c r="M22" s="9"/>
      <c r="N22" s="30"/>
    </row>
    <row r="23" spans="1:14" ht="36">
      <c r="A23" s="17" t="s">
        <v>39</v>
      </c>
      <c r="B23" s="18" t="s">
        <v>7</v>
      </c>
      <c r="C23" s="32">
        <v>9237.7199999999993</v>
      </c>
      <c r="D23" s="32">
        <f t="shared" si="0"/>
        <v>1.4505145981337255</v>
      </c>
      <c r="E23" s="32">
        <v>6091.17</v>
      </c>
      <c r="F23" s="32">
        <f t="shared" si="1"/>
        <v>1.2669909540493864</v>
      </c>
      <c r="G23" s="10">
        <f t="shared" si="2"/>
        <v>65.938023668177863</v>
      </c>
      <c r="H23" s="10">
        <f t="shared" si="3"/>
        <v>-3146.5499999999993</v>
      </c>
      <c r="I23" s="36" t="s">
        <v>85</v>
      </c>
      <c r="J23" s="33"/>
      <c r="K23" s="9"/>
      <c r="L23" s="9"/>
      <c r="M23" s="9"/>
      <c r="N23" s="30"/>
    </row>
    <row r="24" spans="1:14" ht="54">
      <c r="A24" s="17" t="s">
        <v>40</v>
      </c>
      <c r="B24" s="18" t="s">
        <v>8</v>
      </c>
      <c r="C24" s="32">
        <v>15605.9</v>
      </c>
      <c r="D24" s="32">
        <f t="shared" si="0"/>
        <v>2.4504516013708044</v>
      </c>
      <c r="E24" s="32">
        <v>9807.25</v>
      </c>
      <c r="F24" s="32">
        <f t="shared" si="1"/>
        <v>2.0399524285319317</v>
      </c>
      <c r="G24" s="10">
        <f t="shared" si="2"/>
        <v>62.843219551579857</v>
      </c>
      <c r="H24" s="10">
        <f t="shared" si="3"/>
        <v>-5798.65</v>
      </c>
      <c r="I24" s="6" t="s">
        <v>86</v>
      </c>
      <c r="J24" s="33"/>
      <c r="K24" s="9"/>
      <c r="L24" s="9"/>
      <c r="M24" s="9"/>
      <c r="N24" s="30"/>
    </row>
    <row r="25" spans="1:14" ht="36">
      <c r="A25" s="17" t="s">
        <v>41</v>
      </c>
      <c r="B25" s="18" t="s">
        <v>9</v>
      </c>
      <c r="C25" s="32">
        <v>625</v>
      </c>
      <c r="D25" s="32">
        <f t="shared" si="0"/>
        <v>9.8138027980235229E-2</v>
      </c>
      <c r="E25" s="32">
        <v>558.61</v>
      </c>
      <c r="F25" s="32">
        <f t="shared" si="1"/>
        <v>0.11619341059952812</v>
      </c>
      <c r="G25" s="10">
        <f t="shared" si="2"/>
        <v>89.377600000000001</v>
      </c>
      <c r="H25" s="10">
        <f t="shared" si="3"/>
        <v>-66.389999999999986</v>
      </c>
      <c r="I25" s="6" t="s">
        <v>54</v>
      </c>
      <c r="J25" s="33"/>
      <c r="K25" s="9"/>
      <c r="L25" s="9"/>
      <c r="M25" s="9"/>
      <c r="N25" s="30"/>
    </row>
    <row r="26" spans="1:14" ht="126">
      <c r="A26" s="17" t="s">
        <v>42</v>
      </c>
      <c r="B26" s="18" t="s">
        <v>11</v>
      </c>
      <c r="C26" s="32">
        <v>16047</v>
      </c>
      <c r="D26" s="32">
        <f t="shared" si="0"/>
        <v>2.5197134959981353</v>
      </c>
      <c r="E26" s="32">
        <v>11313.92</v>
      </c>
      <c r="F26" s="32">
        <f t="shared" si="1"/>
        <v>2.3533466140065755</v>
      </c>
      <c r="G26" s="10">
        <f t="shared" si="2"/>
        <v>70.504891880102207</v>
      </c>
      <c r="H26" s="10">
        <f t="shared" si="3"/>
        <v>-4733.08</v>
      </c>
      <c r="I26" s="36" t="s">
        <v>85</v>
      </c>
      <c r="J26" s="33"/>
      <c r="K26" s="9"/>
      <c r="L26" s="9"/>
      <c r="M26" s="9"/>
      <c r="N26" s="30"/>
    </row>
    <row r="27" spans="1:14" ht="54">
      <c r="A27" s="17" t="s">
        <v>43</v>
      </c>
      <c r="B27" s="18" t="s">
        <v>12</v>
      </c>
      <c r="C27" s="32">
        <v>566</v>
      </c>
      <c r="D27" s="32">
        <f t="shared" si="0"/>
        <v>8.887379813890102E-2</v>
      </c>
      <c r="E27" s="32">
        <v>268.64</v>
      </c>
      <c r="F27" s="32">
        <f t="shared" si="1"/>
        <v>5.5878336985476874E-2</v>
      </c>
      <c r="G27" s="10">
        <f t="shared" si="2"/>
        <v>47.462897526501763</v>
      </c>
      <c r="H27" s="10">
        <f t="shared" si="3"/>
        <v>-297.36</v>
      </c>
      <c r="I27" s="6" t="s">
        <v>86</v>
      </c>
      <c r="J27" s="33"/>
      <c r="K27" s="9"/>
      <c r="L27" s="9"/>
      <c r="M27" s="9"/>
      <c r="N27" s="30"/>
    </row>
    <row r="28" spans="1:14" ht="72">
      <c r="A28" s="17" t="s">
        <v>46</v>
      </c>
      <c r="B28" s="18" t="s">
        <v>13</v>
      </c>
      <c r="C28" s="32">
        <v>8874.41</v>
      </c>
      <c r="D28" s="32">
        <f t="shared" si="0"/>
        <v>1.3934673550209269</v>
      </c>
      <c r="E28" s="32">
        <v>7399.85</v>
      </c>
      <c r="F28" s="32">
        <f t="shared" si="1"/>
        <v>1.5392023225952243</v>
      </c>
      <c r="G28" s="10">
        <f t="shared" si="2"/>
        <v>83.384134832625506</v>
      </c>
      <c r="H28" s="10">
        <f t="shared" si="3"/>
        <v>-1474.5599999999995</v>
      </c>
      <c r="I28" s="6" t="s">
        <v>54</v>
      </c>
      <c r="J28" s="33"/>
      <c r="K28" s="9"/>
      <c r="L28" s="9"/>
      <c r="M28" s="9"/>
      <c r="N28" s="30"/>
    </row>
    <row r="29" spans="1:14" ht="54">
      <c r="A29" s="17" t="s">
        <v>47</v>
      </c>
      <c r="B29" s="18" t="s">
        <v>14</v>
      </c>
      <c r="C29" s="32">
        <v>1010.44</v>
      </c>
      <c r="D29" s="32">
        <f t="shared" ref="D29:D38" si="4">C29/$C$19*100</f>
        <v>0.15866014238775822</v>
      </c>
      <c r="E29" s="32">
        <v>192.75</v>
      </c>
      <c r="F29" s="32">
        <f t="shared" ref="F29:F38" si="5">E29/$E$19*100</f>
        <v>4.0092873190703794E-2</v>
      </c>
      <c r="G29" s="10">
        <f t="shared" si="2"/>
        <v>19.075848145362414</v>
      </c>
      <c r="H29" s="10">
        <f t="shared" si="3"/>
        <v>-817.69</v>
      </c>
      <c r="I29" s="6" t="s">
        <v>86</v>
      </c>
      <c r="J29" s="33"/>
      <c r="K29" s="9"/>
      <c r="L29" s="9"/>
      <c r="M29" s="9"/>
      <c r="N29" s="30"/>
    </row>
    <row r="30" spans="1:14" ht="36">
      <c r="A30" s="17" t="s">
        <v>44</v>
      </c>
      <c r="B30" s="18" t="s">
        <v>15</v>
      </c>
      <c r="C30" s="32">
        <v>1317.73</v>
      </c>
      <c r="D30" s="32">
        <f t="shared" si="4"/>
        <v>0.20691107777663256</v>
      </c>
      <c r="E30" s="32">
        <v>1108.4000000000001</v>
      </c>
      <c r="F30" s="32">
        <f t="shared" si="5"/>
        <v>0.23055222124293692</v>
      </c>
      <c r="G30" s="10">
        <f t="shared" si="2"/>
        <v>84.114348159334611</v>
      </c>
      <c r="H30" s="10">
        <f t="shared" si="3"/>
        <v>-209.32999999999993</v>
      </c>
      <c r="I30" s="6" t="s">
        <v>54</v>
      </c>
      <c r="J30" s="33"/>
      <c r="K30" s="9"/>
      <c r="L30" s="9"/>
      <c r="M30" s="9"/>
      <c r="N30" s="30"/>
    </row>
    <row r="31" spans="1:14" ht="36">
      <c r="A31" s="17" t="s">
        <v>45</v>
      </c>
      <c r="B31" s="18" t="s">
        <v>16</v>
      </c>
      <c r="C31" s="32">
        <v>20</v>
      </c>
      <c r="D31" s="32">
        <f t="shared" si="4"/>
        <v>3.1404168953675267E-3</v>
      </c>
      <c r="E31" s="32">
        <v>10.6</v>
      </c>
      <c r="F31" s="32">
        <f t="shared" si="5"/>
        <v>2.2048480198259934E-3</v>
      </c>
      <c r="G31" s="10">
        <f t="shared" si="2"/>
        <v>53</v>
      </c>
      <c r="H31" s="10">
        <f t="shared" si="3"/>
        <v>-9.4</v>
      </c>
      <c r="I31" s="6" t="s">
        <v>54</v>
      </c>
      <c r="J31" s="33"/>
      <c r="K31" s="9"/>
      <c r="L31" s="9"/>
      <c r="M31" s="9"/>
      <c r="N31" s="30"/>
    </row>
    <row r="32" spans="1:14" ht="36">
      <c r="A32" s="17" t="s">
        <v>48</v>
      </c>
      <c r="B32" s="18" t="s">
        <v>17</v>
      </c>
      <c r="C32" s="32">
        <f>C34</f>
        <v>523505.68000000005</v>
      </c>
      <c r="D32" s="32">
        <f t="shared" si="4"/>
        <v>82.201304114643321</v>
      </c>
      <c r="E32" s="32">
        <f>E34</f>
        <v>402706.02</v>
      </c>
      <c r="F32" s="32">
        <f t="shared" si="5"/>
        <v>83.764676487642163</v>
      </c>
      <c r="G32" s="10">
        <f t="shared" si="2"/>
        <v>76.924861636649283</v>
      </c>
      <c r="H32" s="10">
        <f t="shared" si="3"/>
        <v>-120799.66000000003</v>
      </c>
      <c r="I32" s="7" t="s">
        <v>37</v>
      </c>
      <c r="K32" s="30"/>
      <c r="L32" s="9"/>
      <c r="M32" s="30"/>
      <c r="N32" s="30"/>
    </row>
    <row r="33" spans="1:16">
      <c r="A33" s="16">
        <v>1</v>
      </c>
      <c r="B33" s="16">
        <v>2</v>
      </c>
      <c r="C33" s="16">
        <v>3</v>
      </c>
      <c r="D33" s="16">
        <v>4</v>
      </c>
      <c r="E33" s="16">
        <v>5</v>
      </c>
      <c r="F33" s="16">
        <v>6</v>
      </c>
      <c r="G33" s="7">
        <v>7</v>
      </c>
      <c r="H33" s="7">
        <v>8</v>
      </c>
      <c r="I33" s="7">
        <v>9</v>
      </c>
    </row>
    <row r="34" spans="1:16" ht="90">
      <c r="A34" s="17" t="s">
        <v>49</v>
      </c>
      <c r="B34" s="18" t="s">
        <v>18</v>
      </c>
      <c r="C34" s="32">
        <f>C35+C36+C37+C38</f>
        <v>523505.68000000005</v>
      </c>
      <c r="D34" s="32">
        <f t="shared" si="4"/>
        <v>82.201304114643321</v>
      </c>
      <c r="E34" s="32">
        <f>E35+E36+E37+E38</f>
        <v>402706.02</v>
      </c>
      <c r="F34" s="32">
        <f t="shared" si="5"/>
        <v>83.764676487642163</v>
      </c>
      <c r="G34" s="10">
        <f t="shared" si="2"/>
        <v>76.924861636649283</v>
      </c>
      <c r="H34" s="10">
        <f t="shared" si="3"/>
        <v>-120799.66000000003</v>
      </c>
      <c r="I34" s="7" t="s">
        <v>37</v>
      </c>
      <c r="K34" s="9"/>
      <c r="L34" s="9"/>
      <c r="M34" s="9"/>
      <c r="N34" s="30"/>
    </row>
    <row r="35" spans="1:16" ht="54">
      <c r="A35" s="17" t="s">
        <v>50</v>
      </c>
      <c r="B35" s="18" t="s">
        <v>19</v>
      </c>
      <c r="C35" s="32">
        <v>310422</v>
      </c>
      <c r="D35" s="32">
        <f t="shared" si="4"/>
        <v>48.742724674688922</v>
      </c>
      <c r="E35" s="32">
        <v>238138</v>
      </c>
      <c r="F35" s="32">
        <f t="shared" si="5"/>
        <v>49.533782806162492</v>
      </c>
      <c r="G35" s="10">
        <f t="shared" si="2"/>
        <v>76.714279271443388</v>
      </c>
      <c r="H35" s="10">
        <f t="shared" si="3"/>
        <v>-72284</v>
      </c>
      <c r="I35" s="7" t="s">
        <v>37</v>
      </c>
      <c r="K35" s="9"/>
      <c r="L35" s="9"/>
      <c r="M35" s="9"/>
      <c r="N35" s="30"/>
    </row>
    <row r="36" spans="1:16" ht="90">
      <c r="A36" s="17" t="s">
        <v>51</v>
      </c>
      <c r="B36" s="18" t="s">
        <v>20</v>
      </c>
      <c r="C36" s="32">
        <v>37929.58</v>
      </c>
      <c r="D36" s="32">
        <f t="shared" si="4"/>
        <v>5.9557346933097124</v>
      </c>
      <c r="E36" s="32">
        <v>24800.959999999999</v>
      </c>
      <c r="F36" s="32">
        <f t="shared" si="5"/>
        <v>5.1587120326211</v>
      </c>
      <c r="G36" s="10">
        <f t="shared" si="2"/>
        <v>65.38685637963826</v>
      </c>
      <c r="H36" s="10">
        <f t="shared" si="3"/>
        <v>-13128.620000000003</v>
      </c>
      <c r="I36" s="7" t="s">
        <v>37</v>
      </c>
      <c r="K36" s="9"/>
      <c r="L36" s="9"/>
      <c r="M36" s="9"/>
      <c r="N36" s="30"/>
    </row>
    <row r="37" spans="1:16" ht="90">
      <c r="A37" s="17" t="s">
        <v>52</v>
      </c>
      <c r="B37" s="18" t="s">
        <v>21</v>
      </c>
      <c r="C37" s="32">
        <v>157105.20000000001</v>
      </c>
      <c r="D37" s="32">
        <f t="shared" si="4"/>
        <v>24.668791221504723</v>
      </c>
      <c r="E37" s="32">
        <v>122127.16</v>
      </c>
      <c r="F37" s="32">
        <f t="shared" si="5"/>
        <v>25.403002537072854</v>
      </c>
      <c r="G37" s="10">
        <f t="shared" si="2"/>
        <v>77.735911987636314</v>
      </c>
      <c r="H37" s="10">
        <f t="shared" si="3"/>
        <v>-34978.040000000008</v>
      </c>
      <c r="I37" s="7" t="s">
        <v>37</v>
      </c>
      <c r="K37" s="9"/>
      <c r="L37" s="9"/>
      <c r="M37" s="9"/>
      <c r="N37" s="30"/>
    </row>
    <row r="38" spans="1:16">
      <c r="A38" s="17" t="s">
        <v>53</v>
      </c>
      <c r="B38" s="18" t="s">
        <v>22</v>
      </c>
      <c r="C38" s="32">
        <v>18048.900000000001</v>
      </c>
      <c r="D38" s="32">
        <f t="shared" si="4"/>
        <v>2.8340535251399479</v>
      </c>
      <c r="E38" s="32">
        <v>17639.900000000001</v>
      </c>
      <c r="F38" s="32">
        <f t="shared" si="5"/>
        <v>3.6691791117857115</v>
      </c>
      <c r="G38" s="10">
        <f t="shared" si="2"/>
        <v>97.733933923951042</v>
      </c>
      <c r="H38" s="10">
        <f t="shared" si="3"/>
        <v>-409</v>
      </c>
      <c r="I38" s="7" t="s">
        <v>37</v>
      </c>
      <c r="K38" s="9"/>
      <c r="L38" s="9"/>
      <c r="M38" s="9"/>
      <c r="N38" s="30"/>
    </row>
    <row r="39" spans="1:16">
      <c r="A39" s="12" t="s">
        <v>73</v>
      </c>
      <c r="B39" s="12"/>
      <c r="C39" s="8">
        <f>C40+C41+C42+C43+C44+C45+C46+C47+C48+C49+C50</f>
        <v>674746.25999999989</v>
      </c>
      <c r="D39" s="8">
        <f t="shared" ref="D39:D49" si="6">C39/$C$39*100</f>
        <v>100</v>
      </c>
      <c r="E39" s="8">
        <f>E40+E41+E42+E43+E44+E45+E46+E47+E48+E49+E50</f>
        <v>454852.26</v>
      </c>
      <c r="F39" s="8">
        <f>E39/$E$39*100</f>
        <v>100</v>
      </c>
      <c r="G39" s="8">
        <f t="shared" ref="G39:G49" si="7">E39/C39*100</f>
        <v>67.410860491468313</v>
      </c>
      <c r="H39" s="8">
        <f t="shared" ref="H39" si="8">E39-C39</f>
        <v>-219893.99999999988</v>
      </c>
      <c r="I39" s="7" t="s">
        <v>37</v>
      </c>
      <c r="K39" s="33"/>
      <c r="M39" s="33"/>
      <c r="P39" s="33"/>
    </row>
    <row r="40" spans="1:16" ht="72">
      <c r="A40" s="13" t="s">
        <v>55</v>
      </c>
      <c r="B40" s="14" t="s">
        <v>24</v>
      </c>
      <c r="C40" s="15">
        <v>44481.17</v>
      </c>
      <c r="D40" s="10">
        <f t="shared" si="6"/>
        <v>6.5922810746664977</v>
      </c>
      <c r="E40" s="15">
        <v>22948.55</v>
      </c>
      <c r="F40" s="10">
        <f>E40/$E$39*100</f>
        <v>5.0452755802510465</v>
      </c>
      <c r="G40" s="10">
        <f t="shared" si="7"/>
        <v>51.591606066117414</v>
      </c>
      <c r="H40" s="10">
        <f t="shared" ref="H40:H50" si="9">E40-C40</f>
        <v>-21532.62</v>
      </c>
      <c r="I40" s="6" t="s">
        <v>94</v>
      </c>
      <c r="J40" s="33"/>
      <c r="P40" s="33"/>
    </row>
    <row r="41" spans="1:16" ht="72">
      <c r="A41" s="13" t="s">
        <v>56</v>
      </c>
      <c r="B41" s="14" t="s">
        <v>25</v>
      </c>
      <c r="C41" s="15">
        <v>39051.870000000003</v>
      </c>
      <c r="D41" s="10">
        <f t="shared" si="6"/>
        <v>5.7876378596007347</v>
      </c>
      <c r="E41" s="15">
        <v>30736.81</v>
      </c>
      <c r="F41" s="10">
        <f t="shared" ref="F41:F50" si="10">E41/$E$39*100</f>
        <v>6.7575370517011386</v>
      </c>
      <c r="G41" s="10">
        <f t="shared" si="7"/>
        <v>78.707652155965903</v>
      </c>
      <c r="H41" s="10">
        <f t="shared" si="9"/>
        <v>-8315.0600000000013</v>
      </c>
      <c r="I41" s="11" t="s">
        <v>79</v>
      </c>
      <c r="J41" s="33"/>
      <c r="P41" s="33"/>
    </row>
    <row r="42" spans="1:16">
      <c r="A42" s="13" t="s">
        <v>57</v>
      </c>
      <c r="B42" s="14" t="s">
        <v>26</v>
      </c>
      <c r="C42" s="15">
        <v>50962.19</v>
      </c>
      <c r="D42" s="10">
        <f t="shared" si="6"/>
        <v>7.5527932529777946</v>
      </c>
      <c r="E42" s="15">
        <v>34156.400000000001</v>
      </c>
      <c r="F42" s="10">
        <f t="shared" si="10"/>
        <v>7.5093394061623435</v>
      </c>
      <c r="G42" s="10">
        <f t="shared" si="7"/>
        <v>67.023022362265039</v>
      </c>
      <c r="H42" s="10">
        <f t="shared" si="9"/>
        <v>-16805.79</v>
      </c>
      <c r="I42" s="38" t="s">
        <v>85</v>
      </c>
      <c r="J42" s="33"/>
      <c r="P42" s="33"/>
    </row>
    <row r="43" spans="1:16" ht="54">
      <c r="A43" s="13" t="s">
        <v>58</v>
      </c>
      <c r="B43" s="14" t="s">
        <v>27</v>
      </c>
      <c r="C43" s="15">
        <v>172529.37</v>
      </c>
      <c r="D43" s="10">
        <f t="shared" si="6"/>
        <v>25.569518532788909</v>
      </c>
      <c r="E43" s="15">
        <v>109810.97</v>
      </c>
      <c r="F43" s="10">
        <f t="shared" si="10"/>
        <v>24.142118146230601</v>
      </c>
      <c r="G43" s="10">
        <f t="shared" si="7"/>
        <v>63.647696621160797</v>
      </c>
      <c r="H43" s="10">
        <f t="shared" si="9"/>
        <v>-62718.399999999994</v>
      </c>
      <c r="I43" s="11" t="s">
        <v>93</v>
      </c>
      <c r="J43" s="33"/>
      <c r="P43" s="33"/>
    </row>
    <row r="44" spans="1:16" ht="54">
      <c r="A44" s="13" t="s">
        <v>69</v>
      </c>
      <c r="B44" s="14" t="s">
        <v>70</v>
      </c>
      <c r="C44" s="15">
        <v>256.62</v>
      </c>
      <c r="D44" s="10">
        <f t="shared" si="6"/>
        <v>3.8032074457144828E-2</v>
      </c>
      <c r="E44" s="15">
        <v>13.36</v>
      </c>
      <c r="F44" s="10">
        <f t="shared" si="10"/>
        <v>2.9372174604562805E-3</v>
      </c>
      <c r="G44" s="10">
        <f t="shared" si="7"/>
        <v>5.2061413763541422</v>
      </c>
      <c r="H44" s="10">
        <f t="shared" si="9"/>
        <v>-243.26</v>
      </c>
      <c r="I44" s="11" t="s">
        <v>93</v>
      </c>
      <c r="J44" s="33"/>
      <c r="P44" s="33"/>
    </row>
    <row r="45" spans="1:16">
      <c r="A45" s="13" t="s">
        <v>71</v>
      </c>
      <c r="B45" s="14" t="s">
        <v>72</v>
      </c>
      <c r="C45" s="15">
        <v>294240.90999999997</v>
      </c>
      <c r="D45" s="10">
        <f t="shared" si="6"/>
        <v>43.607638521775584</v>
      </c>
      <c r="E45" s="15">
        <v>204133.96</v>
      </c>
      <c r="F45" s="10">
        <f t="shared" si="10"/>
        <v>44.879179010784732</v>
      </c>
      <c r="G45" s="10">
        <f t="shared" si="7"/>
        <v>69.376471137205229</v>
      </c>
      <c r="H45" s="10">
        <f t="shared" si="9"/>
        <v>-90106.949999999983</v>
      </c>
      <c r="I45" s="38" t="s">
        <v>85</v>
      </c>
      <c r="J45" s="33"/>
      <c r="P45" s="33"/>
    </row>
    <row r="46" spans="1:16" ht="36">
      <c r="A46" s="13" t="s">
        <v>59</v>
      </c>
      <c r="B46" s="14" t="s">
        <v>28</v>
      </c>
      <c r="C46" s="15">
        <v>41797.24</v>
      </c>
      <c r="D46" s="10">
        <f t="shared" si="6"/>
        <v>6.1945122897013176</v>
      </c>
      <c r="E46" s="15">
        <v>30623.26</v>
      </c>
      <c r="F46" s="10">
        <f t="shared" si="10"/>
        <v>6.7325729018033229</v>
      </c>
      <c r="G46" s="10">
        <f t="shared" si="7"/>
        <v>73.266225234010662</v>
      </c>
      <c r="H46" s="10">
        <f t="shared" si="9"/>
        <v>-11173.98</v>
      </c>
      <c r="I46" s="38" t="s">
        <v>85</v>
      </c>
      <c r="J46" s="33"/>
      <c r="P46" s="33"/>
    </row>
    <row r="47" spans="1:16">
      <c r="A47" s="13" t="s">
        <v>60</v>
      </c>
      <c r="B47" s="14" t="s">
        <v>29</v>
      </c>
      <c r="C47" s="15">
        <v>27877.38</v>
      </c>
      <c r="D47" s="10">
        <f t="shared" si="6"/>
        <v>4.1315353122520468</v>
      </c>
      <c r="E47" s="15">
        <v>20363.52</v>
      </c>
      <c r="F47" s="10">
        <f t="shared" si="10"/>
        <v>4.4769525823615783</v>
      </c>
      <c r="G47" s="10">
        <f t="shared" si="7"/>
        <v>73.046749730426612</v>
      </c>
      <c r="H47" s="10">
        <f t="shared" si="9"/>
        <v>-7513.8600000000006</v>
      </c>
      <c r="I47" s="38" t="s">
        <v>85</v>
      </c>
      <c r="J47" s="33"/>
      <c r="P47" s="33"/>
    </row>
    <row r="48" spans="1:16" ht="54">
      <c r="A48" s="13" t="s">
        <v>61</v>
      </c>
      <c r="B48" s="14" t="s">
        <v>30</v>
      </c>
      <c r="C48" s="15">
        <v>428.5</v>
      </c>
      <c r="D48" s="10">
        <f t="shared" si="6"/>
        <v>6.3505353849608606E-2</v>
      </c>
      <c r="E48" s="15">
        <v>244.42</v>
      </c>
      <c r="F48" s="10">
        <f t="shared" si="10"/>
        <v>5.3736129617120071E-2</v>
      </c>
      <c r="G48" s="10">
        <f t="shared" si="7"/>
        <v>57.040840140023327</v>
      </c>
      <c r="H48" s="10">
        <f t="shared" si="9"/>
        <v>-184.08</v>
      </c>
      <c r="I48" s="11" t="s">
        <v>93</v>
      </c>
      <c r="J48" s="33"/>
      <c r="P48" s="33"/>
    </row>
    <row r="49" spans="1:16" ht="36">
      <c r="A49" s="13" t="s">
        <v>62</v>
      </c>
      <c r="B49" s="14" t="s">
        <v>31</v>
      </c>
      <c r="C49" s="15">
        <v>2621.0100000000002</v>
      </c>
      <c r="D49" s="10">
        <f t="shared" si="6"/>
        <v>0.38844379811753249</v>
      </c>
      <c r="E49" s="15">
        <v>1821.01</v>
      </c>
      <c r="F49" s="10">
        <f t="shared" si="10"/>
        <v>0.40035197362765657</v>
      </c>
      <c r="G49" s="10">
        <f t="shared" si="7"/>
        <v>69.477415194905774</v>
      </c>
      <c r="H49" s="10">
        <f t="shared" si="9"/>
        <v>-800.00000000000023</v>
      </c>
      <c r="I49" s="38" t="s">
        <v>85</v>
      </c>
      <c r="J49" s="33"/>
      <c r="P49" s="33"/>
    </row>
    <row r="50" spans="1:16" ht="72">
      <c r="A50" s="13" t="s">
        <v>63</v>
      </c>
      <c r="B50" s="14" t="s">
        <v>32</v>
      </c>
      <c r="C50" s="15">
        <v>500</v>
      </c>
      <c r="D50" s="10">
        <f>C50/$C$39*100</f>
        <v>7.410192981284551E-2</v>
      </c>
      <c r="E50" s="15">
        <v>0</v>
      </c>
      <c r="F50" s="10">
        <f t="shared" si="10"/>
        <v>0</v>
      </c>
      <c r="G50" s="10">
        <f>E50/C50*100</f>
        <v>0</v>
      </c>
      <c r="H50" s="10">
        <f t="shared" si="9"/>
        <v>-500</v>
      </c>
      <c r="I50" s="6" t="s">
        <v>64</v>
      </c>
      <c r="J50" s="33"/>
      <c r="P50" s="33"/>
    </row>
    <row r="52" spans="1:16" s="22" customFormat="1" ht="21">
      <c r="A52" s="22" t="s">
        <v>2</v>
      </c>
      <c r="E52" s="22" t="s">
        <v>67</v>
      </c>
      <c r="I52" s="29"/>
    </row>
    <row r="53" spans="1:16" s="22" customFormat="1" ht="21">
      <c r="I53" s="29"/>
    </row>
    <row r="54" spans="1:16" s="22" customFormat="1" ht="21">
      <c r="A54" s="22" t="s">
        <v>3</v>
      </c>
      <c r="E54" s="22" t="s">
        <v>83</v>
      </c>
      <c r="I54" s="29"/>
    </row>
    <row r="56" spans="1:16" s="34" customFormat="1" ht="13.8">
      <c r="A56" s="34" t="s">
        <v>65</v>
      </c>
      <c r="I56" s="35"/>
    </row>
    <row r="57" spans="1:16" s="34" customFormat="1" ht="13.8">
      <c r="A57" s="34" t="s">
        <v>66</v>
      </c>
      <c r="I57" s="35"/>
    </row>
  </sheetData>
  <mergeCells count="24">
    <mergeCell ref="A11:I11"/>
    <mergeCell ref="A12:I12"/>
    <mergeCell ref="A7:I7"/>
    <mergeCell ref="F2:I2"/>
    <mergeCell ref="F3:I3"/>
    <mergeCell ref="F4:I4"/>
    <mergeCell ref="A9:I9"/>
    <mergeCell ref="A10:I10"/>
    <mergeCell ref="E16:E17"/>
    <mergeCell ref="A6:I6"/>
    <mergeCell ref="C1"/>
    <mergeCell ref="C2"/>
    <mergeCell ref="C3"/>
    <mergeCell ref="C4"/>
    <mergeCell ref="I16:I17"/>
    <mergeCell ref="A16:A17"/>
    <mergeCell ref="B16:B17"/>
    <mergeCell ref="C16:C17"/>
    <mergeCell ref="G16:H16"/>
    <mergeCell ref="D16:D17"/>
    <mergeCell ref="F16:F17"/>
    <mergeCell ref="H15:I15"/>
    <mergeCell ref="A13:I13"/>
    <mergeCell ref="F1:I1"/>
  </mergeCells>
  <printOptions horizontalCentered="1"/>
  <pageMargins left="0.78740157480314965" right="0.39370078740157483" top="0.39370078740157483" bottom="0.39370078740157483" header="0" footer="0"/>
  <pageSetup paperSize="9" scale="57" orientation="portrait" horizontalDpi="4294967295" verticalDpi="4294967295" r:id="rId1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2018-07-17T10:50:00Z</cp:lastPrinted>
  <dcterms:created xsi:type="dcterms:W3CDTF">2017-10-19T11:07:25Z</dcterms:created>
  <dcterms:modified xsi:type="dcterms:W3CDTF">2018-10-29T11:18:21Z</dcterms:modified>
</cp:coreProperties>
</file>