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45" windowWidth="19425" windowHeight="92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Лист1!$A$1:$I$57</definedName>
  </definedNames>
  <calcPr calcId="125725"/>
</workbook>
</file>

<file path=xl/calcChain.xml><?xml version="1.0" encoding="utf-8"?>
<calcChain xmlns="http://schemas.openxmlformats.org/spreadsheetml/2006/main">
  <c r="C19" i="1"/>
  <c r="D21" s="1"/>
  <c r="E39"/>
  <c r="F47" s="1"/>
  <c r="C39"/>
  <c r="D46" s="1"/>
  <c r="E19"/>
  <c r="F37" s="1"/>
  <c r="D37"/>
  <c r="G50"/>
  <c r="G49"/>
  <c r="G48"/>
  <c r="G47"/>
  <c r="G46"/>
  <c r="G45"/>
  <c r="G44"/>
  <c r="G43"/>
  <c r="G42"/>
  <c r="G41"/>
  <c r="G40"/>
  <c r="F50"/>
  <c r="H45"/>
  <c r="H44"/>
  <c r="H50"/>
  <c r="H49"/>
  <c r="H48"/>
  <c r="H47"/>
  <c r="H46"/>
  <c r="H43"/>
  <c r="H42"/>
  <c r="H41"/>
  <c r="H40"/>
  <c r="H20"/>
  <c r="H21"/>
  <c r="H22"/>
  <c r="H23"/>
  <c r="H24"/>
  <c r="H25"/>
  <c r="H26"/>
  <c r="H27"/>
  <c r="H28"/>
  <c r="H29"/>
  <c r="H30"/>
  <c r="H31"/>
  <c r="H32"/>
  <c r="H34"/>
  <c r="H35"/>
  <c r="H36"/>
  <c r="H37"/>
  <c r="H38"/>
  <c r="G20"/>
  <c r="G21"/>
  <c r="G22"/>
  <c r="G23"/>
  <c r="G24"/>
  <c r="G25"/>
  <c r="G26"/>
  <c r="G27"/>
  <c r="G28"/>
  <c r="G29"/>
  <c r="G30"/>
  <c r="G31"/>
  <c r="G32"/>
  <c r="G34"/>
  <c r="G35"/>
  <c r="G36"/>
  <c r="G37"/>
  <c r="G38"/>
  <c r="F19" l="1"/>
  <c r="F36"/>
  <c r="F27"/>
  <c r="F23"/>
  <c r="D27"/>
  <c r="D23"/>
  <c r="D36"/>
  <c r="D19"/>
  <c r="D31"/>
  <c r="D39"/>
  <c r="F31"/>
  <c r="F46"/>
  <c r="F42"/>
  <c r="F41"/>
  <c r="F45"/>
  <c r="F49"/>
  <c r="F40"/>
  <c r="F44"/>
  <c r="F48"/>
  <c r="F39"/>
  <c r="F43"/>
  <c r="D44"/>
  <c r="D50"/>
  <c r="H39"/>
  <c r="D40"/>
  <c r="D43"/>
  <c r="D49"/>
  <c r="D45"/>
  <c r="D42"/>
  <c r="D48"/>
  <c r="G39"/>
  <c r="D41"/>
  <c r="D47"/>
  <c r="F22"/>
  <c r="F26"/>
  <c r="F30"/>
  <c r="F35"/>
  <c r="F21"/>
  <c r="F25"/>
  <c r="F29"/>
  <c r="F34"/>
  <c r="F38"/>
  <c r="G19"/>
  <c r="F20"/>
  <c r="F24"/>
  <c r="F28"/>
  <c r="F32"/>
  <c r="H19"/>
  <c r="D22"/>
  <c r="D26"/>
  <c r="D30"/>
  <c r="D35"/>
  <c r="D25"/>
  <c r="D29"/>
  <c r="D34"/>
  <c r="D38"/>
  <c r="D20"/>
  <c r="D24"/>
  <c r="D28"/>
  <c r="D32"/>
</calcChain>
</file>

<file path=xl/sharedStrings.xml><?xml version="1.0" encoding="utf-8"?>
<sst xmlns="http://schemas.openxmlformats.org/spreadsheetml/2006/main" count="109" uniqueCount="96">
  <si>
    <t>Наименование показателя</t>
  </si>
  <si>
    <t>Код</t>
  </si>
  <si>
    <t>Уточненный план на год</t>
  </si>
  <si>
    <t>Руководитель</t>
  </si>
  <si>
    <t>Зав.бюджетным отделом</t>
  </si>
  <si>
    <t>Показатели исполнения</t>
  </si>
  <si>
    <t>000101</t>
  </si>
  <si>
    <t>000103</t>
  </si>
  <si>
    <t>000105</t>
  </si>
  <si>
    <t>000106</t>
  </si>
  <si>
    <t>000108</t>
  </si>
  <si>
    <t>000100</t>
  </si>
  <si>
    <t>000111</t>
  </si>
  <si>
    <t>000112</t>
  </si>
  <si>
    <t>000113</t>
  </si>
  <si>
    <t>000114</t>
  </si>
  <si>
    <t>000116</t>
  </si>
  <si>
    <t>000117</t>
  </si>
  <si>
    <t>000200</t>
  </si>
  <si>
    <t>000202</t>
  </si>
  <si>
    <t>0002021</t>
  </si>
  <si>
    <t>0002022</t>
  </si>
  <si>
    <t>0002023</t>
  </si>
  <si>
    <t>0002024</t>
  </si>
  <si>
    <t>Единица измерения: тыс.руб.</t>
  </si>
  <si>
    <t>0100</t>
  </si>
  <si>
    <t>0300</t>
  </si>
  <si>
    <t>0400</t>
  </si>
  <si>
    <t>0500</t>
  </si>
  <si>
    <t>0800</t>
  </si>
  <si>
    <t>1000</t>
  </si>
  <si>
    <t>1100</t>
  </si>
  <si>
    <t>1200</t>
  </si>
  <si>
    <t>1300</t>
  </si>
  <si>
    <t>% исполнения</t>
  </si>
  <si>
    <t>не исполнено</t>
  </si>
  <si>
    <t>Налоговые и неналоговые доходы</t>
  </si>
  <si>
    <t>Налоги на прибыль, доходы</t>
  </si>
  <si>
    <t>x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</si>
  <si>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</si>
  <si>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</si>
  <si>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</si>
  <si>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</si>
  <si>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</si>
  <si>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</si>
  <si>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Штрафы, санкции, возмещение ущерба</t>
  </si>
  <si>
    <t>Прочие неналоговые доходы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</si>
  <si>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</si>
  <si>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</si>
  <si>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Безвозмездные поступления</t>
  </si>
  <si>
    <t>Безвозмездные поступления от других бюджетов бджетной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</si>
  <si>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</si>
  <si>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</si>
  <si>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</si>
  <si>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МБТ</t>
  </si>
  <si>
    <t>Уточняются по факту поступления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</si>
  <si>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</si>
  <si>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</si>
  <si>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</si>
  <si>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</si>
  <si>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</si>
  <si>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</si>
  <si>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</si>
  <si>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</si>
  <si>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</si>
  <si>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Отсутствие необходимости привлечения кредитных средств</t>
  </si>
  <si>
    <t>Исп. по доходам А.С. Симонова 3-67-17</t>
  </si>
  <si>
    <t>Исп. по расходам В.Н. Милованова 3-67-17</t>
  </si>
  <si>
    <t>О.М. Горшкова</t>
  </si>
  <si>
    <t>Доля в общем объеме доходов (расходов), %</t>
  </si>
  <si>
    <t>Охрана окружающей среды</t>
  </si>
  <si>
    <t>0600</t>
  </si>
  <si>
    <t>Образование</t>
  </si>
  <si>
    <t>0700</t>
  </si>
  <si>
    <t>II     Всего расходов:</t>
  </si>
  <si>
    <t>I        Всего доходов</t>
  </si>
  <si>
    <t>ПОЯСНИТЕЛЬНАЯ ЗАПИСКА</t>
  </si>
  <si>
    <t xml:space="preserve"> к постановлению администрации </t>
  </si>
  <si>
    <t xml:space="preserve"> ЗАТО г.Радужный Владимирской области </t>
  </si>
  <si>
    <t xml:space="preserve"> к отчету об исполнении бюджета ЗАТО г.Радужный Владимирской области </t>
  </si>
  <si>
    <t>Оплата работ по факту, на основании актов выполненных работ</t>
  </si>
  <si>
    <t>Таблица</t>
  </si>
  <si>
    <t>Причины отклонений (больше 5%) от планового процента исполнения</t>
  </si>
  <si>
    <t>Приложение №13</t>
  </si>
  <si>
    <t>за 1 квартал 2018 года</t>
  </si>
  <si>
    <t xml:space="preserve">           Основные характеристики бюджета ЗАТО г.Радужный Владимирской области на 2018 год определены решением Совета народных депутатов ЗАТО г.Радужный Владимирской области от 04.12.2017 года № 22/102 «Об   утверждении бюджета ЗАТО г.Радужный Владимирской области на 2018 год и на  плановый период 2019 и 2020 годов» (в действующей по состоянию на 01.04.2018 года редакции от 27.03.2018 года № 5/21).</t>
  </si>
  <si>
    <t xml:space="preserve">          Сложившаяся по состоянию на 01.04.2018 года структура доходной и расходной части бюджета города, а также анализ показателей исполнения бюджета города приведены в таблице.</t>
  </si>
  <si>
    <t xml:space="preserve">           Плановый процент исполнения бюджета за 1 квартал 2018 года - 20%.</t>
  </si>
  <si>
    <t>М.Л.Семенович</t>
  </si>
  <si>
    <t>Наличие кредиторской задолженности по заработной плате за 2 половину марта. Отсутствие необходимости использования средств резервных фондов.</t>
  </si>
  <si>
    <t>Основные расходы запланированы на 2-4 квартал</t>
  </si>
  <si>
    <t>Основные расходы запланированы на 2-3 квартал</t>
  </si>
  <si>
    <t>Исполнение на 01.04.2018</t>
  </si>
  <si>
    <t xml:space="preserve">           Исполнение за 1 квартал текущего года составило по доходам – 152 660,51 тыс. рублей, по расходам – 112 834,01 тыс. рублей.</t>
  </si>
  <si>
    <t>от 24.04.2018г. № 614</t>
  </si>
  <si>
    <t xml:space="preserve">           Общий объем доходов в бюджете ЗАТО г.Радужный Владимирской области на 2018 год предусмотрен в сумме 615 084,62 тыс. рублей, расходов в сумме 652 972,76 тыс. рублей, дефицит - 37 888,14 тыс. рублей.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</si>
</sst>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rgb="FF000000"/>
      <name val="Arial Cyr"/>
      <family val="2"/>
    </font>
    <font>
      <sz val="14"/>
      <color rgb="FF000000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5" fillId="0" borderId="1">
      <alignment horizontal="center" vertical="center" wrapText="1"/>
    </xf>
    <xf numFmtId="49" fontId="7" fillId="0" borderId="1">
      <alignment horizontal="left" vertical="top" shrinkToFit="1"/>
    </xf>
    <xf numFmtId="4" fontId="7" fillId="2" borderId="1">
      <alignment horizontal="right" vertical="top" shrinkToFit="1"/>
    </xf>
    <xf numFmtId="0" fontId="5" fillId="0" borderId="1">
      <alignment horizontal="left" vertical="top" wrapText="1"/>
    </xf>
    <xf numFmtId="49" fontId="5" fillId="0" borderId="1">
      <alignment horizontal="center" vertical="top" shrinkToFit="1"/>
    </xf>
    <xf numFmtId="4" fontId="7" fillId="3" borderId="1">
      <alignment horizontal="right" vertical="top" shrinkToFit="1"/>
    </xf>
    <xf numFmtId="0" fontId="5" fillId="0" borderId="0"/>
    <xf numFmtId="49" fontId="5" fillId="0" borderId="1">
      <alignment horizontal="center" vertical="top" shrinkToFit="1"/>
    </xf>
    <xf numFmtId="4" fontId="7" fillId="3" borderId="1">
      <alignment horizontal="right" vertical="top" shrinkToFit="1"/>
    </xf>
  </cellStyleXfs>
  <cellXfs count="45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" fontId="8" fillId="0" borderId="2" xfId="4" applyNumberFormat="1" applyFont="1" applyFill="1" applyBorder="1" applyAlignment="1" applyProtection="1">
      <alignment horizontal="right" vertical="center" shrinkToFit="1"/>
    </xf>
    <xf numFmtId="0" fontId="9" fillId="0" borderId="0" xfId="0" applyFont="1" applyFill="1" applyAlignment="1" applyProtection="1">
      <alignment vertical="center"/>
      <protection locked="0"/>
    </xf>
    <xf numFmtId="4" fontId="6" fillId="0" borderId="2" xfId="4" applyNumberFormat="1" applyFont="1" applyFill="1" applyBorder="1" applyAlignment="1" applyProtection="1">
      <alignment horizontal="right" vertical="center" shrinkToFi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49" fontId="8" fillId="0" borderId="2" xfId="3" applyNumberFormat="1" applyFont="1" applyFill="1" applyBorder="1" applyAlignment="1" applyProtection="1">
      <alignment vertical="center" shrinkToFit="1"/>
    </xf>
    <xf numFmtId="0" fontId="6" fillId="0" borderId="2" xfId="7" applyNumberFormat="1" applyFont="1" applyFill="1" applyBorder="1" applyAlignment="1" applyProtection="1">
      <alignment vertical="center" wrapText="1"/>
    </xf>
    <xf numFmtId="49" fontId="6" fillId="0" borderId="2" xfId="9" applyNumberFormat="1" applyFont="1" applyFill="1" applyBorder="1" applyAlignment="1" applyProtection="1">
      <alignment horizontal="center" vertical="center" shrinkToFit="1"/>
    </xf>
    <xf numFmtId="4" fontId="6" fillId="0" borderId="2" xfId="10" applyNumberFormat="1" applyFont="1" applyFill="1" applyBorder="1" applyAlignment="1" applyProtection="1">
      <alignment horizontal="right" vertical="center" shrinkToFi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2" xfId="5" applyNumberFormat="1" applyFont="1" applyFill="1" applyBorder="1" applyAlignment="1" applyProtection="1">
      <alignment horizontal="left" vertical="center" wrapText="1"/>
    </xf>
    <xf numFmtId="49" fontId="6" fillId="0" borderId="2" xfId="6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justify" vertical="center" wrapText="1"/>
      <protection locked="0"/>
    </xf>
    <xf numFmtId="0" fontId="10" fillId="0" borderId="0" xfId="1" applyNumberFormat="1" applyFont="1" applyFill="1" applyBorder="1" applyAlignment="1" applyProtection="1">
      <alignment vertical="center" wrapText="1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Border="1" applyAlignment="1" applyProtection="1">
      <alignment horizontal="center" wrapText="1"/>
    </xf>
    <xf numFmtId="0" fontId="11" fillId="0" borderId="0" xfId="0" applyFont="1" applyFill="1" applyAlignment="1" applyProtection="1">
      <alignment vertical="center" wrapText="1"/>
      <protection locked="0"/>
    </xf>
    <xf numFmtId="4" fontId="9" fillId="0" borderId="0" xfId="0" applyNumberFormat="1" applyFont="1" applyFill="1" applyAlignment="1" applyProtection="1">
      <alignment vertical="center"/>
      <protection locked="0"/>
    </xf>
    <xf numFmtId="4" fontId="9" fillId="0" borderId="2" xfId="4" applyNumberFormat="1" applyFont="1" applyFill="1" applyBorder="1" applyAlignment="1" applyProtection="1">
      <alignment horizontal="right" vertical="center" shrinkToFit="1"/>
    </xf>
    <xf numFmtId="4" fontId="2" fillId="0" borderId="2" xfId="4" applyNumberFormat="1" applyFont="1" applyFill="1" applyBorder="1" applyAlignment="1" applyProtection="1">
      <alignment horizontal="right" vertical="center" shrinkToFit="1"/>
    </xf>
    <xf numFmtId="4" fontId="2" fillId="0" borderId="0" xfId="0" applyNumberFormat="1" applyFont="1" applyFill="1" applyAlignment="1" applyProtection="1">
      <alignment vertical="center"/>
      <protection locked="0"/>
    </xf>
    <xf numFmtId="0" fontId="13" fillId="0" borderId="0" xfId="0" applyFont="1" applyAlignment="1">
      <alignment horizontal="center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 wrapText="1"/>
      <protection locked="0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justify" vertical="center" wrapText="1"/>
      <protection locked="0"/>
    </xf>
    <xf numFmtId="0" fontId="4" fillId="0" borderId="0" xfId="1" applyNumberFormat="1" applyFont="1" applyFill="1" applyBorder="1" applyAlignment="1" applyProtection="1">
      <alignment horizontal="center" wrapText="1"/>
    </xf>
    <xf numFmtId="0" fontId="14" fillId="0" borderId="0" xfId="0" applyFont="1" applyFill="1" applyAlignment="1" applyProtection="1">
      <alignment horizontal="justify" wrapText="1"/>
      <protection locked="0"/>
    </xf>
  </cellXfs>
  <cellStyles count="11">
    <cellStyle name="xl27" xfId="2"/>
    <cellStyle name="xl29" xfId="6"/>
    <cellStyle name="xl31" xfId="9"/>
    <cellStyle name="xl34" xfId="3"/>
    <cellStyle name="xl35" xfId="4"/>
    <cellStyle name="xl37" xfId="8"/>
    <cellStyle name="xl39" xfId="5"/>
    <cellStyle name="xl40" xfId="7"/>
    <cellStyle name="xl41" xfId="10"/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7"/>
  <sheetViews>
    <sheetView tabSelected="1" view="pageBreakPreview" zoomScale="60" workbookViewId="0">
      <selection activeCell="A11" sqref="A11:I11"/>
    </sheetView>
  </sheetViews>
  <sheetFormatPr defaultColWidth="8.85546875" defaultRowHeight="18.75"/>
  <cols>
    <col min="1" max="1" width="26.7109375" style="4" customWidth="1"/>
    <col min="2" max="2" width="11.5703125" style="4" bestFit="1" customWidth="1"/>
    <col min="3" max="6" width="15.7109375" style="4" customWidth="1"/>
    <col min="7" max="7" width="9" style="4" customWidth="1"/>
    <col min="8" max="8" width="15.140625" style="4" bestFit="1" customWidth="1"/>
    <col min="9" max="9" width="26.42578125" style="5" customWidth="1"/>
    <col min="10" max="10" width="8.85546875" style="4"/>
    <col min="11" max="11" width="11.42578125" style="4" bestFit="1" customWidth="1"/>
    <col min="12" max="13" width="8.85546875" style="4"/>
    <col min="14" max="14" width="14.140625" style="4" bestFit="1" customWidth="1"/>
    <col min="15" max="16384" width="8.85546875" style="4"/>
  </cols>
  <sheetData>
    <row r="1" spans="1:9" ht="18" customHeight="1">
      <c r="A1" s="20"/>
      <c r="B1" s="20"/>
      <c r="C1" s="39"/>
      <c r="D1" s="21"/>
      <c r="E1" s="21"/>
      <c r="F1" s="43" t="s">
        <v>83</v>
      </c>
      <c r="G1" s="43"/>
      <c r="H1" s="43"/>
      <c r="I1" s="43"/>
    </row>
    <row r="2" spans="1:9" ht="18" customHeight="1">
      <c r="A2" s="22"/>
      <c r="B2" s="20"/>
      <c r="C2" s="39"/>
      <c r="D2" s="21"/>
      <c r="E2" s="21"/>
      <c r="F2" s="43" t="s">
        <v>77</v>
      </c>
      <c r="G2" s="43"/>
      <c r="H2" s="43"/>
      <c r="I2" s="43"/>
    </row>
    <row r="3" spans="1:9" ht="18" customHeight="1">
      <c r="A3" s="22"/>
      <c r="B3" s="20"/>
      <c r="C3" s="39"/>
      <c r="D3" s="21"/>
      <c r="E3" s="21"/>
      <c r="F3" s="43" t="s">
        <v>78</v>
      </c>
      <c r="G3" s="43"/>
      <c r="H3" s="43"/>
      <c r="I3" s="43"/>
    </row>
    <row r="4" spans="1:9" ht="18" customHeight="1">
      <c r="A4" s="22"/>
      <c r="B4" s="20"/>
      <c r="C4" s="39"/>
      <c r="D4" s="21"/>
      <c r="E4" s="21"/>
      <c r="F4" s="43" t="s">
        <v>94</v>
      </c>
      <c r="G4" s="43"/>
      <c r="H4" s="43"/>
      <c r="I4" s="43"/>
    </row>
    <row r="5" spans="1:9" ht="18" customHeight="1">
      <c r="A5" s="22"/>
      <c r="B5" s="20"/>
      <c r="C5" s="21"/>
      <c r="D5" s="21"/>
      <c r="E5" s="21"/>
      <c r="F5" s="2"/>
      <c r="G5" s="2"/>
      <c r="H5" s="2"/>
      <c r="I5" s="2"/>
    </row>
    <row r="6" spans="1:9" ht="22.5">
      <c r="A6" s="38" t="s">
        <v>76</v>
      </c>
      <c r="B6" s="38"/>
      <c r="C6" s="38"/>
      <c r="D6" s="38"/>
      <c r="E6" s="38"/>
      <c r="F6" s="38"/>
      <c r="G6" s="38"/>
      <c r="H6" s="38"/>
      <c r="I6" s="38"/>
    </row>
    <row r="7" spans="1:9" ht="22.5">
      <c r="A7" s="38" t="s">
        <v>79</v>
      </c>
      <c r="B7" s="38"/>
      <c r="C7" s="38"/>
      <c r="D7" s="38"/>
      <c r="E7" s="38"/>
      <c r="F7" s="38"/>
      <c r="G7" s="38"/>
      <c r="H7" s="38"/>
      <c r="I7" s="38"/>
    </row>
    <row r="8" spans="1:9" ht="23.25">
      <c r="A8" s="25"/>
      <c r="B8" s="26"/>
      <c r="C8" s="27"/>
      <c r="D8" s="27"/>
      <c r="E8" s="34" t="s">
        <v>84</v>
      </c>
      <c r="F8" s="27"/>
      <c r="G8" s="25"/>
      <c r="H8" s="28"/>
      <c r="I8" s="28"/>
    </row>
    <row r="9" spans="1:9" s="19" customFormat="1" ht="144.94999999999999" customHeight="1">
      <c r="A9" s="44" t="s">
        <v>85</v>
      </c>
      <c r="B9" s="44"/>
      <c r="C9" s="44"/>
      <c r="D9" s="44"/>
      <c r="E9" s="44"/>
      <c r="F9" s="44"/>
      <c r="G9" s="44"/>
      <c r="H9" s="44"/>
      <c r="I9" s="44"/>
    </row>
    <row r="10" spans="1:9" s="5" customFormat="1" ht="75" customHeight="1">
      <c r="A10" s="42" t="s">
        <v>95</v>
      </c>
      <c r="B10" s="42"/>
      <c r="C10" s="42"/>
      <c r="D10" s="42"/>
      <c r="E10" s="42"/>
      <c r="F10" s="42"/>
      <c r="G10" s="42"/>
      <c r="H10" s="42"/>
      <c r="I10" s="42"/>
    </row>
    <row r="11" spans="1:9" s="5" customFormat="1" ht="46.15" customHeight="1">
      <c r="A11" s="42" t="s">
        <v>93</v>
      </c>
      <c r="B11" s="42"/>
      <c r="C11" s="42"/>
      <c r="D11" s="42"/>
      <c r="E11" s="42"/>
      <c r="F11" s="42"/>
      <c r="G11" s="42"/>
      <c r="H11" s="42"/>
      <c r="I11" s="42"/>
    </row>
    <row r="12" spans="1:9" ht="47.45" customHeight="1">
      <c r="A12" s="42" t="s">
        <v>86</v>
      </c>
      <c r="B12" s="42"/>
      <c r="C12" s="42"/>
      <c r="D12" s="42"/>
      <c r="E12" s="42"/>
      <c r="F12" s="42"/>
      <c r="G12" s="42"/>
      <c r="H12" s="42"/>
      <c r="I12" s="42"/>
    </row>
    <row r="13" spans="1:9" ht="23.25">
      <c r="A13" s="42" t="s">
        <v>87</v>
      </c>
      <c r="B13" s="42"/>
      <c r="C13" s="42"/>
      <c r="D13" s="42"/>
      <c r="E13" s="42"/>
      <c r="F13" s="42"/>
      <c r="G13" s="42"/>
      <c r="H13" s="42"/>
      <c r="I13" s="42"/>
    </row>
    <row r="14" spans="1:9" ht="20.25">
      <c r="A14" s="23"/>
      <c r="B14" s="23"/>
      <c r="C14" s="23"/>
      <c r="D14" s="23"/>
      <c r="E14" s="22"/>
      <c r="F14" s="22"/>
      <c r="G14" s="22"/>
      <c r="H14" s="22"/>
      <c r="I14" s="24" t="s">
        <v>81</v>
      </c>
    </row>
    <row r="15" spans="1:9">
      <c r="A15" s="1"/>
      <c r="B15" s="3"/>
      <c r="H15" s="41" t="s">
        <v>24</v>
      </c>
      <c r="I15" s="41"/>
    </row>
    <row r="16" spans="1:9">
      <c r="A16" s="37" t="s">
        <v>0</v>
      </c>
      <c r="B16" s="37" t="s">
        <v>1</v>
      </c>
      <c r="C16" s="37" t="s">
        <v>2</v>
      </c>
      <c r="D16" s="37" t="s">
        <v>69</v>
      </c>
      <c r="E16" s="37" t="s">
        <v>92</v>
      </c>
      <c r="F16" s="37" t="s">
        <v>69</v>
      </c>
      <c r="G16" s="40" t="s">
        <v>5</v>
      </c>
      <c r="H16" s="40"/>
      <c r="I16" s="40" t="s">
        <v>82</v>
      </c>
    </row>
    <row r="17" spans="1:14" ht="56.25">
      <c r="A17" s="37"/>
      <c r="B17" s="37"/>
      <c r="C17" s="37"/>
      <c r="D17" s="37"/>
      <c r="E17" s="37"/>
      <c r="F17" s="37"/>
      <c r="G17" s="7" t="s">
        <v>34</v>
      </c>
      <c r="H17" s="7" t="s">
        <v>35</v>
      </c>
      <c r="I17" s="40"/>
    </row>
    <row r="18" spans="1:14">
      <c r="A18" s="16">
        <v>1</v>
      </c>
      <c r="B18" s="16">
        <v>2</v>
      </c>
      <c r="C18" s="16">
        <v>3</v>
      </c>
      <c r="D18" s="16">
        <v>4</v>
      </c>
      <c r="E18" s="16">
        <v>5</v>
      </c>
      <c r="F18" s="16">
        <v>6</v>
      </c>
      <c r="G18" s="7">
        <v>7</v>
      </c>
      <c r="H18" s="7">
        <v>8</v>
      </c>
      <c r="I18" s="7">
        <v>9</v>
      </c>
    </row>
    <row r="19" spans="1:14" s="9" customFormat="1">
      <c r="A19" s="12" t="s">
        <v>75</v>
      </c>
      <c r="B19" s="12"/>
      <c r="C19" s="31">
        <f>C20+C32</f>
        <v>615084.62</v>
      </c>
      <c r="D19" s="31">
        <f t="shared" ref="D19:D28" si="0">C19/$C$19*100</f>
        <v>100</v>
      </c>
      <c r="E19" s="31">
        <f>E20+E32</f>
        <v>152660.51</v>
      </c>
      <c r="F19" s="31">
        <f t="shared" ref="F19:F28" si="1">E19/$E$19*100</f>
        <v>100</v>
      </c>
      <c r="G19" s="8">
        <f t="shared" ref="G19:G38" si="2">E19/C19*100</f>
        <v>24.819432162033252</v>
      </c>
      <c r="H19" s="8">
        <f t="shared" ref="H19:H38" si="3">E19-C19</f>
        <v>-462424.11</v>
      </c>
      <c r="I19" s="7" t="s">
        <v>38</v>
      </c>
      <c r="K19" s="30"/>
      <c r="M19" s="30"/>
      <c r="N19" s="30"/>
    </row>
    <row r="20" spans="1:14" ht="37.5">
      <c r="A20" s="17" t="s">
        <v>36</v>
      </c>
      <c r="B20" s="18" t="s">
        <v>11</v>
      </c>
      <c r="C20" s="32">
        <v>113352.44</v>
      </c>
      <c r="D20" s="32">
        <f t="shared" si="0"/>
        <v>18.428755380032101</v>
      </c>
      <c r="E20" s="32">
        <v>25030.38</v>
      </c>
      <c r="F20" s="32">
        <f t="shared" si="1"/>
        <v>16.396106629016241</v>
      </c>
      <c r="G20" s="10">
        <f t="shared" si="2"/>
        <v>22.081906662088617</v>
      </c>
      <c r="H20" s="10">
        <f t="shared" si="3"/>
        <v>-88322.06</v>
      </c>
      <c r="I20" s="7" t="s">
        <v>38</v>
      </c>
      <c r="K20" s="30"/>
      <c r="L20" s="9"/>
      <c r="M20" s="30"/>
      <c r="N20" s="30"/>
    </row>
    <row r="21" spans="1:14" ht="37.5">
      <c r="A21" s="17" t="s">
        <v>37</v>
      </c>
      <c r="B21" s="18" t="s">
        <v>6</v>
      </c>
      <c r="C21" s="32">
        <v>59000</v>
      </c>
      <c r="D21" s="32">
        <f t="shared" si="0"/>
        <v>9.5921761139142117</v>
      </c>
      <c r="E21" s="32">
        <v>12731.95</v>
      </c>
      <c r="F21" s="32">
        <f t="shared" si="1"/>
        <v>8.3400415732922681</v>
      </c>
      <c r="G21" s="10">
        <f t="shared" si="2"/>
        <v>21.579576271186443</v>
      </c>
      <c r="H21" s="10">
        <f t="shared" si="3"/>
        <v>-46268.05</v>
      </c>
      <c r="I21" s="6"/>
      <c r="K21" s="9"/>
      <c r="L21" s="9"/>
      <c r="M21" s="9"/>
      <c r="N21" s="30"/>
    </row>
    <row r="22" spans="1:14" ht="112.5">
      <c r="A22" s="17" t="s">
        <v>39</v>
      </c>
      <c r="B22" s="18" t="s">
        <v>7</v>
      </c>
      <c r="C22" s="32">
        <v>1133.53</v>
      </c>
      <c r="D22" s="32">
        <f t="shared" si="0"/>
        <v>0.18428846424415554</v>
      </c>
      <c r="E22" s="32">
        <v>268.64</v>
      </c>
      <c r="F22" s="32">
        <f t="shared" si="1"/>
        <v>0.1759721620214684</v>
      </c>
      <c r="G22" s="10">
        <f t="shared" si="2"/>
        <v>23.699416865896801</v>
      </c>
      <c r="H22" s="10">
        <f t="shared" si="3"/>
        <v>-864.89</v>
      </c>
      <c r="I22" s="6"/>
      <c r="K22" s="9"/>
      <c r="L22" s="9"/>
      <c r="M22" s="9"/>
      <c r="N22" s="30"/>
    </row>
    <row r="23" spans="1:14" ht="37.5">
      <c r="A23" s="17" t="s">
        <v>40</v>
      </c>
      <c r="B23" s="18" t="s">
        <v>8</v>
      </c>
      <c r="C23" s="32">
        <v>9235</v>
      </c>
      <c r="D23" s="32">
        <f t="shared" si="0"/>
        <v>1.5014194307118263</v>
      </c>
      <c r="E23" s="32">
        <v>2237.5700000000002</v>
      </c>
      <c r="F23" s="32">
        <f t="shared" si="1"/>
        <v>1.465716313930826</v>
      </c>
      <c r="G23" s="10">
        <f t="shared" si="2"/>
        <v>24.229236599891717</v>
      </c>
      <c r="H23" s="10">
        <f t="shared" si="3"/>
        <v>-6997.43</v>
      </c>
      <c r="I23" s="6"/>
      <c r="K23" s="9"/>
      <c r="L23" s="9"/>
      <c r="M23" s="9"/>
      <c r="N23" s="30"/>
    </row>
    <row r="24" spans="1:14" ht="37.5">
      <c r="A24" s="17" t="s">
        <v>41</v>
      </c>
      <c r="B24" s="18" t="s">
        <v>9</v>
      </c>
      <c r="C24" s="32">
        <v>15674.9</v>
      </c>
      <c r="D24" s="32">
        <f t="shared" si="0"/>
        <v>2.5484135825083709</v>
      </c>
      <c r="E24" s="32">
        <v>3010.83</v>
      </c>
      <c r="F24" s="32">
        <f t="shared" si="1"/>
        <v>1.972238924133032</v>
      </c>
      <c r="G24" s="10">
        <f t="shared" si="2"/>
        <v>19.207969428832079</v>
      </c>
      <c r="H24" s="10">
        <f t="shared" si="3"/>
        <v>-12664.07</v>
      </c>
      <c r="I24" s="6"/>
      <c r="K24" s="9"/>
      <c r="L24" s="9"/>
      <c r="M24" s="9"/>
      <c r="N24" s="30"/>
    </row>
    <row r="25" spans="1:14" ht="37.5">
      <c r="A25" s="17" t="s">
        <v>42</v>
      </c>
      <c r="B25" s="18" t="s">
        <v>10</v>
      </c>
      <c r="C25" s="32">
        <v>620</v>
      </c>
      <c r="D25" s="32">
        <f t="shared" si="0"/>
        <v>0.10079913882418326</v>
      </c>
      <c r="E25" s="32">
        <v>104.1</v>
      </c>
      <c r="F25" s="32">
        <f t="shared" si="1"/>
        <v>6.8190522879820054E-2</v>
      </c>
      <c r="G25" s="10">
        <f t="shared" si="2"/>
        <v>16.79032258064516</v>
      </c>
      <c r="H25" s="10">
        <f t="shared" si="3"/>
        <v>-515.9</v>
      </c>
      <c r="I25" s="6"/>
      <c r="K25" s="9"/>
      <c r="L25" s="9"/>
      <c r="M25" s="9"/>
      <c r="N25" s="30"/>
    </row>
    <row r="26" spans="1:14" ht="131.25">
      <c r="A26" s="17" t="s">
        <v>43</v>
      </c>
      <c r="B26" s="18" t="s">
        <v>12</v>
      </c>
      <c r="C26" s="32">
        <v>15978</v>
      </c>
      <c r="D26" s="32">
        <f t="shared" si="0"/>
        <v>2.5976913550529033</v>
      </c>
      <c r="E26" s="32">
        <v>3670.59</v>
      </c>
      <c r="F26" s="32">
        <f t="shared" si="1"/>
        <v>2.4044135579004684</v>
      </c>
      <c r="G26" s="10">
        <f t="shared" si="2"/>
        <v>22.972775065715361</v>
      </c>
      <c r="H26" s="10">
        <f t="shared" si="3"/>
        <v>-12307.41</v>
      </c>
      <c r="I26" s="6"/>
      <c r="K26" s="9"/>
      <c r="L26" s="9"/>
      <c r="M26" s="9"/>
      <c r="N26" s="30"/>
    </row>
    <row r="27" spans="1:14" ht="75">
      <c r="A27" s="17" t="s">
        <v>44</v>
      </c>
      <c r="B27" s="18" t="s">
        <v>13</v>
      </c>
      <c r="C27" s="32">
        <v>566</v>
      </c>
      <c r="D27" s="32">
        <f t="shared" si="0"/>
        <v>9.2019858991109219E-2</v>
      </c>
      <c r="E27" s="32">
        <v>101.92</v>
      </c>
      <c r="F27" s="32">
        <f t="shared" si="1"/>
        <v>6.6762517693672058E-2</v>
      </c>
      <c r="G27" s="10">
        <f t="shared" si="2"/>
        <v>18.007067137809187</v>
      </c>
      <c r="H27" s="10">
        <f t="shared" si="3"/>
        <v>-464.08</v>
      </c>
      <c r="I27" s="6"/>
      <c r="K27" s="9"/>
      <c r="L27" s="9"/>
      <c r="M27" s="9"/>
      <c r="N27" s="30"/>
    </row>
    <row r="28" spans="1:14" ht="93.75">
      <c r="A28" s="17" t="s">
        <v>47</v>
      </c>
      <c r="B28" s="18" t="s">
        <v>14</v>
      </c>
      <c r="C28" s="32">
        <v>8855.9500000000007</v>
      </c>
      <c r="D28" s="32">
        <f t="shared" si="0"/>
        <v>1.4397937636613318</v>
      </c>
      <c r="E28" s="32">
        <v>2462.92</v>
      </c>
      <c r="F28" s="32">
        <f t="shared" si="1"/>
        <v>1.6133314371869976</v>
      </c>
      <c r="G28" s="10">
        <f t="shared" si="2"/>
        <v>27.810906791479173</v>
      </c>
      <c r="H28" s="10">
        <f t="shared" si="3"/>
        <v>-6393.0300000000007</v>
      </c>
      <c r="I28" s="6" t="s">
        <v>55</v>
      </c>
      <c r="K28" s="9"/>
      <c r="L28" s="9"/>
      <c r="M28" s="9"/>
      <c r="N28" s="30"/>
    </row>
    <row r="29" spans="1:14" ht="75">
      <c r="A29" s="17" t="s">
        <v>48</v>
      </c>
      <c r="B29" s="18" t="s">
        <v>15</v>
      </c>
      <c r="C29" s="32">
        <v>1000</v>
      </c>
      <c r="D29" s="32">
        <f t="shared" ref="D29:D38" si="4">C29/$C$19*100</f>
        <v>0.16257925616803751</v>
      </c>
      <c r="E29" s="32">
        <v>182.31</v>
      </c>
      <c r="F29" s="32">
        <f t="shared" ref="F29:F38" si="5">E29/$E$19*100</f>
        <v>0.1194218465535062</v>
      </c>
      <c r="G29" s="10">
        <f t="shared" si="2"/>
        <v>18.231000000000002</v>
      </c>
      <c r="H29" s="10">
        <f t="shared" si="3"/>
        <v>-817.69</v>
      </c>
      <c r="I29" s="6"/>
      <c r="K29" s="9"/>
      <c r="L29" s="9"/>
      <c r="M29" s="9"/>
      <c r="N29" s="30"/>
    </row>
    <row r="30" spans="1:14" ht="37.5">
      <c r="A30" s="17" t="s">
        <v>45</v>
      </c>
      <c r="B30" s="18" t="s">
        <v>16</v>
      </c>
      <c r="C30" s="32">
        <v>1269.06</v>
      </c>
      <c r="D30" s="32">
        <f t="shared" si="4"/>
        <v>0.20632283083260966</v>
      </c>
      <c r="E30" s="32">
        <v>259.54000000000002</v>
      </c>
      <c r="F30" s="32">
        <f t="shared" si="5"/>
        <v>0.17001122294167625</v>
      </c>
      <c r="G30" s="10">
        <f t="shared" si="2"/>
        <v>20.451357697823589</v>
      </c>
      <c r="H30" s="10">
        <f t="shared" si="3"/>
        <v>-1009.52</v>
      </c>
      <c r="I30" s="6"/>
      <c r="K30" s="9"/>
      <c r="L30" s="9"/>
      <c r="M30" s="9"/>
      <c r="N30" s="30"/>
    </row>
    <row r="31" spans="1:14" ht="37.5">
      <c r="A31" s="17" t="s">
        <v>46</v>
      </c>
      <c r="B31" s="18" t="s">
        <v>17</v>
      </c>
      <c r="C31" s="32">
        <v>20</v>
      </c>
      <c r="D31" s="32">
        <f t="shared" si="4"/>
        <v>3.2515851233607495E-3</v>
      </c>
      <c r="E31" s="32">
        <v>0</v>
      </c>
      <c r="F31" s="32">
        <f t="shared" si="5"/>
        <v>0</v>
      </c>
      <c r="G31" s="10">
        <f t="shared" si="2"/>
        <v>0</v>
      </c>
      <c r="H31" s="10">
        <f t="shared" si="3"/>
        <v>-20</v>
      </c>
      <c r="I31" s="6" t="s">
        <v>55</v>
      </c>
      <c r="K31" s="9"/>
      <c r="L31" s="9"/>
      <c r="M31" s="9"/>
      <c r="N31" s="30"/>
    </row>
    <row r="32" spans="1:14" ht="37.5">
      <c r="A32" s="17" t="s">
        <v>49</v>
      </c>
      <c r="B32" s="18" t="s">
        <v>18</v>
      </c>
      <c r="C32" s="32">
        <v>501732.18</v>
      </c>
      <c r="D32" s="32">
        <f t="shared" si="4"/>
        <v>81.571244619967899</v>
      </c>
      <c r="E32" s="32">
        <v>127630.13</v>
      </c>
      <c r="F32" s="32">
        <f t="shared" si="5"/>
        <v>83.603893370983755</v>
      </c>
      <c r="G32" s="10">
        <f t="shared" si="2"/>
        <v>25.437899956905298</v>
      </c>
      <c r="H32" s="10">
        <f t="shared" si="3"/>
        <v>-374102.05</v>
      </c>
      <c r="I32" s="7" t="s">
        <v>38</v>
      </c>
      <c r="K32" s="30"/>
      <c r="L32" s="9"/>
      <c r="M32" s="30"/>
      <c r="N32" s="30"/>
    </row>
    <row r="33" spans="1:16">
      <c r="A33" s="16">
        <v>1</v>
      </c>
      <c r="B33" s="16">
        <v>2</v>
      </c>
      <c r="C33" s="16">
        <v>3</v>
      </c>
      <c r="D33" s="16">
        <v>4</v>
      </c>
      <c r="E33" s="16">
        <v>5</v>
      </c>
      <c r="F33" s="16">
        <v>6</v>
      </c>
      <c r="G33" s="7">
        <v>7</v>
      </c>
      <c r="H33" s="7">
        <v>8</v>
      </c>
      <c r="I33" s="7">
        <v>9</v>
      </c>
    </row>
    <row r="34" spans="1:16" ht="112.5">
      <c r="A34" s="17" t="s">
        <v>50</v>
      </c>
      <c r="B34" s="18" t="s">
        <v>19</v>
      </c>
      <c r="C34" s="32">
        <v>501732.18</v>
      </c>
      <c r="D34" s="32">
        <f t="shared" si="4"/>
        <v>81.571244619967899</v>
      </c>
      <c r="E34" s="32">
        <v>127630.13</v>
      </c>
      <c r="F34" s="32">
        <f t="shared" si="5"/>
        <v>83.603893370983755</v>
      </c>
      <c r="G34" s="10">
        <f t="shared" si="2"/>
        <v>25.437899956905298</v>
      </c>
      <c r="H34" s="10">
        <f t="shared" si="3"/>
        <v>-374102.05</v>
      </c>
      <c r="I34" s="7" t="s">
        <v>38</v>
      </c>
      <c r="K34" s="9"/>
      <c r="L34" s="9"/>
      <c r="M34" s="9"/>
      <c r="N34" s="30"/>
    </row>
    <row r="35" spans="1:16" ht="75">
      <c r="A35" s="17" t="s">
        <v>51</v>
      </c>
      <c r="B35" s="18" t="s">
        <v>20</v>
      </c>
      <c r="C35" s="32">
        <v>302848</v>
      </c>
      <c r="D35" s="32">
        <f t="shared" si="4"/>
        <v>49.236802571977819</v>
      </c>
      <c r="E35" s="32">
        <v>78887</v>
      </c>
      <c r="F35" s="32">
        <f t="shared" si="5"/>
        <v>51.674791339292661</v>
      </c>
      <c r="G35" s="10">
        <f t="shared" si="2"/>
        <v>26.048380705832631</v>
      </c>
      <c r="H35" s="10">
        <f t="shared" si="3"/>
        <v>-223961</v>
      </c>
      <c r="I35" s="7" t="s">
        <v>38</v>
      </c>
      <c r="K35" s="9"/>
      <c r="L35" s="9"/>
      <c r="M35" s="9"/>
      <c r="N35" s="30"/>
    </row>
    <row r="36" spans="1:16" ht="112.5">
      <c r="A36" s="17" t="s">
        <v>52</v>
      </c>
      <c r="B36" s="18" t="s">
        <v>21</v>
      </c>
      <c r="C36" s="32">
        <v>37929.58</v>
      </c>
      <c r="D36" s="32">
        <f t="shared" si="4"/>
        <v>6.1665629031660725</v>
      </c>
      <c r="E36" s="32">
        <v>4595.67</v>
      </c>
      <c r="F36" s="32">
        <f t="shared" si="5"/>
        <v>3.0103855934976242</v>
      </c>
      <c r="G36" s="10">
        <f t="shared" si="2"/>
        <v>12.116321878597127</v>
      </c>
      <c r="H36" s="10">
        <f t="shared" si="3"/>
        <v>-33333.910000000003</v>
      </c>
      <c r="I36" s="7" t="s">
        <v>38</v>
      </c>
      <c r="K36" s="9"/>
      <c r="L36" s="9"/>
      <c r="M36" s="9"/>
      <c r="N36" s="30"/>
    </row>
    <row r="37" spans="1:16" ht="112.5">
      <c r="A37" s="17" t="s">
        <v>53</v>
      </c>
      <c r="B37" s="18" t="s">
        <v>22</v>
      </c>
      <c r="C37" s="32">
        <v>152194.4</v>
      </c>
      <c r="D37" s="32">
        <f t="shared" si="4"/>
        <v>24.743652344940763</v>
      </c>
      <c r="E37" s="32">
        <v>41280.449999999997</v>
      </c>
      <c r="F37" s="32">
        <f t="shared" si="5"/>
        <v>27.040686553451181</v>
      </c>
      <c r="G37" s="10">
        <f t="shared" si="2"/>
        <v>27.123501258916228</v>
      </c>
      <c r="H37" s="10">
        <f t="shared" si="3"/>
        <v>-110913.95</v>
      </c>
      <c r="I37" s="7" t="s">
        <v>38</v>
      </c>
      <c r="K37" s="9"/>
      <c r="L37" s="9"/>
      <c r="M37" s="9"/>
      <c r="N37" s="30"/>
    </row>
    <row r="38" spans="1:16">
      <c r="A38" s="17" t="s">
        <v>54</v>
      </c>
      <c r="B38" s="18" t="s">
        <v>23</v>
      </c>
      <c r="C38" s="32">
        <v>8760.2000000000007</v>
      </c>
      <c r="D38" s="32">
        <f t="shared" si="4"/>
        <v>1.4242267998832423</v>
      </c>
      <c r="E38" s="32">
        <v>2867</v>
      </c>
      <c r="F38" s="32">
        <f t="shared" si="5"/>
        <v>1.8780233342597898</v>
      </c>
      <c r="G38" s="10">
        <f t="shared" si="2"/>
        <v>32.727563297641602</v>
      </c>
      <c r="H38" s="10">
        <f t="shared" si="3"/>
        <v>-5893.2000000000007</v>
      </c>
      <c r="I38" s="7" t="s">
        <v>38</v>
      </c>
      <c r="K38" s="9"/>
      <c r="L38" s="9"/>
      <c r="M38" s="9"/>
      <c r="N38" s="30"/>
    </row>
    <row r="39" spans="1:16">
      <c r="A39" s="12" t="s">
        <v>74</v>
      </c>
      <c r="B39" s="12"/>
      <c r="C39" s="8">
        <f>C40+C41+C42+C43+C44+C45+C46+C47+C48+C49+C50</f>
        <v>652972.76</v>
      </c>
      <c r="D39" s="8">
        <f t="shared" ref="D39:D49" si="6">C39/$C$39*100</f>
        <v>100</v>
      </c>
      <c r="E39" s="8">
        <f>E40+E41+E42+E43+E44+E45+E46+E47+E48+E49+E50</f>
        <v>112834.00999999998</v>
      </c>
      <c r="F39" s="8">
        <f>E39/$E$39*100</f>
        <v>100</v>
      </c>
      <c r="G39" s="8">
        <f t="shared" ref="G39:G49" si="7">E39/C39*100</f>
        <v>17.280048558227755</v>
      </c>
      <c r="H39" s="8">
        <f t="shared" ref="H39" si="8">E39-C39</f>
        <v>-540138.75</v>
      </c>
      <c r="I39" s="7" t="s">
        <v>38</v>
      </c>
      <c r="K39" s="33"/>
      <c r="M39" s="33"/>
      <c r="P39" s="33"/>
    </row>
    <row r="40" spans="1:16" ht="187.5">
      <c r="A40" s="13" t="s">
        <v>56</v>
      </c>
      <c r="B40" s="14" t="s">
        <v>25</v>
      </c>
      <c r="C40" s="15">
        <v>48926.31</v>
      </c>
      <c r="D40" s="10">
        <f t="shared" si="6"/>
        <v>7.4928562104183332</v>
      </c>
      <c r="E40" s="15">
        <v>6294.24</v>
      </c>
      <c r="F40" s="10">
        <f>E40/$E$39*100</f>
        <v>5.5783180975310556</v>
      </c>
      <c r="G40" s="10">
        <f t="shared" si="7"/>
        <v>12.864734740878681</v>
      </c>
      <c r="H40" s="10">
        <f t="shared" ref="H40:H50" si="9">E40-C40</f>
        <v>-42632.07</v>
      </c>
      <c r="I40" s="6" t="s">
        <v>89</v>
      </c>
      <c r="P40" s="33"/>
    </row>
    <row r="41" spans="1:16" ht="75">
      <c r="A41" s="13" t="s">
        <v>57</v>
      </c>
      <c r="B41" s="14" t="s">
        <v>26</v>
      </c>
      <c r="C41" s="15">
        <v>40833.94</v>
      </c>
      <c r="D41" s="10">
        <f t="shared" si="6"/>
        <v>6.2535441754109318</v>
      </c>
      <c r="E41" s="15">
        <v>21508.33</v>
      </c>
      <c r="F41" s="10">
        <f t="shared" ref="F41:F50" si="10">E41/$E$39*100</f>
        <v>19.061921135303091</v>
      </c>
      <c r="G41" s="10">
        <f t="shared" si="7"/>
        <v>52.672678658978292</v>
      </c>
      <c r="H41" s="10">
        <f t="shared" si="9"/>
        <v>-19325.61</v>
      </c>
      <c r="I41" s="11" t="s">
        <v>80</v>
      </c>
      <c r="P41" s="33"/>
    </row>
    <row r="42" spans="1:16" ht="56.25">
      <c r="A42" s="13" t="s">
        <v>58</v>
      </c>
      <c r="B42" s="14" t="s">
        <v>27</v>
      </c>
      <c r="C42" s="15">
        <v>49390.239999999998</v>
      </c>
      <c r="D42" s="10">
        <f t="shared" si="6"/>
        <v>7.5639051160418997</v>
      </c>
      <c r="E42" s="15">
        <v>4386.66</v>
      </c>
      <c r="F42" s="10">
        <f t="shared" si="10"/>
        <v>3.8877108063428754</v>
      </c>
      <c r="G42" s="10">
        <f t="shared" si="7"/>
        <v>8.881633294351273</v>
      </c>
      <c r="H42" s="10">
        <f t="shared" si="9"/>
        <v>-45003.58</v>
      </c>
      <c r="I42" s="11" t="s">
        <v>90</v>
      </c>
      <c r="P42" s="33"/>
    </row>
    <row r="43" spans="1:16" ht="56.25">
      <c r="A43" s="13" t="s">
        <v>59</v>
      </c>
      <c r="B43" s="14" t="s">
        <v>28</v>
      </c>
      <c r="C43" s="15">
        <v>161715.07</v>
      </c>
      <c r="D43" s="10">
        <f t="shared" si="6"/>
        <v>24.76597492367063</v>
      </c>
      <c r="E43" s="15">
        <v>22406.86</v>
      </c>
      <c r="F43" s="10">
        <f t="shared" si="10"/>
        <v>19.858250185382939</v>
      </c>
      <c r="G43" s="10">
        <f t="shared" si="7"/>
        <v>13.855764957465002</v>
      </c>
      <c r="H43" s="10">
        <f t="shared" si="9"/>
        <v>-139308.21000000002</v>
      </c>
      <c r="I43" s="11" t="s">
        <v>90</v>
      </c>
      <c r="P43" s="33"/>
    </row>
    <row r="44" spans="1:16" ht="56.25">
      <c r="A44" s="13" t="s">
        <v>70</v>
      </c>
      <c r="B44" s="14" t="s">
        <v>71</v>
      </c>
      <c r="C44" s="15">
        <v>292</v>
      </c>
      <c r="D44" s="10">
        <f t="shared" si="6"/>
        <v>4.4718557631714985E-2</v>
      </c>
      <c r="E44" s="15">
        <v>0</v>
      </c>
      <c r="F44" s="10">
        <f t="shared" si="10"/>
        <v>0</v>
      </c>
      <c r="G44" s="10">
        <f t="shared" si="7"/>
        <v>0</v>
      </c>
      <c r="H44" s="10">
        <f t="shared" si="9"/>
        <v>-292</v>
      </c>
      <c r="I44" s="11" t="s">
        <v>90</v>
      </c>
      <c r="P44" s="33"/>
    </row>
    <row r="45" spans="1:16">
      <c r="A45" s="13" t="s">
        <v>72</v>
      </c>
      <c r="B45" s="14" t="s">
        <v>73</v>
      </c>
      <c r="C45" s="15">
        <v>288529.83</v>
      </c>
      <c r="D45" s="10">
        <f t="shared" si="6"/>
        <v>44.187115860698391</v>
      </c>
      <c r="E45" s="15">
        <v>48153.93</v>
      </c>
      <c r="F45" s="10">
        <f t="shared" si="10"/>
        <v>42.676786901396142</v>
      </c>
      <c r="G45" s="10">
        <f t="shared" si="7"/>
        <v>16.689411282015449</v>
      </c>
      <c r="H45" s="10">
        <f t="shared" si="9"/>
        <v>-240375.90000000002</v>
      </c>
      <c r="I45" s="11"/>
      <c r="P45" s="33"/>
    </row>
    <row r="46" spans="1:16" ht="56.25">
      <c r="A46" s="13" t="s">
        <v>60</v>
      </c>
      <c r="B46" s="14" t="s">
        <v>29</v>
      </c>
      <c r="C46" s="15">
        <v>39445.07</v>
      </c>
      <c r="D46" s="10">
        <f t="shared" si="6"/>
        <v>6.0408446441165475</v>
      </c>
      <c r="E46" s="15">
        <v>4223.3999999999996</v>
      </c>
      <c r="F46" s="10">
        <f t="shared" si="10"/>
        <v>3.7430203889766931</v>
      </c>
      <c r="G46" s="10">
        <f t="shared" si="7"/>
        <v>10.707041462976234</v>
      </c>
      <c r="H46" s="10">
        <f t="shared" si="9"/>
        <v>-35221.67</v>
      </c>
      <c r="I46" s="11" t="s">
        <v>91</v>
      </c>
      <c r="P46" s="33"/>
    </row>
    <row r="47" spans="1:16" ht="37.5">
      <c r="A47" s="13" t="s">
        <v>61</v>
      </c>
      <c r="B47" s="14" t="s">
        <v>30</v>
      </c>
      <c r="C47" s="15">
        <v>21181.8</v>
      </c>
      <c r="D47" s="10">
        <f t="shared" si="6"/>
        <v>3.2439025480940429</v>
      </c>
      <c r="E47" s="15">
        <v>5302.17</v>
      </c>
      <c r="F47" s="10">
        <f t="shared" si="10"/>
        <v>4.6990885106361118</v>
      </c>
      <c r="G47" s="10">
        <f t="shared" si="7"/>
        <v>25.031725349120471</v>
      </c>
      <c r="H47" s="10">
        <f t="shared" si="9"/>
        <v>-15879.63</v>
      </c>
      <c r="I47" s="6"/>
      <c r="P47" s="33"/>
    </row>
    <row r="48" spans="1:16" ht="37.5">
      <c r="A48" s="13" t="s">
        <v>62</v>
      </c>
      <c r="B48" s="14" t="s">
        <v>31</v>
      </c>
      <c r="C48" s="15">
        <v>358.5</v>
      </c>
      <c r="D48" s="10">
        <f t="shared" si="6"/>
        <v>5.4902749695102136E-2</v>
      </c>
      <c r="E48" s="15">
        <v>65.08</v>
      </c>
      <c r="F48" s="10">
        <f t="shared" si="10"/>
        <v>5.767764524189118E-2</v>
      </c>
      <c r="G48" s="10">
        <f t="shared" si="7"/>
        <v>18.153417015341702</v>
      </c>
      <c r="H48" s="10">
        <f t="shared" si="9"/>
        <v>-293.42</v>
      </c>
      <c r="I48" s="6"/>
      <c r="P48" s="33"/>
    </row>
    <row r="49" spans="1:16" ht="75">
      <c r="A49" s="13" t="s">
        <v>63</v>
      </c>
      <c r="B49" s="14" t="s">
        <v>32</v>
      </c>
      <c r="C49" s="15">
        <v>1800</v>
      </c>
      <c r="D49" s="10">
        <f t="shared" si="6"/>
        <v>0.27566234156536634</v>
      </c>
      <c r="E49" s="15">
        <v>493.34</v>
      </c>
      <c r="F49" s="10">
        <f t="shared" si="10"/>
        <v>0.43722632918922233</v>
      </c>
      <c r="G49" s="10">
        <f t="shared" si="7"/>
        <v>27.407777777777774</v>
      </c>
      <c r="H49" s="10">
        <f t="shared" si="9"/>
        <v>-1306.6600000000001</v>
      </c>
      <c r="I49" s="6" t="s">
        <v>80</v>
      </c>
      <c r="P49" s="33"/>
    </row>
    <row r="50" spans="1:16" ht="75">
      <c r="A50" s="13" t="s">
        <v>64</v>
      </c>
      <c r="B50" s="14" t="s">
        <v>33</v>
      </c>
      <c r="C50" s="15">
        <v>500</v>
      </c>
      <c r="D50" s="10">
        <f>C50/$C$39*100</f>
        <v>7.6572872657046209E-2</v>
      </c>
      <c r="E50" s="15">
        <v>0</v>
      </c>
      <c r="F50" s="10">
        <f t="shared" si="10"/>
        <v>0</v>
      </c>
      <c r="G50" s="10">
        <f>E50/C50*100</f>
        <v>0</v>
      </c>
      <c r="H50" s="10">
        <f t="shared" si="9"/>
        <v>-500</v>
      </c>
      <c r="I50" s="6" t="s">
        <v>65</v>
      </c>
      <c r="P50" s="33"/>
    </row>
    <row r="52" spans="1:16" s="22" customFormat="1" ht="20.25">
      <c r="A52" s="22" t="s">
        <v>3</v>
      </c>
      <c r="E52" s="22" t="s">
        <v>68</v>
      </c>
      <c r="I52" s="29"/>
    </row>
    <row r="53" spans="1:16" s="22" customFormat="1" ht="20.25">
      <c r="I53" s="29"/>
    </row>
    <row r="54" spans="1:16" s="22" customFormat="1" ht="20.25">
      <c r="A54" s="22" t="s">
        <v>4</v>
      </c>
      <c r="E54" s="22" t="s">
        <v>88</v>
      </c>
      <c r="I54" s="29"/>
    </row>
    <row r="56" spans="1:16" s="35" customFormat="1" ht="15">
      <c r="A56" s="35" t="s">
        <v>66</v>
      </c>
      <c r="I56" s="36"/>
    </row>
    <row r="57" spans="1:16" s="35" customFormat="1" ht="15">
      <c r="A57" s="35" t="s">
        <v>67</v>
      </c>
      <c r="I57" s="36"/>
    </row>
  </sheetData>
  <mergeCells count="24">
    <mergeCell ref="A11:I11"/>
    <mergeCell ref="A12:I12"/>
    <mergeCell ref="A7:I7"/>
    <mergeCell ref="F2:I2"/>
    <mergeCell ref="F3:I3"/>
    <mergeCell ref="F4:I4"/>
    <mergeCell ref="A9:I9"/>
    <mergeCell ref="A10:I10"/>
    <mergeCell ref="E16:E17"/>
    <mergeCell ref="A6:I6"/>
    <mergeCell ref="C1"/>
    <mergeCell ref="C2"/>
    <mergeCell ref="C3"/>
    <mergeCell ref="C4"/>
    <mergeCell ref="I16:I17"/>
    <mergeCell ref="A16:A17"/>
    <mergeCell ref="B16:B17"/>
    <mergeCell ref="C16:C17"/>
    <mergeCell ref="G16:H16"/>
    <mergeCell ref="D16:D17"/>
    <mergeCell ref="F16:F17"/>
    <mergeCell ref="H15:I15"/>
    <mergeCell ref="A13:I13"/>
    <mergeCell ref="F1:I1"/>
  </mergeCells>
  <printOptions horizontalCentered="1"/>
  <pageMargins left="0.78740157480314965" right="0.39370078740157483" top="0.39370078740157483" bottom="0.39370078740157483" header="0" footer="0"/>
  <pageSetup paperSize="9" scale="57" orientation="portrait" horizontalDpi="4294967295" verticalDpi="4294967295" r:id="rId1"/>
  <rowBreaks count="1" manualBreakCount="1">
    <brk id="3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gorfo</dc:creator>
  <cp:lastModifiedBy>ms</cp:lastModifiedBy>
  <cp:lastPrinted>2018-04-20T13:55:49Z</cp:lastPrinted>
  <dcterms:created xsi:type="dcterms:W3CDTF">2017-10-19T11:07:25Z</dcterms:created>
  <dcterms:modified xsi:type="dcterms:W3CDTF">2018-07-17T10:33:21Z</dcterms:modified>
</cp:coreProperties>
</file>