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РЕС.ОБЕСПЕЧЕНИЕ" sheetId="1" state="visible" r:id="rId2"/>
    <sheet name="Правонарушения" sheetId="2" state="visible" r:id="rId3"/>
    <sheet name="БДД" sheetId="3" state="visible" r:id="rId4"/>
    <sheet name="Наркотики" sheetId="4" state="visible" r:id="rId5"/>
    <sheet name="Алкоголь" sheetId="5" state="visible" r:id="rId6"/>
    <sheet name="Экстремизм " sheetId="6" state="visible" r:id="rId7"/>
  </sheets>
  <definedNames>
    <definedName function="false" hidden="false" localSheetId="3" name="_xlnm.Print_Area" vbProcedure="false">Наркотики!$A$1:$L$84</definedName>
    <definedName function="false" hidden="false" localSheetId="1" name="_xlnm.Print_Area" vbProcedure="false">Правонарушения!$A$1:$L$68</definedName>
    <definedName function="false" hidden="false" localSheetId="5" name="_xlnm.Print_Area" vbProcedure="false">'Экстремизм '!$A$1:$L$208</definedName>
    <definedName function="false" hidden="false" localSheetId="0" name="_xlnm.Print_Area" vbProcedure="false">рес.обеспечение!$a$1:$K$57</definedName>
    <definedName function="false" hidden="false" localSheetId="2" name="Excel_BuiltIn_Print_Area" vbProcedure="false">БДД!$A$2:$L$73</definedName>
    <definedName function="false" hidden="false" localSheetId="5" name="Excel_BuiltIn_Print_Area" vbProcedure="false">'Экстремизм '!$A$2:$L$208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<sst xmlns="http://schemas.openxmlformats.org/spreadsheetml/2006/main" count="2425" uniqueCount="288">
  <si>
    <t xml:space="preserve">3. Ресурсное обеспечение муниципальной программы</t>
  </si>
  <si>
    <t xml:space="preserve">Наименование программы</t>
  </si>
  <si>
    <t xml:space="preserve">Срок исполнения</t>
  </si>
  <si>
    <t xml:space="preserve">Объем финансирования,   (тыс. руб.)</t>
  </si>
  <si>
    <t xml:space="preserve">В том числе: </t>
  </si>
  <si>
    <t xml:space="preserve">Исполнители, соисполнители, ответственные за реализацию программы</t>
  </si>
  <si>
    <t xml:space="preserve">Субвенции</t>
  </si>
  <si>
    <t xml:space="preserve">Собственные доходы:</t>
  </si>
  <si>
    <t xml:space="preserve">Внебюджетные средства</t>
  </si>
  <si>
    <t xml:space="preserve">Субсидии, иные межбюджетные трансферты</t>
  </si>
  <si>
    <t xml:space="preserve">Другие собственные доходы</t>
  </si>
  <si>
    <t xml:space="preserve">Всего</t>
  </si>
  <si>
    <t xml:space="preserve">в том числе</t>
  </si>
  <si>
    <t xml:space="preserve">из федерального бюджета</t>
  </si>
  <si>
    <t xml:space="preserve">из областного бюджета</t>
  </si>
  <si>
    <t xml:space="preserve">1. Муниципальная программа «Обеспечение общественного порядка и профилактики правонарушений ЗАТО г. Радужный Владимирской области Владимирской области                    </t>
  </si>
  <si>
    <t xml:space="preserve">-</t>
  </si>
  <si>
    <t xml:space="preserve">Администрация ЗАТО г.Радужный Владимирской области, административная комиссия, комиссия по делам несовершеннолетних и защите их прав, управление образования администрации ЗАТО г.Радужный Владимирской области, МКУ «Городской комитет муниципального хозяйства»,МКУ «Комитет по культуре и спорту», МКУ "Управление административными зданиями",  МКУ «Управление по делам гражданской обороны и чрезвычайным ситуациям»</t>
  </si>
  <si>
    <t xml:space="preserve">Итого по программе:</t>
  </si>
  <si>
    <t xml:space="preserve">2017-2023</t>
  </si>
  <si>
    <t xml:space="preserve">1.1. Подпрограмма «Комплексные меры профилактики правонарушений ЗАТО г.Радужный Владимирской области Владимирской области»</t>
  </si>
  <si>
    <t xml:space="preserve">Администрация ЗАТО г.Радужный Владимирской области, административная комиссия, комиссия по делам несовершеннолетних и защите их прав,  управление образования администрации ЗАТО г.Радужный Владимирской области, МКУ «Комитет по культуре и спорту», МКУ "Управление административными зданиями",  МКУ «Управление по делам гражданской обороны и чрезвычайным ситуациям»</t>
  </si>
  <si>
    <t xml:space="preserve">Итого по подпрограмме:</t>
  </si>
  <si>
    <t xml:space="preserve">1.2. Подпрограмма «Профилактика дорожно-транспортного травматизма в ЗАТО г. Радужный Владимирской области Владимирской области»</t>
  </si>
  <si>
    <t xml:space="preserve">Администрация ЗАТО г. Радужный Владиимрской области, МКУ «Комитет по культуре и спорту», Управление образования администрации ЗАТО г.Радужный Владимирской области, МКУ «ГКМХ»</t>
  </si>
  <si>
    <t xml:space="preserve">1.3.  Подпрограмма «Комплексные меры противодействия злоупотреблению наркотиками и их незаконному обороту на территории ЗАТО г. Радужный Владимирской области»</t>
  </si>
  <si>
    <t xml:space="preserve"> Администрация ЗАТО г. Радужный Владиимрской области, Управление образования администрации ЗАТО г. Радужный Владимирской области, МКУ «Комитет по культуре и спорту», КДНиЗП </t>
  </si>
  <si>
    <t xml:space="preserve">1.4.  Подпрограмма «Комплексные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области»</t>
  </si>
  <si>
    <t xml:space="preserve">Администрация ЗАТО г. Радужный Владиимрской области, управление образования администрации ЗАТО г. Радужный Владимирской области, МКУ «Комитет по культуре и спорту»</t>
  </si>
  <si>
    <t xml:space="preserve">1.5. Подпрограмма "Противодействие терроризму и экстремизму на территории ЗАТО г. Радужный Владимирской области"</t>
  </si>
  <si>
    <t xml:space="preserve">Администрация ЗАТО г. Радужный Владимирской области, Комиссия по делам несовершеннолетних и защите их прав, МО МВД России по ЗАТО г. Радужный Владимирской области, Управление образования администрации ЗАТО г. Радужный Владимирской области, МКУ «ККиС», МКУ «Управление по делам гражданской обороны и чрезвычайным ситуациям», МКУ «ГКМХ», МКУ «УАЗ».</t>
  </si>
  <si>
    <r>
      <rPr>
        <sz val="13"/>
        <rFont val="Times New Roman"/>
        <family val="1"/>
        <charset val="204"/>
      </rPr>
      <t xml:space="preserve">                                                          </t>
    </r>
    <r>
      <rPr>
        <sz val="13"/>
        <color rgb="FF000000"/>
        <rFont val="Times New Roman"/>
        <family val="1"/>
        <charset val="204"/>
      </rPr>
      <t xml:space="preserve">Приложение к подпрограмме</t>
    </r>
  </si>
  <si>
    <t xml:space="preserve">4. Перечень мероприятий муниципальной подпрограммы «Комплексные меры профилактики правонарушений ЗАТО г.Радужный Владимирской области»</t>
  </si>
  <si>
    <t xml:space="preserve">№ п/п</t>
  </si>
  <si>
    <t xml:space="preserve">Наименование мероприятия</t>
  </si>
  <si>
    <t xml:space="preserve">Объем финансирования, тыс.руб.</t>
  </si>
  <si>
    <t xml:space="preserve">В том числе:</t>
  </si>
  <si>
    <t xml:space="preserve">Исполнители, соисполнители ответственные за реализацию мероприятия</t>
  </si>
  <si>
    <t xml:space="preserve">Ожидаемые показатели оценки эффективности (количественные и качественные</t>
  </si>
  <si>
    <t xml:space="preserve">Основное мероприятие "Профилактика правонарушений"</t>
  </si>
  <si>
    <r>
      <rPr>
        <b val="true"/>
        <sz val="13"/>
        <color rgb="FF000000"/>
        <rFont val="Times New Roman"/>
        <family val="1"/>
        <charset val="204"/>
      </rPr>
      <t xml:space="preserve">Цель:</t>
    </r>
    <r>
      <rPr>
        <sz val="13"/>
        <color rgb="FF000000"/>
        <rFont val="Times New Roman"/>
        <family val="1"/>
        <charset val="204"/>
      </rPr>
      <t xml:space="preserve"> совершенствование системы профилактики правонарушений.</t>
    </r>
  </si>
  <si>
    <r>
      <rPr>
        <b val="true"/>
        <sz val="13"/>
        <color rgb="FF000000"/>
        <rFont val="Times New Roman"/>
        <family val="1"/>
        <charset val="204"/>
      </rPr>
      <t xml:space="preserve">Задачи:</t>
    </r>
    <r>
      <rPr>
        <sz val="13"/>
        <color rgb="FF000000"/>
        <rFont val="Times New Roman"/>
        <family val="1"/>
        <charset val="204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</si>
  <si>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t xml:space="preserve">1.</t>
  </si>
  <si>
    <t xml:space="preserve"> Ежегодное рассмотрение состояния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</si>
  <si>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 xml:space="preserve">Административная комиссия
</t>
  </si>
  <si>
    <t xml:space="preserve"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</si>
  <si>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 xml:space="preserve">2.</t>
  </si>
  <si>
    <t xml:space="preserve"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</si>
  <si>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 xml:space="preserve">Администрация ЗАТО г.Радужный Владимирской области
КДНиЗП
</t>
  </si>
  <si>
    <t xml:space="preserve"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</si>
  <si>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 xml:space="preserve">3.</t>
  </si>
  <si>
    <t xml:space="preserve">Материально-техническое обеспечение деятельности добровольных народных дружин ЗАТО г.Радужный Владимирской области (далее-ДНД) в целях охраны общественного порядка. Поощрение активно участвующих в охране общественного порядка и борьбе с правонарушениями членов ДНД.</t>
  </si>
  <si>
    <t xml:space="preserve">МКУ «Управление административными зданиями»</t>
  </si>
  <si>
    <t xml:space="preserve">Повышение эффективности системы социальной профилактики правонарушений</t>
  </si>
  <si>
    <t xml:space="preserve">4.</t>
  </si>
  <si>
    <t xml:space="preserve">Ежегодное проведение межведомственной комплексной профилактической операции "Подросток"</t>
  </si>
  <si>
    <t xml:space="preserve">Администрация ЗАТО г.Радужный Владимирской области;                           КДНиЗП</t>
  </si>
  <si>
    <t xml:space="preserve"> Профилактика правонарушений среди подростков и молодежи в каникулярное время</t>
  </si>
  <si>
    <t xml:space="preserve">5.</t>
  </si>
  <si>
    <t xml:space="preserve">Реализация комплекса  профилактических мероприятий в неблагополучных семьях, своевременному пресечению насилия в быту и преступлений на этой почве</t>
  </si>
  <si>
    <t xml:space="preserve">Администрация ЗАТО г.Радужный Владимирской области;  КДНиЗП                            </t>
  </si>
  <si>
    <t xml:space="preserve">Сокращение случаев правонарушений, совершаемых на бытовой почве в неблагополучных семьях</t>
  </si>
  <si>
    <t xml:space="preserve">6.</t>
  </si>
  <si>
    <t xml:space="preserve"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</si>
  <si>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 xml:space="preserve">   ФСПН                                                            КДНиЗП</t>
  </si>
  <si>
    <t xml:space="preserve">Уменьшение социальной напряженности в семьях и обществе</t>
  </si>
  <si>
    <t xml:space="preserve">7.</t>
  </si>
  <si>
    <t xml:space="preserve"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совершаемых в отношении детей, а также фактов немедицинского потребления психоактивных веществ</t>
  </si>
  <si>
    <t xml:space="preserve">Администрация ЗАТО г.Радужный Владимирской области;  КДНиЗП                 </t>
  </si>
  <si>
    <t xml:space="preserve">Снижение количества случаев насилия в отношении несовершеннолетних в неблагополучных семьях</t>
  </si>
  <si>
    <t xml:space="preserve">8.</t>
  </si>
  <si>
    <t xml:space="preserve">Проведение мониторинга состояния   правонарушений несовершеннолетних в образовательных организациях</t>
  </si>
  <si>
    <t xml:space="preserve">Управление образования     </t>
  </si>
  <si>
    <t xml:space="preserve">Снижение численности несовершеннолетних, совершающих правонарушения (анализ динамики правонарушений несовершеннолетних)</t>
  </si>
  <si>
    <t xml:space="preserve">9.</t>
  </si>
  <si>
    <t xml:space="preserve">Обустройство контрольно-пропускного пункта на въезде в город (КПП-1): расширение территории около КПП-1, устройство въездной арки, устройство видеонаблюдения</t>
  </si>
  <si>
    <t xml:space="preserve">МКУ «ГКМХ»</t>
  </si>
  <si>
    <t xml:space="preserve">Повышение безопасности граждан</t>
  </si>
  <si>
    <t xml:space="preserve">10.</t>
  </si>
  <si>
    <t xml:space="preserve">Текущий ремонт помещений здания №110, 17 квартала ЗАТО г.Радужный Владимирской области</t>
  </si>
  <si>
    <t xml:space="preserve">11.</t>
  </si>
  <si>
    <t xml:space="preserve">Участие образовательных организаций  в конкурсах социальных проектов  профилактической направленности</t>
  </si>
  <si>
    <t xml:space="preserve">Управление образования</t>
  </si>
  <si>
    <t xml:space="preserve">Повышение социальной активности образовательных организаций в развитии деятельности профилактической направленности </t>
  </si>
  <si>
    <t xml:space="preserve">ИТОГО ПО ПОДПРОГРАММЕ:</t>
  </si>
  <si>
    <r>
      <rPr>
        <sz val="13"/>
        <rFont val="Times New Roman"/>
        <family val="1"/>
        <charset val="204"/>
      </rPr>
      <t xml:space="preserve">  </t>
    </r>
    <r>
      <rPr>
        <sz val="13"/>
        <color rgb="FF000000"/>
        <rFont val="Times New Roman"/>
        <family val="1"/>
        <charset val="204"/>
      </rPr>
      <t xml:space="preserve">Приложение к подпрограмме</t>
    </r>
  </si>
  <si>
    <t xml:space="preserve">4. Перечень мероприятий муниципальной подпрограммы «Профилактика дорожно-транспортного травматизма в ЗАТО г. Радужный Владимирской области Владимирской области Владимирской области»</t>
  </si>
  <si>
    <t xml:space="preserve">Объем финанси-рования</t>
  </si>
  <si>
    <t xml:space="preserve">Ожидаемые показатели оценки эффективности (количественные и качественные </t>
  </si>
  <si>
    <t xml:space="preserve">Основное мероприятие "Профилактические мероприятия по сокращению аварийности и дорожно-транспортного травматизма"</t>
  </si>
  <si>
    <r>
      <rPr>
        <b val="true"/>
        <sz val="13"/>
        <color rgb="FF000000"/>
        <rFont val="Times New Roman"/>
        <family val="1"/>
        <charset val="204"/>
      </rPr>
      <t xml:space="preserve">Цель:</t>
    </r>
    <r>
      <rPr>
        <sz val="13"/>
        <color rgb="FF000000"/>
        <rFont val="Times New Roman"/>
        <family val="1"/>
        <charset val="204"/>
      </rPr>
      <t xml:space="preserve"> повышение правового сознания, предупреждение опасного поведения участников дорожного движения и сокращение количества ДТП.</t>
    </r>
  </si>
  <si>
    <r>
      <rPr>
        <b val="true"/>
        <sz val="13"/>
        <color rgb="FF000000"/>
        <rFont val="Times New Roman"/>
        <family val="1"/>
        <charset val="204"/>
      </rPr>
      <t xml:space="preserve">Задачи:</t>
    </r>
    <r>
      <rPr>
        <sz val="13"/>
        <color rgb="FF000000"/>
        <rFont val="Times New Roman"/>
        <family val="1"/>
        <charset val="204"/>
      </rPr>
      <t xml:space="preserve"> участие в проведении профилактических мероприятий по сокращению аварийности и дорожно-транспортного травматизма на пешеходных переходах и очагах аварийности; осуществление контроля за пассажирскими перевозками, перевозками опасных, особо опасных и крупногабаритных грузов,  профилактика правонарушений водителями, автотранспортных предприятий, а также технический контроль за транспортом физических и юридических лиц; совершенствование организации движения транспорта и пешеходов.</t>
    </r>
  </si>
  <si>
    <t xml:space="preserve">Участие в ежегодном муниципальном этапе                              областного конкурса «Безопасное колесо».</t>
  </si>
  <si>
    <t xml:space="preserve">  Управление образования </t>
  </si>
  <si>
    <t xml:space="preserve">Предупреждение опасного поведения участников  дорожного движения</t>
  </si>
  <si>
    <t xml:space="preserve">Проведение ежегодного городского  смотра – конкурса                              «Зеленый огонек»</t>
  </si>
  <si>
    <t xml:space="preserve"> Приобретение уголков, методической литературы и символики по безопасности дорожного движения в образовательные организации</t>
  </si>
  <si>
    <t xml:space="preserve">Предупреждение опасного поведения участников дорожного движения. Сокращение детского дорожно-транспортного травматизма.</t>
  </si>
  <si>
    <t xml:space="preserve"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</t>
  </si>
  <si>
    <t xml:space="preserve"> Управление образования</t>
  </si>
  <si>
    <t xml:space="preserve">Проведение воспитательной работы в дошкольных учреждениях и начальных классах общеобразовательных школ</t>
  </si>
  <si>
    <t xml:space="preserve">Участие в разработке и реализации плана оперативно-профилактических мероприятий по сокращению аварийности и дорожно-транспортного травматизма «Пешеход», «Скорость», «Бахус», «Внимание дети», "Велосипед" и др.</t>
  </si>
  <si>
    <t xml:space="preserve"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безопасности дорожного движения</t>
  </si>
  <si>
    <t xml:space="preserve">Предупреждение опасного поведения участников дорожного движения, пресечение, выявление преступлений и административных правонарушений, предупреждение дорожно-транспортных происшествий, сокращение количества лиц, пострадавших в ДТП.</t>
  </si>
  <si>
    <t xml:space="preserve">Обеспечение образовательных организаций средствами обучения правилам дорожного движения.
Приобретение мобильных автогородков:</t>
  </si>
  <si>
    <t xml:space="preserve">МКУ «ГКМХ»,                           управление образования</t>
  </si>
  <si>
    <t xml:space="preserve"> Снижение численности  дорожно-транспортного травматизма, развитие навыков безопасного поведения на улицах и дорогах</t>
  </si>
  <si>
    <t xml:space="preserve">-МБОУ СОШ № 1 -МБОУ СОШ № 2</t>
  </si>
  <si>
    <t xml:space="preserve">Изготовление и размещение наружной социальной  рекламы по безопасности дорожного движения на территории ЗАТО г. Радужный Владимирской области Владимирской области </t>
  </si>
  <si>
    <t xml:space="preserve">,</t>
  </si>
  <si>
    <t xml:space="preserve">МКУ "ККиС"                          </t>
  </si>
  <si>
    <t xml:space="preserve">Предупреждение опасного поведения участников дорожного движения, повышение правосознания населения; Сокращение количества дорожно-транспортных правонарушений и правонарушений в области дорожного движения</t>
  </si>
  <si>
    <t xml:space="preserve">Ремонт участкового пункта полиции 9 квартал, дом 6/1, к.110</t>
  </si>
  <si>
    <t xml:space="preserve">Приложение к подпрограмме</t>
  </si>
  <si>
    <t xml:space="preserve">4. Перечень мероприятий муниципальной подпрограммы«Комплексные меры противодействия злоупотреблению наркотиками и их незаконному обороту на территории  ЗАТО г. Радужный Владимирской области Владимирской области»</t>
  </si>
  <si>
    <t xml:space="preserve">Объем финанси-рования        (тыс. руб.)</t>
  </si>
  <si>
    <t xml:space="preserve">Основное мероприятие "Сокращение масштабов распространения наркомании и связанного с ней социального и экономического ущерба"</t>
  </si>
  <si>
    <r>
      <rPr>
        <b val="true"/>
        <sz val="13"/>
        <rFont val="Times New Roman"/>
        <family val="1"/>
        <charset val="204"/>
      </rPr>
      <t xml:space="preserve">Цель : </t>
    </r>
    <r>
      <rPr>
        <sz val="13"/>
        <rFont val="Times New Roman"/>
        <family val="1"/>
        <charset val="204"/>
      </rPr>
      <t xml:space="preserve">Сокращение масштабов распространения наркомании и связанного с ней социального и экономического ущерба.</t>
    </r>
  </si>
  <si>
    <r>
      <rPr>
        <b val="true"/>
        <sz val="13"/>
        <rFont val="Times New Roman"/>
        <family val="1"/>
        <charset val="204"/>
      </rPr>
      <t xml:space="preserve">Задачи :</t>
    </r>
    <r>
      <rPr>
        <sz val="13"/>
        <rFont val="Times New Roman"/>
        <family val="1"/>
        <charset val="204"/>
      </rPr>
      <t xml:space="preserve">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населения, прежде всего детей и подростков; Усиление контроля за оборотом наркотиков; Формирование негативного общественного отношения к немедицинскому потреблению наркотиков, обстановки нетерпимости к распространителям наркотических и психотропных веществ на основе социально ориентированной  информационной интервенции.</t>
    </r>
  </si>
  <si>
    <t xml:space="preserve">Участие в ежегодном мониторинге наркоситуации, проводимой областными структурами, с целью оптимизации затрат, внесения коррективов в направления организационной, законотворческой, лечебной, реабилитационной, профилактической и правоохранительной деятельности в сфере противодействия распространению наркомании</t>
  </si>
  <si>
    <t xml:space="preserve">
Управление образования,
МКУ "Комитет по культуре и спорту"
</t>
  </si>
  <si>
    <t xml:space="preserve">Проведение организационных и правовых мер противодействия злоупотреблению наркотиками и их незаконному обороту</t>
  </si>
  <si>
    <t xml:space="preserve">Участие   в федеральных и областных конференциях, круглых столах, семинарах по проблемам профилактики, диагностики и лечения лиц, употребляющих наркотические средства и психотропные вещества (наркомания, алкоголизм, токсикомания)</t>
  </si>
  <si>
    <t xml:space="preserve">Управление образования; МКУ "Комитет по культуре и спорту";                           КДНиЗП </t>
  </si>
  <si>
    <t xml:space="preserve">Подготовка для областных структур отчетов о ходе выполнения подпрограммы</t>
  </si>
  <si>
    <t xml:space="preserve">МКУ "Комитет по культуре и спорту"</t>
  </si>
  <si>
    <t xml:space="preserve">4. </t>
  </si>
  <si>
    <t xml:space="preserve">Проведение городских и участие в  областных  конкурсах, акциях, мероприятиях по профилактике асоциального поведения и пропаганде здорового образа жизни</t>
  </si>
  <si>
    <t xml:space="preserve">Проведение не менее 8 городских мероприятий в год и участие в областных мероприятиях.</t>
  </si>
  <si>
    <t xml:space="preserve">Проведение в образовательных организациях профилактических занятий (лекции, беседы) с   привлечением специалистов  городской больницы, МОМВД, УФСКН</t>
  </si>
  <si>
    <t xml:space="preserve">Повышение уровня сознания несовершеннолетних о  здоровом образе жизни</t>
  </si>
  <si>
    <t xml:space="preserve">Повышение квалификации педагогических работников образовательных организаций по профилактике и реабилитационной работе с детьми, склонными к употреблению наркотиков</t>
  </si>
  <si>
    <t xml:space="preserve">Организация и проведение спортивных соревнований по мини-футболу, футболу на снегу и хоккею среди дворовых команд</t>
  </si>
  <si>
    <t xml:space="preserve">Профилактика асоциальных явлений среди молодежи</t>
  </si>
  <si>
    <t xml:space="preserve">Оснащение наркопостов образовательных организаций методическими комплексами  по профилактике наркомании </t>
  </si>
  <si>
    <t xml:space="preserve">Проведение профилактической работы с учащимися  «группы риска». Проведение работы среди воспитанников и родителей по пропаганде здорового образа жизни</t>
  </si>
  <si>
    <t xml:space="preserve">2014 г.</t>
  </si>
  <si>
    <t xml:space="preserve">Создание и оборудование кабинетов наркопрофилактики в образовательных учреждениях</t>
  </si>
  <si>
    <t xml:space="preserve">Предупреждение вовлечения несовершеннолетних в употребление, хранение и распространение наркотических средств</t>
  </si>
  <si>
    <t xml:space="preserve">Изготовление информационных материалов, банеров по профилактике употребления наркотических средств, изготовление и установка щитов и банеров. </t>
  </si>
  <si>
    <t xml:space="preserve">Организация работы штаба волонтеров "КиберПатруль". </t>
  </si>
  <si>
    <t xml:space="preserve"> Поиск и выявление сайтов, содержащих информацию о распространении наркотических средств</t>
  </si>
  <si>
    <t xml:space="preserve">ПРОЕКТ</t>
  </si>
  <si>
    <t xml:space="preserve">4. Перечень мероприятий муниципальной подпрограммы «Комплексные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области»</t>
  </si>
  <si>
    <t xml:space="preserve">Объем финанси-рования (тыс. руб.)</t>
  </si>
  <si>
    <t xml:space="preserve">Ожидаемые показатели оценки эффективности (количественные и качественные)</t>
  </si>
  <si>
    <t xml:space="preserve">Основное мероприятие "Профилактика злоупотребления алкогольной продукцией"</t>
  </si>
  <si>
    <r>
      <rPr>
        <b val="true"/>
        <sz val="13"/>
        <rFont val="Times New Roman"/>
        <family val="1"/>
        <charset val="204"/>
      </rPr>
      <t xml:space="preserve">Цель:</t>
    </r>
    <r>
      <rPr>
        <sz val="13"/>
        <rFont val="Times New Roman"/>
        <family val="1"/>
        <charset val="204"/>
      </rPr>
      <t xml:space="preserve"> повышение эффективности профилактики злоупотребления алкогольной продукцией;</t>
    </r>
  </si>
  <si>
    <r>
      <rPr>
        <b val="true"/>
        <sz val="13"/>
        <rFont val="Times New Roman"/>
        <family val="1"/>
        <charset val="204"/>
      </rPr>
      <t xml:space="preserve">Задачи</t>
    </r>
    <r>
      <rPr>
        <sz val="13"/>
        <rFont val="Times New Roman"/>
        <family val="1"/>
        <charset val="204"/>
      </rPr>
      <t xml:space="preserve">: создание условий для формирования здорового образа жизни у населения города, ведение просветительской работы; проведение культурно – массовых мероприятий, направленных на формирование здорового образа жизни у населения города ; снижение общего уровня потребления алкогольной продукции.</t>
    </r>
  </si>
  <si>
    <t xml:space="preserve">Изготовление и распространение рекламно - информационных материалов и видеороликов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</si>
  <si>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 xml:space="preserve">МКУ «Комитет по культуре и спорту» </t>
  </si>
  <si>
    <t xml:space="preserve">Увеличение охвата населения, осознанно ведущего здоровый образ жизни.Просвещение населения о вреде злоупотребления алкоголем, формирование установок на ведение здорового образа жизни</t>
  </si>
  <si>
    <t xml:space="preserve">Приобретение  специализированной литературы по пропаганде здорового образа жизни, профилактике алкоголизации населения</t>
  </si>
  <si>
    <t xml:space="preserve">МБУК «Общедоступная библиотека»</t>
  </si>
  <si>
    <t xml:space="preserve">Размещение в средствах массовой информации материалов (пропагандистских роликов, статей, передач), направленных на разъяснение социального и экономического вреда  злоупотребления алкогольной продукцией</t>
  </si>
  <si>
    <t xml:space="preserve">МКУ «Комитет по культуре и спорту»</t>
  </si>
  <si>
    <t xml:space="preserve">Просвещение населения о вреде злоупотребления алкоголем, формирование установок на ведение здорового образа жизни</t>
  </si>
  <si>
    <t xml:space="preserve">Проведение ежеквартальных мероприятий по профилактике пьянства и алкоголизма (круглых столов, пресс-конференций, лекций, демонстраций фильмов), в том числе для учащихся образовательных организаций</t>
  </si>
  <si>
    <t xml:space="preserve">Проведение не менее 4 мероприятий в год</t>
  </si>
  <si>
    <t xml:space="preserve">Организация  деятельности городской агитбригады, направленной на профилактику вредных привычек у подростков и молодёжи («Сверстник – сверстнику»)</t>
  </si>
  <si>
    <t xml:space="preserve">Организация мероприятий с участием агитбригады не менее 3 раз в год</t>
  </si>
  <si>
    <t xml:space="preserve">Организация  и проведение городской акции «День отказа от алкоголя»</t>
  </si>
  <si>
    <t xml:space="preserve">Администрация ЗАТО г. Радужный Владимирской области</t>
  </si>
  <si>
    <t xml:space="preserve">Проведение не менее 1 акции в  год</t>
  </si>
  <si>
    <t xml:space="preserve">Организация книжных выставок, направленных на профилактику асоциального поведения и формирование мотивации к здоровому образу жизни</t>
  </si>
  <si>
    <t xml:space="preserve">Проведение выставок не менее 6 раз в год</t>
  </si>
  <si>
    <t xml:space="preserve">Организация и проведение туров выходного дня по Владимирской области для семей с детьми, состоящими в базе ДЕСОП</t>
  </si>
  <si>
    <t xml:space="preserve">АдминистрацияЗАТО г. Радужный Владимирской области,                            Управление образования</t>
  </si>
  <si>
    <t xml:space="preserve">Создание условий для повышения  культурного  и интеллектуального уровня  у детей, находящихся в трудной жизненной ситуации; проведение не менее 2 мероприятий в год</t>
  </si>
  <si>
    <t xml:space="preserve">Демонстрация фильмов о детском и подростковом пьянстве на родительских собраниях в школах с привлечением активистов общественных организаций</t>
  </si>
  <si>
    <t xml:space="preserve">Повышение уровня грамотности родителей в отношении причин и последствий детского и подросткового пьянства, профилактика вредных привычек у подрастающего поколения (проведение не менее 4 собраний в год).</t>
  </si>
  <si>
    <t xml:space="preserve">Проведение индивидуальных профилактических мероприятий с лицами, употребляющими алкогольной продукцией, а также несовершеннолетними, употребляющими алкоголь.</t>
  </si>
  <si>
    <t xml:space="preserve">  Администрация                        ЗАТО г. Радужный Владимирской области,              Управление образования</t>
  </si>
  <si>
    <t xml:space="preserve">Снижение количества преступлений и административных правонарушений, совершаемых в состоянии алкогольного опьянения</t>
  </si>
  <si>
    <t xml:space="preserve">Мероприятия по разъяснению несовершеннолетним лицам «группы риска» пагубного воздействия алкоголя на организм человека, ответственности за правонарушения, совершенные в состоянии опьянения.</t>
  </si>
  <si>
    <t xml:space="preserve">12.</t>
  </si>
  <si>
    <t xml:space="preserve">Контроль за продажей алкогольной продукции несовершеннолетним и распитием алкогольной продукции в общественных местах, особенно в местах проведения культурно - массовых мероприятий</t>
  </si>
  <si>
    <t xml:space="preserve">Уменьшение социальной напряженности в семьях и обществе.</t>
  </si>
  <si>
    <t xml:space="preserve">13.</t>
  </si>
  <si>
    <t xml:space="preserve">Проведение встреч с руководителями крупных организаций с целью совместной выработки предложений по реализации антиалкогольной политики на предприятиях города</t>
  </si>
  <si>
    <t xml:space="preserve">Уменьшения социальной напряженности в семьях и обществе.  Оздоровление обстановки в  общественных местах.</t>
  </si>
  <si>
    <t xml:space="preserve">
Приложение к подпрограмме        </t>
  </si>
  <si>
    <t xml:space="preserve">4. Перечень мероприятий муниципальной подпрограммы "Противодействие терроризму и экстремизму на территории ЗАТО г. Радужный Владимирской области Владимирской области"</t>
  </si>
  <si>
    <t xml:space="preserve">1. Основное мероприятие "Профилактика экстремизма и терроризма на территории ЗАТО г. Радужный Владимирской области Владимирской области"</t>
  </si>
  <si>
    <t xml:space="preserve">Цель: предупреждение (профилактика) терроризма и экстремизма.</t>
  </si>
  <si>
    <t xml:space="preserve">Задачи: Повышение уровня межведомственного взаимодействия по профилактике терроризма и экстремизма;-усиление антитеррористической защищенности объектов социальной сферы;- привлечение граждан, негосударственных структур, в том числе СМИ и общественных объединений, для обеспечения максимальной эффективной деятельности по профилактике проявлений терроризма и экстремизма;- проведение воспитательной, пропагандистской работы с населением ЗАТО г. Радужный Владимирской области Владимирской области.</t>
  </si>
  <si>
    <t xml:space="preserve">Разработка планов мероприятий по предотвращению  террористических актов в организациях социальной направленности</t>
  </si>
  <si>
    <t xml:space="preserve">Администрация ЗАТО г. Радужный Владимирской области ,  МКУ "ККиС",  Управление образования </t>
  </si>
  <si>
    <t xml:space="preserve">Совершенствование уровня антитеррористической защищенности</t>
  </si>
  <si>
    <t xml:space="preserve"> Проведение командно-штабных и тактико-специальных учений по отработке совместных действий заинтересованных служб при осуществлении мероприятий по обнаружению, обезвреживанию взрывных устройств, борьбе с проявлениями терроризма и экстремизма, устранению сопутствующих им процессов.</t>
  </si>
  <si>
    <t xml:space="preserve">МКУ «Управление по делам гражданской обороны и чрезвычайным ситуациям»</t>
  </si>
  <si>
    <t xml:space="preserve">Повышение уровня подготовки персонала</t>
  </si>
  <si>
    <t xml:space="preserve">Разработка инструкций и обучение руководителей и  персонала учреждений с учетом опыта действий ЧС, недостатков, выявленных в ходе учений и тренировок, распространение памяток населению</t>
  </si>
  <si>
    <t xml:space="preserve">Проведение в консультационных пунктах  консультаций, занятий по обеспечению антитеррористической защищенности среди населения</t>
  </si>
  <si>
    <t xml:space="preserve">Повышение бдительности населения</t>
  </si>
  <si>
    <t xml:space="preserve">На основе анализа причин и условий, способствующих хищению оружия, боеприпасов и взрывчатых веществ, разработка мер по предупреждению и пресечению этого вида преступлений, регулярное направление информации в соответствующие учреждения и ведомства с конкретными предложениями, обеспечение контроля за устранением выявленных недостатков.</t>
  </si>
  <si>
    <t xml:space="preserve">Администрация ЗАТО г. Радужный Владимирской области Владимирской области</t>
  </si>
  <si>
    <t xml:space="preserve">Обеспечение мониторинга процессов, влияющих на обстановку в сфере противодействия терроризму, совершенствование межведомственного взаимодействия при ситуационном реагировании на террористические проявления</t>
  </si>
  <si>
    <t xml:space="preserve">Организация информационных стендов по противодействию терроризму и экстремизму в жилом фонде, местах массового пребывания людей, общественном транспорте</t>
  </si>
  <si>
    <t xml:space="preserve"> МКУ "ГКМХ",                                                      Администрация ЗАТО г. Радужный Владимирской области </t>
  </si>
  <si>
    <t xml:space="preserve">Повышение уровня защищенности жилищного фонда от террористических актов и проявлений экстремизма, в том числе:</t>
  </si>
  <si>
    <t xml:space="preserve">Повышение защищенности жилого фонда</t>
  </si>
  <si>
    <t xml:space="preserve">-ограничение доступа посторонних лиц</t>
  </si>
  <si>
    <t xml:space="preserve">-ликвидация надписей и призывов экстремистского толка на фасадах многоквартирных домов </t>
  </si>
  <si>
    <t xml:space="preserve">МКУ "ГКМХ"</t>
  </si>
  <si>
    <t xml:space="preserve">Разработка паспортов антитеррористической защищенности объектов с массовым пребыванием людей, мест проведения праздничных мероприятий, оценка и анализ уровня их защиты.</t>
  </si>
  <si>
    <t xml:space="preserve">МКУ "УГОЧС"</t>
  </si>
  <si>
    <t xml:space="preserve">Оценка состояния антитеррористичесой защищенности объектов с массовым пребыванием людей</t>
  </si>
  <si>
    <t xml:space="preserve">Повышение технической оснащенности административного здания администрации ЗАТО г. Радужный Владимирской области Владимирской области, в том числе:</t>
  </si>
  <si>
    <t xml:space="preserve">МКУ «Управление административными зданиями</t>
  </si>
  <si>
    <t xml:space="preserve">Повышение технической оснащенности административного здания </t>
  </si>
  <si>
    <t xml:space="preserve">- оснащение ГГС оповещением и управление  эвакуацией в экстремальных ситуациях</t>
  </si>
  <si>
    <t xml:space="preserve">-оборудование системы ограничения доступа на входе в административное здание</t>
  </si>
  <si>
    <t xml:space="preserve">Подготовка и показ тематических видеоматериалов на телевидении по разъяснению сущности терроризма и экстремизма, повышении бдительности,  о правилах поведения в экстремальных ситуациях </t>
  </si>
  <si>
    <t xml:space="preserve">Администрация ЗАТО г. Радужный Владимирской области </t>
  </si>
  <si>
    <t xml:space="preserve">Проведение воспитательной, пропагантистской  работы с населением</t>
  </si>
  <si>
    <t xml:space="preserve">Проведение регулярного освещения в средствах массовой информации ЗАТО г. Радужный Владимирской области Владимирской области результатов деятельности правоохранительных органов в сфере профилактики и борьбы с терроризмом и экстремизмом, а также публикации материалов по антитеррористической деятельности </t>
  </si>
  <si>
    <t xml:space="preserve">Проведение воспитательной, пропагантистской  работы  с населением</t>
  </si>
  <si>
    <t xml:space="preserve">Организация в образовательных учреждениях  "круглых столов", лекций, бесед  по разъяснению основ законодательства в сфере межнациональных отношений, по профилактике проявлений экстремизма и терроризма, преступлений против личности, общества, государства</t>
  </si>
  <si>
    <t xml:space="preserve">Управление образования, образовательные организации, МКУ "Комитет по культуре и спорту"</t>
  </si>
  <si>
    <t xml:space="preserve">Проведение воспитательной, пропагантистской работы среди подростков и молодежи</t>
  </si>
  <si>
    <t xml:space="preserve">Организация и проведение городских конкурсов, акций в сфере                        профилактики экстремизма в подростковой среде</t>
  </si>
  <si>
    <t xml:space="preserve">Проведение мероприятий, направленных на профилактику идей экстремизма среди подростков и молодежи</t>
  </si>
  <si>
    <t xml:space="preserve">14.</t>
  </si>
  <si>
    <t xml:space="preserve"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</si>
  <si>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 xml:space="preserve">МКУ "Комитет по культуре и спорту"              </t>
  </si>
  <si>
    <t xml:space="preserve">Проведение мероприятий, направленных на профилактику идей экстремизма и терроризма среди подростков и молодежи</t>
  </si>
  <si>
    <t xml:space="preserve">15.</t>
  </si>
  <si>
    <t xml:space="preserve">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</t>
  </si>
  <si>
    <t xml:space="preserve">Изучение обстановки в среде радикально настроенной молодежи, предупреждение правонарушений на межнациональной основе</t>
  </si>
  <si>
    <t xml:space="preserve">16.</t>
  </si>
  <si>
    <t xml:space="preserve">Проведение "Месячника безопасности" в общеобразовательных организациях города</t>
  </si>
  <si>
    <t xml:space="preserve">Проведение воспитательной, пропагантистской работы  с населением</t>
  </si>
  <si>
    <t xml:space="preserve">17.</t>
  </si>
  <si>
    <t xml:space="preserve">Обепечение антитеррористической защищенности учреждений культуры и образования</t>
  </si>
  <si>
    <t xml:space="preserve">Всего по учреждениям  культуры</t>
  </si>
  <si>
    <t xml:space="preserve">Антитеррористическая защищенность учреждений культуры и образования   на 100 %</t>
  </si>
  <si>
    <t xml:space="preserve">МКУ "КкиС" (МБУ ДО «ДШИ»)</t>
  </si>
  <si>
    <t xml:space="preserve">МКУ "КкиС" (МБОУ ДОД «ДЮСШ»)</t>
  </si>
  <si>
    <t xml:space="preserve">МКУ "ККиС" (МБУК КЦ «Досуг»)</t>
  </si>
  <si>
    <t xml:space="preserve">МКУ "КкиС" (МБУК «ЦДМ»)</t>
  </si>
  <si>
    <t xml:space="preserve">МКУ "ККиС" (МБУК «ПкиО»)</t>
  </si>
  <si>
    <t xml:space="preserve">МКУ "КкиС" (МБУК «МСДЦ»)</t>
  </si>
  <si>
    <t xml:space="preserve">Всего по ОУ управления образования</t>
  </si>
  <si>
    <t xml:space="preserve"> (МБДОУ ЦРР д/с №3)</t>
  </si>
  <si>
    <t xml:space="preserve"> (МБДОУ ЦРР д/с №5)</t>
  </si>
  <si>
    <t xml:space="preserve"> (МБДОУ ЦРР д/с №6)</t>
  </si>
  <si>
    <t xml:space="preserve"> (МБОУ СОШ №1)</t>
  </si>
  <si>
    <t xml:space="preserve"> (МБОУ СОШ №2)</t>
  </si>
  <si>
    <t xml:space="preserve"> (МБОУ ДОД ЦВР «Лад»)</t>
  </si>
  <si>
    <t xml:space="preserve">Управление образования (ДООЛ)</t>
  </si>
  <si>
    <t xml:space="preserve">МКУ "ККиС" (МБУК «МСДЦ»)</t>
  </si>
  <si>
    <t xml:space="preserve">МКУ "ККиС" (МБУК «ЦДМ»)</t>
  </si>
  <si>
    <t xml:space="preserve">МКУ "ККиС" (МБУ ДО «ДШИ»)</t>
  </si>
  <si>
    <t xml:space="preserve">МКУ "ККиС" (МБОУ ДОД «ДЮСШ»)</t>
  </si>
  <si>
    <t xml:space="preserve">учреждения образования</t>
  </si>
  <si>
    <t xml:space="preserve">18.</t>
  </si>
  <si>
    <t xml:space="preserve">Оснащение системой контроля и управления доступом(СКУД)</t>
  </si>
  <si>
    <t xml:space="preserve">Оснащение системой контроля и управления доступом(СКУД) всех образовательных учреждений на 100%</t>
  </si>
  <si>
    <t xml:space="preserve">МБДОУ ЦРР д/с №3</t>
  </si>
  <si>
    <t xml:space="preserve">МБДОУ ЦРР д/с №5</t>
  </si>
  <si>
    <t xml:space="preserve">МБДОУ ЦРР д/с №6</t>
  </si>
  <si>
    <t xml:space="preserve">МБОУ СОШ №1</t>
  </si>
  <si>
    <t xml:space="preserve">МБОУ СОШ №2</t>
  </si>
  <si>
    <t xml:space="preserve">МБОУ ДОД ЦВР «Лад»</t>
  </si>
  <si>
    <t xml:space="preserve">19.</t>
  </si>
  <si>
    <t xml:space="preserve">Оснащение образовательных учреждений ручными металлодетекторами</t>
  </si>
  <si>
    <t xml:space="preserve"> учреждения образования</t>
  </si>
  <si>
    <t xml:space="preserve">Оснащение ручными металлодетекторами всех образовательных учреждений на 100%</t>
  </si>
  <si>
    <t xml:space="preserve">20.</t>
  </si>
  <si>
    <t xml:space="preserve">Дооборудование газовой миникотельной системой двухрубежной  охранной сигнализацией</t>
  </si>
  <si>
    <t xml:space="preserve">Дооборудование газовой миникотельной системой двухрубежной охранной сигнализацией СОШ №1, МБДОУ ЦРР Д/С №5 на 100 % </t>
  </si>
  <si>
    <t xml:space="preserve">21.</t>
  </si>
  <si>
    <t xml:space="preserve">Обеспечение модернизированной системой   видеонаблюдения  </t>
  </si>
  <si>
    <t xml:space="preserve">Обеспечение системой видеонаблюдения по всем образовательным учреждениям  на 100 %</t>
  </si>
  <si>
    <t xml:space="preserve">Управление образования (ДОЛ)</t>
  </si>
  <si>
    <t xml:space="preserve"> Управление образования (МБОУ СОШ №2)</t>
  </si>
  <si>
    <t xml:space="preserve">22.</t>
  </si>
  <si>
    <t xml:space="preserve">Установка уличного оповещения</t>
  </si>
  <si>
    <t xml:space="preserve">Установка уличного оповещения на 100 %</t>
  </si>
  <si>
    <t xml:space="preserve">Управление образования (дол)</t>
  </si>
  <si>
    <t xml:space="preserve">Разрешение на водопользование скважиной</t>
  </si>
  <si>
    <t xml:space="preserve">ЦВР (доол)</t>
  </si>
  <si>
    <t xml:space="preserve">23.</t>
  </si>
  <si>
    <t xml:space="preserve">Замена шлейфа для АПС</t>
  </si>
  <si>
    <t xml:space="preserve">24.</t>
  </si>
  <si>
    <t xml:space="preserve">Обеспечение охранной сигнализацией</t>
  </si>
  <si>
    <t xml:space="preserve">ЦВР (сск)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</si>
</sst>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0.00000"/>
    <numFmt numFmtId="166" formatCode="0.00"/>
    <numFmt numFmtId="167" formatCode="0.000000"/>
    <numFmt numFmtId="168" formatCode="#,##0.00000"/>
    <numFmt numFmtId="169" formatCode="0.000"/>
    <numFmt numFmtId="170" formatCode="#,##0.000"/>
    <numFmt numFmtId="171" formatCode="_-* #,##0.00\ _₽_-;\-* #,##0.00\ _₽_-;_-* \-??\ _₽_-;_-@_-"/>
    <numFmt numFmtId="172" formatCode="#,##0.00"/>
    <numFmt numFmtId="173" formatCode="@"/>
    <numFmt numFmtId="174" formatCode="0"/>
    <numFmt numFmtId="175" formatCode="#,##0.0"/>
    <numFmt numFmtId="176" formatCode="mm/dd/yyyy"/>
    <numFmt numFmtId="177" formatCode="0.0000"/>
    <numFmt numFmtId="178" formatCode="0%"/>
    <numFmt numFmtId="179" formatCode="_-* #,##0.0\ _₽_-;\-* #,##0.0\ _₽_-;_-* \-??\ _₽_-;_-@_-"/>
    <numFmt numFmtId="180" formatCode="#,##0.0000"/>
  </numFmts>
  <fonts count="17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 val="true"/>
      <sz val="13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3"/>
      <name val="Arial Cyr"/>
      <family val="2"/>
      <charset val="204"/>
    </font>
    <font>
      <sz val="13"/>
      <name val="Times New Roman"/>
      <family val="1"/>
      <charset val="1"/>
    </font>
    <font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5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11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2" borderId="18" xfId="0" applyFont="true" applyBorder="true" applyAlignment="true" applyProtection="false">
      <alignment horizontal="left" vertical="center" textRotation="0" wrapText="true" indent="4" shrinkToFit="false"/>
      <protection locked="true" hidden="false"/>
    </xf>
    <xf numFmtId="169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2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9" fillId="2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4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9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9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9" fillId="0" borderId="5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5" fillId="2" borderId="2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7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4" fillId="2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14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6" fillId="2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2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6" fillId="2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4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B1:M62"/>
  <sheetViews>
    <sheetView showFormulas="false" showGridLines="true" showRowColHeaders="true" showZeros="true" rightToLeft="false" tabSelected="false" showOutlineSymbols="true" defaultGridColor="true" view="pageBreakPreview" topLeftCell="A15" colorId="64" zoomScale="65" zoomScaleNormal="100" zoomScalePageLayoutView="65" workbookViewId="0">
      <selection pane="topLeft" activeCell="E66" activeCellId="0" sqref="E66"/>
    </sheetView>
  </sheetViews>
  <sheetFormatPr defaultColWidth="9.01171875" defaultRowHeight="16.5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1" width="74.15"/>
    <col collapsed="false" customWidth="true" hidden="false" outlineLevel="0" max="3" min="3" style="1" width="17.86"/>
    <col collapsed="false" customWidth="true" hidden="false" outlineLevel="0" max="4" min="4" style="1" width="19.42"/>
    <col collapsed="false" customWidth="false" hidden="false" outlineLevel="0" max="5" min="5" style="1" width="9"/>
    <col collapsed="false" customWidth="true" hidden="false" outlineLevel="0" max="7" min="6" style="1" width="13.43"/>
    <col collapsed="false" customWidth="true" hidden="false" outlineLevel="0" max="8" min="8" style="1" width="14.86"/>
    <col collapsed="false" customWidth="true" hidden="false" outlineLevel="0" max="9" min="9" style="1" width="18.58"/>
    <col collapsed="false" customWidth="true" hidden="false" outlineLevel="0" max="10" min="10" style="1" width="19"/>
    <col collapsed="false" customWidth="true" hidden="false" outlineLevel="0" max="11" min="11" style="1" width="105.42"/>
    <col collapsed="false" customWidth="true" hidden="false" outlineLevel="0" max="12" min="12" style="1" width="4.71"/>
    <col collapsed="false" customWidth="true" hidden="false" outlineLevel="0" max="13" min="13" style="1" width="19"/>
    <col collapsed="false" customWidth="false" hidden="false" outlineLevel="0" max="1024" min="14" style="1" width="9"/>
  </cols>
  <sheetData>
    <row r="1" customFormat="false" ht="27" hidden="false" customHeight="tru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8.5" hidden="true" customHeight="true" outlineLevel="0" collapsed="false"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30" hidden="false" customHeight="true" outlineLevel="0" collapsed="false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</row>
    <row r="4" customFormat="false" ht="15.75" hidden="false" customHeight="true" outlineLevel="0" collapsed="false">
      <c r="B4" s="5" t="s">
        <v>1</v>
      </c>
      <c r="C4" s="6" t="s">
        <v>2</v>
      </c>
      <c r="D4" s="6" t="s">
        <v>3</v>
      </c>
      <c r="E4" s="6" t="s">
        <v>4</v>
      </c>
      <c r="F4" s="6"/>
      <c r="G4" s="6"/>
      <c r="H4" s="6"/>
      <c r="I4" s="6"/>
      <c r="J4" s="6"/>
      <c r="K4" s="7" t="s">
        <v>5</v>
      </c>
    </row>
    <row r="5" customFormat="false" ht="15" hidden="false" customHeight="true" outlineLevel="0" collapsed="false">
      <c r="B5" s="5"/>
      <c r="C5" s="6"/>
      <c r="D5" s="6"/>
      <c r="E5" s="8" t="s">
        <v>6</v>
      </c>
      <c r="F5" s="8" t="s">
        <v>7</v>
      </c>
      <c r="G5" s="8"/>
      <c r="H5" s="8"/>
      <c r="I5" s="8"/>
      <c r="J5" s="8" t="s">
        <v>8</v>
      </c>
      <c r="K5" s="7"/>
    </row>
    <row r="6" customFormat="false" ht="33.75" hidden="false" customHeight="true" outlineLevel="0" collapsed="false">
      <c r="B6" s="5"/>
      <c r="C6" s="6"/>
      <c r="D6" s="6"/>
      <c r="E6" s="6"/>
      <c r="F6" s="9" t="s">
        <v>9</v>
      </c>
      <c r="G6" s="9"/>
      <c r="H6" s="9"/>
      <c r="I6" s="8" t="s">
        <v>10</v>
      </c>
      <c r="J6" s="8"/>
      <c r="K6" s="7"/>
    </row>
    <row r="7" customFormat="false" ht="19.5" hidden="false" customHeight="true" outlineLevel="0" collapsed="false">
      <c r="B7" s="5"/>
      <c r="C7" s="6"/>
      <c r="D7" s="6"/>
      <c r="E7" s="6"/>
      <c r="F7" s="10" t="s">
        <v>11</v>
      </c>
      <c r="G7" s="11" t="s">
        <v>12</v>
      </c>
      <c r="H7" s="11"/>
      <c r="I7" s="8"/>
      <c r="J7" s="8"/>
      <c r="K7" s="7"/>
    </row>
    <row r="8" customFormat="false" ht="48" hidden="false" customHeight="true" outlineLevel="0" collapsed="false">
      <c r="B8" s="5"/>
      <c r="C8" s="6"/>
      <c r="D8" s="6"/>
      <c r="E8" s="6"/>
      <c r="F8" s="10"/>
      <c r="G8" s="8" t="s">
        <v>13</v>
      </c>
      <c r="H8" s="12" t="s">
        <v>14</v>
      </c>
      <c r="I8" s="8"/>
      <c r="J8" s="8"/>
      <c r="K8" s="7"/>
    </row>
    <row r="9" customFormat="false" ht="17.25" hidden="false" customHeight="false" outlineLevel="0" collapsed="false">
      <c r="B9" s="13" t="n">
        <v>1</v>
      </c>
      <c r="C9" s="14" t="n">
        <v>2</v>
      </c>
      <c r="D9" s="14" t="n">
        <v>3</v>
      </c>
      <c r="E9" s="14" t="n">
        <v>4</v>
      </c>
      <c r="F9" s="14" t="n">
        <v>5</v>
      </c>
      <c r="G9" s="14" t="n">
        <v>6</v>
      </c>
      <c r="H9" s="15" t="n">
        <v>7</v>
      </c>
      <c r="I9" s="15" t="n">
        <v>8</v>
      </c>
      <c r="J9" s="14" t="n">
        <v>9</v>
      </c>
      <c r="K9" s="16" t="n">
        <v>10</v>
      </c>
    </row>
    <row r="10" customFormat="false" ht="20.25" hidden="false" customHeight="true" outlineLevel="0" collapsed="false">
      <c r="B10" s="17" t="s">
        <v>15</v>
      </c>
      <c r="C10" s="18" t="n">
        <v>2017</v>
      </c>
      <c r="D10" s="19" t="n">
        <f aca="false">I10+J10+H10</f>
        <v>417.75586</v>
      </c>
      <c r="E10" s="20" t="s">
        <v>16</v>
      </c>
      <c r="F10" s="21" t="n">
        <f aca="false">H10</f>
        <v>142</v>
      </c>
      <c r="G10" s="21" t="s">
        <v>16</v>
      </c>
      <c r="H10" s="21" t="n">
        <f aca="false">БДД!H49</f>
        <v>142</v>
      </c>
      <c r="I10" s="22" t="n">
        <v>205.75586</v>
      </c>
      <c r="J10" s="21" t="n">
        <v>70</v>
      </c>
      <c r="K10" s="23" t="s">
        <v>17</v>
      </c>
      <c r="M10" s="24"/>
    </row>
    <row r="11" customFormat="false" ht="21" hidden="false" customHeight="true" outlineLevel="0" collapsed="false">
      <c r="B11" s="17"/>
      <c r="C11" s="18" t="n">
        <v>2018</v>
      </c>
      <c r="D11" s="25" t="n">
        <f aca="false">D19+D27+D35+D43+D51</f>
        <v>8221.11078</v>
      </c>
      <c r="E11" s="26" t="s">
        <v>16</v>
      </c>
      <c r="F11" s="27" t="s">
        <v>16</v>
      </c>
      <c r="G11" s="27" t="s">
        <v>16</v>
      </c>
      <c r="H11" s="28" t="str">
        <f aca="false">H19</f>
        <v>-</v>
      </c>
      <c r="I11" s="29" t="n">
        <f aca="false">I19+I27+I35+I43+I51</f>
        <v>8221.11078</v>
      </c>
      <c r="J11" s="27" t="str">
        <f aca="false">J19</f>
        <v>-</v>
      </c>
      <c r="K11" s="23"/>
      <c r="M11" s="24"/>
    </row>
    <row r="12" customFormat="false" ht="21.75" hidden="false" customHeight="true" outlineLevel="0" collapsed="false">
      <c r="B12" s="17"/>
      <c r="C12" s="18" t="n">
        <v>2019</v>
      </c>
      <c r="D12" s="25" t="n">
        <f aca="false">D20+D28+D36+D44+D52</f>
        <v>1024.57277</v>
      </c>
      <c r="E12" s="26" t="s">
        <v>16</v>
      </c>
      <c r="F12" s="27" t="s">
        <v>16</v>
      </c>
      <c r="G12" s="27" t="s">
        <v>16</v>
      </c>
      <c r="H12" s="27" t="s">
        <v>16</v>
      </c>
      <c r="I12" s="29" t="n">
        <f aca="false">I20+I28+I36+I44+I52</f>
        <v>1014.57277</v>
      </c>
      <c r="J12" s="27" t="n">
        <f aca="false">J20</f>
        <v>10</v>
      </c>
      <c r="K12" s="23"/>
      <c r="M12" s="24"/>
    </row>
    <row r="13" customFormat="false" ht="22.5" hidden="false" customHeight="true" outlineLevel="0" collapsed="false">
      <c r="B13" s="17"/>
      <c r="C13" s="18" t="n">
        <v>2020</v>
      </c>
      <c r="D13" s="30" t="n">
        <f aca="false">H13+I13+J13</f>
        <v>473.437</v>
      </c>
      <c r="E13" s="26" t="s">
        <v>16</v>
      </c>
      <c r="F13" s="27" t="n">
        <f aca="false">H13</f>
        <v>143</v>
      </c>
      <c r="G13" s="27" t="s">
        <v>16</v>
      </c>
      <c r="H13" s="27" t="n">
        <v>143</v>
      </c>
      <c r="I13" s="31" t="n">
        <f aca="false">I29+I21+I37+I45+I53</f>
        <v>320.437</v>
      </c>
      <c r="J13" s="27" t="n">
        <v>10</v>
      </c>
      <c r="K13" s="23"/>
      <c r="M13" s="24"/>
    </row>
    <row r="14" customFormat="false" ht="22.5" hidden="false" customHeight="true" outlineLevel="0" collapsed="false">
      <c r="B14" s="17"/>
      <c r="C14" s="18" t="n">
        <v>2021</v>
      </c>
      <c r="D14" s="32" t="n">
        <f aca="false">H14+I14+J14</f>
        <v>241</v>
      </c>
      <c r="E14" s="26" t="s">
        <v>16</v>
      </c>
      <c r="F14" s="27" t="n">
        <f aca="false">H14</f>
        <v>100</v>
      </c>
      <c r="G14" s="27" t="s">
        <v>16</v>
      </c>
      <c r="H14" s="27" t="n">
        <v>100</v>
      </c>
      <c r="I14" s="28" t="n">
        <f aca="false">I22+I30+I38+I46+I54</f>
        <v>131</v>
      </c>
      <c r="J14" s="27" t="n">
        <v>10</v>
      </c>
      <c r="K14" s="23"/>
      <c r="M14" s="24"/>
    </row>
    <row r="15" customFormat="false" ht="21" hidden="false" customHeight="true" outlineLevel="0" collapsed="false">
      <c r="B15" s="17"/>
      <c r="C15" s="18" t="n">
        <v>2022</v>
      </c>
      <c r="D15" s="32" t="n">
        <f aca="false">I15+J15</f>
        <v>10</v>
      </c>
      <c r="E15" s="26" t="s">
        <v>16</v>
      </c>
      <c r="F15" s="26" t="s">
        <v>16</v>
      </c>
      <c r="G15" s="26" t="s">
        <v>16</v>
      </c>
      <c r="H15" s="26" t="s">
        <v>16</v>
      </c>
      <c r="I15" s="28" t="n">
        <f aca="false">I23+I31+I39+I47+I55</f>
        <v>0</v>
      </c>
      <c r="J15" s="27" t="n">
        <f aca="false">J23</f>
        <v>10</v>
      </c>
      <c r="K15" s="23"/>
      <c r="M15" s="24"/>
    </row>
    <row r="16" customFormat="false" ht="21" hidden="false" customHeight="true" outlineLevel="0" collapsed="false">
      <c r="B16" s="17"/>
      <c r="C16" s="18" t="n">
        <v>2023</v>
      </c>
      <c r="D16" s="33" t="n">
        <f aca="false">I16+J16</f>
        <v>10</v>
      </c>
      <c r="E16" s="26" t="s">
        <v>16</v>
      </c>
      <c r="F16" s="26" t="s">
        <v>16</v>
      </c>
      <c r="G16" s="26" t="s">
        <v>16</v>
      </c>
      <c r="H16" s="26" t="s">
        <v>16</v>
      </c>
      <c r="I16" s="34" t="n">
        <f aca="false">I24+I32+I40+I48+I56</f>
        <v>0</v>
      </c>
      <c r="J16" s="35" t="n">
        <f aca="false">J24</f>
        <v>10</v>
      </c>
      <c r="K16" s="23"/>
      <c r="M16" s="24"/>
    </row>
    <row r="17" customFormat="false" ht="24.95" hidden="false" customHeight="true" outlineLevel="0" collapsed="false">
      <c r="B17" s="18" t="s">
        <v>18</v>
      </c>
      <c r="C17" s="36" t="s">
        <v>19</v>
      </c>
      <c r="D17" s="37" t="n">
        <f aca="false">D10+D11+D12+D13+D14+D15+D16</f>
        <v>10397.87641</v>
      </c>
      <c r="E17" s="38" t="s">
        <v>16</v>
      </c>
      <c r="F17" s="39" t="n">
        <f aca="false">F10+F13+F14</f>
        <v>385</v>
      </c>
      <c r="G17" s="39" t="s">
        <v>16</v>
      </c>
      <c r="H17" s="40" t="n">
        <f aca="false">H10+H13+H14</f>
        <v>385</v>
      </c>
      <c r="I17" s="41" t="n">
        <f aca="false">I10+I11+I12+I13+I14+I15</f>
        <v>9892.87641</v>
      </c>
      <c r="J17" s="42" t="n">
        <f aca="false">J10+J12+J13+J14+J15</f>
        <v>110</v>
      </c>
      <c r="K17" s="23"/>
    </row>
    <row r="18" customFormat="false" ht="25.5" hidden="false" customHeight="true" outlineLevel="0" collapsed="false">
      <c r="B18" s="43" t="s">
        <v>20</v>
      </c>
      <c r="C18" s="18" t="n">
        <v>2017</v>
      </c>
      <c r="D18" s="44" t="n">
        <v>10</v>
      </c>
      <c r="E18" s="20" t="s">
        <v>16</v>
      </c>
      <c r="F18" s="20" t="s">
        <v>16</v>
      </c>
      <c r="G18" s="20" t="s">
        <v>16</v>
      </c>
      <c r="H18" s="20" t="str">
        <f aca="false">Правонарушения!H61</f>
        <v>-</v>
      </c>
      <c r="I18" s="20" t="s">
        <v>16</v>
      </c>
      <c r="J18" s="21" t="n">
        <f aca="false">Правонарушения!J61</f>
        <v>10</v>
      </c>
      <c r="K18" s="23" t="s">
        <v>21</v>
      </c>
    </row>
    <row r="19" customFormat="false" ht="20.25" hidden="false" customHeight="true" outlineLevel="0" collapsed="false">
      <c r="B19" s="43"/>
      <c r="C19" s="18" t="n">
        <v>2018</v>
      </c>
      <c r="D19" s="45" t="n">
        <f aca="false">Правонарушения!D62</f>
        <v>1068.164</v>
      </c>
      <c r="E19" s="46" t="s">
        <v>16</v>
      </c>
      <c r="F19" s="46" t="s">
        <v>16</v>
      </c>
      <c r="G19" s="46" t="s">
        <v>16</v>
      </c>
      <c r="H19" s="46" t="str">
        <f aca="false">Правонарушения!H62</f>
        <v>-</v>
      </c>
      <c r="I19" s="47" t="n">
        <f aca="false">Правонарушения!I62</f>
        <v>1068.164</v>
      </c>
      <c r="J19" s="27" t="str">
        <f aca="false">Правонарушения!J62</f>
        <v>-</v>
      </c>
      <c r="K19" s="23"/>
    </row>
    <row r="20" customFormat="false" ht="20.25" hidden="false" customHeight="true" outlineLevel="0" collapsed="false">
      <c r="B20" s="43"/>
      <c r="C20" s="36" t="n">
        <v>2019</v>
      </c>
      <c r="D20" s="48" t="n">
        <f aca="false">I20+J20</f>
        <v>484.97452</v>
      </c>
      <c r="E20" s="26" t="s">
        <v>16</v>
      </c>
      <c r="F20" s="26" t="s">
        <v>16</v>
      </c>
      <c r="G20" s="26" t="s">
        <v>16</v>
      </c>
      <c r="H20" s="26" t="str">
        <f aca="false">Правонарушения!H63</f>
        <v>-</v>
      </c>
      <c r="I20" s="26" t="n">
        <f aca="false">Правонарушения!I63</f>
        <v>474.97452</v>
      </c>
      <c r="J20" s="27" t="n">
        <f aca="false">Правонарушения!J63</f>
        <v>10</v>
      </c>
      <c r="K20" s="23"/>
    </row>
    <row r="21" customFormat="false" ht="20.85" hidden="false" customHeight="true" outlineLevel="0" collapsed="false">
      <c r="B21" s="43"/>
      <c r="C21" s="36" t="n">
        <v>2020</v>
      </c>
      <c r="D21" s="49" t="n">
        <f aca="false">Правонарушения!D64</f>
        <v>70</v>
      </c>
      <c r="E21" s="27" t="s">
        <v>16</v>
      </c>
      <c r="F21" s="27" t="s">
        <v>16</v>
      </c>
      <c r="G21" s="27" t="s">
        <v>16</v>
      </c>
      <c r="H21" s="27" t="s">
        <v>16</v>
      </c>
      <c r="I21" s="27" t="n">
        <f aca="false">Правонарушения!I64</f>
        <v>60</v>
      </c>
      <c r="J21" s="27" t="n">
        <v>10</v>
      </c>
      <c r="K21" s="23"/>
    </row>
    <row r="22" customFormat="false" ht="20.85" hidden="false" customHeight="true" outlineLevel="0" collapsed="false">
      <c r="B22" s="43"/>
      <c r="C22" s="36" t="n">
        <v>2021</v>
      </c>
      <c r="D22" s="49" t="n">
        <f aca="false">J22</f>
        <v>10</v>
      </c>
      <c r="E22" s="27" t="s">
        <v>16</v>
      </c>
      <c r="F22" s="27" t="s">
        <v>16</v>
      </c>
      <c r="G22" s="27" t="s">
        <v>16</v>
      </c>
      <c r="H22" s="27" t="s">
        <v>16</v>
      </c>
      <c r="I22" s="27" t="n">
        <f aca="false">Правонарушения!I65</f>
        <v>60</v>
      </c>
      <c r="J22" s="27" t="n">
        <v>10</v>
      </c>
      <c r="K22" s="23"/>
    </row>
    <row r="23" customFormat="false" ht="20.85" hidden="false" customHeight="true" outlineLevel="0" collapsed="false">
      <c r="B23" s="43"/>
      <c r="C23" s="36" t="n">
        <v>2022</v>
      </c>
      <c r="D23" s="49" t="n">
        <f aca="false">J23</f>
        <v>10</v>
      </c>
      <c r="E23" s="27" t="s">
        <v>16</v>
      </c>
      <c r="F23" s="27" t="s">
        <v>16</v>
      </c>
      <c r="G23" s="27" t="s">
        <v>16</v>
      </c>
      <c r="H23" s="27" t="s">
        <v>16</v>
      </c>
      <c r="I23" s="27" t="n">
        <f aca="false">Правонарушения!I66</f>
        <v>0</v>
      </c>
      <c r="J23" s="27" t="n">
        <f aca="false">Правонарушения!J66</f>
        <v>10</v>
      </c>
      <c r="K23" s="23"/>
    </row>
    <row r="24" customFormat="false" ht="20.85" hidden="false" customHeight="true" outlineLevel="0" collapsed="false">
      <c r="B24" s="43"/>
      <c r="C24" s="36" t="n">
        <v>2023</v>
      </c>
      <c r="D24" s="50" t="n">
        <f aca="false">I24+J24</f>
        <v>10</v>
      </c>
      <c r="E24" s="27" t="s">
        <v>16</v>
      </c>
      <c r="F24" s="27" t="s">
        <v>16</v>
      </c>
      <c r="G24" s="27" t="s">
        <v>16</v>
      </c>
      <c r="H24" s="27" t="s">
        <v>16</v>
      </c>
      <c r="I24" s="35" t="n">
        <f aca="false">Правонарушения!I67</f>
        <v>0</v>
      </c>
      <c r="J24" s="35" t="n">
        <f aca="false">Правонарушения!J67</f>
        <v>10</v>
      </c>
      <c r="K24" s="23"/>
    </row>
    <row r="25" customFormat="false" ht="25.7" hidden="false" customHeight="true" outlineLevel="0" collapsed="false">
      <c r="B25" s="18" t="s">
        <v>22</v>
      </c>
      <c r="C25" s="18" t="s">
        <v>19</v>
      </c>
      <c r="D25" s="37" t="n">
        <f aca="false">D18+D19+D20+D21+D22+D23+D24</f>
        <v>1663.13852</v>
      </c>
      <c r="E25" s="38" t="s">
        <v>16</v>
      </c>
      <c r="F25" s="38" t="s">
        <v>16</v>
      </c>
      <c r="G25" s="38" t="s">
        <v>16</v>
      </c>
      <c r="H25" s="51" t="s">
        <v>16</v>
      </c>
      <c r="I25" s="37" t="n">
        <f aca="false">I19+I20+I21+I22+I23</f>
        <v>1663.13852</v>
      </c>
      <c r="J25" s="42" t="n">
        <f aca="false">J18+J20+J21+J22+J23+J24</f>
        <v>60</v>
      </c>
      <c r="K25" s="23"/>
    </row>
    <row r="26" customFormat="false" ht="21.75" hidden="false" customHeight="true" outlineLevel="0" collapsed="false">
      <c r="B26" s="43" t="s">
        <v>23</v>
      </c>
      <c r="C26" s="18" t="n">
        <v>2017</v>
      </c>
      <c r="D26" s="52" t="n">
        <f aca="false">I26+H26</f>
        <v>276.81386</v>
      </c>
      <c r="E26" s="20" t="s">
        <v>16</v>
      </c>
      <c r="F26" s="21" t="n">
        <f aca="false">H26</f>
        <v>142</v>
      </c>
      <c r="G26" s="20" t="s">
        <v>16</v>
      </c>
      <c r="H26" s="20" t="n">
        <f aca="false">БДД!H66</f>
        <v>142</v>
      </c>
      <c r="I26" s="20" t="n">
        <f aca="false">БДД!I66</f>
        <v>134.81386</v>
      </c>
      <c r="J26" s="20" t="s">
        <v>16</v>
      </c>
      <c r="K26" s="23" t="s">
        <v>24</v>
      </c>
    </row>
    <row r="27" customFormat="false" ht="24" hidden="false" customHeight="true" outlineLevel="0" collapsed="false">
      <c r="B27" s="43"/>
      <c r="C27" s="18" t="n">
        <v>2018</v>
      </c>
      <c r="D27" s="48" t="n">
        <f aca="false">БДД!D67</f>
        <v>38.371</v>
      </c>
      <c r="E27" s="26" t="s">
        <v>16</v>
      </c>
      <c r="F27" s="27" t="s">
        <v>16</v>
      </c>
      <c r="G27" s="26" t="s">
        <v>16</v>
      </c>
      <c r="H27" s="26" t="s">
        <v>16</v>
      </c>
      <c r="I27" s="46" t="n">
        <f aca="false">БДД!D67</f>
        <v>38.371</v>
      </c>
      <c r="J27" s="26" t="s">
        <v>16</v>
      </c>
      <c r="K27" s="23"/>
    </row>
    <row r="28" customFormat="false" ht="22.5" hidden="false" customHeight="true" outlineLevel="0" collapsed="false">
      <c r="B28" s="43"/>
      <c r="C28" s="18" t="n">
        <v>2019</v>
      </c>
      <c r="D28" s="49" t="n">
        <f aca="false">БДД!D68</f>
        <v>0</v>
      </c>
      <c r="E28" s="26" t="s">
        <v>16</v>
      </c>
      <c r="F28" s="27" t="s">
        <v>16</v>
      </c>
      <c r="G28" s="26" t="s">
        <v>16</v>
      </c>
      <c r="H28" s="26" t="s">
        <v>16</v>
      </c>
      <c r="I28" s="27" t="n">
        <f aca="false">БДД!I68</f>
        <v>0</v>
      </c>
      <c r="J28" s="26" t="s">
        <v>16</v>
      </c>
      <c r="K28" s="23"/>
    </row>
    <row r="29" customFormat="false" ht="21" hidden="false" customHeight="true" outlineLevel="0" collapsed="false">
      <c r="B29" s="43"/>
      <c r="C29" s="18" t="n">
        <v>2020</v>
      </c>
      <c r="D29" s="49" t="n">
        <f aca="false">H29+I29</f>
        <v>164.37</v>
      </c>
      <c r="E29" s="26" t="s">
        <v>16</v>
      </c>
      <c r="F29" s="27" t="n">
        <f aca="false">H29</f>
        <v>143</v>
      </c>
      <c r="G29" s="26" t="s">
        <v>16</v>
      </c>
      <c r="H29" s="27" t="n">
        <f aca="false">БДД!H69</f>
        <v>143</v>
      </c>
      <c r="I29" s="27" t="n">
        <f aca="false">БДД!I69</f>
        <v>21.37</v>
      </c>
      <c r="J29" s="26" t="s">
        <v>16</v>
      </c>
      <c r="K29" s="23"/>
    </row>
    <row r="30" customFormat="false" ht="22.5" hidden="false" customHeight="true" outlineLevel="0" collapsed="false">
      <c r="B30" s="43"/>
      <c r="C30" s="18" t="n">
        <v>2021</v>
      </c>
      <c r="D30" s="49" t="n">
        <f aca="false">БДД!D70</f>
        <v>0</v>
      </c>
      <c r="E30" s="26" t="s">
        <v>16</v>
      </c>
      <c r="F30" s="26" t="s">
        <v>16</v>
      </c>
      <c r="G30" s="26" t="s">
        <v>16</v>
      </c>
      <c r="H30" s="26" t="s">
        <v>16</v>
      </c>
      <c r="I30" s="27" t="n">
        <f aca="false">БДД!I70</f>
        <v>0</v>
      </c>
      <c r="J30" s="26" t="s">
        <v>16</v>
      </c>
      <c r="K30" s="23"/>
    </row>
    <row r="31" customFormat="false" ht="20.25" hidden="false" customHeight="true" outlineLevel="0" collapsed="false">
      <c r="B31" s="43"/>
      <c r="C31" s="18" t="n">
        <v>2022</v>
      </c>
      <c r="D31" s="49" t="n">
        <v>0</v>
      </c>
      <c r="E31" s="26" t="s">
        <v>16</v>
      </c>
      <c r="F31" s="26" t="s">
        <v>16</v>
      </c>
      <c r="G31" s="26" t="s">
        <v>16</v>
      </c>
      <c r="H31" s="26" t="s">
        <v>16</v>
      </c>
      <c r="I31" s="27" t="n">
        <v>0</v>
      </c>
      <c r="J31" s="26" t="s">
        <v>16</v>
      </c>
      <c r="K31" s="23"/>
    </row>
    <row r="32" customFormat="false" ht="20.25" hidden="false" customHeight="true" outlineLevel="0" collapsed="false">
      <c r="B32" s="43"/>
      <c r="C32" s="18" t="n">
        <v>2023</v>
      </c>
      <c r="D32" s="50" t="n">
        <f aca="false">I32</f>
        <v>0</v>
      </c>
      <c r="E32" s="26" t="s">
        <v>16</v>
      </c>
      <c r="F32" s="26" t="s">
        <v>16</v>
      </c>
      <c r="G32" s="26" t="s">
        <v>16</v>
      </c>
      <c r="H32" s="26" t="s">
        <v>16</v>
      </c>
      <c r="I32" s="35" t="n">
        <f aca="false">БДД!I72</f>
        <v>0</v>
      </c>
      <c r="J32" s="53" t="s">
        <v>16</v>
      </c>
      <c r="K32" s="23"/>
    </row>
    <row r="33" customFormat="false" ht="27" hidden="false" customHeight="true" outlineLevel="0" collapsed="false">
      <c r="B33" s="18" t="s">
        <v>22</v>
      </c>
      <c r="C33" s="36" t="s">
        <v>19</v>
      </c>
      <c r="D33" s="51" t="n">
        <f aca="false">D26+D27+D28+D29+D30+D31+D32</f>
        <v>479.55486</v>
      </c>
      <c r="E33" s="38" t="s">
        <v>16</v>
      </c>
      <c r="F33" s="39" t="n">
        <f aca="false">F26+F29</f>
        <v>285</v>
      </c>
      <c r="G33" s="39" t="s">
        <v>16</v>
      </c>
      <c r="H33" s="39" t="n">
        <f aca="false">H26+H29</f>
        <v>285</v>
      </c>
      <c r="I33" s="51" t="n">
        <f aca="false">I26+I27+I28+I29+I30+I31+I32</f>
        <v>194.55486</v>
      </c>
      <c r="J33" s="38" t="s">
        <v>16</v>
      </c>
      <c r="K33" s="23"/>
    </row>
    <row r="34" customFormat="false" ht="19.5" hidden="false" customHeight="true" outlineLevel="0" collapsed="false">
      <c r="B34" s="43" t="s">
        <v>25</v>
      </c>
      <c r="C34" s="18" t="n">
        <v>2017</v>
      </c>
      <c r="D34" s="54" t="n">
        <f aca="false">Наркотики!D77</f>
        <v>90.942</v>
      </c>
      <c r="E34" s="20" t="s">
        <v>16</v>
      </c>
      <c r="F34" s="21" t="s">
        <v>16</v>
      </c>
      <c r="G34" s="21" t="s">
        <v>16</v>
      </c>
      <c r="H34" s="21"/>
      <c r="I34" s="55" t="n">
        <f aca="false">Наркотики!I77</f>
        <v>30.942</v>
      </c>
      <c r="J34" s="21" t="n">
        <v>60</v>
      </c>
      <c r="K34" s="56" t="s">
        <v>26</v>
      </c>
    </row>
    <row r="35" customFormat="false" ht="18.75" hidden="false" customHeight="true" outlineLevel="0" collapsed="false">
      <c r="B35" s="43"/>
      <c r="C35" s="18" t="n">
        <v>2018</v>
      </c>
      <c r="D35" s="57" t="n">
        <f aca="false">I35</f>
        <v>29.7</v>
      </c>
      <c r="E35" s="26" t="s">
        <v>16</v>
      </c>
      <c r="F35" s="27" t="s">
        <v>16</v>
      </c>
      <c r="G35" s="27" t="s">
        <v>16</v>
      </c>
      <c r="H35" s="27" t="s">
        <v>16</v>
      </c>
      <c r="I35" s="27" t="n">
        <f aca="false">Наркотики!I78</f>
        <v>29.7</v>
      </c>
      <c r="J35" s="27" t="s">
        <v>16</v>
      </c>
      <c r="K35" s="56"/>
    </row>
    <row r="36" customFormat="false" ht="21.75" hidden="false" customHeight="true" outlineLevel="0" collapsed="false">
      <c r="B36" s="43"/>
      <c r="C36" s="18" t="n">
        <v>2019</v>
      </c>
      <c r="D36" s="57" t="n">
        <f aca="false">Наркотики!D79</f>
        <v>43</v>
      </c>
      <c r="E36" s="26" t="s">
        <v>16</v>
      </c>
      <c r="F36" s="27" t="s">
        <v>16</v>
      </c>
      <c r="G36" s="27" t="s">
        <v>16</v>
      </c>
      <c r="H36" s="27" t="s">
        <v>16</v>
      </c>
      <c r="I36" s="27" t="n">
        <f aca="false">Наркотики!I79</f>
        <v>43</v>
      </c>
      <c r="J36" s="27" t="s">
        <v>16</v>
      </c>
      <c r="K36" s="56"/>
    </row>
    <row r="37" customFormat="false" ht="19.5" hidden="false" customHeight="true" outlineLevel="0" collapsed="false">
      <c r="B37" s="43"/>
      <c r="C37" s="18" t="n">
        <v>2020</v>
      </c>
      <c r="D37" s="57" t="n">
        <f aca="false">Наркотики!D80</f>
        <v>43</v>
      </c>
      <c r="E37" s="26" t="s">
        <v>16</v>
      </c>
      <c r="F37" s="27" t="s">
        <v>16</v>
      </c>
      <c r="G37" s="27" t="s">
        <v>16</v>
      </c>
      <c r="H37" s="27" t="s">
        <v>16</v>
      </c>
      <c r="I37" s="27" t="n">
        <f aca="false">Наркотики!I80</f>
        <v>43</v>
      </c>
      <c r="J37" s="27" t="s">
        <v>16</v>
      </c>
      <c r="K37" s="56"/>
    </row>
    <row r="38" customFormat="false" ht="19.5" hidden="false" customHeight="true" outlineLevel="0" collapsed="false">
      <c r="B38" s="43"/>
      <c r="C38" s="18" t="n">
        <v>2021</v>
      </c>
      <c r="D38" s="58" t="n">
        <f aca="false">H38+I38</f>
        <v>143</v>
      </c>
      <c r="E38" s="26" t="s">
        <v>16</v>
      </c>
      <c r="F38" s="27" t="n">
        <f aca="false">H38</f>
        <v>100</v>
      </c>
      <c r="G38" s="27" t="s">
        <v>16</v>
      </c>
      <c r="H38" s="27" t="n">
        <v>100</v>
      </c>
      <c r="I38" s="59" t="n">
        <f aca="false">Наркотики!I81</f>
        <v>43</v>
      </c>
      <c r="J38" s="59" t="s">
        <v>16</v>
      </c>
      <c r="K38" s="56"/>
    </row>
    <row r="39" customFormat="false" ht="15.75" hidden="false" customHeight="true" outlineLevel="0" collapsed="false">
      <c r="B39" s="43"/>
      <c r="C39" s="18" t="n">
        <v>2022</v>
      </c>
      <c r="D39" s="57" t="n">
        <f aca="false">Наркотики!D82</f>
        <v>0</v>
      </c>
      <c r="E39" s="26" t="s">
        <v>16</v>
      </c>
      <c r="F39" s="27" t="s">
        <v>16</v>
      </c>
      <c r="G39" s="27" t="s">
        <v>16</v>
      </c>
      <c r="H39" s="27" t="s">
        <v>16</v>
      </c>
      <c r="I39" s="27" t="n">
        <f aca="false">Наркотики!I82</f>
        <v>0</v>
      </c>
      <c r="J39" s="27" t="s">
        <v>16</v>
      </c>
      <c r="K39" s="56"/>
    </row>
    <row r="40" customFormat="false" ht="15.75" hidden="false" customHeight="true" outlineLevel="0" collapsed="false">
      <c r="B40" s="43"/>
      <c r="C40" s="18" t="n">
        <v>2023</v>
      </c>
      <c r="D40" s="60" t="n">
        <f aca="false">I40</f>
        <v>0</v>
      </c>
      <c r="E40" s="26" t="s">
        <v>16</v>
      </c>
      <c r="F40" s="26" t="s">
        <v>16</v>
      </c>
      <c r="G40" s="26" t="s">
        <v>16</v>
      </c>
      <c r="H40" s="26" t="s">
        <v>16</v>
      </c>
      <c r="I40" s="61" t="n">
        <f aca="false">Наркотики!I83</f>
        <v>0</v>
      </c>
      <c r="J40" s="61"/>
      <c r="K40" s="56"/>
    </row>
    <row r="41" customFormat="false" ht="21" hidden="false" customHeight="true" outlineLevel="0" collapsed="false">
      <c r="B41" s="18" t="s">
        <v>22</v>
      </c>
      <c r="C41" s="36" t="s">
        <v>19</v>
      </c>
      <c r="D41" s="51" t="n">
        <f aca="false">D38+D37+D36+D35+D34+D39+D40</f>
        <v>349.642</v>
      </c>
      <c r="E41" s="38" t="s">
        <v>16</v>
      </c>
      <c r="F41" s="39" t="n">
        <f aca="false">F38</f>
        <v>100</v>
      </c>
      <c r="G41" s="39" t="s">
        <v>16</v>
      </c>
      <c r="H41" s="39" t="n">
        <v>100</v>
      </c>
      <c r="I41" s="62" t="n">
        <f aca="false">I38+I37+I36+I35+I34+I39+I40</f>
        <v>189.642</v>
      </c>
      <c r="J41" s="39" t="n">
        <v>60</v>
      </c>
      <c r="K41" s="56"/>
    </row>
    <row r="42" customFormat="false" ht="22.5" hidden="false" customHeight="true" outlineLevel="0" collapsed="false">
      <c r="B42" s="43" t="s">
        <v>27</v>
      </c>
      <c r="C42" s="18" t="n">
        <v>2017</v>
      </c>
      <c r="D42" s="63" t="n">
        <f aca="false">I42</f>
        <v>35</v>
      </c>
      <c r="E42" s="21" t="s">
        <v>16</v>
      </c>
      <c r="F42" s="21" t="s">
        <v>16</v>
      </c>
      <c r="G42" s="21" t="s">
        <v>16</v>
      </c>
      <c r="H42" s="21" t="s">
        <v>16</v>
      </c>
      <c r="I42" s="21" t="n">
        <f aca="false">Алкоголь!I38</f>
        <v>35</v>
      </c>
      <c r="J42" s="20" t="s">
        <v>16</v>
      </c>
      <c r="K42" s="64" t="s">
        <v>28</v>
      </c>
    </row>
    <row r="43" customFormat="false" ht="17.25" hidden="false" customHeight="true" outlineLevel="0" collapsed="false">
      <c r="B43" s="43"/>
      <c r="C43" s="18" t="n">
        <v>2018</v>
      </c>
      <c r="D43" s="57" t="n">
        <f aca="false">I43</f>
        <v>22.1</v>
      </c>
      <c r="E43" s="27" t="s">
        <v>16</v>
      </c>
      <c r="F43" s="27" t="s">
        <v>16</v>
      </c>
      <c r="G43" s="27" t="s">
        <v>16</v>
      </c>
      <c r="H43" s="27" t="s">
        <v>16</v>
      </c>
      <c r="I43" s="27" t="n">
        <f aca="false">Алкоголь!I39</f>
        <v>22.1</v>
      </c>
      <c r="J43" s="26" t="s">
        <v>16</v>
      </c>
      <c r="K43" s="64"/>
    </row>
    <row r="44" customFormat="false" ht="19.5" hidden="false" customHeight="true" outlineLevel="0" collapsed="false">
      <c r="B44" s="43"/>
      <c r="C44" s="18" t="n">
        <v>2019</v>
      </c>
      <c r="D44" s="57" t="n">
        <f aca="false">Алкоголь!D40</f>
        <v>25</v>
      </c>
      <c r="E44" s="27" t="s">
        <v>16</v>
      </c>
      <c r="F44" s="27" t="s">
        <v>16</v>
      </c>
      <c r="G44" s="27" t="s">
        <v>16</v>
      </c>
      <c r="H44" s="27" t="s">
        <v>16</v>
      </c>
      <c r="I44" s="27" t="n">
        <f aca="false">Алкоголь!I40</f>
        <v>25</v>
      </c>
      <c r="J44" s="26" t="s">
        <v>16</v>
      </c>
      <c r="K44" s="64"/>
    </row>
    <row r="45" customFormat="false" ht="18" hidden="false" customHeight="false" outlineLevel="0" collapsed="false">
      <c r="B45" s="43"/>
      <c r="C45" s="18" t="n">
        <v>2020</v>
      </c>
      <c r="D45" s="65" t="n">
        <f aca="false">I45</f>
        <v>61.589</v>
      </c>
      <c r="E45" s="46" t="s">
        <v>16</v>
      </c>
      <c r="F45" s="46" t="s">
        <v>16</v>
      </c>
      <c r="G45" s="46" t="s">
        <v>16</v>
      </c>
      <c r="H45" s="46" t="s">
        <v>16</v>
      </c>
      <c r="I45" s="46" t="n">
        <f aca="false">Алкоголь!I41</f>
        <v>61.589</v>
      </c>
      <c r="J45" s="26" t="s">
        <v>16</v>
      </c>
      <c r="K45" s="64"/>
    </row>
    <row r="46" customFormat="false" ht="18" hidden="false" customHeight="false" outlineLevel="0" collapsed="false">
      <c r="B46" s="43"/>
      <c r="C46" s="18" t="n">
        <v>2021</v>
      </c>
      <c r="D46" s="58" t="n">
        <f aca="false">Алкоголь!D42</f>
        <v>25</v>
      </c>
      <c r="E46" s="59" t="s">
        <v>16</v>
      </c>
      <c r="F46" s="59" t="s">
        <v>16</v>
      </c>
      <c r="G46" s="59" t="s">
        <v>16</v>
      </c>
      <c r="H46" s="27" t="s">
        <v>16</v>
      </c>
      <c r="I46" s="59" t="n">
        <f aca="false">Алкоголь!I42</f>
        <v>25</v>
      </c>
      <c r="J46" s="26" t="s">
        <v>16</v>
      </c>
      <c r="K46" s="64"/>
    </row>
    <row r="47" customFormat="false" ht="18" hidden="false" customHeight="false" outlineLevel="0" collapsed="false">
      <c r="B47" s="43"/>
      <c r="C47" s="18" t="n">
        <v>2022</v>
      </c>
      <c r="D47" s="58" t="n">
        <f aca="false">Алкоголь!D43</f>
        <v>0</v>
      </c>
      <c r="E47" s="59" t="s">
        <v>16</v>
      </c>
      <c r="F47" s="59" t="s">
        <v>16</v>
      </c>
      <c r="G47" s="59" t="s">
        <v>16</v>
      </c>
      <c r="H47" s="59" t="s">
        <v>16</v>
      </c>
      <c r="I47" s="59" t="n">
        <f aca="false">Алкоголь!I43</f>
        <v>0</v>
      </c>
      <c r="J47" s="66" t="s">
        <v>16</v>
      </c>
      <c r="K47" s="64"/>
    </row>
    <row r="48" customFormat="false" ht="18" hidden="false" customHeight="false" outlineLevel="0" collapsed="false">
      <c r="B48" s="43"/>
      <c r="C48" s="67" t="n">
        <v>2023</v>
      </c>
      <c r="D48" s="50" t="n">
        <f aca="false">I48</f>
        <v>0</v>
      </c>
      <c r="E48" s="59" t="s">
        <v>16</v>
      </c>
      <c r="F48" s="59" t="s">
        <v>16</v>
      </c>
      <c r="G48" s="59" t="s">
        <v>16</v>
      </c>
      <c r="H48" s="59" t="s">
        <v>16</v>
      </c>
      <c r="I48" s="35" t="n">
        <f aca="false">Алкоголь!I44</f>
        <v>0</v>
      </c>
      <c r="J48" s="66" t="s">
        <v>16</v>
      </c>
      <c r="K48" s="64"/>
    </row>
    <row r="49" customFormat="false" ht="19.5" hidden="false" customHeight="true" outlineLevel="0" collapsed="false">
      <c r="B49" s="67" t="s">
        <v>22</v>
      </c>
      <c r="C49" s="68" t="s">
        <v>19</v>
      </c>
      <c r="D49" s="62" t="n">
        <f aca="false">I49</f>
        <v>168.689</v>
      </c>
      <c r="E49" s="69" t="s">
        <v>16</v>
      </c>
      <c r="F49" s="69" t="s">
        <v>16</v>
      </c>
      <c r="G49" s="69" t="s">
        <v>16</v>
      </c>
      <c r="H49" s="69" t="s">
        <v>16</v>
      </c>
      <c r="I49" s="62" t="n">
        <f aca="false">I46+I45+I44+I43+I42+I47+I48</f>
        <v>168.689</v>
      </c>
      <c r="J49" s="38" t="s">
        <v>16</v>
      </c>
      <c r="K49" s="64"/>
    </row>
    <row r="50" customFormat="false" ht="24" hidden="false" customHeight="true" outlineLevel="0" collapsed="false">
      <c r="B50" s="43" t="s">
        <v>29</v>
      </c>
      <c r="C50" s="18" t="n">
        <v>2017</v>
      </c>
      <c r="D50" s="70" t="n">
        <f aca="false">'Экстремизм '!D201</f>
        <v>5</v>
      </c>
      <c r="E50" s="71" t="s">
        <v>16</v>
      </c>
      <c r="F50" s="71" t="s">
        <v>16</v>
      </c>
      <c r="G50" s="71" t="s">
        <v>16</v>
      </c>
      <c r="H50" s="71" t="s">
        <v>16</v>
      </c>
      <c r="I50" s="71" t="n">
        <f aca="false">'Экстремизм '!I201</f>
        <v>5</v>
      </c>
      <c r="J50" s="72" t="s">
        <v>16</v>
      </c>
      <c r="K50" s="73" t="s">
        <v>30</v>
      </c>
    </row>
    <row r="51" customFormat="false" ht="23.25" hidden="false" customHeight="true" outlineLevel="0" collapsed="false">
      <c r="B51" s="43"/>
      <c r="C51" s="18" t="n">
        <v>2018</v>
      </c>
      <c r="D51" s="74" t="n">
        <f aca="false">'Экстремизм '!D202</f>
        <v>7062.77578</v>
      </c>
      <c r="E51" s="26" t="s">
        <v>16</v>
      </c>
      <c r="F51" s="26" t="s">
        <v>16</v>
      </c>
      <c r="G51" s="26" t="s">
        <v>16</v>
      </c>
      <c r="H51" s="26" t="s">
        <v>16</v>
      </c>
      <c r="I51" s="75" t="n">
        <f aca="false">'Экстремизм '!I202</f>
        <v>7062.77578</v>
      </c>
      <c r="J51" s="26" t="s">
        <v>16</v>
      </c>
      <c r="K51" s="73"/>
    </row>
    <row r="52" customFormat="false" ht="24" hidden="false" customHeight="true" outlineLevel="0" collapsed="false">
      <c r="B52" s="43"/>
      <c r="C52" s="18" t="n">
        <v>2019</v>
      </c>
      <c r="D52" s="76" t="n">
        <f aca="false">'Экстремизм '!D203</f>
        <v>471.59825</v>
      </c>
      <c r="E52" s="26" t="s">
        <v>16</v>
      </c>
      <c r="F52" s="26" t="s">
        <v>16</v>
      </c>
      <c r="G52" s="26" t="s">
        <v>16</v>
      </c>
      <c r="H52" s="26" t="s">
        <v>16</v>
      </c>
      <c r="I52" s="26" t="n">
        <f aca="false">'Экстремизм '!I203</f>
        <v>471.59825</v>
      </c>
      <c r="J52" s="26" t="s">
        <v>16</v>
      </c>
      <c r="K52" s="73"/>
    </row>
    <row r="53" customFormat="false" ht="23.85" hidden="false" customHeight="true" outlineLevel="0" collapsed="false">
      <c r="B53" s="43"/>
      <c r="C53" s="18" t="n">
        <v>2020</v>
      </c>
      <c r="D53" s="76" t="n">
        <f aca="false">I53</f>
        <v>134.478</v>
      </c>
      <c r="E53" s="26" t="s">
        <v>16</v>
      </c>
      <c r="F53" s="26" t="s">
        <v>16</v>
      </c>
      <c r="G53" s="26" t="s">
        <v>16</v>
      </c>
      <c r="H53" s="26" t="s">
        <v>16</v>
      </c>
      <c r="I53" s="26" t="n">
        <v>134.478</v>
      </c>
      <c r="J53" s="26" t="s">
        <v>16</v>
      </c>
      <c r="K53" s="73"/>
    </row>
    <row r="54" customFormat="false" ht="23.85" hidden="false" customHeight="true" outlineLevel="0" collapsed="false">
      <c r="B54" s="43"/>
      <c r="C54" s="18" t="n">
        <v>2021</v>
      </c>
      <c r="D54" s="57" t="n">
        <f aca="false">'Экстремизм '!D205</f>
        <v>3</v>
      </c>
      <c r="E54" s="27" t="s">
        <v>16</v>
      </c>
      <c r="F54" s="26" t="s">
        <v>16</v>
      </c>
      <c r="G54" s="27" t="s">
        <v>16</v>
      </c>
      <c r="H54" s="27" t="s">
        <v>16</v>
      </c>
      <c r="I54" s="27" t="n">
        <f aca="false">'Экстремизм '!I205</f>
        <v>3</v>
      </c>
      <c r="J54" s="26" t="s">
        <v>16</v>
      </c>
      <c r="K54" s="73"/>
    </row>
    <row r="55" customFormat="false" ht="23.85" hidden="false" customHeight="true" outlineLevel="0" collapsed="false">
      <c r="B55" s="43"/>
      <c r="C55" s="18" t="n">
        <v>2022</v>
      </c>
      <c r="D55" s="77" t="n">
        <f aca="false">'Экстремизм '!D206</f>
        <v>0</v>
      </c>
      <c r="E55" s="27" t="s">
        <v>16</v>
      </c>
      <c r="F55" s="26" t="s">
        <v>16</v>
      </c>
      <c r="G55" s="59" t="s">
        <v>16</v>
      </c>
      <c r="H55" s="59" t="s">
        <v>16</v>
      </c>
      <c r="I55" s="78" t="n">
        <f aca="false">'Экстремизм '!I206</f>
        <v>0</v>
      </c>
      <c r="J55" s="66" t="s">
        <v>16</v>
      </c>
      <c r="K55" s="73"/>
    </row>
    <row r="56" customFormat="false" ht="23.85" hidden="false" customHeight="true" outlineLevel="0" collapsed="false">
      <c r="B56" s="43"/>
      <c r="C56" s="18" t="n">
        <v>2023</v>
      </c>
      <c r="D56" s="50" t="n">
        <f aca="false">I56</f>
        <v>0</v>
      </c>
      <c r="E56" s="78" t="s">
        <v>16</v>
      </c>
      <c r="F56" s="26" t="s">
        <v>16</v>
      </c>
      <c r="G56" s="26" t="s">
        <v>16</v>
      </c>
      <c r="H56" s="26" t="s">
        <v>16</v>
      </c>
      <c r="I56" s="35" t="n">
        <f aca="false">'Экстремизм '!I207</f>
        <v>0</v>
      </c>
      <c r="J56" s="66" t="s">
        <v>16</v>
      </c>
      <c r="K56" s="73"/>
    </row>
    <row r="57" customFormat="false" ht="27.75" hidden="false" customHeight="true" outlineLevel="0" collapsed="false">
      <c r="B57" s="18" t="s">
        <v>22</v>
      </c>
      <c r="C57" s="36" t="s">
        <v>19</v>
      </c>
      <c r="D57" s="79" t="n">
        <f aca="false">D54+D53+D52+D51+D50+D55+D56</f>
        <v>7676.85203</v>
      </c>
      <c r="E57" s="80" t="s">
        <v>16</v>
      </c>
      <c r="F57" s="80" t="s">
        <v>16</v>
      </c>
      <c r="G57" s="80" t="s">
        <v>16</v>
      </c>
      <c r="H57" s="80" t="s">
        <v>16</v>
      </c>
      <c r="I57" s="79" t="n">
        <f aca="false">I54+I53+I52+I51+I50+I55+I56</f>
        <v>7676.85203</v>
      </c>
      <c r="J57" s="81" t="s">
        <v>16</v>
      </c>
      <c r="K57" s="73"/>
    </row>
    <row r="58" customFormat="false" ht="15.75" hidden="false" customHeight="true" outlineLevel="0" collapsed="false">
      <c r="B58" s="82"/>
      <c r="C58" s="82"/>
      <c r="D58" s="82"/>
      <c r="E58" s="82"/>
      <c r="F58" s="82"/>
      <c r="G58" s="82"/>
      <c r="H58" s="82"/>
      <c r="I58" s="82"/>
      <c r="J58" s="82"/>
      <c r="K58" s="82"/>
    </row>
    <row r="59" customFormat="false" ht="19.5" hidden="false" customHeight="true" outlineLevel="0" collapsed="false"/>
    <row r="60" customFormat="false" ht="22.7" hidden="false" customHeight="true" outlineLevel="0" collapsed="false"/>
    <row r="62" customFormat="false" ht="16.5" hidden="false" customHeight="false" outlineLevel="0" collapsed="false">
      <c r="I62" s="83"/>
    </row>
  </sheetData>
  <mergeCells count="26">
    <mergeCell ref="B1:K1"/>
    <mergeCell ref="B3:K3"/>
    <mergeCell ref="B4:B8"/>
    <mergeCell ref="C4:C8"/>
    <mergeCell ref="D4:D8"/>
    <mergeCell ref="E4:J4"/>
    <mergeCell ref="K4:K8"/>
    <mergeCell ref="E5:E8"/>
    <mergeCell ref="F5:I5"/>
    <mergeCell ref="J5:J8"/>
    <mergeCell ref="F6:H6"/>
    <mergeCell ref="I6:I8"/>
    <mergeCell ref="F7:F8"/>
    <mergeCell ref="G7:H7"/>
    <mergeCell ref="B10:B16"/>
    <mergeCell ref="K10:K17"/>
    <mergeCell ref="B18:B24"/>
    <mergeCell ref="K18:K25"/>
    <mergeCell ref="B26:B32"/>
    <mergeCell ref="K26:K33"/>
    <mergeCell ref="B34:B40"/>
    <mergeCell ref="K34:K41"/>
    <mergeCell ref="B42:B48"/>
    <mergeCell ref="K42:K49"/>
    <mergeCell ref="B50:B56"/>
    <mergeCell ref="K50:K57"/>
  </mergeCells>
  <printOptions headings="false" gridLines="false" gridLinesSet="true" horizontalCentered="false" verticalCentered="false"/>
  <pageMargins left="0.196527777777778" right="0.196527777777778" top="0.2" bottom="0.118055555555556" header="0.511805555555555" footer="0.511805555555555"/>
  <pageSetup paperSize="9" scale="4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65536"/>
  <sheetViews>
    <sheetView showFormulas="false" showGridLines="true" showRowColHeaders="true" showZeros="true" rightToLeft="false" tabSelected="false" showOutlineSymbols="true" defaultGridColor="true" view="pageBreakPreview" topLeftCell="A49" colorId="64" zoomScale="69" zoomScaleNormal="100" zoomScalePageLayoutView="69" workbookViewId="0">
      <selection pane="topLeft" activeCell="I24" activeCellId="0" sqref="I24"/>
    </sheetView>
  </sheetViews>
  <sheetFormatPr defaultColWidth="12.43359375" defaultRowHeight="17.25" zeroHeight="false" outlineLevelRow="0" outlineLevelCol="0"/>
  <cols>
    <col collapsed="false" customWidth="true" hidden="false" outlineLevel="0" max="1" min="1" style="84" width="8.86"/>
    <col collapsed="false" customWidth="true" hidden="false" outlineLevel="0" max="2" min="2" style="84" width="57.42"/>
    <col collapsed="false" customWidth="true" hidden="false" outlineLevel="0" max="3" min="3" style="84" width="15.86"/>
    <col collapsed="false" customWidth="true" hidden="false" outlineLevel="0" max="4" min="4" style="84" width="14.7"/>
    <col collapsed="false" customWidth="true" hidden="false" outlineLevel="0" max="6" min="5" style="84" width="9"/>
    <col collapsed="false" customWidth="true" hidden="false" outlineLevel="0" max="7" min="7" style="84" width="13.14"/>
    <col collapsed="false" customWidth="true" hidden="false" outlineLevel="0" max="8" min="8" style="84" width="10.42"/>
    <col collapsed="false" customWidth="true" hidden="false" outlineLevel="0" max="9" min="9" style="84" width="15.29"/>
    <col collapsed="false" customWidth="true" hidden="false" outlineLevel="0" max="10" min="10" style="84" width="11.14"/>
    <col collapsed="false" customWidth="true" hidden="false" outlineLevel="0" max="11" min="11" style="84" width="33.14"/>
    <col collapsed="false" customWidth="true" hidden="false" outlineLevel="0" max="12" min="12" style="84" width="41.42"/>
    <col collapsed="false" customWidth="true" hidden="false" outlineLevel="0" max="14" min="13" style="85" width="3.14"/>
    <col collapsed="false" customWidth="true" hidden="false" outlineLevel="0" max="15" min="15" style="85" width="3.57"/>
    <col collapsed="false" customWidth="false" hidden="false" outlineLevel="0" max="1024" min="16" style="84" width="12.42"/>
  </cols>
  <sheetData>
    <row r="1" customFormat="false" ht="18.75" hidden="false" customHeight="true" outlineLevel="0" collapsed="false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customFormat="false" ht="18.75" hidden="false" customHeight="true" outlineLevel="0" collapsed="false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customFormat="false" ht="27.6" hidden="false" customHeight="true" outlineLevel="0" collapsed="false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="91" customFormat="true" ht="20.25" hidden="false" customHeight="true" outlineLevel="0" collapsed="false">
      <c r="A4" s="89" t="s">
        <v>33</v>
      </c>
      <c r="B4" s="89" t="s">
        <v>34</v>
      </c>
      <c r="C4" s="89" t="s">
        <v>2</v>
      </c>
      <c r="D4" s="89" t="s">
        <v>35</v>
      </c>
      <c r="E4" s="89" t="s">
        <v>36</v>
      </c>
      <c r="F4" s="89"/>
      <c r="G4" s="89"/>
      <c r="H4" s="89"/>
      <c r="I4" s="89"/>
      <c r="J4" s="89" t="s">
        <v>8</v>
      </c>
      <c r="K4" s="89" t="s">
        <v>37</v>
      </c>
      <c r="L4" s="89" t="s">
        <v>38</v>
      </c>
      <c r="M4" s="90"/>
      <c r="N4" s="90"/>
      <c r="O4" s="90"/>
    </row>
    <row r="5" s="91" customFormat="true" ht="24" hidden="false" customHeight="true" outlineLevel="0" collapsed="false">
      <c r="A5" s="89"/>
      <c r="B5" s="89"/>
      <c r="C5" s="89"/>
      <c r="D5" s="89"/>
      <c r="E5" s="89" t="s">
        <v>6</v>
      </c>
      <c r="F5" s="89" t="s">
        <v>7</v>
      </c>
      <c r="G5" s="89"/>
      <c r="H5" s="89"/>
      <c r="I5" s="89"/>
      <c r="J5" s="89"/>
      <c r="K5" s="89"/>
      <c r="L5" s="89"/>
      <c r="M5" s="90"/>
      <c r="N5" s="90"/>
      <c r="O5" s="90"/>
    </row>
    <row r="6" s="91" customFormat="true" ht="51" hidden="false" customHeight="true" outlineLevel="0" collapsed="false">
      <c r="A6" s="89"/>
      <c r="B6" s="89"/>
      <c r="C6" s="89"/>
      <c r="D6" s="89"/>
      <c r="E6" s="89"/>
      <c r="F6" s="89" t="s">
        <v>9</v>
      </c>
      <c r="G6" s="89"/>
      <c r="H6" s="89"/>
      <c r="I6" s="89" t="s">
        <v>10</v>
      </c>
      <c r="J6" s="89"/>
      <c r="K6" s="89"/>
      <c r="L6" s="89"/>
      <c r="M6" s="90"/>
      <c r="N6" s="90"/>
      <c r="O6" s="90"/>
    </row>
    <row r="7" s="91" customFormat="true" ht="19.5" hidden="false" customHeight="true" outlineLevel="0" collapsed="false">
      <c r="A7" s="89"/>
      <c r="B7" s="89"/>
      <c r="C7" s="89"/>
      <c r="D7" s="89"/>
      <c r="E7" s="89"/>
      <c r="F7" s="89" t="s">
        <v>11</v>
      </c>
      <c r="G7" s="89" t="s">
        <v>12</v>
      </c>
      <c r="H7" s="89"/>
      <c r="I7" s="89"/>
      <c r="J7" s="89"/>
      <c r="K7" s="89"/>
      <c r="L7" s="89"/>
      <c r="M7" s="90"/>
      <c r="N7" s="90"/>
      <c r="O7" s="90"/>
    </row>
    <row r="8" s="91" customFormat="true" ht="50.25" hidden="false" customHeight="true" outlineLevel="0" collapsed="false">
      <c r="A8" s="89"/>
      <c r="B8" s="89"/>
      <c r="C8" s="89"/>
      <c r="D8" s="89"/>
      <c r="E8" s="89"/>
      <c r="F8" s="89"/>
      <c r="G8" s="89" t="s">
        <v>13</v>
      </c>
      <c r="H8" s="89" t="s">
        <v>14</v>
      </c>
      <c r="I8" s="89"/>
      <c r="J8" s="89"/>
      <c r="K8" s="89"/>
      <c r="L8" s="89"/>
      <c r="M8" s="90"/>
      <c r="N8" s="90"/>
      <c r="O8" s="90"/>
    </row>
    <row r="9" s="91" customFormat="true" ht="20.25" hidden="false" customHeight="true" outlineLevel="0" collapsed="false">
      <c r="A9" s="89" t="n">
        <v>1</v>
      </c>
      <c r="B9" s="89" t="n">
        <v>2</v>
      </c>
      <c r="C9" s="89" t="n">
        <v>3</v>
      </c>
      <c r="D9" s="89" t="n">
        <v>4</v>
      </c>
      <c r="E9" s="89" t="n">
        <v>5</v>
      </c>
      <c r="F9" s="89" t="n">
        <v>6</v>
      </c>
      <c r="G9" s="89" t="n">
        <v>7</v>
      </c>
      <c r="H9" s="89" t="n">
        <v>8</v>
      </c>
      <c r="I9" s="89" t="n">
        <v>9</v>
      </c>
      <c r="J9" s="89" t="n">
        <v>10</v>
      </c>
      <c r="K9" s="89" t="n">
        <v>11</v>
      </c>
      <c r="L9" s="89" t="n">
        <v>12</v>
      </c>
      <c r="M9" s="90"/>
      <c r="N9" s="90"/>
      <c r="O9" s="90"/>
    </row>
    <row r="10" customFormat="false" ht="24.75" hidden="false" customHeight="true" outlineLevel="0" collapsed="false">
      <c r="A10" s="92" t="s">
        <v>39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customFormat="false" ht="21.75" hidden="false" customHeight="true" outlineLevel="0" collapsed="false">
      <c r="A11" s="93" t="s">
        <v>40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customFormat="false" ht="20.1" hidden="false" customHeight="true" outlineLevel="0" collapsed="false">
      <c r="A12" s="93" t="s">
        <v>41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customFormat="false" ht="21" hidden="false" customHeight="true" outlineLevel="0" collapsed="false">
      <c r="A13" s="94" t="s">
        <v>42</v>
      </c>
      <c r="B13" s="94" t="s">
        <v>43</v>
      </c>
      <c r="C13" s="94" t="s">
        <v>19</v>
      </c>
      <c r="D13" s="95" t="s">
        <v>16</v>
      </c>
      <c r="E13" s="95" t="s">
        <v>16</v>
      </c>
      <c r="F13" s="95" t="s">
        <v>16</v>
      </c>
      <c r="G13" s="95" t="s">
        <v>16</v>
      </c>
      <c r="H13" s="95" t="s">
        <v>16</v>
      </c>
      <c r="I13" s="95" t="s">
        <v>16</v>
      </c>
      <c r="J13" s="96" t="s">
        <v>16</v>
      </c>
      <c r="K13" s="97" t="s">
        <v>44</v>
      </c>
      <c r="L13" s="94" t="s">
        <v>45</v>
      </c>
    </row>
    <row r="14" customFormat="false" ht="45" hidden="false" customHeight="true" outlineLevel="0" collapsed="false">
      <c r="A14" s="94"/>
      <c r="B14" s="94"/>
      <c r="C14" s="94"/>
      <c r="D14" s="95"/>
      <c r="E14" s="95"/>
      <c r="F14" s="95"/>
      <c r="G14" s="95"/>
      <c r="H14" s="95"/>
      <c r="I14" s="95"/>
      <c r="J14" s="96"/>
      <c r="K14" s="97"/>
      <c r="L14" s="94"/>
    </row>
    <row r="15" customFormat="false" ht="38.25" hidden="false" customHeight="true" outlineLevel="0" collapsed="false">
      <c r="A15" s="94"/>
      <c r="B15" s="94"/>
      <c r="C15" s="94"/>
      <c r="D15" s="95"/>
      <c r="E15" s="95"/>
      <c r="F15" s="95"/>
      <c r="G15" s="95"/>
      <c r="H15" s="95"/>
      <c r="I15" s="95"/>
      <c r="J15" s="96"/>
      <c r="K15" s="97"/>
      <c r="L15" s="94"/>
    </row>
    <row r="16" customFormat="false" ht="28.5" hidden="false" customHeight="true" outlineLevel="0" collapsed="false">
      <c r="A16" s="94" t="s">
        <v>46</v>
      </c>
      <c r="B16" s="94" t="s">
        <v>47</v>
      </c>
      <c r="C16" s="94" t="s">
        <v>19</v>
      </c>
      <c r="D16" s="95" t="s">
        <v>16</v>
      </c>
      <c r="E16" s="95" t="s">
        <v>16</v>
      </c>
      <c r="F16" s="95" t="s">
        <v>16</v>
      </c>
      <c r="G16" s="95" t="s">
        <v>16</v>
      </c>
      <c r="H16" s="95" t="s">
        <v>16</v>
      </c>
      <c r="I16" s="95" t="s">
        <v>16</v>
      </c>
      <c r="J16" s="97" t="s">
        <v>16</v>
      </c>
      <c r="K16" s="97" t="s">
        <v>48</v>
      </c>
      <c r="L16" s="94" t="s">
        <v>49</v>
      </c>
    </row>
    <row r="17" customFormat="false" ht="29.25" hidden="false" customHeight="true" outlineLevel="0" collapsed="false">
      <c r="A17" s="94"/>
      <c r="B17" s="94"/>
      <c r="C17" s="94"/>
      <c r="D17" s="95"/>
      <c r="E17" s="95"/>
      <c r="F17" s="95"/>
      <c r="G17" s="95"/>
      <c r="H17" s="95"/>
      <c r="I17" s="95"/>
      <c r="J17" s="97"/>
      <c r="K17" s="97"/>
      <c r="L17" s="94"/>
    </row>
    <row r="18" customFormat="false" ht="102" hidden="false" customHeight="true" outlineLevel="0" collapsed="false">
      <c r="A18" s="94"/>
      <c r="B18" s="94"/>
      <c r="C18" s="94"/>
      <c r="D18" s="95"/>
      <c r="E18" s="95"/>
      <c r="F18" s="95"/>
      <c r="G18" s="95"/>
      <c r="H18" s="95"/>
      <c r="I18" s="95"/>
      <c r="J18" s="97"/>
      <c r="K18" s="97"/>
      <c r="L18" s="94"/>
    </row>
    <row r="19" customFormat="false" ht="22.5" hidden="false" customHeight="true" outlineLevel="0" collapsed="false">
      <c r="A19" s="94" t="s">
        <v>50</v>
      </c>
      <c r="B19" s="94" t="s">
        <v>51</v>
      </c>
      <c r="C19" s="94" t="n">
        <v>2017</v>
      </c>
      <c r="D19" s="98" t="n">
        <v>0</v>
      </c>
      <c r="E19" s="98" t="s">
        <v>16</v>
      </c>
      <c r="F19" s="98" t="s">
        <v>16</v>
      </c>
      <c r="G19" s="98" t="s">
        <v>16</v>
      </c>
      <c r="H19" s="98" t="s">
        <v>16</v>
      </c>
      <c r="I19" s="98" t="n">
        <v>0</v>
      </c>
      <c r="J19" s="94" t="s">
        <v>16</v>
      </c>
      <c r="K19" s="94" t="s">
        <v>52</v>
      </c>
      <c r="L19" s="94" t="s">
        <v>53</v>
      </c>
    </row>
    <row r="20" customFormat="false" ht="20.25" hidden="false" customHeight="true" outlineLevel="0" collapsed="false">
      <c r="A20" s="94"/>
      <c r="B20" s="94"/>
      <c r="C20" s="94" t="n">
        <v>2018</v>
      </c>
      <c r="D20" s="98" t="n">
        <v>0</v>
      </c>
      <c r="E20" s="98" t="s">
        <v>16</v>
      </c>
      <c r="F20" s="98" t="s">
        <v>16</v>
      </c>
      <c r="G20" s="98" t="s">
        <v>16</v>
      </c>
      <c r="H20" s="98" t="s">
        <v>16</v>
      </c>
      <c r="I20" s="98" t="n">
        <v>0</v>
      </c>
      <c r="J20" s="94" t="s">
        <v>16</v>
      </c>
      <c r="K20" s="94"/>
      <c r="L20" s="94"/>
    </row>
    <row r="21" customFormat="false" ht="17.25" hidden="false" customHeight="true" outlineLevel="0" collapsed="false">
      <c r="A21" s="94"/>
      <c r="B21" s="94"/>
      <c r="C21" s="94" t="n">
        <v>2019</v>
      </c>
      <c r="D21" s="98" t="n">
        <f aca="false">I21</f>
        <v>45</v>
      </c>
      <c r="E21" s="98" t="s">
        <v>16</v>
      </c>
      <c r="F21" s="98" t="s">
        <v>16</v>
      </c>
      <c r="G21" s="98" t="s">
        <v>16</v>
      </c>
      <c r="H21" s="98" t="s">
        <v>16</v>
      </c>
      <c r="I21" s="98" t="n">
        <v>45</v>
      </c>
      <c r="J21" s="94" t="s">
        <v>16</v>
      </c>
      <c r="K21" s="94"/>
      <c r="L21" s="94"/>
    </row>
    <row r="22" customFormat="false" ht="19.5" hidden="false" customHeight="true" outlineLevel="0" collapsed="false">
      <c r="A22" s="94"/>
      <c r="B22" s="94"/>
      <c r="C22" s="94" t="n">
        <v>2020</v>
      </c>
      <c r="D22" s="98" t="n">
        <f aca="false">I22</f>
        <v>60</v>
      </c>
      <c r="E22" s="98" t="s">
        <v>16</v>
      </c>
      <c r="F22" s="98" t="s">
        <v>16</v>
      </c>
      <c r="G22" s="98" t="s">
        <v>16</v>
      </c>
      <c r="H22" s="98" t="s">
        <v>16</v>
      </c>
      <c r="I22" s="98" t="n">
        <v>60</v>
      </c>
      <c r="J22" s="94" t="s">
        <v>16</v>
      </c>
      <c r="K22" s="94"/>
      <c r="L22" s="94"/>
    </row>
    <row r="23" customFormat="false" ht="24" hidden="false" customHeight="true" outlineLevel="0" collapsed="false">
      <c r="A23" s="94"/>
      <c r="B23" s="94"/>
      <c r="C23" s="94" t="n">
        <v>2021</v>
      </c>
      <c r="D23" s="98" t="n">
        <f aca="false">I23</f>
        <v>60</v>
      </c>
      <c r="E23" s="98" t="s">
        <v>16</v>
      </c>
      <c r="F23" s="98" t="s">
        <v>16</v>
      </c>
      <c r="G23" s="98" t="s">
        <v>16</v>
      </c>
      <c r="H23" s="98" t="s">
        <v>16</v>
      </c>
      <c r="I23" s="98" t="n">
        <v>60</v>
      </c>
      <c r="J23" s="94" t="s">
        <v>16</v>
      </c>
      <c r="K23" s="94"/>
      <c r="L23" s="94"/>
    </row>
    <row r="24" customFormat="false" ht="19.5" hidden="false" customHeight="true" outlineLevel="0" collapsed="false">
      <c r="A24" s="94"/>
      <c r="B24" s="94"/>
      <c r="C24" s="94" t="n">
        <v>2022</v>
      </c>
      <c r="D24" s="98" t="n">
        <f aca="false">I24</f>
        <v>0</v>
      </c>
      <c r="E24" s="98" t="s">
        <v>16</v>
      </c>
      <c r="F24" s="98" t="s">
        <v>16</v>
      </c>
      <c r="G24" s="98" t="s">
        <v>16</v>
      </c>
      <c r="H24" s="98" t="s">
        <v>16</v>
      </c>
      <c r="I24" s="98" t="n">
        <v>0</v>
      </c>
      <c r="J24" s="94" t="s">
        <v>16</v>
      </c>
      <c r="K24" s="94"/>
      <c r="L24" s="94"/>
    </row>
    <row r="25" customFormat="false" ht="63.75" hidden="false" customHeight="true" outlineLevel="0" collapsed="false">
      <c r="A25" s="94" t="s">
        <v>54</v>
      </c>
      <c r="B25" s="97" t="s">
        <v>55</v>
      </c>
      <c r="C25" s="94" t="s">
        <v>19</v>
      </c>
      <c r="D25" s="95" t="s">
        <v>16</v>
      </c>
      <c r="E25" s="95" t="s">
        <v>16</v>
      </c>
      <c r="F25" s="95" t="s">
        <v>16</v>
      </c>
      <c r="G25" s="95" t="s">
        <v>16</v>
      </c>
      <c r="H25" s="95" t="s">
        <v>16</v>
      </c>
      <c r="I25" s="95" t="s">
        <v>16</v>
      </c>
      <c r="J25" s="94" t="s">
        <v>16</v>
      </c>
      <c r="K25" s="94" t="s">
        <v>56</v>
      </c>
      <c r="L25" s="94" t="s">
        <v>57</v>
      </c>
    </row>
    <row r="26" customFormat="false" ht="42.75" hidden="false" customHeight="true" outlineLevel="0" collapsed="false">
      <c r="A26" s="94" t="s">
        <v>58</v>
      </c>
      <c r="B26" s="94" t="s">
        <v>59</v>
      </c>
      <c r="C26" s="94" t="s">
        <v>19</v>
      </c>
      <c r="D26" s="95" t="s">
        <v>16</v>
      </c>
      <c r="E26" s="95" t="s">
        <v>16</v>
      </c>
      <c r="F26" s="95" t="s">
        <v>16</v>
      </c>
      <c r="G26" s="95" t="s">
        <v>16</v>
      </c>
      <c r="H26" s="95" t="s">
        <v>16</v>
      </c>
      <c r="I26" s="95" t="s">
        <v>16</v>
      </c>
      <c r="J26" s="94" t="s">
        <v>16</v>
      </c>
      <c r="K26" s="94" t="s">
        <v>60</v>
      </c>
      <c r="L26" s="94" t="s">
        <v>61</v>
      </c>
    </row>
    <row r="27" customFormat="false" ht="28.5" hidden="false" customHeight="true" outlineLevel="0" collapsed="false">
      <c r="A27" s="94"/>
      <c r="B27" s="94"/>
      <c r="C27" s="94"/>
      <c r="D27" s="95"/>
      <c r="E27" s="95"/>
      <c r="F27" s="95"/>
      <c r="G27" s="95"/>
      <c r="H27" s="95"/>
      <c r="I27" s="95"/>
      <c r="J27" s="94"/>
      <c r="K27" s="94"/>
      <c r="L27" s="94"/>
    </row>
    <row r="28" customFormat="false" ht="20.1" hidden="false" customHeight="true" outlineLevel="0" collapsed="false">
      <c r="A28" s="94" t="s">
        <v>62</v>
      </c>
      <c r="B28" s="94" t="s">
        <v>63</v>
      </c>
      <c r="C28" s="94" t="n">
        <v>2017</v>
      </c>
      <c r="D28" s="98" t="n">
        <f aca="false">J28</f>
        <v>10</v>
      </c>
      <c r="E28" s="98" t="s">
        <v>16</v>
      </c>
      <c r="F28" s="98" t="s">
        <v>16</v>
      </c>
      <c r="G28" s="98" t="s">
        <v>16</v>
      </c>
      <c r="H28" s="98" t="s">
        <v>16</v>
      </c>
      <c r="I28" s="98" t="s">
        <v>16</v>
      </c>
      <c r="J28" s="98" t="n">
        <v>10</v>
      </c>
      <c r="K28" s="94" t="s">
        <v>64</v>
      </c>
      <c r="L28" s="94" t="s">
        <v>65</v>
      </c>
    </row>
    <row r="29" customFormat="false" ht="22.5" hidden="false" customHeight="true" outlineLevel="0" collapsed="false">
      <c r="A29" s="94"/>
      <c r="B29" s="94"/>
      <c r="C29" s="94" t="n">
        <v>2018</v>
      </c>
      <c r="D29" s="98" t="s">
        <v>16</v>
      </c>
      <c r="E29" s="98" t="s">
        <v>16</v>
      </c>
      <c r="F29" s="98" t="s">
        <v>16</v>
      </c>
      <c r="G29" s="98" t="s">
        <v>16</v>
      </c>
      <c r="H29" s="98" t="s">
        <v>16</v>
      </c>
      <c r="I29" s="98" t="s">
        <v>16</v>
      </c>
      <c r="J29" s="98" t="s">
        <v>16</v>
      </c>
      <c r="K29" s="94"/>
      <c r="L29" s="94"/>
    </row>
    <row r="30" customFormat="false" ht="24" hidden="false" customHeight="true" outlineLevel="0" collapsed="false">
      <c r="A30" s="94"/>
      <c r="B30" s="94"/>
      <c r="C30" s="94" t="n">
        <v>2019</v>
      </c>
      <c r="D30" s="98" t="n">
        <v>10</v>
      </c>
      <c r="E30" s="98" t="s">
        <v>16</v>
      </c>
      <c r="F30" s="98" t="s">
        <v>16</v>
      </c>
      <c r="G30" s="98" t="s">
        <v>16</v>
      </c>
      <c r="H30" s="98" t="s">
        <v>16</v>
      </c>
      <c r="I30" s="98" t="s">
        <v>16</v>
      </c>
      <c r="J30" s="98" t="n">
        <v>10</v>
      </c>
      <c r="K30" s="94"/>
      <c r="L30" s="94"/>
    </row>
    <row r="31" customFormat="false" ht="26.25" hidden="false" customHeight="true" outlineLevel="0" collapsed="false">
      <c r="A31" s="94"/>
      <c r="B31" s="94"/>
      <c r="C31" s="94" t="n">
        <v>2020</v>
      </c>
      <c r="D31" s="98" t="n">
        <v>10</v>
      </c>
      <c r="E31" s="98" t="s">
        <v>16</v>
      </c>
      <c r="F31" s="98" t="s">
        <v>16</v>
      </c>
      <c r="G31" s="98" t="s">
        <v>16</v>
      </c>
      <c r="H31" s="98" t="s">
        <v>16</v>
      </c>
      <c r="I31" s="98" t="s">
        <v>16</v>
      </c>
      <c r="J31" s="98" t="n">
        <v>10</v>
      </c>
      <c r="K31" s="94"/>
      <c r="L31" s="94"/>
    </row>
    <row r="32" customFormat="false" ht="26.25" hidden="false" customHeight="true" outlineLevel="0" collapsed="false">
      <c r="A32" s="94"/>
      <c r="B32" s="94"/>
      <c r="C32" s="94" t="n">
        <v>2021</v>
      </c>
      <c r="D32" s="98" t="n">
        <v>10</v>
      </c>
      <c r="E32" s="98" t="s">
        <v>16</v>
      </c>
      <c r="F32" s="98" t="s">
        <v>16</v>
      </c>
      <c r="G32" s="98" t="s">
        <v>16</v>
      </c>
      <c r="H32" s="98" t="s">
        <v>16</v>
      </c>
      <c r="I32" s="98" t="s">
        <v>16</v>
      </c>
      <c r="J32" s="98" t="n">
        <v>10</v>
      </c>
      <c r="K32" s="94"/>
      <c r="L32" s="94"/>
    </row>
    <row r="33" customFormat="false" ht="24" hidden="false" customHeight="true" outlineLevel="0" collapsed="false">
      <c r="A33" s="94"/>
      <c r="B33" s="94"/>
      <c r="C33" s="94" t="n">
        <v>2022</v>
      </c>
      <c r="D33" s="98" t="n">
        <v>10</v>
      </c>
      <c r="E33" s="98" t="s">
        <v>16</v>
      </c>
      <c r="F33" s="98" t="s">
        <v>16</v>
      </c>
      <c r="G33" s="98" t="s">
        <v>16</v>
      </c>
      <c r="H33" s="98" t="s">
        <v>16</v>
      </c>
      <c r="I33" s="98" t="s">
        <v>16</v>
      </c>
      <c r="J33" s="98" t="n">
        <v>10</v>
      </c>
      <c r="K33" s="94"/>
      <c r="L33" s="94"/>
    </row>
    <row r="34" customFormat="false" ht="22.5" hidden="false" customHeight="true" outlineLevel="0" collapsed="false">
      <c r="A34" s="94"/>
      <c r="B34" s="94"/>
      <c r="C34" s="94" t="n">
        <v>2023</v>
      </c>
      <c r="D34" s="98" t="n">
        <f aca="false">J34</f>
        <v>10</v>
      </c>
      <c r="E34" s="98"/>
      <c r="F34" s="98"/>
      <c r="G34" s="98"/>
      <c r="H34" s="98"/>
      <c r="I34" s="98"/>
      <c r="J34" s="98" t="n">
        <v>10</v>
      </c>
      <c r="K34" s="94"/>
      <c r="L34" s="94"/>
    </row>
    <row r="35" customFormat="false" ht="16.5" hidden="false" customHeight="true" outlineLevel="0" collapsed="false">
      <c r="A35" s="94" t="s">
        <v>66</v>
      </c>
      <c r="B35" s="94" t="s">
        <v>67</v>
      </c>
      <c r="C35" s="94" t="s">
        <v>19</v>
      </c>
      <c r="D35" s="95" t="s">
        <v>16</v>
      </c>
      <c r="E35" s="95" t="s">
        <v>16</v>
      </c>
      <c r="F35" s="95" t="s">
        <v>16</v>
      </c>
      <c r="G35" s="95" t="s">
        <v>16</v>
      </c>
      <c r="H35" s="95" t="s">
        <v>16</v>
      </c>
      <c r="I35" s="95" t="s">
        <v>16</v>
      </c>
      <c r="J35" s="94" t="s">
        <v>16</v>
      </c>
      <c r="K35" s="94" t="s">
        <v>68</v>
      </c>
      <c r="L35" s="94" t="s">
        <v>69</v>
      </c>
    </row>
    <row r="36" customFormat="false" ht="29.25" hidden="false" customHeight="true" outlineLevel="0" collapsed="false">
      <c r="A36" s="94"/>
      <c r="B36" s="94"/>
      <c r="C36" s="94"/>
      <c r="D36" s="95"/>
      <c r="E36" s="95"/>
      <c r="F36" s="95"/>
      <c r="G36" s="95"/>
      <c r="H36" s="95"/>
      <c r="I36" s="95"/>
      <c r="J36" s="94"/>
      <c r="K36" s="94"/>
      <c r="L36" s="94"/>
    </row>
    <row r="37" customFormat="false" ht="24" hidden="false" customHeight="true" outlineLevel="0" collapsed="false">
      <c r="A37" s="94"/>
      <c r="B37" s="94"/>
      <c r="C37" s="94"/>
      <c r="D37" s="95"/>
      <c r="E37" s="95"/>
      <c r="F37" s="95"/>
      <c r="G37" s="95"/>
      <c r="H37" s="95"/>
      <c r="I37" s="95"/>
      <c r="J37" s="94"/>
      <c r="K37" s="94"/>
      <c r="L37" s="94"/>
    </row>
    <row r="38" customFormat="false" ht="36" hidden="false" customHeight="true" outlineLevel="0" collapsed="false">
      <c r="A38" s="94"/>
      <c r="B38" s="94"/>
      <c r="C38" s="94"/>
      <c r="D38" s="95"/>
      <c r="E38" s="95"/>
      <c r="F38" s="95"/>
      <c r="G38" s="95"/>
      <c r="H38" s="95"/>
      <c r="I38" s="95"/>
      <c r="J38" s="94"/>
      <c r="K38" s="94"/>
      <c r="L38" s="94"/>
    </row>
    <row r="39" customFormat="false" ht="20.1" hidden="false" customHeight="true" outlineLevel="0" collapsed="false">
      <c r="A39" s="94" t="s">
        <v>70</v>
      </c>
      <c r="B39" s="94" t="s">
        <v>71</v>
      </c>
      <c r="C39" s="94" t="n">
        <v>2017</v>
      </c>
      <c r="D39" s="95" t="s">
        <v>16</v>
      </c>
      <c r="E39" s="95" t="s">
        <v>16</v>
      </c>
      <c r="F39" s="95" t="s">
        <v>16</v>
      </c>
      <c r="G39" s="95" t="s">
        <v>16</v>
      </c>
      <c r="H39" s="95" t="s">
        <v>16</v>
      </c>
      <c r="I39" s="95" t="s">
        <v>16</v>
      </c>
      <c r="J39" s="94" t="s">
        <v>16</v>
      </c>
      <c r="K39" s="94" t="s">
        <v>72</v>
      </c>
      <c r="L39" s="99" t="s">
        <v>73</v>
      </c>
    </row>
    <row r="40" customFormat="false" ht="20.1" hidden="false" customHeight="true" outlineLevel="0" collapsed="false">
      <c r="A40" s="94"/>
      <c r="B40" s="94"/>
      <c r="C40" s="94" t="n">
        <v>2018</v>
      </c>
      <c r="D40" s="95" t="s">
        <v>16</v>
      </c>
      <c r="E40" s="95" t="s">
        <v>16</v>
      </c>
      <c r="F40" s="95" t="s">
        <v>16</v>
      </c>
      <c r="G40" s="95" t="s">
        <v>16</v>
      </c>
      <c r="H40" s="95" t="s">
        <v>16</v>
      </c>
      <c r="I40" s="95" t="s">
        <v>16</v>
      </c>
      <c r="J40" s="94" t="s">
        <v>16</v>
      </c>
      <c r="K40" s="94"/>
      <c r="L40" s="99"/>
    </row>
    <row r="41" customFormat="false" ht="20.1" hidden="false" customHeight="true" outlineLevel="0" collapsed="false">
      <c r="A41" s="94"/>
      <c r="B41" s="94"/>
      <c r="C41" s="100" t="n">
        <v>2019</v>
      </c>
      <c r="D41" s="84" t="s">
        <v>16</v>
      </c>
      <c r="E41" s="101" t="s">
        <v>16</v>
      </c>
      <c r="F41" s="101" t="s">
        <v>16</v>
      </c>
      <c r="G41" s="95" t="s">
        <v>16</v>
      </c>
      <c r="H41" s="95" t="s">
        <v>16</v>
      </c>
      <c r="I41" s="95" t="s">
        <v>16</v>
      </c>
      <c r="J41" s="95" t="s">
        <v>16</v>
      </c>
      <c r="K41" s="94"/>
      <c r="L41" s="99"/>
    </row>
    <row r="42" customFormat="false" ht="20.1" hidden="false" customHeight="true" outlineLevel="0" collapsed="false">
      <c r="A42" s="94"/>
      <c r="B42" s="94"/>
      <c r="C42" s="94" t="n">
        <v>2020</v>
      </c>
      <c r="D42" s="95" t="n">
        <v>0</v>
      </c>
      <c r="E42" s="95" t="s">
        <v>16</v>
      </c>
      <c r="F42" s="95" t="s">
        <v>16</v>
      </c>
      <c r="G42" s="95" t="s">
        <v>16</v>
      </c>
      <c r="H42" s="95" t="s">
        <v>16</v>
      </c>
      <c r="I42" s="95" t="n">
        <v>0</v>
      </c>
      <c r="J42" s="94" t="s">
        <v>16</v>
      </c>
      <c r="K42" s="94"/>
      <c r="L42" s="99"/>
    </row>
    <row r="43" customFormat="false" ht="20.1" hidden="false" customHeight="true" outlineLevel="0" collapsed="false">
      <c r="A43" s="94"/>
      <c r="B43" s="94"/>
      <c r="C43" s="94" t="n">
        <v>2021</v>
      </c>
      <c r="D43" s="95" t="n">
        <v>0</v>
      </c>
      <c r="E43" s="95" t="s">
        <v>16</v>
      </c>
      <c r="F43" s="95" t="s">
        <v>16</v>
      </c>
      <c r="G43" s="95" t="s">
        <v>16</v>
      </c>
      <c r="H43" s="95" t="s">
        <v>16</v>
      </c>
      <c r="I43" s="95" t="n">
        <v>0</v>
      </c>
      <c r="J43" s="94" t="s">
        <v>16</v>
      </c>
      <c r="K43" s="94"/>
      <c r="L43" s="99"/>
    </row>
    <row r="44" customFormat="false" ht="20.1" hidden="false" customHeight="true" outlineLevel="0" collapsed="false">
      <c r="A44" s="94"/>
      <c r="B44" s="94"/>
      <c r="C44" s="94" t="n">
        <v>2022</v>
      </c>
      <c r="D44" s="95" t="n">
        <v>0</v>
      </c>
      <c r="E44" s="95" t="s">
        <v>16</v>
      </c>
      <c r="F44" s="95" t="s">
        <v>16</v>
      </c>
      <c r="G44" s="95" t="s">
        <v>16</v>
      </c>
      <c r="H44" s="95" t="s">
        <v>16</v>
      </c>
      <c r="I44" s="95" t="n">
        <v>0</v>
      </c>
      <c r="J44" s="95" t="s">
        <v>16</v>
      </c>
      <c r="K44" s="94"/>
      <c r="L44" s="99"/>
    </row>
    <row r="45" customFormat="false" ht="20.1" hidden="false" customHeight="true" outlineLevel="0" collapsed="false">
      <c r="A45" s="94"/>
      <c r="B45" s="94"/>
      <c r="C45" s="94" t="n">
        <v>2023</v>
      </c>
      <c r="D45" s="95" t="n">
        <f aca="false">I45</f>
        <v>0</v>
      </c>
      <c r="E45" s="95"/>
      <c r="F45" s="95"/>
      <c r="G45" s="95"/>
      <c r="H45" s="95"/>
      <c r="I45" s="95" t="n">
        <v>0</v>
      </c>
      <c r="J45" s="95"/>
      <c r="K45" s="94"/>
      <c r="L45" s="99"/>
    </row>
    <row r="46" customFormat="false" ht="20.1" hidden="false" customHeight="true" outlineLevel="0" collapsed="false">
      <c r="A46" s="94" t="s">
        <v>74</v>
      </c>
      <c r="B46" s="99" t="s">
        <v>75</v>
      </c>
      <c r="C46" s="94" t="n">
        <v>2017</v>
      </c>
      <c r="D46" s="95" t="s">
        <v>16</v>
      </c>
      <c r="E46" s="95" t="s">
        <v>16</v>
      </c>
      <c r="F46" s="95" t="s">
        <v>16</v>
      </c>
      <c r="G46" s="95" t="s">
        <v>16</v>
      </c>
      <c r="H46" s="95" t="s">
        <v>16</v>
      </c>
      <c r="I46" s="95" t="s">
        <v>16</v>
      </c>
      <c r="J46" s="94" t="s">
        <v>16</v>
      </c>
      <c r="K46" s="94" t="s">
        <v>76</v>
      </c>
      <c r="L46" s="94" t="s">
        <v>77</v>
      </c>
    </row>
    <row r="47" customFormat="false" ht="20.1" hidden="false" customHeight="true" outlineLevel="0" collapsed="false">
      <c r="A47" s="94"/>
      <c r="B47" s="99"/>
      <c r="C47" s="94" t="n">
        <v>2018</v>
      </c>
      <c r="D47" s="102" t="n">
        <v>1068.164</v>
      </c>
      <c r="E47" s="102" t="s">
        <v>16</v>
      </c>
      <c r="F47" s="102" t="s">
        <v>16</v>
      </c>
      <c r="G47" s="102" t="s">
        <v>16</v>
      </c>
      <c r="H47" s="102" t="s">
        <v>16</v>
      </c>
      <c r="I47" s="102" t="n">
        <v>1068.164</v>
      </c>
      <c r="J47" s="94" t="s">
        <v>16</v>
      </c>
      <c r="K47" s="94"/>
      <c r="L47" s="94"/>
    </row>
    <row r="48" customFormat="false" ht="20.1" hidden="false" customHeight="true" outlineLevel="0" collapsed="false">
      <c r="A48" s="94"/>
      <c r="B48" s="99"/>
      <c r="C48" s="94" t="n">
        <v>2019</v>
      </c>
      <c r="D48" s="95" t="n">
        <v>0</v>
      </c>
      <c r="E48" s="95" t="s">
        <v>16</v>
      </c>
      <c r="F48" s="95" t="s">
        <v>16</v>
      </c>
      <c r="G48" s="95" t="s">
        <v>16</v>
      </c>
      <c r="H48" s="95" t="s">
        <v>16</v>
      </c>
      <c r="I48" s="95" t="n">
        <v>0</v>
      </c>
      <c r="J48" s="94" t="s">
        <v>16</v>
      </c>
      <c r="K48" s="94"/>
      <c r="L48" s="94"/>
    </row>
    <row r="49" customFormat="false" ht="20.1" hidden="false" customHeight="true" outlineLevel="0" collapsed="false">
      <c r="A49" s="94"/>
      <c r="B49" s="99"/>
      <c r="C49" s="94" t="n">
        <v>2020</v>
      </c>
      <c r="D49" s="95" t="n">
        <v>0</v>
      </c>
      <c r="E49" s="95" t="s">
        <v>16</v>
      </c>
      <c r="F49" s="95" t="s">
        <v>16</v>
      </c>
      <c r="G49" s="95" t="s">
        <v>16</v>
      </c>
      <c r="H49" s="95" t="s">
        <v>16</v>
      </c>
      <c r="I49" s="95" t="n">
        <v>0</v>
      </c>
      <c r="J49" s="94" t="s">
        <v>16</v>
      </c>
      <c r="K49" s="94"/>
      <c r="L49" s="94"/>
    </row>
    <row r="50" customFormat="false" ht="20.1" hidden="false" customHeight="true" outlineLevel="0" collapsed="false">
      <c r="A50" s="94"/>
      <c r="B50" s="99"/>
      <c r="C50" s="94" t="n">
        <v>2021</v>
      </c>
      <c r="D50" s="95" t="n">
        <v>0</v>
      </c>
      <c r="E50" s="95" t="s">
        <v>16</v>
      </c>
      <c r="F50" s="95" t="s">
        <v>16</v>
      </c>
      <c r="G50" s="95" t="s">
        <v>16</v>
      </c>
      <c r="H50" s="95" t="s">
        <v>16</v>
      </c>
      <c r="I50" s="95" t="n">
        <v>0</v>
      </c>
      <c r="J50" s="94" t="s">
        <v>16</v>
      </c>
      <c r="K50" s="94"/>
      <c r="L50" s="94"/>
    </row>
    <row r="51" customFormat="false" ht="20.1" hidden="false" customHeight="true" outlineLevel="0" collapsed="false">
      <c r="A51" s="94"/>
      <c r="B51" s="99"/>
      <c r="C51" s="94" t="n">
        <v>2022</v>
      </c>
      <c r="D51" s="95" t="n">
        <v>0</v>
      </c>
      <c r="E51" s="95" t="s">
        <v>16</v>
      </c>
      <c r="F51" s="95" t="s">
        <v>16</v>
      </c>
      <c r="G51" s="95" t="s">
        <v>16</v>
      </c>
      <c r="H51" s="95" t="s">
        <v>16</v>
      </c>
      <c r="I51" s="95" t="n">
        <v>0</v>
      </c>
      <c r="J51" s="94" t="s">
        <v>16</v>
      </c>
      <c r="K51" s="94"/>
      <c r="L51" s="94"/>
    </row>
    <row r="52" customFormat="false" ht="20.1" hidden="false" customHeight="true" outlineLevel="0" collapsed="false">
      <c r="A52" s="94"/>
      <c r="B52" s="99"/>
      <c r="C52" s="94" t="n">
        <v>2023</v>
      </c>
      <c r="D52" s="95" t="n">
        <f aca="false">I52</f>
        <v>0</v>
      </c>
      <c r="E52" s="95" t="s">
        <v>16</v>
      </c>
      <c r="F52" s="95" t="s">
        <v>16</v>
      </c>
      <c r="G52" s="95" t="s">
        <v>16</v>
      </c>
      <c r="H52" s="95" t="s">
        <v>16</v>
      </c>
      <c r="I52" s="95" t="n">
        <v>0</v>
      </c>
      <c r="J52" s="94" t="s">
        <v>16</v>
      </c>
      <c r="K52" s="94"/>
      <c r="L52" s="94"/>
    </row>
    <row r="53" customFormat="false" ht="20.1" hidden="false" customHeight="true" outlineLevel="0" collapsed="false">
      <c r="A53" s="94" t="s">
        <v>78</v>
      </c>
      <c r="B53" s="99" t="s">
        <v>79</v>
      </c>
      <c r="C53" s="94" t="n">
        <v>2017</v>
      </c>
      <c r="D53" s="95" t="n">
        <v>0</v>
      </c>
      <c r="E53" s="95" t="s">
        <v>16</v>
      </c>
      <c r="F53" s="95" t="s">
        <v>16</v>
      </c>
      <c r="G53" s="95" t="s">
        <v>16</v>
      </c>
      <c r="H53" s="95" t="s">
        <v>16</v>
      </c>
      <c r="I53" s="95" t="n">
        <v>0</v>
      </c>
      <c r="J53" s="94" t="s">
        <v>16</v>
      </c>
      <c r="K53" s="94" t="s">
        <v>76</v>
      </c>
      <c r="L53" s="94" t="s">
        <v>77</v>
      </c>
    </row>
    <row r="54" customFormat="false" ht="20.1" hidden="false" customHeight="true" outlineLevel="0" collapsed="false">
      <c r="A54" s="94"/>
      <c r="B54" s="99"/>
      <c r="C54" s="94" t="n">
        <v>2018</v>
      </c>
      <c r="D54" s="95" t="n">
        <v>0</v>
      </c>
      <c r="E54" s="95" t="s">
        <v>16</v>
      </c>
      <c r="F54" s="95" t="s">
        <v>16</v>
      </c>
      <c r="G54" s="95" t="s">
        <v>16</v>
      </c>
      <c r="H54" s="95" t="s">
        <v>16</v>
      </c>
      <c r="I54" s="95" t="n">
        <v>0</v>
      </c>
      <c r="J54" s="94" t="s">
        <v>16</v>
      </c>
      <c r="K54" s="94"/>
      <c r="L54" s="94"/>
    </row>
    <row r="55" customFormat="false" ht="20.1" hidden="false" customHeight="true" outlineLevel="0" collapsed="false">
      <c r="A55" s="94"/>
      <c r="B55" s="99"/>
      <c r="C55" s="94" t="n">
        <v>2019</v>
      </c>
      <c r="D55" s="103" t="n">
        <v>429.97452</v>
      </c>
      <c r="E55" s="95" t="s">
        <v>16</v>
      </c>
      <c r="F55" s="95" t="s">
        <v>16</v>
      </c>
      <c r="G55" s="95" t="s">
        <v>16</v>
      </c>
      <c r="H55" s="95" t="s">
        <v>16</v>
      </c>
      <c r="I55" s="103" t="n">
        <v>429.97452</v>
      </c>
      <c r="J55" s="94" t="s">
        <v>16</v>
      </c>
      <c r="K55" s="94"/>
      <c r="L55" s="94"/>
    </row>
    <row r="56" customFormat="false" ht="20.1" hidden="false" customHeight="true" outlineLevel="0" collapsed="false">
      <c r="A56" s="94"/>
      <c r="B56" s="99"/>
      <c r="C56" s="94" t="n">
        <v>2020</v>
      </c>
      <c r="D56" s="95" t="n">
        <v>0</v>
      </c>
      <c r="E56" s="95" t="s">
        <v>16</v>
      </c>
      <c r="F56" s="95" t="s">
        <v>16</v>
      </c>
      <c r="G56" s="95" t="s">
        <v>16</v>
      </c>
      <c r="H56" s="95" t="s">
        <v>16</v>
      </c>
      <c r="I56" s="95" t="n">
        <v>0</v>
      </c>
      <c r="J56" s="94" t="s">
        <v>16</v>
      </c>
      <c r="K56" s="94"/>
      <c r="L56" s="94"/>
    </row>
    <row r="57" customFormat="false" ht="20.1" hidden="false" customHeight="true" outlineLevel="0" collapsed="false">
      <c r="A57" s="94"/>
      <c r="B57" s="99"/>
      <c r="C57" s="94" t="n">
        <v>2021</v>
      </c>
      <c r="D57" s="95" t="n">
        <v>0</v>
      </c>
      <c r="E57" s="95" t="s">
        <v>16</v>
      </c>
      <c r="F57" s="95" t="s">
        <v>16</v>
      </c>
      <c r="G57" s="95" t="s">
        <v>16</v>
      </c>
      <c r="H57" s="95" t="s">
        <v>16</v>
      </c>
      <c r="I57" s="95" t="n">
        <v>0</v>
      </c>
      <c r="J57" s="94" t="s">
        <v>16</v>
      </c>
      <c r="K57" s="94"/>
      <c r="L57" s="94"/>
    </row>
    <row r="58" customFormat="false" ht="20.1" hidden="false" customHeight="true" outlineLevel="0" collapsed="false">
      <c r="A58" s="94"/>
      <c r="B58" s="99"/>
      <c r="C58" s="94" t="n">
        <v>2022</v>
      </c>
      <c r="D58" s="95" t="n">
        <v>0</v>
      </c>
      <c r="E58" s="95" t="s">
        <v>16</v>
      </c>
      <c r="F58" s="95" t="s">
        <v>16</v>
      </c>
      <c r="G58" s="95" t="s">
        <v>16</v>
      </c>
      <c r="H58" s="95" t="s">
        <v>16</v>
      </c>
      <c r="I58" s="95" t="n">
        <v>0</v>
      </c>
      <c r="J58" s="94" t="s">
        <v>16</v>
      </c>
      <c r="K58" s="94"/>
      <c r="L58" s="94"/>
    </row>
    <row r="59" customFormat="false" ht="20.1" hidden="false" customHeight="true" outlineLevel="0" collapsed="false">
      <c r="A59" s="94"/>
      <c r="B59" s="99"/>
      <c r="C59" s="104" t="n">
        <v>2023</v>
      </c>
      <c r="D59" s="105" t="n">
        <f aca="false">I59</f>
        <v>0</v>
      </c>
      <c r="E59" s="105"/>
      <c r="F59" s="105"/>
      <c r="G59" s="105"/>
      <c r="H59" s="105"/>
      <c r="I59" s="105" t="n">
        <v>0</v>
      </c>
      <c r="J59" s="94" t="s">
        <v>16</v>
      </c>
      <c r="K59" s="94"/>
      <c r="L59" s="94"/>
    </row>
    <row r="60" customFormat="false" ht="72" hidden="false" customHeight="true" outlineLevel="0" collapsed="false">
      <c r="A60" s="106" t="s">
        <v>80</v>
      </c>
      <c r="B60" s="107" t="s">
        <v>81</v>
      </c>
      <c r="C60" s="108" t="s">
        <v>19</v>
      </c>
      <c r="D60" s="109" t="s">
        <v>16</v>
      </c>
      <c r="E60" s="109" t="s">
        <v>16</v>
      </c>
      <c r="F60" s="109" t="s">
        <v>16</v>
      </c>
      <c r="G60" s="109" t="s">
        <v>16</v>
      </c>
      <c r="H60" s="109" t="s">
        <v>16</v>
      </c>
      <c r="I60" s="109" t="s">
        <v>16</v>
      </c>
      <c r="J60" s="108" t="s">
        <v>16</v>
      </c>
      <c r="K60" s="108" t="s">
        <v>82</v>
      </c>
      <c r="L60" s="110" t="s">
        <v>83</v>
      </c>
    </row>
    <row r="61" customFormat="false" ht="19.5" hidden="false" customHeight="true" outlineLevel="0" collapsed="false">
      <c r="A61" s="111" t="s">
        <v>84</v>
      </c>
      <c r="B61" s="111"/>
      <c r="C61" s="92" t="n">
        <v>2017</v>
      </c>
      <c r="D61" s="112" t="n">
        <v>10</v>
      </c>
      <c r="E61" s="112" t="s">
        <v>16</v>
      </c>
      <c r="F61" s="112" t="s">
        <v>16</v>
      </c>
      <c r="G61" s="112" t="s">
        <v>16</v>
      </c>
      <c r="H61" s="112" t="s">
        <v>16</v>
      </c>
      <c r="I61" s="112" t="s">
        <v>16</v>
      </c>
      <c r="J61" s="112" t="n">
        <f aca="false">J28</f>
        <v>10</v>
      </c>
      <c r="K61" s="113"/>
      <c r="L61" s="114"/>
    </row>
    <row r="62" customFormat="false" ht="19.5" hidden="false" customHeight="true" outlineLevel="0" collapsed="false">
      <c r="A62" s="111"/>
      <c r="B62" s="111"/>
      <c r="C62" s="115" t="n">
        <v>2018</v>
      </c>
      <c r="D62" s="116" t="n">
        <f aca="false">D47+D20</f>
        <v>1068.164</v>
      </c>
      <c r="E62" s="117" t="s">
        <v>16</v>
      </c>
      <c r="F62" s="117" t="s">
        <v>16</v>
      </c>
      <c r="G62" s="117" t="s">
        <v>16</v>
      </c>
      <c r="H62" s="117" t="s">
        <v>16</v>
      </c>
      <c r="I62" s="116" t="n">
        <f aca="false">I47+I20</f>
        <v>1068.164</v>
      </c>
      <c r="J62" s="117" t="str">
        <f aca="false">J29</f>
        <v>-</v>
      </c>
      <c r="K62" s="113"/>
      <c r="L62" s="114"/>
    </row>
    <row r="63" customFormat="false" ht="20.25" hidden="false" customHeight="true" outlineLevel="0" collapsed="false">
      <c r="A63" s="111"/>
      <c r="B63" s="111"/>
      <c r="C63" s="115" t="n">
        <v>2019</v>
      </c>
      <c r="D63" s="118" t="n">
        <f aca="false">D48+D30+D21+D55</f>
        <v>484.97452</v>
      </c>
      <c r="E63" s="117" t="s">
        <v>16</v>
      </c>
      <c r="F63" s="117" t="s">
        <v>16</v>
      </c>
      <c r="G63" s="117" t="s">
        <v>16</v>
      </c>
      <c r="H63" s="117" t="s">
        <v>16</v>
      </c>
      <c r="I63" s="118" t="n">
        <f aca="false">I48+I21+I55</f>
        <v>474.97452</v>
      </c>
      <c r="J63" s="117" t="n">
        <f aca="false">J30</f>
        <v>10</v>
      </c>
      <c r="K63" s="113"/>
      <c r="L63" s="114"/>
    </row>
    <row r="64" customFormat="false" ht="20.25" hidden="false" customHeight="true" outlineLevel="0" collapsed="false">
      <c r="A64" s="111"/>
      <c r="B64" s="111"/>
      <c r="C64" s="115" t="n">
        <v>2020</v>
      </c>
      <c r="D64" s="119" t="n">
        <f aca="false">D49+D31+D22+D42</f>
        <v>70</v>
      </c>
      <c r="E64" s="117" t="s">
        <v>16</v>
      </c>
      <c r="F64" s="117" t="s">
        <v>16</v>
      </c>
      <c r="G64" s="117" t="s">
        <v>16</v>
      </c>
      <c r="H64" s="117" t="s">
        <v>16</v>
      </c>
      <c r="I64" s="119" t="n">
        <f aca="false">I49+I22+I42</f>
        <v>60</v>
      </c>
      <c r="J64" s="117" t="n">
        <f aca="false">J31</f>
        <v>10</v>
      </c>
      <c r="K64" s="113"/>
      <c r="L64" s="114"/>
    </row>
    <row r="65" customFormat="false" ht="26.25" hidden="false" customHeight="true" outlineLevel="0" collapsed="false">
      <c r="A65" s="111"/>
      <c r="B65" s="111"/>
      <c r="C65" s="115" t="n">
        <v>2021</v>
      </c>
      <c r="D65" s="119" t="n">
        <f aca="false">D50+D32+D23+D43</f>
        <v>70</v>
      </c>
      <c r="E65" s="117" t="s">
        <v>16</v>
      </c>
      <c r="F65" s="117" t="s">
        <v>16</v>
      </c>
      <c r="G65" s="117" t="s">
        <v>16</v>
      </c>
      <c r="H65" s="117" t="s">
        <v>16</v>
      </c>
      <c r="I65" s="119" t="n">
        <f aca="false">I50+I23+I43</f>
        <v>60</v>
      </c>
      <c r="J65" s="117" t="n">
        <f aca="false">J32</f>
        <v>10</v>
      </c>
      <c r="K65" s="113"/>
      <c r="L65" s="114"/>
    </row>
    <row r="66" customFormat="false" ht="18.75" hidden="false" customHeight="true" outlineLevel="0" collapsed="false">
      <c r="A66" s="111"/>
      <c r="B66" s="111"/>
      <c r="C66" s="120" t="n">
        <v>2022</v>
      </c>
      <c r="D66" s="121" t="n">
        <f aca="false">D58+D51+D44+D33+D24</f>
        <v>10</v>
      </c>
      <c r="E66" s="117" t="s">
        <v>16</v>
      </c>
      <c r="F66" s="117" t="s">
        <v>16</v>
      </c>
      <c r="G66" s="117" t="s">
        <v>16</v>
      </c>
      <c r="H66" s="117" t="s">
        <v>16</v>
      </c>
      <c r="I66" s="121" t="n">
        <f aca="false">I24</f>
        <v>0</v>
      </c>
      <c r="J66" s="122" t="n">
        <f aca="false">J33</f>
        <v>10</v>
      </c>
      <c r="K66" s="113"/>
      <c r="L66" s="114"/>
    </row>
    <row r="67" customFormat="false" ht="18.75" hidden="false" customHeight="true" outlineLevel="0" collapsed="false">
      <c r="A67" s="111"/>
      <c r="B67" s="111"/>
      <c r="C67" s="120" t="n">
        <v>2023</v>
      </c>
      <c r="D67" s="121" t="n">
        <f aca="false">I67+J67</f>
        <v>10</v>
      </c>
      <c r="E67" s="117" t="s">
        <v>16</v>
      </c>
      <c r="F67" s="117" t="s">
        <v>16</v>
      </c>
      <c r="G67" s="117" t="s">
        <v>16</v>
      </c>
      <c r="H67" s="117" t="s">
        <v>16</v>
      </c>
      <c r="I67" s="121" t="n">
        <f aca="false">I45+I52+I59</f>
        <v>0</v>
      </c>
      <c r="J67" s="122" t="n">
        <f aca="false">J34</f>
        <v>10</v>
      </c>
      <c r="K67" s="113"/>
      <c r="L67" s="114"/>
    </row>
    <row r="68" customFormat="false" ht="21.75" hidden="false" customHeight="true" outlineLevel="0" collapsed="false">
      <c r="A68" s="111"/>
      <c r="B68" s="111"/>
      <c r="C68" s="123" t="s">
        <v>19</v>
      </c>
      <c r="D68" s="124" t="n">
        <f aca="false">D66+D65+D64+D63+D62+D61+D67</f>
        <v>1723.13852</v>
      </c>
      <c r="E68" s="125" t="s">
        <v>16</v>
      </c>
      <c r="F68" s="125" t="s">
        <v>16</v>
      </c>
      <c r="G68" s="125" t="s">
        <v>16</v>
      </c>
      <c r="H68" s="125" t="s">
        <v>16</v>
      </c>
      <c r="I68" s="124" t="n">
        <f aca="false">I66+I65+I64+I63+I62+I67</f>
        <v>1663.13852</v>
      </c>
      <c r="J68" s="126" t="n">
        <f aca="false">J66+J65+J64+J63+J61+J67</f>
        <v>60</v>
      </c>
      <c r="K68" s="113"/>
      <c r="L68" s="114"/>
    </row>
    <row r="65536" customFormat="false" ht="12.95" hidden="false" customHeight="true" outlineLevel="0" collapsed="false"/>
    <row r="65537" customFormat="false" ht="12.95" hidden="false" customHeight="true" outlineLevel="0" collapsed="false"/>
    <row r="65538" customFormat="false" ht="12.95" hidden="false" customHeight="true" outlineLevel="0" collapsed="false"/>
    <row r="65539" customFormat="false" ht="12.95" hidden="false" customHeight="true" outlineLevel="0" collapsed="false"/>
    <row r="65540" customFormat="false" ht="12.95" hidden="false" customHeight="true" outlineLevel="0" collapsed="false"/>
    <row r="65541" customFormat="false" ht="12.95" hidden="false" customHeight="true" outlineLevel="0" collapsed="false"/>
    <row r="65542" customFormat="false" ht="12.95" hidden="false" customHeight="true" outlineLevel="0" collapsed="false"/>
    <row r="65543" customFormat="false" ht="12.95" hidden="false" customHeight="true" outlineLevel="0" collapsed="false"/>
    <row r="65544" customFormat="false" ht="12.95" hidden="false" customHeight="true" outlineLevel="0" collapsed="false"/>
    <row r="65545" customFormat="false" ht="12.95" hidden="false" customHeight="true" outlineLevel="0" collapsed="false"/>
    <row r="65546" customFormat="false" ht="12.95" hidden="false" customHeight="true" outlineLevel="0" collapsed="false"/>
    <row r="65547" customFormat="false" ht="12.95" hidden="false" customHeight="true" outlineLevel="0" collapsed="false"/>
    <row r="65548" customFormat="false" ht="12.95" hidden="false" customHeight="true" outlineLevel="0" collapsed="false"/>
    <row r="65549" customFormat="false" ht="12.95" hidden="false" customHeight="true" outlineLevel="0" collapsed="false"/>
    <row r="65550" customFormat="false" ht="12.95" hidden="false" customHeight="true" outlineLevel="0" collapsed="false"/>
    <row r="65551" customFormat="false" ht="12.95" hidden="false" customHeight="true" outlineLevel="0" collapsed="false"/>
    <row r="65552" customFormat="false" ht="12.95" hidden="false" customHeight="true" outlineLevel="0" collapsed="false"/>
    <row r="65553" customFormat="false" ht="12.95" hidden="false" customHeight="true" outlineLevel="0" collapsed="false"/>
    <row r="65554" customFormat="false" ht="12.95" hidden="false" customHeight="true" outlineLevel="0" collapsed="false"/>
  </sheetData>
  <mergeCells count="91">
    <mergeCell ref="A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9:A24"/>
    <mergeCell ref="B19:B24"/>
    <mergeCell ref="K19:K24"/>
    <mergeCell ref="L19:L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8:A34"/>
    <mergeCell ref="B28:B34"/>
    <mergeCell ref="K28:K34"/>
    <mergeCell ref="L28:L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35:J38"/>
    <mergeCell ref="K35:K38"/>
    <mergeCell ref="L35:L38"/>
    <mergeCell ref="A39:A45"/>
    <mergeCell ref="B39:B45"/>
    <mergeCell ref="K39:K45"/>
    <mergeCell ref="L39:L45"/>
    <mergeCell ref="A46:A52"/>
    <mergeCell ref="B46:B52"/>
    <mergeCell ref="K46:K52"/>
    <mergeCell ref="L46:L52"/>
    <mergeCell ref="A53:A59"/>
    <mergeCell ref="B53:B59"/>
    <mergeCell ref="K53:K59"/>
    <mergeCell ref="L53:L59"/>
    <mergeCell ref="A61:B68"/>
    <mergeCell ref="K61:K68"/>
    <mergeCell ref="L61:L68"/>
  </mergeCells>
  <printOptions headings="false" gridLines="false" gridLinesSet="true" horizontalCentered="false" verticalCentered="false"/>
  <pageMargins left="0.354166666666667" right="0.196527777777778" top="0.354166666666667" bottom="0.118055555555556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7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CC00"/>
    <pageSetUpPr fitToPage="false"/>
  </sheetPr>
  <dimension ref="A1:L76"/>
  <sheetViews>
    <sheetView showFormulas="false" showGridLines="true" showRowColHeaders="true" showZeros="true" rightToLeft="false" tabSelected="false" showOutlineSymbols="true" defaultGridColor="true" view="pageBreakPreview" topLeftCell="A40" colorId="64" zoomScale="82" zoomScaleNormal="100" zoomScalePageLayoutView="82" workbookViewId="0">
      <selection pane="topLeft" activeCell="I70" activeCellId="0" sqref="I70"/>
    </sheetView>
  </sheetViews>
  <sheetFormatPr defaultColWidth="9.01171875" defaultRowHeight="16.5" zeroHeight="false" outlineLevelRow="0" outlineLevelCol="0"/>
  <cols>
    <col collapsed="false" customWidth="true" hidden="false" outlineLevel="0" max="1" min="1" style="127" width="6.28"/>
    <col collapsed="false" customWidth="true" hidden="false" outlineLevel="0" max="2" min="2" style="128" width="67.57"/>
    <col collapsed="false" customWidth="true" hidden="false" outlineLevel="0" max="3" min="3" style="127" width="19.71"/>
    <col collapsed="false" customWidth="true" hidden="false" outlineLevel="0" max="4" min="4" style="128" width="13.43"/>
    <col collapsed="false" customWidth="false" hidden="false" outlineLevel="0" max="6" min="5" style="128" width="9"/>
    <col collapsed="false" customWidth="true" hidden="false" outlineLevel="0" max="7" min="7" style="128" width="12.29"/>
    <col collapsed="false" customWidth="true" hidden="false" outlineLevel="0" max="8" min="8" style="128" width="13.01"/>
    <col collapsed="false" customWidth="true" hidden="false" outlineLevel="0" max="9" min="9" style="128" width="13.86"/>
    <col collapsed="false" customWidth="true" hidden="false" outlineLevel="0" max="10" min="10" style="128" width="11.14"/>
    <col collapsed="false" customWidth="true" hidden="false" outlineLevel="0" max="11" min="11" style="127" width="32.57"/>
    <col collapsed="false" customWidth="true" hidden="false" outlineLevel="0" max="12" min="12" style="127" width="57.57"/>
    <col collapsed="false" customWidth="true" hidden="false" outlineLevel="0" max="13" min="13" style="128" width="0.57"/>
    <col collapsed="false" customWidth="false" hidden="false" outlineLevel="0" max="1024" min="14" style="128" width="9"/>
  </cols>
  <sheetData>
    <row r="1" customFormat="false" ht="33" hidden="false" customHeight="true" outlineLevel="0" collapsed="false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customFormat="false" ht="28.5" hidden="false" customHeight="true" outlineLevel="0" collapsed="false">
      <c r="A2" s="130" t="s">
        <v>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customFormat="false" ht="42.75" hidden="false" customHeight="true" outlineLevel="0" collapsed="false">
      <c r="A3" s="131"/>
      <c r="B3" s="132" t="s">
        <v>86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customFormat="false" ht="16.5" hidden="false" customHeight="true" outlineLevel="0" collapsed="false">
      <c r="A4" s="133" t="s">
        <v>33</v>
      </c>
      <c r="B4" s="133" t="s">
        <v>34</v>
      </c>
      <c r="C4" s="133" t="s">
        <v>2</v>
      </c>
      <c r="D4" s="133" t="s">
        <v>87</v>
      </c>
      <c r="E4" s="133" t="s">
        <v>36</v>
      </c>
      <c r="F4" s="133"/>
      <c r="G4" s="133"/>
      <c r="H4" s="133"/>
      <c r="I4" s="133"/>
      <c r="J4" s="133"/>
      <c r="K4" s="133" t="s">
        <v>37</v>
      </c>
      <c r="L4" s="133" t="s">
        <v>88</v>
      </c>
    </row>
    <row r="5" customFormat="false" ht="22.5" hidden="false" customHeight="true" outlineLevel="0" collapsed="false">
      <c r="A5" s="133"/>
      <c r="B5" s="133"/>
      <c r="C5" s="133"/>
      <c r="D5" s="133"/>
      <c r="E5" s="133" t="s">
        <v>6</v>
      </c>
      <c r="F5" s="133" t="s">
        <v>7</v>
      </c>
      <c r="G5" s="133"/>
      <c r="H5" s="133"/>
      <c r="I5" s="133"/>
      <c r="J5" s="133" t="s">
        <v>8</v>
      </c>
      <c r="K5" s="133"/>
      <c r="L5" s="133"/>
    </row>
    <row r="6" customFormat="false" ht="35.25" hidden="false" customHeight="true" outlineLevel="0" collapsed="false">
      <c r="A6" s="133"/>
      <c r="B6" s="133"/>
      <c r="C6" s="133"/>
      <c r="D6" s="133"/>
      <c r="E6" s="133"/>
      <c r="F6" s="134" t="s">
        <v>9</v>
      </c>
      <c r="G6" s="134"/>
      <c r="H6" s="134"/>
      <c r="I6" s="135" t="s">
        <v>10</v>
      </c>
      <c r="J6" s="133"/>
      <c r="K6" s="133"/>
      <c r="L6" s="133"/>
    </row>
    <row r="7" customFormat="false" ht="17.25" hidden="false" customHeight="true" outlineLevel="0" collapsed="false">
      <c r="A7" s="133"/>
      <c r="B7" s="133"/>
      <c r="C7" s="133"/>
      <c r="D7" s="133"/>
      <c r="E7" s="133"/>
      <c r="F7" s="136" t="s">
        <v>11</v>
      </c>
      <c r="G7" s="133" t="s">
        <v>12</v>
      </c>
      <c r="H7" s="133"/>
      <c r="I7" s="135"/>
      <c r="J7" s="133"/>
      <c r="K7" s="133"/>
      <c r="L7" s="133"/>
    </row>
    <row r="8" customFormat="false" ht="69" hidden="false" customHeight="true" outlineLevel="0" collapsed="false">
      <c r="A8" s="133"/>
      <c r="B8" s="133"/>
      <c r="C8" s="133"/>
      <c r="D8" s="133"/>
      <c r="E8" s="133"/>
      <c r="F8" s="136"/>
      <c r="G8" s="137" t="s">
        <v>13</v>
      </c>
      <c r="H8" s="138" t="s">
        <v>14</v>
      </c>
      <c r="I8" s="135"/>
      <c r="J8" s="133"/>
      <c r="K8" s="133"/>
      <c r="L8" s="133"/>
    </row>
    <row r="9" customFormat="false" ht="17.25" hidden="false" customHeight="false" outlineLevel="0" collapsed="false">
      <c r="A9" s="137" t="n">
        <v>1</v>
      </c>
      <c r="B9" s="139" t="n">
        <v>2</v>
      </c>
      <c r="C9" s="140" t="n">
        <v>3</v>
      </c>
      <c r="D9" s="139" t="n">
        <v>4</v>
      </c>
      <c r="E9" s="139" t="n">
        <v>5</v>
      </c>
      <c r="F9" s="139" t="n">
        <v>6</v>
      </c>
      <c r="G9" s="139" t="n">
        <v>7</v>
      </c>
      <c r="H9" s="139" t="n">
        <v>8</v>
      </c>
      <c r="I9" s="139" t="n">
        <v>9</v>
      </c>
      <c r="J9" s="139" t="n">
        <v>10</v>
      </c>
      <c r="K9" s="140" t="n">
        <v>11</v>
      </c>
      <c r="L9" s="140" t="n">
        <v>12</v>
      </c>
    </row>
    <row r="10" customFormat="false" ht="23.25" hidden="false" customHeight="true" outlineLevel="0" collapsed="false">
      <c r="A10" s="141" t="s">
        <v>89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customFormat="false" ht="20.25" hidden="false" customHeight="true" outlineLevel="0" collapsed="false">
      <c r="A11" s="142" t="s">
        <v>90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customFormat="false" ht="51.75" hidden="false" customHeight="true" outlineLevel="0" collapsed="false">
      <c r="A12" s="143" t="s">
        <v>91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customFormat="false" ht="20.1" hidden="false" customHeight="true" outlineLevel="0" collapsed="false">
      <c r="A13" s="144" t="s">
        <v>42</v>
      </c>
      <c r="B13" s="145" t="s">
        <v>92</v>
      </c>
      <c r="C13" s="146" t="n">
        <v>2017</v>
      </c>
      <c r="D13" s="147" t="n">
        <f aca="false">I13</f>
        <v>9.96</v>
      </c>
      <c r="E13" s="147" t="s">
        <v>16</v>
      </c>
      <c r="F13" s="147" t="s">
        <v>16</v>
      </c>
      <c r="G13" s="147" t="s">
        <v>16</v>
      </c>
      <c r="H13" s="147" t="s">
        <v>16</v>
      </c>
      <c r="I13" s="147" t="n">
        <v>9.96</v>
      </c>
      <c r="J13" s="148" t="s">
        <v>16</v>
      </c>
      <c r="K13" s="149" t="s">
        <v>93</v>
      </c>
      <c r="L13" s="150" t="s">
        <v>94</v>
      </c>
    </row>
    <row r="14" customFormat="false" ht="20.1" hidden="false" customHeight="true" outlineLevel="0" collapsed="false">
      <c r="A14" s="144"/>
      <c r="B14" s="145"/>
      <c r="C14" s="146" t="n">
        <v>2018</v>
      </c>
      <c r="D14" s="148" t="n">
        <v>8.331</v>
      </c>
      <c r="E14" s="147" t="s">
        <v>16</v>
      </c>
      <c r="F14" s="147" t="s">
        <v>16</v>
      </c>
      <c r="G14" s="147" t="s">
        <v>16</v>
      </c>
      <c r="H14" s="147" t="s">
        <v>16</v>
      </c>
      <c r="I14" s="148" t="n">
        <v>8.331</v>
      </c>
      <c r="J14" s="148" t="s">
        <v>16</v>
      </c>
      <c r="K14" s="149"/>
      <c r="L14" s="150"/>
    </row>
    <row r="15" customFormat="false" ht="20.1" hidden="false" customHeight="true" outlineLevel="0" collapsed="false">
      <c r="A15" s="144"/>
      <c r="B15" s="145"/>
      <c r="C15" s="151" t="n">
        <v>2019</v>
      </c>
      <c r="D15" s="152" t="n">
        <v>0</v>
      </c>
      <c r="E15" s="152" t="s">
        <v>16</v>
      </c>
      <c r="F15" s="152" t="s">
        <v>16</v>
      </c>
      <c r="G15" s="152" t="s">
        <v>16</v>
      </c>
      <c r="H15" s="152" t="s">
        <v>16</v>
      </c>
      <c r="I15" s="152" t="n">
        <v>0</v>
      </c>
      <c r="J15" s="148" t="s">
        <v>16</v>
      </c>
      <c r="K15" s="149"/>
      <c r="L15" s="150"/>
    </row>
    <row r="16" customFormat="false" ht="20.1" hidden="false" customHeight="true" outlineLevel="0" collapsed="false">
      <c r="A16" s="144"/>
      <c r="B16" s="145"/>
      <c r="C16" s="146" t="n">
        <v>2020</v>
      </c>
      <c r="D16" s="147" t="n">
        <v>0</v>
      </c>
      <c r="E16" s="147" t="s">
        <v>16</v>
      </c>
      <c r="F16" s="147" t="s">
        <v>16</v>
      </c>
      <c r="G16" s="147" t="s">
        <v>16</v>
      </c>
      <c r="H16" s="147" t="s">
        <v>16</v>
      </c>
      <c r="I16" s="147" t="n">
        <v>0</v>
      </c>
      <c r="J16" s="148" t="s">
        <v>16</v>
      </c>
      <c r="K16" s="149"/>
      <c r="L16" s="150"/>
    </row>
    <row r="17" customFormat="false" ht="20.1" hidden="false" customHeight="true" outlineLevel="0" collapsed="false">
      <c r="A17" s="144"/>
      <c r="B17" s="145"/>
      <c r="C17" s="146" t="n">
        <v>2021</v>
      </c>
      <c r="D17" s="147" t="n">
        <v>0</v>
      </c>
      <c r="E17" s="147" t="s">
        <v>16</v>
      </c>
      <c r="F17" s="147" t="s">
        <v>16</v>
      </c>
      <c r="G17" s="147" t="s">
        <v>16</v>
      </c>
      <c r="H17" s="147" t="s">
        <v>16</v>
      </c>
      <c r="I17" s="147" t="n">
        <v>0</v>
      </c>
      <c r="J17" s="148" t="s">
        <v>16</v>
      </c>
      <c r="K17" s="149"/>
      <c r="L17" s="150"/>
    </row>
    <row r="18" customFormat="false" ht="20.1" hidden="false" customHeight="true" outlineLevel="0" collapsed="false">
      <c r="A18" s="144"/>
      <c r="B18" s="145"/>
      <c r="C18" s="146" t="n">
        <v>2022</v>
      </c>
      <c r="D18" s="147" t="n">
        <v>0</v>
      </c>
      <c r="E18" s="147" t="s">
        <v>16</v>
      </c>
      <c r="F18" s="147" t="s">
        <v>16</v>
      </c>
      <c r="G18" s="147" t="s">
        <v>16</v>
      </c>
      <c r="H18" s="147" t="s">
        <v>16</v>
      </c>
      <c r="I18" s="147" t="n">
        <v>0</v>
      </c>
      <c r="J18" s="148" t="s">
        <v>16</v>
      </c>
      <c r="K18" s="149"/>
      <c r="L18" s="150"/>
    </row>
    <row r="19" customFormat="false" ht="20.1" hidden="false" customHeight="true" outlineLevel="0" collapsed="false">
      <c r="A19" s="144"/>
      <c r="B19" s="145"/>
      <c r="C19" s="146" t="n">
        <v>2023</v>
      </c>
      <c r="D19" s="147" t="n">
        <f aca="false">I19</f>
        <v>0</v>
      </c>
      <c r="E19" s="147"/>
      <c r="F19" s="147"/>
      <c r="G19" s="147"/>
      <c r="H19" s="147"/>
      <c r="I19" s="147" t="n">
        <v>0</v>
      </c>
      <c r="J19" s="148"/>
      <c r="K19" s="149"/>
      <c r="L19" s="150"/>
    </row>
    <row r="20" customFormat="false" ht="20.1" hidden="false" customHeight="true" outlineLevel="0" collapsed="false">
      <c r="A20" s="153" t="s">
        <v>46</v>
      </c>
      <c r="B20" s="99" t="s">
        <v>95</v>
      </c>
      <c r="C20" s="146" t="n">
        <v>2017</v>
      </c>
      <c r="D20" s="147" t="n">
        <f aca="false">I20</f>
        <v>10</v>
      </c>
      <c r="E20" s="147" t="s">
        <v>16</v>
      </c>
      <c r="F20" s="147" t="s">
        <v>16</v>
      </c>
      <c r="G20" s="147" t="s">
        <v>16</v>
      </c>
      <c r="H20" s="147" t="s">
        <v>16</v>
      </c>
      <c r="I20" s="147" t="n">
        <v>10</v>
      </c>
      <c r="J20" s="148" t="s">
        <v>16</v>
      </c>
      <c r="K20" s="149"/>
      <c r="L20" s="150"/>
    </row>
    <row r="21" customFormat="false" ht="20.1" hidden="false" customHeight="true" outlineLevel="0" collapsed="false">
      <c r="A21" s="153"/>
      <c r="B21" s="99"/>
      <c r="C21" s="146" t="n">
        <v>2018</v>
      </c>
      <c r="D21" s="147" t="n">
        <v>10</v>
      </c>
      <c r="E21" s="147" t="s">
        <v>16</v>
      </c>
      <c r="F21" s="147" t="s">
        <v>16</v>
      </c>
      <c r="G21" s="147" t="s">
        <v>16</v>
      </c>
      <c r="H21" s="147" t="s">
        <v>16</v>
      </c>
      <c r="I21" s="147" t="n">
        <v>10</v>
      </c>
      <c r="J21" s="148" t="s">
        <v>16</v>
      </c>
      <c r="K21" s="149"/>
      <c r="L21" s="150"/>
    </row>
    <row r="22" customFormat="false" ht="20.1" hidden="false" customHeight="true" outlineLevel="0" collapsed="false">
      <c r="A22" s="153"/>
      <c r="B22" s="99"/>
      <c r="C22" s="151" t="n">
        <v>2019</v>
      </c>
      <c r="D22" s="152" t="n">
        <v>0</v>
      </c>
      <c r="E22" s="147" t="s">
        <v>16</v>
      </c>
      <c r="F22" s="147" t="s">
        <v>16</v>
      </c>
      <c r="G22" s="147" t="s">
        <v>16</v>
      </c>
      <c r="H22" s="147" t="s">
        <v>16</v>
      </c>
      <c r="I22" s="152" t="n">
        <v>0</v>
      </c>
      <c r="J22" s="148" t="s">
        <v>16</v>
      </c>
      <c r="K22" s="149"/>
      <c r="L22" s="150"/>
    </row>
    <row r="23" customFormat="false" ht="20.1" hidden="false" customHeight="true" outlineLevel="0" collapsed="false">
      <c r="A23" s="153"/>
      <c r="B23" s="99"/>
      <c r="C23" s="146" t="n">
        <v>2020</v>
      </c>
      <c r="D23" s="147" t="n">
        <v>0</v>
      </c>
      <c r="E23" s="147" t="s">
        <v>16</v>
      </c>
      <c r="F23" s="147" t="s">
        <v>16</v>
      </c>
      <c r="G23" s="147" t="s">
        <v>16</v>
      </c>
      <c r="H23" s="147" t="s">
        <v>16</v>
      </c>
      <c r="I23" s="147" t="n">
        <v>0</v>
      </c>
      <c r="J23" s="148"/>
      <c r="K23" s="149"/>
      <c r="L23" s="150"/>
    </row>
    <row r="24" customFormat="false" ht="20.1" hidden="false" customHeight="true" outlineLevel="0" collapsed="false">
      <c r="A24" s="153"/>
      <c r="B24" s="99"/>
      <c r="C24" s="146" t="n">
        <v>2021</v>
      </c>
      <c r="D24" s="147" t="n">
        <v>0</v>
      </c>
      <c r="E24" s="147" t="s">
        <v>16</v>
      </c>
      <c r="F24" s="147" t="s">
        <v>16</v>
      </c>
      <c r="G24" s="147" t="s">
        <v>16</v>
      </c>
      <c r="H24" s="147" t="s">
        <v>16</v>
      </c>
      <c r="I24" s="147" t="n">
        <v>0</v>
      </c>
      <c r="J24" s="148" t="s">
        <v>16</v>
      </c>
      <c r="K24" s="149"/>
      <c r="L24" s="150"/>
    </row>
    <row r="25" customFormat="false" ht="20.1" hidden="false" customHeight="true" outlineLevel="0" collapsed="false">
      <c r="A25" s="153"/>
      <c r="B25" s="99"/>
      <c r="C25" s="146" t="n">
        <v>2022</v>
      </c>
      <c r="D25" s="147" t="n">
        <v>0</v>
      </c>
      <c r="E25" s="147" t="s">
        <v>16</v>
      </c>
      <c r="F25" s="147" t="s">
        <v>16</v>
      </c>
      <c r="G25" s="147" t="s">
        <v>16</v>
      </c>
      <c r="H25" s="147" t="s">
        <v>16</v>
      </c>
      <c r="I25" s="147" t="n">
        <v>0</v>
      </c>
      <c r="J25" s="148" t="s">
        <v>16</v>
      </c>
      <c r="K25" s="149"/>
      <c r="L25" s="150"/>
    </row>
    <row r="26" customFormat="false" ht="20.1" hidden="false" customHeight="true" outlineLevel="0" collapsed="false">
      <c r="A26" s="153"/>
      <c r="B26" s="99"/>
      <c r="C26" s="151" t="n">
        <v>2023</v>
      </c>
      <c r="D26" s="152" t="n">
        <f aca="false">I26</f>
        <v>0</v>
      </c>
      <c r="E26" s="152"/>
      <c r="F26" s="152"/>
      <c r="G26" s="152"/>
      <c r="H26" s="152"/>
      <c r="I26" s="152" t="n">
        <v>0</v>
      </c>
      <c r="J26" s="148"/>
      <c r="K26" s="149"/>
      <c r="L26" s="150"/>
    </row>
    <row r="27" customFormat="false" ht="20.1" hidden="false" customHeight="true" outlineLevel="0" collapsed="false">
      <c r="A27" s="153" t="s">
        <v>50</v>
      </c>
      <c r="B27" s="99" t="s">
        <v>96</v>
      </c>
      <c r="C27" s="151" t="n">
        <v>2017</v>
      </c>
      <c r="D27" s="152" t="n">
        <f aca="false">I27</f>
        <v>20.04</v>
      </c>
      <c r="E27" s="152" t="s">
        <v>16</v>
      </c>
      <c r="F27" s="152" t="s">
        <v>16</v>
      </c>
      <c r="G27" s="152" t="s">
        <v>16</v>
      </c>
      <c r="H27" s="152" t="s">
        <v>16</v>
      </c>
      <c r="I27" s="152" t="n">
        <v>20.04</v>
      </c>
      <c r="J27" s="148" t="s">
        <v>16</v>
      </c>
      <c r="K27" s="99" t="s">
        <v>82</v>
      </c>
      <c r="L27" s="154" t="s">
        <v>97</v>
      </c>
    </row>
    <row r="28" customFormat="false" ht="20.1" hidden="false" customHeight="true" outlineLevel="0" collapsed="false">
      <c r="A28" s="153"/>
      <c r="B28" s="99"/>
      <c r="C28" s="146" t="n">
        <v>2018</v>
      </c>
      <c r="D28" s="147" t="n">
        <v>20.04</v>
      </c>
      <c r="E28" s="147" t="s">
        <v>16</v>
      </c>
      <c r="F28" s="147" t="s">
        <v>16</v>
      </c>
      <c r="G28" s="147" t="s">
        <v>16</v>
      </c>
      <c r="H28" s="147" t="s">
        <v>16</v>
      </c>
      <c r="I28" s="147" t="n">
        <v>20.04</v>
      </c>
      <c r="J28" s="148" t="s">
        <v>16</v>
      </c>
      <c r="K28" s="99"/>
      <c r="L28" s="154"/>
    </row>
    <row r="29" customFormat="false" ht="20.1" hidden="false" customHeight="true" outlineLevel="0" collapsed="false">
      <c r="A29" s="153"/>
      <c r="B29" s="99"/>
      <c r="C29" s="151" t="n">
        <v>2019</v>
      </c>
      <c r="D29" s="152" t="n">
        <v>0</v>
      </c>
      <c r="E29" s="152" t="s">
        <v>16</v>
      </c>
      <c r="F29" s="152" t="s">
        <v>16</v>
      </c>
      <c r="G29" s="152" t="s">
        <v>16</v>
      </c>
      <c r="H29" s="152" t="s">
        <v>16</v>
      </c>
      <c r="I29" s="152" t="n">
        <v>0</v>
      </c>
      <c r="J29" s="148" t="s">
        <v>16</v>
      </c>
      <c r="K29" s="99"/>
      <c r="L29" s="154"/>
    </row>
    <row r="30" customFormat="false" ht="20.1" hidden="false" customHeight="true" outlineLevel="0" collapsed="false">
      <c r="A30" s="153"/>
      <c r="B30" s="99"/>
      <c r="C30" s="146" t="n">
        <v>2020</v>
      </c>
      <c r="D30" s="147" t="n">
        <v>0</v>
      </c>
      <c r="E30" s="147" t="s">
        <v>16</v>
      </c>
      <c r="F30" s="147" t="s">
        <v>16</v>
      </c>
      <c r="G30" s="147" t="s">
        <v>16</v>
      </c>
      <c r="H30" s="147" t="s">
        <v>16</v>
      </c>
      <c r="I30" s="147" t="n">
        <v>0</v>
      </c>
      <c r="J30" s="148" t="s">
        <v>16</v>
      </c>
      <c r="K30" s="99"/>
      <c r="L30" s="154"/>
    </row>
    <row r="31" customFormat="false" ht="20.1" hidden="false" customHeight="true" outlineLevel="0" collapsed="false">
      <c r="A31" s="153"/>
      <c r="B31" s="99"/>
      <c r="C31" s="146" t="n">
        <v>2021</v>
      </c>
      <c r="D31" s="147" t="n">
        <v>0</v>
      </c>
      <c r="E31" s="147" t="s">
        <v>16</v>
      </c>
      <c r="F31" s="147" t="s">
        <v>16</v>
      </c>
      <c r="G31" s="147" t="s">
        <v>16</v>
      </c>
      <c r="H31" s="147" t="s">
        <v>16</v>
      </c>
      <c r="I31" s="147" t="n">
        <v>0</v>
      </c>
      <c r="J31" s="148" t="s">
        <v>16</v>
      </c>
      <c r="K31" s="99"/>
      <c r="L31" s="154"/>
    </row>
    <row r="32" customFormat="false" ht="20.1" hidden="false" customHeight="true" outlineLevel="0" collapsed="false">
      <c r="A32" s="153"/>
      <c r="B32" s="99"/>
      <c r="C32" s="146" t="n">
        <v>2022</v>
      </c>
      <c r="D32" s="147" t="n">
        <v>0</v>
      </c>
      <c r="E32" s="147" t="s">
        <v>16</v>
      </c>
      <c r="F32" s="147" t="s">
        <v>16</v>
      </c>
      <c r="G32" s="147" t="s">
        <v>16</v>
      </c>
      <c r="H32" s="147" t="s">
        <v>16</v>
      </c>
      <c r="I32" s="147" t="n">
        <v>0</v>
      </c>
      <c r="J32" s="148" t="s">
        <v>16</v>
      </c>
      <c r="K32" s="99"/>
      <c r="L32" s="154"/>
    </row>
    <row r="33" customFormat="false" ht="20.1" hidden="false" customHeight="true" outlineLevel="0" collapsed="false">
      <c r="A33" s="153"/>
      <c r="B33" s="99"/>
      <c r="C33" s="146" t="n">
        <v>2023</v>
      </c>
      <c r="D33" s="147" t="n">
        <f aca="false">I33</f>
        <v>0</v>
      </c>
      <c r="E33" s="147"/>
      <c r="F33" s="147"/>
      <c r="G33" s="147"/>
      <c r="H33" s="147"/>
      <c r="I33" s="147" t="n">
        <v>0</v>
      </c>
      <c r="J33" s="148"/>
      <c r="K33" s="99"/>
      <c r="L33" s="154"/>
    </row>
    <row r="34" customFormat="false" ht="30" hidden="false" customHeight="true" outlineLevel="0" collapsed="false">
      <c r="A34" s="153" t="s">
        <v>54</v>
      </c>
      <c r="B34" s="94" t="s">
        <v>98</v>
      </c>
      <c r="C34" s="95" t="s">
        <v>19</v>
      </c>
      <c r="D34" s="148" t="s">
        <v>16</v>
      </c>
      <c r="E34" s="148" t="s">
        <v>16</v>
      </c>
      <c r="F34" s="148" t="s">
        <v>16</v>
      </c>
      <c r="G34" s="148" t="s">
        <v>16</v>
      </c>
      <c r="H34" s="148" t="s">
        <v>16</v>
      </c>
      <c r="I34" s="148" t="s">
        <v>16</v>
      </c>
      <c r="J34" s="148" t="s">
        <v>16</v>
      </c>
      <c r="K34" s="99" t="s">
        <v>99</v>
      </c>
      <c r="L34" s="154"/>
    </row>
    <row r="35" customFormat="false" ht="9" hidden="false" customHeight="true" outlineLevel="0" collapsed="false">
      <c r="A35" s="153"/>
      <c r="B35" s="94"/>
      <c r="C35" s="95"/>
      <c r="D35" s="95"/>
      <c r="E35" s="95"/>
      <c r="F35" s="148"/>
      <c r="G35" s="148"/>
      <c r="H35" s="148"/>
      <c r="I35" s="148"/>
      <c r="J35" s="148"/>
      <c r="K35" s="99"/>
      <c r="L35" s="154"/>
    </row>
    <row r="36" customFormat="false" ht="18" hidden="false" customHeight="true" outlineLevel="0" collapsed="false">
      <c r="A36" s="153"/>
      <c r="B36" s="94"/>
      <c r="C36" s="95"/>
      <c r="D36" s="95"/>
      <c r="E36" s="95"/>
      <c r="F36" s="148"/>
      <c r="G36" s="148"/>
      <c r="H36" s="148"/>
      <c r="I36" s="148"/>
      <c r="J36" s="148"/>
      <c r="K36" s="99"/>
      <c r="L36" s="154"/>
    </row>
    <row r="37" customFormat="false" ht="18" hidden="false" customHeight="true" outlineLevel="0" collapsed="false">
      <c r="A37" s="153"/>
      <c r="B37" s="94"/>
      <c r="C37" s="95"/>
      <c r="D37" s="95"/>
      <c r="E37" s="148"/>
      <c r="F37" s="148"/>
      <c r="G37" s="148"/>
      <c r="H37" s="148"/>
      <c r="I37" s="148"/>
      <c r="J37" s="148"/>
      <c r="K37" s="99"/>
      <c r="L37" s="154"/>
    </row>
    <row r="38" customFormat="false" ht="30" hidden="false" customHeight="true" outlineLevel="0" collapsed="false">
      <c r="A38" s="153" t="s">
        <v>58</v>
      </c>
      <c r="B38" s="94" t="s">
        <v>100</v>
      </c>
      <c r="C38" s="148" t="s">
        <v>19</v>
      </c>
      <c r="D38" s="148" t="s">
        <v>16</v>
      </c>
      <c r="E38" s="148" t="s">
        <v>16</v>
      </c>
      <c r="F38" s="148" t="s">
        <v>16</v>
      </c>
      <c r="G38" s="148" t="s">
        <v>16</v>
      </c>
      <c r="H38" s="148" t="s">
        <v>16</v>
      </c>
      <c r="I38" s="148" t="s">
        <v>16</v>
      </c>
      <c r="J38" s="148" t="s">
        <v>16</v>
      </c>
      <c r="K38" s="99" t="s">
        <v>82</v>
      </c>
      <c r="L38" s="154"/>
    </row>
    <row r="39" customFormat="false" ht="30" hidden="false" customHeight="true" outlineLevel="0" collapsed="false">
      <c r="A39" s="153"/>
      <c r="B39" s="94"/>
      <c r="C39" s="148"/>
      <c r="D39" s="148"/>
      <c r="E39" s="148"/>
      <c r="F39" s="148"/>
      <c r="G39" s="148"/>
      <c r="H39" s="148"/>
      <c r="I39" s="148"/>
      <c r="J39" s="148"/>
      <c r="K39" s="99"/>
      <c r="L39" s="154"/>
    </row>
    <row r="40" customFormat="false" ht="31.5" hidden="false" customHeight="true" outlineLevel="0" collapsed="false">
      <c r="A40" s="153"/>
      <c r="B40" s="94"/>
      <c r="C40" s="148"/>
      <c r="D40" s="148"/>
      <c r="E40" s="148"/>
      <c r="F40" s="148"/>
      <c r="G40" s="148"/>
      <c r="H40" s="148"/>
      <c r="I40" s="148"/>
      <c r="J40" s="148"/>
      <c r="K40" s="99"/>
      <c r="L40" s="154"/>
    </row>
    <row r="41" customFormat="false" ht="15" hidden="false" customHeight="true" outlineLevel="0" collapsed="false">
      <c r="A41" s="153" t="s">
        <v>62</v>
      </c>
      <c r="B41" s="94" t="s">
        <v>101</v>
      </c>
      <c r="C41" s="148" t="s">
        <v>19</v>
      </c>
      <c r="D41" s="148" t="s">
        <v>16</v>
      </c>
      <c r="E41" s="148" t="s">
        <v>16</v>
      </c>
      <c r="F41" s="148" t="s">
        <v>16</v>
      </c>
      <c r="G41" s="148" t="s">
        <v>16</v>
      </c>
      <c r="H41" s="148" t="s">
        <v>16</v>
      </c>
      <c r="I41" s="148" t="s">
        <v>16</v>
      </c>
      <c r="J41" s="148" t="s">
        <v>16</v>
      </c>
      <c r="K41" s="99" t="s">
        <v>82</v>
      </c>
      <c r="L41" s="154"/>
    </row>
    <row r="42" customFormat="false" ht="16.5" hidden="false" customHeight="true" outlineLevel="0" collapsed="false">
      <c r="A42" s="153"/>
      <c r="B42" s="94"/>
      <c r="C42" s="148"/>
      <c r="D42" s="148"/>
      <c r="E42" s="148"/>
      <c r="F42" s="148"/>
      <c r="G42" s="148"/>
      <c r="H42" s="148"/>
      <c r="I42" s="148"/>
      <c r="J42" s="148"/>
      <c r="K42" s="99"/>
      <c r="L42" s="154"/>
    </row>
    <row r="43" customFormat="false" ht="39" hidden="false" customHeight="true" outlineLevel="0" collapsed="false">
      <c r="A43" s="153"/>
      <c r="B43" s="94"/>
      <c r="C43" s="148"/>
      <c r="D43" s="148"/>
      <c r="E43" s="148"/>
      <c r="F43" s="148"/>
      <c r="G43" s="148"/>
      <c r="H43" s="148"/>
      <c r="I43" s="148"/>
      <c r="J43" s="148"/>
      <c r="K43" s="99"/>
      <c r="L43" s="154"/>
    </row>
    <row r="44" customFormat="false" ht="24.95" hidden="false" customHeight="true" outlineLevel="0" collapsed="false">
      <c r="A44" s="153" t="s">
        <v>66</v>
      </c>
      <c r="B44" s="94" t="s">
        <v>102</v>
      </c>
      <c r="C44" s="155" t="s">
        <v>19</v>
      </c>
      <c r="D44" s="156" t="s">
        <v>16</v>
      </c>
      <c r="E44" s="156" t="s">
        <v>16</v>
      </c>
      <c r="F44" s="156" t="s">
        <v>16</v>
      </c>
      <c r="G44" s="156" t="s">
        <v>16</v>
      </c>
      <c r="H44" s="156" t="s">
        <v>16</v>
      </c>
      <c r="I44" s="156" t="s">
        <v>16</v>
      </c>
      <c r="J44" s="156" t="s">
        <v>16</v>
      </c>
      <c r="K44" s="99" t="s">
        <v>76</v>
      </c>
      <c r="L44" s="154" t="s">
        <v>103</v>
      </c>
    </row>
    <row r="45" customFormat="false" ht="24.95" hidden="false" customHeight="true" outlineLevel="0" collapsed="false">
      <c r="A45" s="153"/>
      <c r="B45" s="94"/>
      <c r="C45" s="155"/>
      <c r="D45" s="157" t="s">
        <v>16</v>
      </c>
      <c r="E45" s="148" t="s">
        <v>16</v>
      </c>
      <c r="F45" s="148" t="s">
        <v>16</v>
      </c>
      <c r="G45" s="148" t="s">
        <v>16</v>
      </c>
      <c r="H45" s="157" t="s">
        <v>16</v>
      </c>
      <c r="I45" s="157" t="s">
        <v>16</v>
      </c>
      <c r="J45" s="148" t="s">
        <v>16</v>
      </c>
      <c r="K45" s="99"/>
      <c r="L45" s="154"/>
    </row>
    <row r="46" customFormat="false" ht="24.95" hidden="false" customHeight="true" outlineLevel="0" collapsed="false">
      <c r="A46" s="153"/>
      <c r="B46" s="94"/>
      <c r="C46" s="155"/>
      <c r="D46" s="148" t="s">
        <v>16</v>
      </c>
      <c r="E46" s="148" t="s">
        <v>16</v>
      </c>
      <c r="F46" s="148" t="s">
        <v>16</v>
      </c>
      <c r="G46" s="148" t="s">
        <v>16</v>
      </c>
      <c r="H46" s="148" t="s">
        <v>16</v>
      </c>
      <c r="I46" s="148" t="s">
        <v>16</v>
      </c>
      <c r="J46" s="148" t="s">
        <v>16</v>
      </c>
      <c r="K46" s="99"/>
      <c r="L46" s="154"/>
    </row>
    <row r="47" customFormat="false" ht="24.95" hidden="false" customHeight="true" outlineLevel="0" collapsed="false">
      <c r="A47" s="153"/>
      <c r="B47" s="94"/>
      <c r="C47" s="155"/>
      <c r="D47" s="148" t="s">
        <v>16</v>
      </c>
      <c r="E47" s="148" t="s">
        <v>16</v>
      </c>
      <c r="F47" s="148" t="s">
        <v>16</v>
      </c>
      <c r="G47" s="148" t="s">
        <v>16</v>
      </c>
      <c r="H47" s="148" t="s">
        <v>16</v>
      </c>
      <c r="I47" s="148" t="s">
        <v>16</v>
      </c>
      <c r="J47" s="148" t="s">
        <v>16</v>
      </c>
      <c r="K47" s="99"/>
      <c r="L47" s="154"/>
    </row>
    <row r="48" customFormat="false" ht="51.75" hidden="false" customHeight="true" outlineLevel="0" collapsed="false">
      <c r="A48" s="153" t="s">
        <v>70</v>
      </c>
      <c r="B48" s="99" t="s">
        <v>104</v>
      </c>
      <c r="C48" s="146" t="s">
        <v>19</v>
      </c>
      <c r="D48" s="147" t="s">
        <v>16</v>
      </c>
      <c r="E48" s="147" t="s">
        <v>16</v>
      </c>
      <c r="F48" s="147" t="s">
        <v>16</v>
      </c>
      <c r="G48" s="147" t="s">
        <v>16</v>
      </c>
      <c r="H48" s="147" t="s">
        <v>16</v>
      </c>
      <c r="I48" s="147" t="s">
        <v>16</v>
      </c>
      <c r="J48" s="148" t="s">
        <v>16</v>
      </c>
      <c r="K48" s="99" t="s">
        <v>105</v>
      </c>
      <c r="L48" s="158" t="s">
        <v>106</v>
      </c>
    </row>
    <row r="49" customFormat="false" ht="20.1" hidden="false" customHeight="true" outlineLevel="0" collapsed="false">
      <c r="A49" s="153"/>
      <c r="B49" s="99" t="s">
        <v>107</v>
      </c>
      <c r="C49" s="146" t="n">
        <v>2017</v>
      </c>
      <c r="D49" s="148" t="n">
        <f aca="false">H49+I49</f>
        <v>149.474</v>
      </c>
      <c r="E49" s="147" t="s">
        <v>16</v>
      </c>
      <c r="F49" s="147" t="n">
        <v>142</v>
      </c>
      <c r="G49" s="147" t="s">
        <v>16</v>
      </c>
      <c r="H49" s="147" t="n">
        <v>142</v>
      </c>
      <c r="I49" s="148" t="n">
        <v>7.474</v>
      </c>
      <c r="J49" s="148" t="s">
        <v>16</v>
      </c>
      <c r="K49" s="99"/>
      <c r="L49" s="158"/>
    </row>
    <row r="50" customFormat="false" ht="20.1" hidden="false" customHeight="true" outlineLevel="0" collapsed="false">
      <c r="A50" s="153"/>
      <c r="B50" s="99"/>
      <c r="C50" s="146" t="n">
        <v>2018</v>
      </c>
      <c r="D50" s="147" t="s">
        <v>16</v>
      </c>
      <c r="E50" s="147" t="s">
        <v>16</v>
      </c>
      <c r="F50" s="147" t="s">
        <v>16</v>
      </c>
      <c r="G50" s="147" t="s">
        <v>16</v>
      </c>
      <c r="H50" s="147" t="s">
        <v>16</v>
      </c>
      <c r="I50" s="147" t="s">
        <v>16</v>
      </c>
      <c r="J50" s="148" t="s">
        <v>16</v>
      </c>
      <c r="K50" s="99"/>
      <c r="L50" s="158"/>
    </row>
    <row r="51" customFormat="false" ht="20.1" hidden="false" customHeight="true" outlineLevel="0" collapsed="false">
      <c r="A51" s="153"/>
      <c r="B51" s="99"/>
      <c r="C51" s="146" t="n">
        <v>2019</v>
      </c>
      <c r="D51" s="147" t="s">
        <v>16</v>
      </c>
      <c r="E51" s="147" t="s">
        <v>16</v>
      </c>
      <c r="F51" s="147" t="s">
        <v>16</v>
      </c>
      <c r="G51" s="147" t="s">
        <v>16</v>
      </c>
      <c r="H51" s="147" t="s">
        <v>16</v>
      </c>
      <c r="I51" s="147" t="s">
        <v>16</v>
      </c>
      <c r="J51" s="148" t="s">
        <v>16</v>
      </c>
      <c r="K51" s="99"/>
      <c r="L51" s="158"/>
    </row>
    <row r="52" customFormat="false" ht="20.1" hidden="false" customHeight="true" outlineLevel="0" collapsed="false">
      <c r="A52" s="153"/>
      <c r="B52" s="99"/>
      <c r="C52" s="146" t="n">
        <v>2020</v>
      </c>
      <c r="D52" s="148" t="n">
        <f aca="false">H52+I52</f>
        <v>164.37</v>
      </c>
      <c r="E52" s="147"/>
      <c r="F52" s="147" t="n">
        <v>143</v>
      </c>
      <c r="G52" s="147" t="s">
        <v>16</v>
      </c>
      <c r="H52" s="147" t="n">
        <v>143</v>
      </c>
      <c r="I52" s="148" t="n">
        <v>21.37</v>
      </c>
      <c r="J52" s="148" t="s">
        <v>16</v>
      </c>
      <c r="K52" s="99"/>
      <c r="L52" s="158"/>
    </row>
    <row r="53" customFormat="false" ht="20.1" hidden="false" customHeight="true" outlineLevel="0" collapsed="false">
      <c r="A53" s="153"/>
      <c r="B53" s="99"/>
      <c r="C53" s="146" t="n">
        <v>2021</v>
      </c>
      <c r="D53" s="148" t="s">
        <v>16</v>
      </c>
      <c r="E53" s="147" t="s">
        <v>16</v>
      </c>
      <c r="F53" s="147" t="s">
        <v>16</v>
      </c>
      <c r="G53" s="147" t="s">
        <v>16</v>
      </c>
      <c r="H53" s="147" t="s">
        <v>16</v>
      </c>
      <c r="I53" s="148" t="s">
        <v>16</v>
      </c>
      <c r="J53" s="148" t="s">
        <v>16</v>
      </c>
      <c r="K53" s="99"/>
      <c r="L53" s="158"/>
    </row>
    <row r="54" customFormat="false" ht="20.1" hidden="false" customHeight="true" outlineLevel="0" collapsed="false">
      <c r="A54" s="153"/>
      <c r="B54" s="99"/>
      <c r="C54" s="146" t="n">
        <v>2022</v>
      </c>
      <c r="D54" s="148" t="s">
        <v>16</v>
      </c>
      <c r="E54" s="148" t="s">
        <v>16</v>
      </c>
      <c r="F54" s="148" t="s">
        <v>16</v>
      </c>
      <c r="G54" s="148" t="s">
        <v>16</v>
      </c>
      <c r="H54" s="148" t="s">
        <v>16</v>
      </c>
      <c r="I54" s="148" t="s">
        <v>16</v>
      </c>
      <c r="J54" s="148" t="s">
        <v>16</v>
      </c>
      <c r="K54" s="99"/>
      <c r="L54" s="158"/>
    </row>
    <row r="55" customFormat="false" ht="20.1" hidden="false" customHeight="true" outlineLevel="0" collapsed="false">
      <c r="A55" s="153"/>
      <c r="B55" s="99"/>
      <c r="C55" s="146" t="n">
        <v>2023</v>
      </c>
      <c r="D55" s="148" t="s">
        <v>16</v>
      </c>
      <c r="E55" s="148" t="s">
        <v>16</v>
      </c>
      <c r="F55" s="148" t="s">
        <v>16</v>
      </c>
      <c r="G55" s="148" t="s">
        <v>16</v>
      </c>
      <c r="H55" s="148" t="s">
        <v>16</v>
      </c>
      <c r="I55" s="148" t="s">
        <v>16</v>
      </c>
      <c r="J55" s="148" t="s">
        <v>16</v>
      </c>
      <c r="K55" s="99"/>
      <c r="L55" s="158"/>
    </row>
    <row r="56" customFormat="false" ht="32.25" hidden="false" customHeight="true" outlineLevel="0" collapsed="false">
      <c r="A56" s="153" t="s">
        <v>74</v>
      </c>
      <c r="B56" s="94" t="s">
        <v>108</v>
      </c>
      <c r="C56" s="155" t="s">
        <v>19</v>
      </c>
      <c r="D56" s="148" t="s">
        <v>16</v>
      </c>
      <c r="E56" s="148" t="s">
        <v>16</v>
      </c>
      <c r="F56" s="148" t="s">
        <v>109</v>
      </c>
      <c r="G56" s="148" t="s">
        <v>16</v>
      </c>
      <c r="H56" s="148" t="s">
        <v>16</v>
      </c>
      <c r="I56" s="148" t="s">
        <v>16</v>
      </c>
      <c r="J56" s="148" t="s">
        <v>16</v>
      </c>
      <c r="K56" s="99" t="s">
        <v>110</v>
      </c>
      <c r="L56" s="154" t="s">
        <v>111</v>
      </c>
    </row>
    <row r="57" customFormat="false" ht="33.75" hidden="false" customHeight="true" outlineLevel="0" collapsed="false">
      <c r="A57" s="153"/>
      <c r="B57" s="94"/>
      <c r="C57" s="155"/>
      <c r="D57" s="148" t="s">
        <v>16</v>
      </c>
      <c r="E57" s="148" t="s">
        <v>16</v>
      </c>
      <c r="F57" s="148" t="s">
        <v>16</v>
      </c>
      <c r="G57" s="148" t="s">
        <v>16</v>
      </c>
      <c r="H57" s="148" t="s">
        <v>16</v>
      </c>
      <c r="I57" s="148" t="s">
        <v>16</v>
      </c>
      <c r="J57" s="148" t="s">
        <v>16</v>
      </c>
      <c r="K57" s="99"/>
      <c r="L57" s="154"/>
    </row>
    <row r="58" customFormat="false" ht="27" hidden="false" customHeight="true" outlineLevel="0" collapsed="false">
      <c r="A58" s="153"/>
      <c r="B58" s="94"/>
      <c r="C58" s="155"/>
      <c r="D58" s="148" t="s">
        <v>16</v>
      </c>
      <c r="E58" s="148" t="s">
        <v>16</v>
      </c>
      <c r="F58" s="148" t="s">
        <v>16</v>
      </c>
      <c r="G58" s="148" t="s">
        <v>16</v>
      </c>
      <c r="H58" s="148" t="s">
        <v>16</v>
      </c>
      <c r="I58" s="148" t="s">
        <v>16</v>
      </c>
      <c r="J58" s="148" t="s">
        <v>16</v>
      </c>
      <c r="K58" s="99"/>
      <c r="L58" s="154"/>
    </row>
    <row r="59" customFormat="false" ht="20.1" hidden="false" customHeight="true" outlineLevel="0" collapsed="false">
      <c r="A59" s="159" t="s">
        <v>78</v>
      </c>
      <c r="B59" s="108" t="s">
        <v>112</v>
      </c>
      <c r="C59" s="94" t="n">
        <v>2017</v>
      </c>
      <c r="D59" s="103" t="n">
        <v>87.33986</v>
      </c>
      <c r="E59" s="95" t="s">
        <v>16</v>
      </c>
      <c r="F59" s="95" t="s">
        <v>16</v>
      </c>
      <c r="G59" s="95" t="s">
        <v>16</v>
      </c>
      <c r="H59" s="148" t="s">
        <v>16</v>
      </c>
      <c r="I59" s="103" t="n">
        <v>87.33986</v>
      </c>
      <c r="J59" s="148" t="s">
        <v>16</v>
      </c>
      <c r="K59" s="160" t="s">
        <v>76</v>
      </c>
      <c r="L59" s="161"/>
    </row>
    <row r="60" customFormat="false" ht="20.1" hidden="false" customHeight="true" outlineLevel="0" collapsed="false">
      <c r="A60" s="159"/>
      <c r="B60" s="108"/>
      <c r="C60" s="94" t="n">
        <v>2018</v>
      </c>
      <c r="D60" s="95" t="s">
        <v>16</v>
      </c>
      <c r="E60" s="95" t="s">
        <v>16</v>
      </c>
      <c r="F60" s="95" t="s">
        <v>16</v>
      </c>
      <c r="G60" s="95" t="s">
        <v>16</v>
      </c>
      <c r="H60" s="148" t="s">
        <v>16</v>
      </c>
      <c r="I60" s="95" t="s">
        <v>16</v>
      </c>
      <c r="J60" s="94" t="s">
        <v>16</v>
      </c>
      <c r="K60" s="160"/>
      <c r="L60" s="161"/>
    </row>
    <row r="61" customFormat="false" ht="20.1" hidden="false" customHeight="true" outlineLevel="0" collapsed="false">
      <c r="A61" s="159"/>
      <c r="B61" s="108"/>
      <c r="C61" s="94" t="n">
        <v>2019</v>
      </c>
      <c r="D61" s="95" t="s">
        <v>16</v>
      </c>
      <c r="E61" s="95" t="s">
        <v>16</v>
      </c>
      <c r="F61" s="95" t="s">
        <v>16</v>
      </c>
      <c r="G61" s="95" t="s">
        <v>16</v>
      </c>
      <c r="H61" s="148" t="s">
        <v>16</v>
      </c>
      <c r="I61" s="95" t="s">
        <v>16</v>
      </c>
      <c r="J61" s="94" t="s">
        <v>16</v>
      </c>
      <c r="K61" s="160"/>
      <c r="L61" s="161"/>
    </row>
    <row r="62" customFormat="false" ht="20.1" hidden="false" customHeight="true" outlineLevel="0" collapsed="false">
      <c r="A62" s="159"/>
      <c r="B62" s="108"/>
      <c r="C62" s="94" t="n">
        <v>2020</v>
      </c>
      <c r="D62" s="95" t="s">
        <v>16</v>
      </c>
      <c r="E62" s="95" t="s">
        <v>16</v>
      </c>
      <c r="F62" s="95" t="s">
        <v>16</v>
      </c>
      <c r="G62" s="95" t="s">
        <v>16</v>
      </c>
      <c r="H62" s="148" t="s">
        <v>16</v>
      </c>
      <c r="I62" s="95" t="s">
        <v>16</v>
      </c>
      <c r="J62" s="95" t="s">
        <v>16</v>
      </c>
      <c r="K62" s="160"/>
      <c r="L62" s="161"/>
    </row>
    <row r="63" customFormat="false" ht="20.1" hidden="false" customHeight="true" outlineLevel="0" collapsed="false">
      <c r="A63" s="159"/>
      <c r="B63" s="108"/>
      <c r="C63" s="94" t="n">
        <v>2021</v>
      </c>
      <c r="D63" s="95" t="s">
        <v>16</v>
      </c>
      <c r="E63" s="95" t="s">
        <v>16</v>
      </c>
      <c r="F63" s="95" t="s">
        <v>16</v>
      </c>
      <c r="G63" s="95" t="s">
        <v>16</v>
      </c>
      <c r="H63" s="95" t="s">
        <v>16</v>
      </c>
      <c r="I63" s="95" t="s">
        <v>16</v>
      </c>
      <c r="J63" s="94" t="s">
        <v>16</v>
      </c>
      <c r="K63" s="160"/>
      <c r="L63" s="161"/>
    </row>
    <row r="64" customFormat="false" ht="20.1" hidden="false" customHeight="true" outlineLevel="0" collapsed="false">
      <c r="A64" s="159"/>
      <c r="B64" s="108"/>
      <c r="C64" s="104" t="n">
        <v>2022</v>
      </c>
      <c r="D64" s="105" t="s">
        <v>16</v>
      </c>
      <c r="E64" s="105" t="s">
        <v>16</v>
      </c>
      <c r="F64" s="105" t="s">
        <v>16</v>
      </c>
      <c r="G64" s="105" t="s">
        <v>16</v>
      </c>
      <c r="H64" s="105" t="s">
        <v>16</v>
      </c>
      <c r="I64" s="105" t="s">
        <v>16</v>
      </c>
      <c r="J64" s="105" t="s">
        <v>16</v>
      </c>
      <c r="K64" s="160"/>
      <c r="L64" s="161"/>
    </row>
    <row r="65" customFormat="false" ht="20.1" hidden="false" customHeight="true" outlineLevel="0" collapsed="false">
      <c r="A65" s="159"/>
      <c r="B65" s="108"/>
      <c r="C65" s="108" t="n">
        <v>2023</v>
      </c>
      <c r="D65" s="105" t="s">
        <v>16</v>
      </c>
      <c r="E65" s="105" t="s">
        <v>16</v>
      </c>
      <c r="F65" s="105" t="s">
        <v>16</v>
      </c>
      <c r="G65" s="105" t="s">
        <v>16</v>
      </c>
      <c r="H65" s="105" t="s">
        <v>16</v>
      </c>
      <c r="I65" s="105" t="s">
        <v>16</v>
      </c>
      <c r="J65" s="105" t="s">
        <v>16</v>
      </c>
      <c r="K65" s="160"/>
      <c r="L65" s="161"/>
    </row>
    <row r="66" customFormat="false" ht="20.1" hidden="false" customHeight="true" outlineLevel="0" collapsed="false">
      <c r="A66" s="162" t="s">
        <v>84</v>
      </c>
      <c r="B66" s="162"/>
      <c r="C66" s="163" t="n">
        <v>2017</v>
      </c>
      <c r="D66" s="164" t="n">
        <f aca="false">D59+D49+D27+D20+D13</f>
        <v>276.81386</v>
      </c>
      <c r="E66" s="165" t="s">
        <v>16</v>
      </c>
      <c r="F66" s="165" t="n">
        <v>142</v>
      </c>
      <c r="G66" s="165" t="s">
        <v>16</v>
      </c>
      <c r="H66" s="165" t="n">
        <f aca="false">H49</f>
        <v>142</v>
      </c>
      <c r="I66" s="164" t="n">
        <f aca="false">I59+I49+I27+I20+I13</f>
        <v>134.81386</v>
      </c>
      <c r="J66" s="166" t="s">
        <v>16</v>
      </c>
      <c r="K66" s="133"/>
      <c r="L66" s="133"/>
    </row>
    <row r="67" customFormat="false" ht="20.1" hidden="false" customHeight="true" outlineLevel="0" collapsed="false">
      <c r="A67" s="162"/>
      <c r="B67" s="162"/>
      <c r="C67" s="163" t="n">
        <v>2018</v>
      </c>
      <c r="D67" s="167" t="n">
        <f aca="false">D28+D21+D14</f>
        <v>38.371</v>
      </c>
      <c r="E67" s="165" t="s">
        <v>16</v>
      </c>
      <c r="F67" s="165" t="s">
        <v>16</v>
      </c>
      <c r="G67" s="165" t="s">
        <v>16</v>
      </c>
      <c r="H67" s="165" t="s">
        <v>16</v>
      </c>
      <c r="I67" s="167" t="n">
        <v>38.371</v>
      </c>
      <c r="J67" s="166" t="s">
        <v>16</v>
      </c>
      <c r="K67" s="133"/>
      <c r="L67" s="133"/>
    </row>
    <row r="68" customFormat="false" ht="20.1" hidden="false" customHeight="true" outlineLevel="0" collapsed="false">
      <c r="A68" s="162"/>
      <c r="B68" s="162"/>
      <c r="C68" s="168" t="n">
        <v>2019</v>
      </c>
      <c r="D68" s="165" t="n">
        <f aca="false">D29+D22+D15</f>
        <v>0</v>
      </c>
      <c r="E68" s="165" t="s">
        <v>16</v>
      </c>
      <c r="F68" s="165" t="s">
        <v>16</v>
      </c>
      <c r="G68" s="165" t="s">
        <v>16</v>
      </c>
      <c r="H68" s="165" t="s">
        <v>16</v>
      </c>
      <c r="I68" s="165" t="n">
        <f aca="false">D68</f>
        <v>0</v>
      </c>
      <c r="J68" s="166" t="s">
        <v>16</v>
      </c>
      <c r="K68" s="133"/>
      <c r="L68" s="133"/>
    </row>
    <row r="69" customFormat="false" ht="20.1" hidden="false" customHeight="true" outlineLevel="0" collapsed="false">
      <c r="A69" s="162"/>
      <c r="B69" s="162"/>
      <c r="C69" s="163" t="n">
        <v>2020</v>
      </c>
      <c r="D69" s="165" t="n">
        <f aca="false">H69+I69</f>
        <v>164.37</v>
      </c>
      <c r="E69" s="165" t="s">
        <v>16</v>
      </c>
      <c r="F69" s="165" t="n">
        <f aca="false">F52</f>
        <v>143</v>
      </c>
      <c r="G69" s="165" t="s">
        <v>16</v>
      </c>
      <c r="H69" s="165" t="n">
        <f aca="false">H52</f>
        <v>143</v>
      </c>
      <c r="I69" s="165" t="n">
        <f aca="false">I16+I23+I30+I52</f>
        <v>21.37</v>
      </c>
      <c r="J69" s="166" t="s">
        <v>16</v>
      </c>
      <c r="K69" s="133"/>
      <c r="L69" s="133"/>
    </row>
    <row r="70" customFormat="false" ht="20.1" hidden="false" customHeight="true" outlineLevel="0" collapsed="false">
      <c r="A70" s="162"/>
      <c r="B70" s="162"/>
      <c r="C70" s="163" t="n">
        <v>2021</v>
      </c>
      <c r="D70" s="165" t="n">
        <f aca="false">D31+D24+D17</f>
        <v>0</v>
      </c>
      <c r="E70" s="165" t="s">
        <v>16</v>
      </c>
      <c r="F70" s="165" t="s">
        <v>16</v>
      </c>
      <c r="G70" s="165" t="s">
        <v>16</v>
      </c>
      <c r="H70" s="165" t="s">
        <v>16</v>
      </c>
      <c r="I70" s="165" t="n">
        <f aca="false">I31+I24+I17</f>
        <v>0</v>
      </c>
      <c r="J70" s="166" t="s">
        <v>16</v>
      </c>
      <c r="K70" s="133"/>
      <c r="L70" s="133"/>
    </row>
    <row r="71" customFormat="false" ht="20.1" hidden="false" customHeight="true" outlineLevel="0" collapsed="false">
      <c r="A71" s="162"/>
      <c r="B71" s="162"/>
      <c r="C71" s="163" t="n">
        <v>2022</v>
      </c>
      <c r="D71" s="165" t="n">
        <v>0</v>
      </c>
      <c r="E71" s="165" t="s">
        <v>16</v>
      </c>
      <c r="F71" s="165" t="s">
        <v>16</v>
      </c>
      <c r="G71" s="165" t="s">
        <v>16</v>
      </c>
      <c r="H71" s="165" t="s">
        <v>16</v>
      </c>
      <c r="I71" s="165" t="n">
        <v>0</v>
      </c>
      <c r="J71" s="166" t="s">
        <v>16</v>
      </c>
      <c r="K71" s="133"/>
      <c r="L71" s="133"/>
    </row>
    <row r="72" customFormat="false" ht="20.1" hidden="false" customHeight="true" outlineLevel="0" collapsed="false">
      <c r="A72" s="162"/>
      <c r="B72" s="162"/>
      <c r="C72" s="163" t="n">
        <v>2023</v>
      </c>
      <c r="D72" s="165" t="n">
        <f aca="false">I72</f>
        <v>0</v>
      </c>
      <c r="E72" s="165"/>
      <c r="F72" s="165" t="s">
        <v>16</v>
      </c>
      <c r="G72" s="165" t="s">
        <v>16</v>
      </c>
      <c r="H72" s="165" t="s">
        <v>16</v>
      </c>
      <c r="I72" s="165" t="n">
        <f aca="false">I19+I26+I33</f>
        <v>0</v>
      </c>
      <c r="J72" s="166" t="s">
        <v>16</v>
      </c>
      <c r="K72" s="133"/>
      <c r="L72" s="133"/>
    </row>
    <row r="73" customFormat="false" ht="20.1" hidden="false" customHeight="true" outlineLevel="0" collapsed="false">
      <c r="A73" s="162"/>
      <c r="B73" s="162"/>
      <c r="C73" s="167" t="s">
        <v>19</v>
      </c>
      <c r="D73" s="164" t="n">
        <f aca="false">D66+D67+D68+D69+D70+D71+D72</f>
        <v>479.55486</v>
      </c>
      <c r="E73" s="165" t="s">
        <v>16</v>
      </c>
      <c r="F73" s="165" t="n">
        <f aca="false">F66+F69</f>
        <v>285</v>
      </c>
      <c r="G73" s="165" t="s">
        <v>16</v>
      </c>
      <c r="H73" s="165" t="n">
        <f aca="false">H66+H69</f>
        <v>285</v>
      </c>
      <c r="I73" s="164" t="n">
        <f aca="false">I66+I67+I68+I69+I70+I71+I72</f>
        <v>194.55486</v>
      </c>
      <c r="J73" s="166" t="s">
        <v>16</v>
      </c>
      <c r="K73" s="133"/>
      <c r="L73" s="133"/>
    </row>
    <row r="74" customFormat="false" ht="15" hidden="false" customHeight="true" outlineLevel="0" collapsed="false"/>
    <row r="76" customFormat="false" ht="30" hidden="false" customHeight="true" outlineLevel="0" collapsed="false"/>
  </sheetData>
  <mergeCells count="83">
    <mergeCell ref="A1:L1"/>
    <mergeCell ref="A2:L2"/>
    <mergeCell ref="B3:L3"/>
    <mergeCell ref="A4:A8"/>
    <mergeCell ref="B4:B8"/>
    <mergeCell ref="C4:C8"/>
    <mergeCell ref="D4:D8"/>
    <mergeCell ref="E4:J4"/>
    <mergeCell ref="K4:K8"/>
    <mergeCell ref="L4:L8"/>
    <mergeCell ref="E5:E8"/>
    <mergeCell ref="F5:I5"/>
    <mergeCell ref="J5:J8"/>
    <mergeCell ref="F6:H6"/>
    <mergeCell ref="I6:I8"/>
    <mergeCell ref="F7:F8"/>
    <mergeCell ref="G7:H7"/>
    <mergeCell ref="A10:L10"/>
    <mergeCell ref="A11:L11"/>
    <mergeCell ref="A12:L12"/>
    <mergeCell ref="A13:A19"/>
    <mergeCell ref="B13:B19"/>
    <mergeCell ref="K13:K26"/>
    <mergeCell ref="L13:L26"/>
    <mergeCell ref="A20:A26"/>
    <mergeCell ref="B20:B26"/>
    <mergeCell ref="A27:A33"/>
    <mergeCell ref="B27:B33"/>
    <mergeCell ref="K27:K33"/>
    <mergeCell ref="L27:L4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A44:A47"/>
    <mergeCell ref="B44:B47"/>
    <mergeCell ref="C44:C47"/>
    <mergeCell ref="K44:K47"/>
    <mergeCell ref="L44:L47"/>
    <mergeCell ref="A48:A55"/>
    <mergeCell ref="K48:K55"/>
    <mergeCell ref="L48:L55"/>
    <mergeCell ref="B49:B55"/>
    <mergeCell ref="A56:A58"/>
    <mergeCell ref="B56:B58"/>
    <mergeCell ref="C56:C58"/>
    <mergeCell ref="K56:K58"/>
    <mergeCell ref="L56:L58"/>
    <mergeCell ref="A59:A65"/>
    <mergeCell ref="B59:B65"/>
    <mergeCell ref="K59:K65"/>
    <mergeCell ref="L59:L65"/>
    <mergeCell ref="A66:B73"/>
    <mergeCell ref="K66:L73"/>
  </mergeCells>
  <printOptions headings="false" gridLines="tru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5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C99"/>
    <pageSetUpPr fitToPage="false"/>
  </sheetPr>
  <dimension ref="A1:R85"/>
  <sheetViews>
    <sheetView showFormulas="false" showGridLines="true" showRowColHeaders="true" showZeros="true" rightToLeft="false" tabSelected="false" showOutlineSymbols="true" defaultGridColor="true" view="pageBreakPreview" topLeftCell="A1" colorId="64" zoomScale="68" zoomScaleNormal="100" zoomScalePageLayoutView="68" workbookViewId="0">
      <selection pane="topLeft" activeCell="F88" activeCellId="0" sqref="F88"/>
    </sheetView>
  </sheetViews>
  <sheetFormatPr defaultColWidth="9.01171875" defaultRowHeight="16.5" zeroHeight="false" outlineLevelRow="0" outlineLevelCol="0"/>
  <cols>
    <col collapsed="false" customWidth="true" hidden="false" outlineLevel="0" max="1" min="1" style="127" width="5.14"/>
    <col collapsed="false" customWidth="true" hidden="false" outlineLevel="0" max="2" min="2" style="128" width="75.86"/>
    <col collapsed="false" customWidth="true" hidden="false" outlineLevel="0" max="3" min="3" style="127" width="15.15"/>
    <col collapsed="false" customWidth="true" hidden="false" outlineLevel="0" max="4" min="4" style="127" width="13.14"/>
    <col collapsed="false" customWidth="true" hidden="false" outlineLevel="0" max="5" min="5" style="127" width="7.15"/>
    <col collapsed="false" customWidth="true" hidden="false" outlineLevel="0" max="6" min="6" style="127" width="10.58"/>
    <col collapsed="false" customWidth="true" hidden="false" outlineLevel="0" max="7" min="7" style="127" width="10.29"/>
    <col collapsed="false" customWidth="true" hidden="false" outlineLevel="0" max="8" min="8" style="127" width="9.71"/>
    <col collapsed="false" customWidth="true" hidden="false" outlineLevel="0" max="9" min="9" style="127" width="10.85"/>
    <col collapsed="false" customWidth="false" hidden="false" outlineLevel="0" max="10" min="10" style="127" width="9"/>
    <col collapsed="false" customWidth="true" hidden="false" outlineLevel="0" max="11" min="11" style="128" width="34.42"/>
    <col collapsed="false" customWidth="true" hidden="false" outlineLevel="0" max="12" min="12" style="169" width="78.14"/>
    <col collapsed="false" customWidth="false" hidden="false" outlineLevel="0" max="1024" min="13" style="128" width="9"/>
  </cols>
  <sheetData>
    <row r="1" customFormat="false" ht="43.5" hidden="false" customHeight="true" outlineLevel="0" collapsed="false">
      <c r="A1" s="170" t="s">
        <v>113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customFormat="false" ht="35.25" hidden="false" customHeight="true" outlineLevel="0" collapsed="false">
      <c r="A2" s="171" t="s">
        <v>114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customFormat="false" ht="18" hidden="false" customHeight="true" outlineLevel="0" collapsed="false">
      <c r="A3" s="133" t="s">
        <v>33</v>
      </c>
      <c r="B3" s="133" t="s">
        <v>34</v>
      </c>
      <c r="C3" s="133" t="s">
        <v>2</v>
      </c>
      <c r="D3" s="133" t="s">
        <v>115</v>
      </c>
      <c r="E3" s="133" t="s">
        <v>36</v>
      </c>
      <c r="F3" s="133"/>
      <c r="G3" s="133"/>
      <c r="H3" s="133"/>
      <c r="I3" s="133"/>
      <c r="J3" s="133" t="s">
        <v>8</v>
      </c>
      <c r="K3" s="133" t="s">
        <v>37</v>
      </c>
      <c r="L3" s="133" t="s">
        <v>38</v>
      </c>
    </row>
    <row r="4" customFormat="false" ht="21.75" hidden="false" customHeight="true" outlineLevel="0" collapsed="false">
      <c r="A4" s="133"/>
      <c r="B4" s="133"/>
      <c r="C4" s="133"/>
      <c r="D4" s="133"/>
      <c r="E4" s="133" t="s">
        <v>6</v>
      </c>
      <c r="F4" s="134" t="s">
        <v>7</v>
      </c>
      <c r="G4" s="134"/>
      <c r="H4" s="134"/>
      <c r="I4" s="134"/>
      <c r="J4" s="133"/>
      <c r="K4" s="133"/>
      <c r="L4" s="133"/>
    </row>
    <row r="5" customFormat="false" ht="35.65" hidden="false" customHeight="true" outlineLevel="0" collapsed="false">
      <c r="A5" s="133"/>
      <c r="B5" s="133"/>
      <c r="C5" s="133"/>
      <c r="D5" s="133"/>
      <c r="E5" s="133"/>
      <c r="F5" s="133" t="s">
        <v>9</v>
      </c>
      <c r="G5" s="133"/>
      <c r="H5" s="133"/>
      <c r="I5" s="172" t="s">
        <v>10</v>
      </c>
      <c r="J5" s="133"/>
      <c r="K5" s="133"/>
      <c r="L5" s="133"/>
    </row>
    <row r="6" customFormat="false" ht="49.7" hidden="false" customHeight="true" outlineLevel="0" collapsed="false">
      <c r="A6" s="133"/>
      <c r="B6" s="133"/>
      <c r="C6" s="133"/>
      <c r="D6" s="133"/>
      <c r="E6" s="133"/>
      <c r="F6" s="133" t="s">
        <v>11</v>
      </c>
      <c r="G6" s="133" t="s">
        <v>12</v>
      </c>
      <c r="H6" s="133"/>
      <c r="I6" s="172"/>
      <c r="J6" s="133"/>
      <c r="K6" s="133"/>
      <c r="L6" s="133"/>
    </row>
    <row r="7" customFormat="false" ht="69.75" hidden="false" customHeight="true" outlineLevel="0" collapsed="false">
      <c r="A7" s="133"/>
      <c r="B7" s="133"/>
      <c r="C7" s="133"/>
      <c r="D7" s="133"/>
      <c r="E7" s="133"/>
      <c r="F7" s="133"/>
      <c r="G7" s="135" t="s">
        <v>13</v>
      </c>
      <c r="H7" s="135" t="s">
        <v>14</v>
      </c>
      <c r="I7" s="172"/>
      <c r="J7" s="133"/>
      <c r="K7" s="133"/>
      <c r="L7" s="133"/>
    </row>
    <row r="8" customFormat="false" ht="17.25" hidden="false" customHeight="true" outlineLevel="0" collapsed="false">
      <c r="A8" s="137" t="n">
        <v>1</v>
      </c>
      <c r="B8" s="139" t="n">
        <v>2</v>
      </c>
      <c r="C8" s="140" t="n">
        <v>3</v>
      </c>
      <c r="D8" s="140" t="n">
        <v>4</v>
      </c>
      <c r="E8" s="140" t="n">
        <v>5</v>
      </c>
      <c r="F8" s="140" t="n">
        <v>6</v>
      </c>
      <c r="G8" s="140" t="n">
        <v>7</v>
      </c>
      <c r="H8" s="140" t="n">
        <v>8</v>
      </c>
      <c r="I8" s="140" t="n">
        <v>9</v>
      </c>
      <c r="J8" s="172"/>
      <c r="K8" s="139" t="n">
        <v>11</v>
      </c>
      <c r="L8" s="139" t="n">
        <v>12</v>
      </c>
    </row>
    <row r="9" customFormat="false" ht="20.25" hidden="false" customHeight="true" outlineLevel="0" collapsed="false">
      <c r="A9" s="141" t="s">
        <v>116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customFormat="false" ht="22.5" hidden="false" customHeight="true" outlineLevel="0" collapsed="false">
      <c r="A10" s="173" t="s">
        <v>117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customFormat="false" ht="60" hidden="false" customHeight="true" outlineLevel="0" collapsed="false">
      <c r="A11" s="174" t="s">
        <v>118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customFormat="false" ht="27" hidden="false" customHeight="true" outlineLevel="0" collapsed="false">
      <c r="A12" s="153" t="s">
        <v>42</v>
      </c>
      <c r="B12" s="99" t="s">
        <v>119</v>
      </c>
      <c r="C12" s="99" t="s">
        <v>19</v>
      </c>
      <c r="D12" s="148" t="s">
        <v>16</v>
      </c>
      <c r="E12" s="148" t="s">
        <v>16</v>
      </c>
      <c r="F12" s="148" t="s">
        <v>16</v>
      </c>
      <c r="G12" s="148" t="s">
        <v>16</v>
      </c>
      <c r="H12" s="148" t="s">
        <v>16</v>
      </c>
      <c r="I12" s="175" t="s">
        <v>16</v>
      </c>
      <c r="J12" s="99" t="s">
        <v>16</v>
      </c>
      <c r="K12" s="99" t="s">
        <v>120</v>
      </c>
      <c r="L12" s="158" t="s">
        <v>121</v>
      </c>
    </row>
    <row r="13" customFormat="false" ht="24.75" hidden="false" customHeight="true" outlineLevel="0" collapsed="false">
      <c r="A13" s="153"/>
      <c r="B13" s="99"/>
      <c r="C13" s="99"/>
      <c r="D13" s="148" t="s">
        <v>16</v>
      </c>
      <c r="E13" s="148" t="s">
        <v>16</v>
      </c>
      <c r="F13" s="148" t="s">
        <v>16</v>
      </c>
      <c r="G13" s="148" t="s">
        <v>16</v>
      </c>
      <c r="H13" s="148" t="s">
        <v>16</v>
      </c>
      <c r="I13" s="175" t="s">
        <v>16</v>
      </c>
      <c r="J13" s="99" t="s">
        <v>16</v>
      </c>
      <c r="K13" s="99"/>
      <c r="L13" s="158"/>
    </row>
    <row r="14" customFormat="false" ht="24.75" hidden="false" customHeight="true" outlineLevel="0" collapsed="false">
      <c r="A14" s="153"/>
      <c r="B14" s="99"/>
      <c r="C14" s="99"/>
      <c r="D14" s="148" t="s">
        <v>16</v>
      </c>
      <c r="E14" s="148" t="s">
        <v>16</v>
      </c>
      <c r="F14" s="148" t="s">
        <v>16</v>
      </c>
      <c r="G14" s="148" t="s">
        <v>16</v>
      </c>
      <c r="H14" s="148" t="s">
        <v>16</v>
      </c>
      <c r="I14" s="175" t="s">
        <v>16</v>
      </c>
      <c r="J14" s="99" t="s">
        <v>16</v>
      </c>
      <c r="K14" s="99"/>
      <c r="L14" s="158"/>
    </row>
    <row r="15" customFormat="false" ht="27" hidden="false" customHeight="true" outlineLevel="0" collapsed="false">
      <c r="A15" s="153"/>
      <c r="B15" s="99"/>
      <c r="C15" s="99"/>
      <c r="D15" s="148" t="s">
        <v>16</v>
      </c>
      <c r="E15" s="148" t="s">
        <v>16</v>
      </c>
      <c r="F15" s="148" t="s">
        <v>16</v>
      </c>
      <c r="G15" s="148" t="s">
        <v>16</v>
      </c>
      <c r="H15" s="148" t="s">
        <v>16</v>
      </c>
      <c r="I15" s="148" t="s">
        <v>16</v>
      </c>
      <c r="J15" s="99" t="s">
        <v>16</v>
      </c>
      <c r="K15" s="99"/>
      <c r="L15" s="158"/>
    </row>
    <row r="16" customFormat="false" ht="13.7" hidden="false" customHeight="true" outlineLevel="0" collapsed="false">
      <c r="A16" s="153" t="s">
        <v>46</v>
      </c>
      <c r="B16" s="99" t="s">
        <v>122</v>
      </c>
      <c r="C16" s="99" t="s">
        <v>19</v>
      </c>
      <c r="D16" s="148" t="s">
        <v>16</v>
      </c>
      <c r="E16" s="148" t="s">
        <v>16</v>
      </c>
      <c r="F16" s="148" t="s">
        <v>16</v>
      </c>
      <c r="G16" s="148" t="s">
        <v>16</v>
      </c>
      <c r="H16" s="148" t="s">
        <v>16</v>
      </c>
      <c r="I16" s="148" t="s">
        <v>16</v>
      </c>
      <c r="J16" s="99" t="s">
        <v>16</v>
      </c>
      <c r="K16" s="99" t="s">
        <v>123</v>
      </c>
      <c r="L16" s="158"/>
    </row>
    <row r="17" customFormat="false" ht="15.75" hidden="false" customHeight="true" outlineLevel="0" collapsed="false">
      <c r="A17" s="153"/>
      <c r="B17" s="99"/>
      <c r="C17" s="99"/>
      <c r="D17" s="148"/>
      <c r="E17" s="148"/>
      <c r="F17" s="148"/>
      <c r="G17" s="148"/>
      <c r="H17" s="148"/>
      <c r="I17" s="148"/>
      <c r="J17" s="99"/>
      <c r="K17" s="99"/>
      <c r="L17" s="158"/>
    </row>
    <row r="18" customFormat="false" ht="33" hidden="false" customHeight="true" outlineLevel="0" collapsed="false">
      <c r="A18" s="153"/>
      <c r="B18" s="99"/>
      <c r="C18" s="99"/>
      <c r="D18" s="148" t="s">
        <v>16</v>
      </c>
      <c r="E18" s="148" t="s">
        <v>16</v>
      </c>
      <c r="F18" s="148" t="s">
        <v>16</v>
      </c>
      <c r="G18" s="148" t="s">
        <v>16</v>
      </c>
      <c r="H18" s="148" t="s">
        <v>16</v>
      </c>
      <c r="I18" s="175" t="s">
        <v>16</v>
      </c>
      <c r="J18" s="99"/>
      <c r="K18" s="99"/>
      <c r="L18" s="158"/>
    </row>
    <row r="19" customFormat="false" ht="25.5" hidden="false" customHeight="true" outlineLevel="0" collapsed="false">
      <c r="A19" s="153"/>
      <c r="B19" s="99"/>
      <c r="C19" s="99"/>
      <c r="D19" s="148" t="s">
        <v>16</v>
      </c>
      <c r="E19" s="148" t="s">
        <v>16</v>
      </c>
      <c r="F19" s="148" t="s">
        <v>16</v>
      </c>
      <c r="G19" s="148" t="s">
        <v>16</v>
      </c>
      <c r="H19" s="148" t="s">
        <v>16</v>
      </c>
      <c r="I19" s="175" t="s">
        <v>16</v>
      </c>
      <c r="J19" s="99" t="s">
        <v>16</v>
      </c>
      <c r="K19" s="99"/>
      <c r="L19" s="158"/>
    </row>
    <row r="20" customFormat="false" ht="25.5" hidden="false" customHeight="true" outlineLevel="0" collapsed="false">
      <c r="A20" s="153"/>
      <c r="B20" s="99"/>
      <c r="C20" s="99"/>
      <c r="D20" s="148" t="s">
        <v>16</v>
      </c>
      <c r="E20" s="148" t="s">
        <v>16</v>
      </c>
      <c r="F20" s="148" t="s">
        <v>16</v>
      </c>
      <c r="G20" s="148" t="s">
        <v>16</v>
      </c>
      <c r="H20" s="148" t="s">
        <v>16</v>
      </c>
      <c r="I20" s="148" t="s">
        <v>16</v>
      </c>
      <c r="J20" s="99" t="s">
        <v>16</v>
      </c>
      <c r="K20" s="99"/>
      <c r="L20" s="158"/>
    </row>
    <row r="21" customFormat="false" ht="28.5" hidden="false" customHeight="true" outlineLevel="0" collapsed="false">
      <c r="A21" s="153" t="s">
        <v>50</v>
      </c>
      <c r="B21" s="99" t="s">
        <v>124</v>
      </c>
      <c r="C21" s="99" t="s">
        <v>19</v>
      </c>
      <c r="D21" s="148" t="s">
        <v>16</v>
      </c>
      <c r="E21" s="148" t="s">
        <v>16</v>
      </c>
      <c r="F21" s="148" t="s">
        <v>16</v>
      </c>
      <c r="G21" s="148" t="s">
        <v>16</v>
      </c>
      <c r="H21" s="148" t="s">
        <v>16</v>
      </c>
      <c r="I21" s="175" t="s">
        <v>16</v>
      </c>
      <c r="J21" s="99" t="s">
        <v>16</v>
      </c>
      <c r="K21" s="99" t="s">
        <v>125</v>
      </c>
      <c r="L21" s="158"/>
    </row>
    <row r="22" customFormat="false" ht="27" hidden="false" customHeight="true" outlineLevel="0" collapsed="false">
      <c r="A22" s="153"/>
      <c r="B22" s="99"/>
      <c r="C22" s="99"/>
      <c r="D22" s="148" t="s">
        <v>16</v>
      </c>
      <c r="E22" s="148" t="s">
        <v>16</v>
      </c>
      <c r="F22" s="148" t="s">
        <v>16</v>
      </c>
      <c r="G22" s="148" t="s">
        <v>16</v>
      </c>
      <c r="H22" s="148" t="s">
        <v>16</v>
      </c>
      <c r="I22" s="175" t="s">
        <v>16</v>
      </c>
      <c r="J22" s="99" t="s">
        <v>16</v>
      </c>
      <c r="K22" s="99"/>
      <c r="L22" s="158"/>
    </row>
    <row r="23" customFormat="false" ht="21.75" hidden="false" customHeight="true" outlineLevel="0" collapsed="false">
      <c r="A23" s="153"/>
      <c r="B23" s="99"/>
      <c r="C23" s="99"/>
      <c r="D23" s="148" t="s">
        <v>16</v>
      </c>
      <c r="E23" s="148" t="s">
        <v>16</v>
      </c>
      <c r="F23" s="148" t="s">
        <v>16</v>
      </c>
      <c r="G23" s="148" t="s">
        <v>16</v>
      </c>
      <c r="H23" s="148" t="s">
        <v>16</v>
      </c>
      <c r="I23" s="175" t="s">
        <v>16</v>
      </c>
      <c r="J23" s="99" t="s">
        <v>16</v>
      </c>
      <c r="K23" s="99"/>
      <c r="L23" s="158"/>
    </row>
    <row r="24" customFormat="false" ht="21" hidden="false" customHeight="true" outlineLevel="0" collapsed="false">
      <c r="A24" s="153"/>
      <c r="B24" s="99"/>
      <c r="C24" s="99"/>
      <c r="D24" s="148" t="s">
        <v>16</v>
      </c>
      <c r="E24" s="148" t="s">
        <v>16</v>
      </c>
      <c r="F24" s="148" t="s">
        <v>16</v>
      </c>
      <c r="G24" s="148" t="s">
        <v>16</v>
      </c>
      <c r="H24" s="148" t="s">
        <v>16</v>
      </c>
      <c r="I24" s="148" t="s">
        <v>16</v>
      </c>
      <c r="J24" s="99" t="s">
        <v>16</v>
      </c>
      <c r="K24" s="99"/>
      <c r="L24" s="158"/>
    </row>
    <row r="25" customFormat="false" ht="12.75" hidden="false" customHeight="true" outlineLevel="0" collapsed="false">
      <c r="A25" s="153" t="s">
        <v>126</v>
      </c>
      <c r="B25" s="99" t="s">
        <v>127</v>
      </c>
      <c r="C25" s="99" t="n">
        <v>2017</v>
      </c>
      <c r="D25" s="147" t="n">
        <f aca="false">I25</f>
        <v>20</v>
      </c>
      <c r="E25" s="147" t="s">
        <v>16</v>
      </c>
      <c r="F25" s="147" t="s">
        <v>16</v>
      </c>
      <c r="G25" s="147" t="s">
        <v>16</v>
      </c>
      <c r="H25" s="147" t="s">
        <v>16</v>
      </c>
      <c r="I25" s="147" t="n">
        <v>20</v>
      </c>
      <c r="J25" s="99" t="s">
        <v>16</v>
      </c>
      <c r="K25" s="99" t="s">
        <v>125</v>
      </c>
      <c r="L25" s="158" t="s">
        <v>128</v>
      </c>
    </row>
    <row r="26" customFormat="false" ht="12" hidden="false" customHeight="true" outlineLevel="0" collapsed="false">
      <c r="A26" s="153"/>
      <c r="B26" s="99"/>
      <c r="C26" s="99"/>
      <c r="D26" s="147"/>
      <c r="E26" s="147"/>
      <c r="F26" s="147"/>
      <c r="G26" s="147"/>
      <c r="H26" s="147"/>
      <c r="I26" s="147"/>
      <c r="J26" s="99"/>
      <c r="K26" s="99"/>
      <c r="L26" s="158"/>
    </row>
    <row r="27" customFormat="false" ht="25.5" hidden="false" customHeight="true" outlineLevel="0" collapsed="false">
      <c r="A27" s="153"/>
      <c r="B27" s="99"/>
      <c r="C27" s="99" t="n">
        <v>2018</v>
      </c>
      <c r="D27" s="147" t="n">
        <f aca="false">I27</f>
        <v>20</v>
      </c>
      <c r="E27" s="147" t="s">
        <v>16</v>
      </c>
      <c r="F27" s="147" t="s">
        <v>16</v>
      </c>
      <c r="G27" s="147" t="s">
        <v>16</v>
      </c>
      <c r="H27" s="147" t="s">
        <v>16</v>
      </c>
      <c r="I27" s="176" t="n">
        <v>20</v>
      </c>
      <c r="J27" s="99" t="s">
        <v>16</v>
      </c>
      <c r="K27" s="99"/>
      <c r="L27" s="158"/>
    </row>
    <row r="28" customFormat="false" ht="24.75" hidden="false" customHeight="true" outlineLevel="0" collapsed="false">
      <c r="A28" s="153"/>
      <c r="B28" s="99"/>
      <c r="C28" s="99" t="n">
        <v>2019</v>
      </c>
      <c r="D28" s="147" t="n">
        <v>30</v>
      </c>
      <c r="E28" s="147" t="s">
        <v>16</v>
      </c>
      <c r="F28" s="147" t="s">
        <v>16</v>
      </c>
      <c r="G28" s="147" t="s">
        <v>16</v>
      </c>
      <c r="H28" s="147" t="s">
        <v>16</v>
      </c>
      <c r="I28" s="176" t="n">
        <v>30</v>
      </c>
      <c r="J28" s="99" t="s">
        <v>16</v>
      </c>
      <c r="K28" s="99"/>
      <c r="L28" s="158"/>
    </row>
    <row r="29" customFormat="false" ht="24" hidden="false" customHeight="true" outlineLevel="0" collapsed="false">
      <c r="A29" s="153"/>
      <c r="B29" s="99"/>
      <c r="C29" s="99" t="n">
        <v>2020</v>
      </c>
      <c r="D29" s="147" t="n">
        <v>30</v>
      </c>
      <c r="E29" s="147"/>
      <c r="F29" s="147"/>
      <c r="G29" s="147"/>
      <c r="H29" s="147"/>
      <c r="I29" s="147" t="n">
        <v>30</v>
      </c>
      <c r="J29" s="99"/>
      <c r="K29" s="99"/>
      <c r="L29" s="158"/>
    </row>
    <row r="30" customFormat="false" ht="24.75" hidden="false" customHeight="true" outlineLevel="0" collapsed="false">
      <c r="A30" s="153"/>
      <c r="B30" s="99"/>
      <c r="C30" s="99" t="n">
        <v>2021</v>
      </c>
      <c r="D30" s="147" t="n">
        <f aca="false">I30</f>
        <v>30</v>
      </c>
      <c r="E30" s="147" t="s">
        <v>16</v>
      </c>
      <c r="F30" s="147" t="s">
        <v>16</v>
      </c>
      <c r="G30" s="147" t="s">
        <v>16</v>
      </c>
      <c r="H30" s="147" t="s">
        <v>16</v>
      </c>
      <c r="I30" s="147" t="n">
        <v>30</v>
      </c>
      <c r="J30" s="99" t="s">
        <v>16</v>
      </c>
      <c r="K30" s="99"/>
      <c r="L30" s="158"/>
    </row>
    <row r="31" customFormat="false" ht="22.5" hidden="false" customHeight="true" outlineLevel="0" collapsed="false">
      <c r="A31" s="153"/>
      <c r="B31" s="99"/>
      <c r="C31" s="99" t="n">
        <v>2022</v>
      </c>
      <c r="D31" s="147" t="n">
        <f aca="false">I31</f>
        <v>0</v>
      </c>
      <c r="E31" s="147" t="s">
        <v>16</v>
      </c>
      <c r="F31" s="147" t="s">
        <v>16</v>
      </c>
      <c r="G31" s="147" t="s">
        <v>16</v>
      </c>
      <c r="H31" s="147" t="s">
        <v>16</v>
      </c>
      <c r="I31" s="147" t="n">
        <v>0</v>
      </c>
      <c r="J31" s="99" t="s">
        <v>16</v>
      </c>
      <c r="K31" s="99"/>
      <c r="L31" s="158"/>
    </row>
    <row r="32" customFormat="false" ht="22.5" hidden="false" customHeight="true" outlineLevel="0" collapsed="false">
      <c r="A32" s="153"/>
      <c r="B32" s="99"/>
      <c r="C32" s="99" t="n">
        <v>2023</v>
      </c>
      <c r="D32" s="147" t="n">
        <f aca="false">I32</f>
        <v>0</v>
      </c>
      <c r="E32" s="147"/>
      <c r="F32" s="147"/>
      <c r="G32" s="147"/>
      <c r="H32" s="147"/>
      <c r="I32" s="176" t="n">
        <v>0</v>
      </c>
      <c r="J32" s="99"/>
      <c r="K32" s="99"/>
      <c r="L32" s="158"/>
    </row>
    <row r="33" customFormat="false" ht="20.25" hidden="false" customHeight="true" outlineLevel="0" collapsed="false">
      <c r="A33" s="153" t="s">
        <v>58</v>
      </c>
      <c r="B33" s="99" t="s">
        <v>129</v>
      </c>
      <c r="C33" s="99" t="s">
        <v>19</v>
      </c>
      <c r="D33" s="148" t="s">
        <v>16</v>
      </c>
      <c r="E33" s="148" t="s">
        <v>16</v>
      </c>
      <c r="F33" s="148" t="s">
        <v>16</v>
      </c>
      <c r="G33" s="148" t="s">
        <v>16</v>
      </c>
      <c r="H33" s="148" t="s">
        <v>16</v>
      </c>
      <c r="I33" s="175" t="s">
        <v>16</v>
      </c>
      <c r="J33" s="99" t="s">
        <v>16</v>
      </c>
      <c r="K33" s="99" t="s">
        <v>82</v>
      </c>
      <c r="L33" s="158" t="s">
        <v>130</v>
      </c>
    </row>
    <row r="34" customFormat="false" ht="17.25" hidden="false" customHeight="true" outlineLevel="0" collapsed="false">
      <c r="A34" s="153"/>
      <c r="B34" s="99"/>
      <c r="C34" s="99"/>
      <c r="D34" s="148" t="s">
        <v>16</v>
      </c>
      <c r="E34" s="148" t="s">
        <v>16</v>
      </c>
      <c r="F34" s="148" t="s">
        <v>16</v>
      </c>
      <c r="G34" s="148" t="s">
        <v>16</v>
      </c>
      <c r="H34" s="148" t="s">
        <v>16</v>
      </c>
      <c r="I34" s="175" t="s">
        <v>16</v>
      </c>
      <c r="J34" s="99" t="s">
        <v>16</v>
      </c>
      <c r="K34" s="99"/>
      <c r="L34" s="158"/>
    </row>
    <row r="35" customFormat="false" ht="22.5" hidden="false" customHeight="true" outlineLevel="0" collapsed="false">
      <c r="A35" s="153"/>
      <c r="B35" s="99"/>
      <c r="C35" s="99"/>
      <c r="D35" s="148" t="s">
        <v>16</v>
      </c>
      <c r="E35" s="148" t="s">
        <v>16</v>
      </c>
      <c r="F35" s="148" t="s">
        <v>16</v>
      </c>
      <c r="G35" s="148" t="s">
        <v>16</v>
      </c>
      <c r="H35" s="148" t="s">
        <v>16</v>
      </c>
      <c r="I35" s="175" t="s">
        <v>16</v>
      </c>
      <c r="J35" s="99" t="s">
        <v>16</v>
      </c>
      <c r="K35" s="99"/>
      <c r="L35" s="158"/>
    </row>
    <row r="36" customFormat="false" ht="18.75" hidden="false" customHeight="true" outlineLevel="0" collapsed="false">
      <c r="A36" s="153"/>
      <c r="B36" s="99"/>
      <c r="C36" s="99"/>
      <c r="D36" s="148" t="s">
        <v>16</v>
      </c>
      <c r="E36" s="148" t="s">
        <v>16</v>
      </c>
      <c r="F36" s="148" t="s">
        <v>16</v>
      </c>
      <c r="G36" s="148" t="s">
        <v>16</v>
      </c>
      <c r="H36" s="148" t="s">
        <v>16</v>
      </c>
      <c r="I36" s="148" t="s">
        <v>16</v>
      </c>
      <c r="J36" s="99" t="s">
        <v>16</v>
      </c>
      <c r="K36" s="99"/>
      <c r="L36" s="158"/>
    </row>
    <row r="37" customFormat="false" ht="18.75" hidden="false" customHeight="true" outlineLevel="0" collapsed="false">
      <c r="A37" s="153" t="s">
        <v>62</v>
      </c>
      <c r="B37" s="99" t="s">
        <v>131</v>
      </c>
      <c r="C37" s="99" t="s">
        <v>19</v>
      </c>
      <c r="D37" s="148" t="s">
        <v>16</v>
      </c>
      <c r="E37" s="148"/>
      <c r="F37" s="148" t="s">
        <v>16</v>
      </c>
      <c r="G37" s="148" t="s">
        <v>16</v>
      </c>
      <c r="H37" s="148" t="s">
        <v>16</v>
      </c>
      <c r="I37" s="175" t="s">
        <v>16</v>
      </c>
      <c r="J37" s="99" t="s">
        <v>16</v>
      </c>
      <c r="K37" s="99" t="s">
        <v>82</v>
      </c>
      <c r="L37" s="158"/>
    </row>
    <row r="38" customFormat="false" ht="24" hidden="false" customHeight="true" outlineLevel="0" collapsed="false">
      <c r="A38" s="153"/>
      <c r="B38" s="99"/>
      <c r="C38" s="99"/>
      <c r="D38" s="148" t="s">
        <v>16</v>
      </c>
      <c r="E38" s="148" t="s">
        <v>16</v>
      </c>
      <c r="F38" s="148" t="s">
        <v>16</v>
      </c>
      <c r="G38" s="148" t="s">
        <v>16</v>
      </c>
      <c r="H38" s="148" t="s">
        <v>16</v>
      </c>
      <c r="I38" s="175" t="s">
        <v>16</v>
      </c>
      <c r="J38" s="99" t="s">
        <v>16</v>
      </c>
      <c r="K38" s="99"/>
      <c r="L38" s="158"/>
    </row>
    <row r="39" customFormat="false" ht="23.1" hidden="false" customHeight="true" outlineLevel="0" collapsed="false">
      <c r="A39" s="153"/>
      <c r="B39" s="99"/>
      <c r="C39" s="99"/>
      <c r="D39" s="148" t="s">
        <v>16</v>
      </c>
      <c r="E39" s="148" t="s">
        <v>16</v>
      </c>
      <c r="F39" s="148" t="s">
        <v>16</v>
      </c>
      <c r="G39" s="148" t="s">
        <v>16</v>
      </c>
      <c r="H39" s="148" t="s">
        <v>16</v>
      </c>
      <c r="I39" s="175" t="s">
        <v>16</v>
      </c>
      <c r="J39" s="99" t="s">
        <v>16</v>
      </c>
      <c r="K39" s="99"/>
      <c r="L39" s="158"/>
    </row>
    <row r="40" customFormat="false" ht="23.1" hidden="false" customHeight="true" outlineLevel="0" collapsed="false">
      <c r="A40" s="153"/>
      <c r="B40" s="99"/>
      <c r="C40" s="99"/>
      <c r="D40" s="148" t="s">
        <v>16</v>
      </c>
      <c r="E40" s="148" t="s">
        <v>16</v>
      </c>
      <c r="F40" s="148" t="s">
        <v>16</v>
      </c>
      <c r="G40" s="148" t="s">
        <v>16</v>
      </c>
      <c r="H40" s="148" t="s">
        <v>16</v>
      </c>
      <c r="I40" s="148" t="s">
        <v>16</v>
      </c>
      <c r="J40" s="99" t="s">
        <v>16</v>
      </c>
      <c r="K40" s="99"/>
      <c r="L40" s="158"/>
    </row>
    <row r="41" customFormat="false" ht="25.5" hidden="false" customHeight="true" outlineLevel="0" collapsed="false">
      <c r="A41" s="153" t="s">
        <v>66</v>
      </c>
      <c r="B41" s="99" t="s">
        <v>132</v>
      </c>
      <c r="C41" s="99" t="n">
        <v>2017</v>
      </c>
      <c r="D41" s="147" t="n">
        <v>5</v>
      </c>
      <c r="E41" s="147" t="s">
        <v>16</v>
      </c>
      <c r="F41" s="147" t="s">
        <v>16</v>
      </c>
      <c r="G41" s="147" t="s">
        <v>16</v>
      </c>
      <c r="H41" s="147" t="s">
        <v>16</v>
      </c>
      <c r="I41" s="176" t="n">
        <v>5</v>
      </c>
      <c r="J41" s="99" t="s">
        <v>16</v>
      </c>
      <c r="K41" s="99" t="s">
        <v>125</v>
      </c>
      <c r="L41" s="158" t="s">
        <v>133</v>
      </c>
    </row>
    <row r="42" customFormat="false" ht="21.75" hidden="false" customHeight="true" outlineLevel="0" collapsed="false">
      <c r="A42" s="153"/>
      <c r="B42" s="99"/>
      <c r="C42" s="99" t="n">
        <v>2018</v>
      </c>
      <c r="D42" s="147" t="n">
        <f aca="false">I42</f>
        <v>5</v>
      </c>
      <c r="E42" s="147" t="s">
        <v>16</v>
      </c>
      <c r="F42" s="147" t="s">
        <v>16</v>
      </c>
      <c r="G42" s="147" t="s">
        <v>16</v>
      </c>
      <c r="H42" s="147" t="s">
        <v>16</v>
      </c>
      <c r="I42" s="176" t="n">
        <v>5</v>
      </c>
      <c r="J42" s="99" t="s">
        <v>16</v>
      </c>
      <c r="K42" s="99"/>
      <c r="L42" s="158"/>
    </row>
    <row r="43" customFormat="false" ht="22.7" hidden="false" customHeight="true" outlineLevel="0" collapsed="false">
      <c r="A43" s="153"/>
      <c r="B43" s="99"/>
      <c r="C43" s="99" t="n">
        <v>2019</v>
      </c>
      <c r="D43" s="147" t="n">
        <f aca="false">I43</f>
        <v>5</v>
      </c>
      <c r="E43" s="147" t="s">
        <v>16</v>
      </c>
      <c r="F43" s="147" t="s">
        <v>16</v>
      </c>
      <c r="G43" s="147" t="s">
        <v>16</v>
      </c>
      <c r="H43" s="147" t="s">
        <v>16</v>
      </c>
      <c r="I43" s="176" t="n">
        <v>5</v>
      </c>
      <c r="J43" s="99" t="s">
        <v>16</v>
      </c>
      <c r="K43" s="99"/>
      <c r="L43" s="158"/>
    </row>
    <row r="44" customFormat="false" ht="22.7" hidden="false" customHeight="true" outlineLevel="0" collapsed="false">
      <c r="A44" s="153"/>
      <c r="B44" s="99"/>
      <c r="C44" s="99" t="n">
        <v>2020</v>
      </c>
      <c r="D44" s="147" t="n">
        <v>5</v>
      </c>
      <c r="E44" s="147"/>
      <c r="F44" s="147"/>
      <c r="G44" s="147"/>
      <c r="H44" s="147"/>
      <c r="I44" s="147" t="n">
        <v>5</v>
      </c>
      <c r="J44" s="99"/>
      <c r="K44" s="99"/>
      <c r="L44" s="158"/>
    </row>
    <row r="45" customFormat="false" ht="22.7" hidden="false" customHeight="true" outlineLevel="0" collapsed="false">
      <c r="A45" s="153"/>
      <c r="B45" s="99"/>
      <c r="C45" s="99" t="n">
        <v>2021</v>
      </c>
      <c r="D45" s="147" t="n">
        <f aca="false">I45</f>
        <v>5</v>
      </c>
      <c r="E45" s="147" t="s">
        <v>16</v>
      </c>
      <c r="F45" s="147" t="s">
        <v>16</v>
      </c>
      <c r="G45" s="147" t="s">
        <v>16</v>
      </c>
      <c r="H45" s="147" t="s">
        <v>16</v>
      </c>
      <c r="I45" s="147" t="n">
        <v>5</v>
      </c>
      <c r="J45" s="99" t="s">
        <v>16</v>
      </c>
      <c r="K45" s="99"/>
      <c r="L45" s="158"/>
    </row>
    <row r="46" customFormat="false" ht="22.7" hidden="false" customHeight="true" outlineLevel="0" collapsed="false">
      <c r="A46" s="153"/>
      <c r="B46" s="99"/>
      <c r="C46" s="99" t="n">
        <v>2022</v>
      </c>
      <c r="D46" s="147" t="n">
        <f aca="false">I46</f>
        <v>0</v>
      </c>
      <c r="E46" s="147" t="s">
        <v>16</v>
      </c>
      <c r="F46" s="147" t="s">
        <v>16</v>
      </c>
      <c r="G46" s="147" t="s">
        <v>16</v>
      </c>
      <c r="H46" s="147" t="s">
        <v>16</v>
      </c>
      <c r="I46" s="147" t="n">
        <v>0</v>
      </c>
      <c r="J46" s="99" t="s">
        <v>16</v>
      </c>
      <c r="K46" s="99"/>
      <c r="L46" s="158"/>
    </row>
    <row r="47" customFormat="false" ht="22.7" hidden="false" customHeight="true" outlineLevel="0" collapsed="false">
      <c r="A47" s="153"/>
      <c r="B47" s="99"/>
      <c r="C47" s="99" t="n">
        <v>2023</v>
      </c>
      <c r="D47" s="147" t="n">
        <f aca="false">I47</f>
        <v>0</v>
      </c>
      <c r="E47" s="147"/>
      <c r="F47" s="147"/>
      <c r="G47" s="147"/>
      <c r="H47" s="147"/>
      <c r="I47" s="147" t="n">
        <v>0</v>
      </c>
      <c r="J47" s="99"/>
      <c r="K47" s="99"/>
      <c r="L47" s="158"/>
    </row>
    <row r="48" customFormat="false" ht="25.7" hidden="false" customHeight="true" outlineLevel="0" collapsed="false">
      <c r="A48" s="153" t="s">
        <v>70</v>
      </c>
      <c r="B48" s="99" t="s">
        <v>134</v>
      </c>
      <c r="C48" s="99" t="n">
        <v>2017</v>
      </c>
      <c r="D48" s="148" t="n">
        <v>2.942</v>
      </c>
      <c r="E48" s="147" t="s">
        <v>16</v>
      </c>
      <c r="F48" s="147" t="s">
        <v>16</v>
      </c>
      <c r="G48" s="147" t="s">
        <v>16</v>
      </c>
      <c r="H48" s="147" t="s">
        <v>16</v>
      </c>
      <c r="I48" s="148" t="n">
        <v>2.942</v>
      </c>
      <c r="J48" s="99" t="s">
        <v>16</v>
      </c>
      <c r="K48" s="99" t="s">
        <v>82</v>
      </c>
      <c r="L48" s="158" t="s">
        <v>135</v>
      </c>
    </row>
    <row r="49" customFormat="false" ht="27.6" hidden="false" customHeight="true" outlineLevel="0" collapsed="false">
      <c r="A49" s="153"/>
      <c r="B49" s="99"/>
      <c r="C49" s="99" t="n">
        <v>2018</v>
      </c>
      <c r="D49" s="148" t="n">
        <v>1.7</v>
      </c>
      <c r="E49" s="147" t="s">
        <v>16</v>
      </c>
      <c r="F49" s="147" t="s">
        <v>16</v>
      </c>
      <c r="G49" s="147" t="s">
        <v>16</v>
      </c>
      <c r="H49" s="147" t="s">
        <v>16</v>
      </c>
      <c r="I49" s="148" t="n">
        <v>1.7</v>
      </c>
      <c r="J49" s="99" t="s">
        <v>16</v>
      </c>
      <c r="K49" s="99"/>
      <c r="L49" s="158"/>
    </row>
    <row r="50" customFormat="false" ht="28.5" hidden="false" customHeight="true" outlineLevel="0" collapsed="false">
      <c r="A50" s="153"/>
      <c r="B50" s="99"/>
      <c r="C50" s="99" t="n">
        <v>2019</v>
      </c>
      <c r="D50" s="147" t="n">
        <f aca="false">I50</f>
        <v>5</v>
      </c>
      <c r="E50" s="147" t="s">
        <v>16</v>
      </c>
      <c r="F50" s="147" t="s">
        <v>16</v>
      </c>
      <c r="G50" s="147" t="s">
        <v>16</v>
      </c>
      <c r="H50" s="147" t="s">
        <v>16</v>
      </c>
      <c r="I50" s="176" t="n">
        <v>5</v>
      </c>
      <c r="J50" s="99" t="s">
        <v>16</v>
      </c>
      <c r="K50" s="99"/>
      <c r="L50" s="158"/>
    </row>
    <row r="51" customFormat="false" ht="25.5" hidden="true" customHeight="true" outlineLevel="0" collapsed="false">
      <c r="A51" s="153"/>
      <c r="B51" s="99"/>
      <c r="C51" s="99" t="s">
        <v>136</v>
      </c>
      <c r="D51" s="147" t="s">
        <v>16</v>
      </c>
      <c r="E51" s="147" t="s">
        <v>16</v>
      </c>
      <c r="F51" s="147"/>
      <c r="G51" s="147"/>
      <c r="H51" s="147" t="s">
        <v>16</v>
      </c>
      <c r="I51" s="147" t="s">
        <v>16</v>
      </c>
      <c r="J51" s="99" t="s">
        <v>16</v>
      </c>
      <c r="K51" s="99"/>
      <c r="L51" s="158"/>
    </row>
    <row r="52" customFormat="false" ht="17.25" hidden="true" customHeight="true" outlineLevel="0" collapsed="false">
      <c r="A52" s="153"/>
      <c r="B52" s="99"/>
      <c r="C52" s="99"/>
      <c r="D52" s="99"/>
      <c r="E52" s="99"/>
      <c r="F52" s="147"/>
      <c r="G52" s="147"/>
      <c r="H52" s="147"/>
      <c r="I52" s="147"/>
      <c r="J52" s="147"/>
      <c r="K52" s="99"/>
      <c r="L52" s="158"/>
    </row>
    <row r="53" customFormat="false" ht="17.25" hidden="true" customHeight="true" outlineLevel="0" collapsed="false">
      <c r="A53" s="153"/>
      <c r="B53" s="99"/>
      <c r="C53" s="99"/>
      <c r="D53" s="99"/>
      <c r="E53" s="99"/>
      <c r="F53" s="147"/>
      <c r="G53" s="147"/>
      <c r="H53" s="147"/>
      <c r="I53" s="147"/>
      <c r="J53" s="147"/>
      <c r="K53" s="99"/>
      <c r="L53" s="158"/>
    </row>
    <row r="54" customFormat="false" ht="17.25" hidden="true" customHeight="true" outlineLevel="0" collapsed="false">
      <c r="A54" s="153"/>
      <c r="B54" s="99"/>
      <c r="C54" s="99"/>
      <c r="D54" s="99"/>
      <c r="E54" s="99"/>
      <c r="F54" s="147"/>
      <c r="G54" s="147"/>
      <c r="H54" s="147"/>
      <c r="I54" s="147"/>
      <c r="J54" s="147"/>
      <c r="K54" s="99"/>
      <c r="L54" s="158"/>
    </row>
    <row r="55" customFormat="false" ht="17.25" hidden="true" customHeight="true" outlineLevel="0" collapsed="false">
      <c r="A55" s="153"/>
      <c r="B55" s="99"/>
      <c r="C55" s="99"/>
      <c r="D55" s="99"/>
      <c r="E55" s="99"/>
      <c r="F55" s="147"/>
      <c r="G55" s="147"/>
      <c r="H55" s="147"/>
      <c r="I55" s="147"/>
      <c r="J55" s="147"/>
      <c r="K55" s="99"/>
      <c r="L55" s="158"/>
    </row>
    <row r="56" customFormat="false" ht="17.25" hidden="true" customHeight="true" outlineLevel="0" collapsed="false">
      <c r="A56" s="153"/>
      <c r="B56" s="99"/>
      <c r="C56" s="99"/>
      <c r="D56" s="99"/>
      <c r="E56" s="99"/>
      <c r="F56" s="147"/>
      <c r="G56" s="147"/>
      <c r="H56" s="147"/>
      <c r="I56" s="147"/>
      <c r="J56" s="147"/>
      <c r="K56" s="99"/>
      <c r="L56" s="158"/>
    </row>
    <row r="57" customFormat="false" ht="17.25" hidden="true" customHeight="true" outlineLevel="0" collapsed="false">
      <c r="A57" s="153"/>
      <c r="B57" s="99"/>
      <c r="C57" s="99"/>
      <c r="D57" s="99"/>
      <c r="E57" s="99"/>
      <c r="F57" s="147"/>
      <c r="G57" s="147"/>
      <c r="H57" s="147"/>
      <c r="I57" s="147"/>
      <c r="J57" s="147"/>
      <c r="K57" s="99"/>
      <c r="L57" s="158"/>
    </row>
    <row r="58" customFormat="false" ht="27" hidden="false" customHeight="true" outlineLevel="0" collapsed="false">
      <c r="A58" s="153"/>
      <c r="B58" s="99"/>
      <c r="C58" s="177" t="n">
        <v>2020</v>
      </c>
      <c r="D58" s="178" t="n">
        <v>5</v>
      </c>
      <c r="E58" s="179" t="s">
        <v>16</v>
      </c>
      <c r="F58" s="147" t="s">
        <v>16</v>
      </c>
      <c r="G58" s="147" t="s">
        <v>16</v>
      </c>
      <c r="H58" s="179" t="s">
        <v>16</v>
      </c>
      <c r="I58" s="178" t="n">
        <v>5</v>
      </c>
      <c r="J58" s="179" t="s">
        <v>16</v>
      </c>
      <c r="K58" s="99"/>
      <c r="L58" s="158"/>
    </row>
    <row r="59" customFormat="false" ht="24" hidden="false" customHeight="true" outlineLevel="0" collapsed="false">
      <c r="A59" s="153"/>
      <c r="B59" s="99"/>
      <c r="C59" s="99" t="n">
        <v>2021</v>
      </c>
      <c r="D59" s="147" t="n">
        <f aca="false">I59</f>
        <v>5</v>
      </c>
      <c r="E59" s="147" t="s">
        <v>16</v>
      </c>
      <c r="F59" s="147" t="s">
        <v>16</v>
      </c>
      <c r="G59" s="147" t="s">
        <v>16</v>
      </c>
      <c r="H59" s="147" t="s">
        <v>16</v>
      </c>
      <c r="I59" s="147" t="n">
        <v>5</v>
      </c>
      <c r="J59" s="99" t="s">
        <v>16</v>
      </c>
      <c r="K59" s="99"/>
      <c r="L59" s="158"/>
    </row>
    <row r="60" customFormat="false" ht="24" hidden="false" customHeight="true" outlineLevel="0" collapsed="false">
      <c r="A60" s="153"/>
      <c r="B60" s="99"/>
      <c r="C60" s="99" t="n">
        <v>2022</v>
      </c>
      <c r="D60" s="147" t="n">
        <f aca="false">I60</f>
        <v>0</v>
      </c>
      <c r="E60" s="147" t="s">
        <v>16</v>
      </c>
      <c r="F60" s="147" t="s">
        <v>16</v>
      </c>
      <c r="G60" s="147" t="s">
        <v>16</v>
      </c>
      <c r="H60" s="147" t="s">
        <v>16</v>
      </c>
      <c r="I60" s="147" t="n">
        <v>0</v>
      </c>
      <c r="J60" s="99" t="s">
        <v>16</v>
      </c>
      <c r="K60" s="99"/>
      <c r="L60" s="158"/>
    </row>
    <row r="61" customFormat="false" ht="24" hidden="false" customHeight="true" outlineLevel="0" collapsed="false">
      <c r="A61" s="153"/>
      <c r="B61" s="99"/>
      <c r="C61" s="99" t="n">
        <v>2023</v>
      </c>
      <c r="D61" s="147" t="n">
        <f aca="false">I61</f>
        <v>0</v>
      </c>
      <c r="E61" s="147" t="s">
        <v>16</v>
      </c>
      <c r="F61" s="147" t="s">
        <v>16</v>
      </c>
      <c r="G61" s="147" t="s">
        <v>16</v>
      </c>
      <c r="H61" s="147" t="s">
        <v>16</v>
      </c>
      <c r="I61" s="147" t="n">
        <v>0</v>
      </c>
      <c r="J61" s="99" t="s">
        <v>16</v>
      </c>
      <c r="K61" s="99"/>
      <c r="L61" s="158"/>
    </row>
    <row r="62" customFormat="false" ht="21.75" hidden="false" customHeight="true" outlineLevel="0" collapsed="false">
      <c r="A62" s="153" t="s">
        <v>74</v>
      </c>
      <c r="B62" s="99" t="s">
        <v>137</v>
      </c>
      <c r="C62" s="99" t="n">
        <v>2017</v>
      </c>
      <c r="D62" s="147" t="s">
        <v>16</v>
      </c>
      <c r="E62" s="147" t="s">
        <v>16</v>
      </c>
      <c r="F62" s="147" t="s">
        <v>16</v>
      </c>
      <c r="G62" s="147" t="s">
        <v>16</v>
      </c>
      <c r="H62" s="147" t="s">
        <v>16</v>
      </c>
      <c r="I62" s="147" t="s">
        <v>16</v>
      </c>
      <c r="J62" s="99" t="s">
        <v>16</v>
      </c>
      <c r="K62" s="99" t="s">
        <v>82</v>
      </c>
      <c r="L62" s="158" t="s">
        <v>138</v>
      </c>
    </row>
    <row r="63" customFormat="false" ht="22.5" hidden="false" customHeight="true" outlineLevel="0" collapsed="false">
      <c r="A63" s="153"/>
      <c r="B63" s="99"/>
      <c r="C63" s="99" t="n">
        <v>2018</v>
      </c>
      <c r="D63" s="147" t="s">
        <v>16</v>
      </c>
      <c r="E63" s="147" t="s">
        <v>16</v>
      </c>
      <c r="F63" s="147" t="s">
        <v>16</v>
      </c>
      <c r="G63" s="147" t="s">
        <v>16</v>
      </c>
      <c r="H63" s="147" t="s">
        <v>16</v>
      </c>
      <c r="I63" s="147" t="s">
        <v>16</v>
      </c>
      <c r="J63" s="99" t="s">
        <v>16</v>
      </c>
      <c r="K63" s="99"/>
      <c r="L63" s="158"/>
    </row>
    <row r="64" customFormat="false" ht="24.75" hidden="false" customHeight="true" outlineLevel="0" collapsed="false">
      <c r="A64" s="153"/>
      <c r="B64" s="99"/>
      <c r="C64" s="99" t="n">
        <v>2019</v>
      </c>
      <c r="D64" s="147" t="s">
        <v>16</v>
      </c>
      <c r="E64" s="147" t="s">
        <v>16</v>
      </c>
      <c r="F64" s="147" t="s">
        <v>16</v>
      </c>
      <c r="G64" s="147" t="s">
        <v>16</v>
      </c>
      <c r="H64" s="147" t="s">
        <v>16</v>
      </c>
      <c r="I64" s="147" t="s">
        <v>16</v>
      </c>
      <c r="J64" s="99" t="s">
        <v>16</v>
      </c>
      <c r="K64" s="99"/>
      <c r="L64" s="158"/>
    </row>
    <row r="65" customFormat="false" ht="20.25" hidden="false" customHeight="true" outlineLevel="0" collapsed="false">
      <c r="A65" s="153"/>
      <c r="B65" s="99"/>
      <c r="C65" s="99" t="n">
        <v>2020</v>
      </c>
      <c r="D65" s="147" t="s">
        <v>16</v>
      </c>
      <c r="E65" s="147" t="s">
        <v>16</v>
      </c>
      <c r="F65" s="147" t="s">
        <v>16</v>
      </c>
      <c r="G65" s="147" t="s">
        <v>16</v>
      </c>
      <c r="H65" s="147" t="s">
        <v>16</v>
      </c>
      <c r="I65" s="147" t="s">
        <v>16</v>
      </c>
      <c r="J65" s="99" t="s">
        <v>16</v>
      </c>
      <c r="K65" s="99"/>
      <c r="L65" s="158"/>
    </row>
    <row r="66" customFormat="false" ht="25.5" hidden="false" customHeight="true" outlineLevel="0" collapsed="false">
      <c r="A66" s="153"/>
      <c r="B66" s="99"/>
      <c r="C66" s="99" t="n">
        <v>2021</v>
      </c>
      <c r="D66" s="147" t="n">
        <v>100</v>
      </c>
      <c r="E66" s="147" t="s">
        <v>16</v>
      </c>
      <c r="F66" s="147" t="n">
        <v>100</v>
      </c>
      <c r="G66" s="147" t="s">
        <v>16</v>
      </c>
      <c r="H66" s="147" t="n">
        <v>100</v>
      </c>
      <c r="I66" s="147" t="s">
        <v>16</v>
      </c>
      <c r="J66" s="99" t="s">
        <v>16</v>
      </c>
      <c r="K66" s="99"/>
      <c r="L66" s="158"/>
    </row>
    <row r="67" customFormat="false" ht="21.75" hidden="false" customHeight="true" outlineLevel="0" collapsed="false">
      <c r="A67" s="153"/>
      <c r="B67" s="99"/>
      <c r="C67" s="99" t="n">
        <v>2022</v>
      </c>
      <c r="D67" s="147" t="s">
        <v>16</v>
      </c>
      <c r="E67" s="147" t="s">
        <v>16</v>
      </c>
      <c r="F67" s="147" t="s">
        <v>16</v>
      </c>
      <c r="G67" s="147" t="s">
        <v>16</v>
      </c>
      <c r="H67" s="147" t="s">
        <v>16</v>
      </c>
      <c r="I67" s="147" t="s">
        <v>16</v>
      </c>
      <c r="J67" s="147" t="s">
        <v>16</v>
      </c>
      <c r="K67" s="99"/>
      <c r="L67" s="158"/>
    </row>
    <row r="68" customFormat="false" ht="21.75" hidden="false" customHeight="true" outlineLevel="0" collapsed="false">
      <c r="A68" s="153"/>
      <c r="B68" s="99"/>
      <c r="C68" s="99" t="n">
        <v>2023</v>
      </c>
      <c r="D68" s="147" t="s">
        <v>16</v>
      </c>
      <c r="E68" s="147" t="s">
        <v>16</v>
      </c>
      <c r="F68" s="147" t="s">
        <v>16</v>
      </c>
      <c r="G68" s="147" t="s">
        <v>16</v>
      </c>
      <c r="H68" s="147" t="s">
        <v>16</v>
      </c>
      <c r="I68" s="147" t="s">
        <v>16</v>
      </c>
      <c r="J68" s="147" t="s">
        <v>16</v>
      </c>
      <c r="K68" s="99"/>
      <c r="L68" s="158"/>
    </row>
    <row r="69" customFormat="false" ht="29.25" hidden="false" customHeight="true" outlineLevel="0" collapsed="false">
      <c r="A69" s="153" t="s">
        <v>78</v>
      </c>
      <c r="B69" s="99" t="s">
        <v>139</v>
      </c>
      <c r="C69" s="99" t="n">
        <v>2017</v>
      </c>
      <c r="D69" s="147" t="n">
        <v>63</v>
      </c>
      <c r="E69" s="147" t="s">
        <v>16</v>
      </c>
      <c r="F69" s="147" t="s">
        <v>16</v>
      </c>
      <c r="G69" s="147" t="s">
        <v>16</v>
      </c>
      <c r="H69" s="180" t="s">
        <v>16</v>
      </c>
      <c r="I69" s="147" t="n">
        <v>3</v>
      </c>
      <c r="J69" s="181" t="n">
        <v>60</v>
      </c>
      <c r="K69" s="99" t="s">
        <v>125</v>
      </c>
      <c r="L69" s="158" t="s">
        <v>138</v>
      </c>
      <c r="P69" s="182"/>
      <c r="Q69" s="183"/>
      <c r="R69" s="183"/>
    </row>
    <row r="70" customFormat="false" ht="26.65" hidden="false" customHeight="true" outlineLevel="0" collapsed="false">
      <c r="A70" s="153"/>
      <c r="B70" s="99"/>
      <c r="C70" s="99" t="n">
        <v>2018</v>
      </c>
      <c r="D70" s="147" t="n">
        <f aca="false">I70</f>
        <v>3</v>
      </c>
      <c r="E70" s="147" t="s">
        <v>16</v>
      </c>
      <c r="F70" s="147" t="s">
        <v>16</v>
      </c>
      <c r="G70" s="147" t="s">
        <v>16</v>
      </c>
      <c r="H70" s="180" t="s">
        <v>16</v>
      </c>
      <c r="I70" s="147" t="n">
        <v>3</v>
      </c>
      <c r="J70" s="184" t="s">
        <v>16</v>
      </c>
      <c r="K70" s="99"/>
      <c r="L70" s="158"/>
      <c r="P70" s="182"/>
      <c r="Q70" s="183"/>
      <c r="R70" s="183"/>
    </row>
    <row r="71" customFormat="false" ht="25.7" hidden="false" customHeight="true" outlineLevel="0" collapsed="false">
      <c r="A71" s="153"/>
      <c r="B71" s="99"/>
      <c r="C71" s="99" t="n">
        <v>2019</v>
      </c>
      <c r="D71" s="147" t="n">
        <f aca="false">I71</f>
        <v>3</v>
      </c>
      <c r="E71" s="147" t="s">
        <v>16</v>
      </c>
      <c r="F71" s="147" t="s">
        <v>16</v>
      </c>
      <c r="G71" s="147" t="s">
        <v>16</v>
      </c>
      <c r="H71" s="180" t="s">
        <v>16</v>
      </c>
      <c r="I71" s="147" t="n">
        <v>3</v>
      </c>
      <c r="J71" s="184" t="s">
        <v>16</v>
      </c>
      <c r="K71" s="99"/>
      <c r="L71" s="158"/>
      <c r="P71" s="182"/>
      <c r="Q71" s="183"/>
      <c r="R71" s="183"/>
    </row>
    <row r="72" customFormat="false" ht="29.25" hidden="false" customHeight="true" outlineLevel="0" collapsed="false">
      <c r="A72" s="153"/>
      <c r="B72" s="99"/>
      <c r="C72" s="177" t="n">
        <v>2020</v>
      </c>
      <c r="D72" s="178" t="n">
        <v>3</v>
      </c>
      <c r="E72" s="177" t="s">
        <v>16</v>
      </c>
      <c r="F72" s="147" t="s">
        <v>16</v>
      </c>
      <c r="G72" s="147" t="s">
        <v>16</v>
      </c>
      <c r="H72" s="180" t="s">
        <v>16</v>
      </c>
      <c r="I72" s="178" t="n">
        <v>3</v>
      </c>
      <c r="J72" s="185"/>
      <c r="K72" s="99"/>
      <c r="L72" s="158"/>
    </row>
    <row r="73" customFormat="false" ht="29.25" hidden="false" customHeight="true" outlineLevel="0" collapsed="false">
      <c r="A73" s="153"/>
      <c r="B73" s="99"/>
      <c r="C73" s="186" t="n">
        <v>2021</v>
      </c>
      <c r="D73" s="187" t="n">
        <f aca="false">I73</f>
        <v>3</v>
      </c>
      <c r="E73" s="188" t="s">
        <v>16</v>
      </c>
      <c r="F73" s="188" t="s">
        <v>16</v>
      </c>
      <c r="G73" s="188" t="s">
        <v>16</v>
      </c>
      <c r="H73" s="188" t="s">
        <v>16</v>
      </c>
      <c r="I73" s="187" t="n">
        <v>3</v>
      </c>
      <c r="J73" s="179" t="s">
        <v>16</v>
      </c>
      <c r="K73" s="99"/>
      <c r="L73" s="158"/>
    </row>
    <row r="74" customFormat="false" ht="29.25" hidden="false" customHeight="true" outlineLevel="0" collapsed="false">
      <c r="A74" s="153"/>
      <c r="B74" s="99"/>
      <c r="C74" s="186" t="n">
        <v>2022</v>
      </c>
      <c r="D74" s="187" t="n">
        <v>0</v>
      </c>
      <c r="E74" s="188" t="s">
        <v>16</v>
      </c>
      <c r="F74" s="188" t="s">
        <v>16</v>
      </c>
      <c r="G74" s="188" t="s">
        <v>16</v>
      </c>
      <c r="H74" s="188" t="s">
        <v>16</v>
      </c>
      <c r="I74" s="187" t="n">
        <v>0</v>
      </c>
      <c r="J74" s="179" t="s">
        <v>16</v>
      </c>
      <c r="K74" s="99"/>
      <c r="L74" s="158"/>
    </row>
    <row r="75" customFormat="false" ht="24" hidden="false" customHeight="true" outlineLevel="0" collapsed="false">
      <c r="A75" s="153"/>
      <c r="B75" s="99"/>
      <c r="C75" s="189" t="n">
        <v>2023</v>
      </c>
      <c r="D75" s="190" t="n">
        <f aca="false">I75</f>
        <v>0</v>
      </c>
      <c r="E75" s="191"/>
      <c r="F75" s="191"/>
      <c r="G75" s="191"/>
      <c r="H75" s="191"/>
      <c r="I75" s="190" t="n">
        <v>0</v>
      </c>
      <c r="J75" s="192"/>
      <c r="K75" s="99"/>
      <c r="L75" s="158"/>
    </row>
    <row r="76" customFormat="false" ht="41.25" hidden="false" customHeight="true" outlineLevel="0" collapsed="false">
      <c r="A76" s="193" t="s">
        <v>80</v>
      </c>
      <c r="B76" s="110" t="s">
        <v>140</v>
      </c>
      <c r="C76" s="110" t="s">
        <v>19</v>
      </c>
      <c r="D76" s="194" t="s">
        <v>16</v>
      </c>
      <c r="E76" s="195" t="s">
        <v>16</v>
      </c>
      <c r="F76" s="195" t="s">
        <v>16</v>
      </c>
      <c r="G76" s="195" t="s">
        <v>16</v>
      </c>
      <c r="H76" s="194" t="s">
        <v>16</v>
      </c>
      <c r="I76" s="194" t="s">
        <v>16</v>
      </c>
      <c r="J76" s="110" t="s">
        <v>16</v>
      </c>
      <c r="K76" s="110" t="s">
        <v>125</v>
      </c>
      <c r="L76" s="161" t="s">
        <v>141</v>
      </c>
    </row>
    <row r="77" customFormat="false" ht="21.4" hidden="false" customHeight="true" outlineLevel="0" collapsed="false">
      <c r="A77" s="162" t="s">
        <v>84</v>
      </c>
      <c r="B77" s="162"/>
      <c r="C77" s="196" t="n">
        <v>2017</v>
      </c>
      <c r="D77" s="197" t="n">
        <f aca="false">D69+D48+D41+D25</f>
        <v>90.942</v>
      </c>
      <c r="E77" s="198" t="s">
        <v>16</v>
      </c>
      <c r="F77" s="198" t="s">
        <v>16</v>
      </c>
      <c r="G77" s="198" t="s">
        <v>16</v>
      </c>
      <c r="H77" s="198" t="s">
        <v>16</v>
      </c>
      <c r="I77" s="199" t="n">
        <f aca="false">I25+I41+I48+I69</f>
        <v>30.942</v>
      </c>
      <c r="J77" s="200" t="n">
        <v>60</v>
      </c>
      <c r="K77" s="201"/>
      <c r="L77" s="201"/>
    </row>
    <row r="78" customFormat="false" ht="21.4" hidden="false" customHeight="true" outlineLevel="0" collapsed="false">
      <c r="A78" s="162"/>
      <c r="B78" s="162"/>
      <c r="C78" s="196" t="n">
        <v>2018</v>
      </c>
      <c r="D78" s="198" t="n">
        <f aca="false">I78</f>
        <v>29.7</v>
      </c>
      <c r="E78" s="198" t="s">
        <v>16</v>
      </c>
      <c r="F78" s="198" t="s">
        <v>16</v>
      </c>
      <c r="G78" s="198" t="s">
        <v>16</v>
      </c>
      <c r="H78" s="198" t="s">
        <v>16</v>
      </c>
      <c r="I78" s="202" t="n">
        <f aca="false">I27+I42+I49+I70</f>
        <v>29.7</v>
      </c>
      <c r="J78" s="162" t="s">
        <v>16</v>
      </c>
      <c r="K78" s="201"/>
      <c r="L78" s="201"/>
    </row>
    <row r="79" customFormat="false" ht="22.5" hidden="false" customHeight="true" outlineLevel="0" collapsed="false">
      <c r="A79" s="162"/>
      <c r="B79" s="162"/>
      <c r="C79" s="196" t="n">
        <v>2019</v>
      </c>
      <c r="D79" s="198" t="n">
        <f aca="false">I79</f>
        <v>43</v>
      </c>
      <c r="E79" s="198" t="s">
        <v>16</v>
      </c>
      <c r="F79" s="198" t="s">
        <v>16</v>
      </c>
      <c r="G79" s="198" t="s">
        <v>16</v>
      </c>
      <c r="H79" s="198" t="s">
        <v>16</v>
      </c>
      <c r="I79" s="202" t="n">
        <f aca="false">I28+I43+I50+I71</f>
        <v>43</v>
      </c>
      <c r="J79" s="162" t="s">
        <v>16</v>
      </c>
      <c r="K79" s="201"/>
      <c r="L79" s="201"/>
    </row>
    <row r="80" customFormat="false" ht="22.5" hidden="false" customHeight="true" outlineLevel="0" collapsed="false">
      <c r="A80" s="162"/>
      <c r="B80" s="162"/>
      <c r="C80" s="196" t="n">
        <v>2020</v>
      </c>
      <c r="D80" s="198" t="n">
        <f aca="false">I80</f>
        <v>43</v>
      </c>
      <c r="E80" s="198" t="s">
        <v>16</v>
      </c>
      <c r="F80" s="198" t="s">
        <v>16</v>
      </c>
      <c r="G80" s="198" t="s">
        <v>16</v>
      </c>
      <c r="H80" s="198" t="s">
        <v>16</v>
      </c>
      <c r="I80" s="165" t="n">
        <f aca="false">I29+I44+I58+I72</f>
        <v>43</v>
      </c>
      <c r="J80" s="162" t="s">
        <v>16</v>
      </c>
      <c r="K80" s="201"/>
      <c r="L80" s="201"/>
    </row>
    <row r="81" customFormat="false" ht="22.5" hidden="false" customHeight="true" outlineLevel="0" collapsed="false">
      <c r="A81" s="162"/>
      <c r="B81" s="162"/>
      <c r="C81" s="196" t="n">
        <v>2021</v>
      </c>
      <c r="D81" s="198" t="n">
        <f aca="false">D73+D59+D45+D30+D66</f>
        <v>143</v>
      </c>
      <c r="E81" s="198" t="s">
        <v>16</v>
      </c>
      <c r="F81" s="198" t="n">
        <v>100</v>
      </c>
      <c r="G81" s="198" t="s">
        <v>16</v>
      </c>
      <c r="H81" s="198" t="n">
        <f aca="false">H66</f>
        <v>100</v>
      </c>
      <c r="I81" s="165" t="n">
        <f aca="false">I73+I59+I45+I30</f>
        <v>43</v>
      </c>
      <c r="J81" s="162" t="s">
        <v>16</v>
      </c>
      <c r="K81" s="201"/>
      <c r="L81" s="201"/>
    </row>
    <row r="82" customFormat="false" ht="22.5" hidden="false" customHeight="true" outlineLevel="0" collapsed="false">
      <c r="A82" s="162"/>
      <c r="B82" s="162"/>
      <c r="C82" s="196" t="n">
        <v>2022</v>
      </c>
      <c r="D82" s="198" t="n">
        <f aca="false">D74+D60+D46+D31</f>
        <v>0</v>
      </c>
      <c r="E82" s="198" t="s">
        <v>16</v>
      </c>
      <c r="F82" s="198"/>
      <c r="G82" s="198" t="s">
        <v>16</v>
      </c>
      <c r="H82" s="198" t="s">
        <v>16</v>
      </c>
      <c r="I82" s="165" t="n">
        <f aca="false">D82</f>
        <v>0</v>
      </c>
      <c r="J82" s="162" t="s">
        <v>16</v>
      </c>
      <c r="K82" s="201"/>
      <c r="L82" s="201"/>
    </row>
    <row r="83" customFormat="false" ht="22.5" hidden="false" customHeight="true" outlineLevel="0" collapsed="false">
      <c r="A83" s="162"/>
      <c r="B83" s="162"/>
      <c r="C83" s="196" t="n">
        <v>2023</v>
      </c>
      <c r="D83" s="198" t="n">
        <f aca="false">I83</f>
        <v>0</v>
      </c>
      <c r="E83" s="198"/>
      <c r="F83" s="198"/>
      <c r="G83" s="198"/>
      <c r="H83" s="198"/>
      <c r="I83" s="202" t="n">
        <v>0</v>
      </c>
      <c r="J83" s="162"/>
      <c r="K83" s="201"/>
      <c r="L83" s="201"/>
    </row>
    <row r="84" customFormat="false" ht="21.4" hidden="false" customHeight="true" outlineLevel="0" collapsed="false">
      <c r="A84" s="162"/>
      <c r="B84" s="162"/>
      <c r="C84" s="196" t="s">
        <v>19</v>
      </c>
      <c r="D84" s="197" t="n">
        <f aca="false">D82+D81+D80+D79+D78+D77+D83</f>
        <v>349.642</v>
      </c>
      <c r="E84" s="198" t="s">
        <v>16</v>
      </c>
      <c r="F84" s="198" t="n">
        <v>100</v>
      </c>
      <c r="G84" s="198" t="s">
        <v>16</v>
      </c>
      <c r="H84" s="198" t="n">
        <v>100</v>
      </c>
      <c r="I84" s="199" t="n">
        <f aca="false">I82+I81+I80+I79+I78+I77+I83</f>
        <v>189.642</v>
      </c>
      <c r="J84" s="203" t="n">
        <v>60</v>
      </c>
      <c r="K84" s="201"/>
      <c r="L84" s="201"/>
    </row>
    <row r="85" customFormat="false" ht="18" hidden="false" customHeight="true" outlineLevel="0" collapsed="false"/>
  </sheetData>
  <mergeCells count="85"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0"/>
    <mergeCell ref="A11:L11"/>
    <mergeCell ref="A12:A15"/>
    <mergeCell ref="B12:B15"/>
    <mergeCell ref="C12:C15"/>
    <mergeCell ref="K12:K15"/>
    <mergeCell ref="L12:L24"/>
    <mergeCell ref="A16:A20"/>
    <mergeCell ref="B16:B20"/>
    <mergeCell ref="C16:C20"/>
    <mergeCell ref="D16:D17"/>
    <mergeCell ref="E16:E17"/>
    <mergeCell ref="F16:F17"/>
    <mergeCell ref="G16:G17"/>
    <mergeCell ref="H16:H17"/>
    <mergeCell ref="I16:I17"/>
    <mergeCell ref="J16:J17"/>
    <mergeCell ref="K16:K20"/>
    <mergeCell ref="A21:A24"/>
    <mergeCell ref="B21:B24"/>
    <mergeCell ref="C21:C24"/>
    <mergeCell ref="K21:K24"/>
    <mergeCell ref="A25:A32"/>
    <mergeCell ref="B25:B32"/>
    <mergeCell ref="C25:C26"/>
    <mergeCell ref="D25:D26"/>
    <mergeCell ref="E25:E26"/>
    <mergeCell ref="F25:F26"/>
    <mergeCell ref="G25:G26"/>
    <mergeCell ref="H25:H26"/>
    <mergeCell ref="I25:I26"/>
    <mergeCell ref="J25:J26"/>
    <mergeCell ref="K25:K32"/>
    <mergeCell ref="L25:L32"/>
    <mergeCell ref="A33:A36"/>
    <mergeCell ref="B33:B36"/>
    <mergeCell ref="C33:C36"/>
    <mergeCell ref="K33:K36"/>
    <mergeCell ref="L33:L40"/>
    <mergeCell ref="A37:A40"/>
    <mergeCell ref="B37:B40"/>
    <mergeCell ref="C37:C40"/>
    <mergeCell ref="K37:K40"/>
    <mergeCell ref="A41:A47"/>
    <mergeCell ref="B41:B47"/>
    <mergeCell ref="K41:K47"/>
    <mergeCell ref="L41:L47"/>
    <mergeCell ref="A48:A61"/>
    <mergeCell ref="B48:B61"/>
    <mergeCell ref="K48:K61"/>
    <mergeCell ref="L48:L61"/>
    <mergeCell ref="C51:C57"/>
    <mergeCell ref="D51:D57"/>
    <mergeCell ref="E51:E57"/>
    <mergeCell ref="H51:H57"/>
    <mergeCell ref="I51:I57"/>
    <mergeCell ref="J51:J57"/>
    <mergeCell ref="A62:A68"/>
    <mergeCell ref="B62:B68"/>
    <mergeCell ref="K62:K68"/>
    <mergeCell ref="L62:L68"/>
    <mergeCell ref="A69:A75"/>
    <mergeCell ref="B69:B75"/>
    <mergeCell ref="K69:K75"/>
    <mergeCell ref="L69:L75"/>
    <mergeCell ref="P69:P71"/>
    <mergeCell ref="A77:B84"/>
    <mergeCell ref="K77:L84"/>
  </mergeCells>
  <printOptions headings="false" gridLines="false" gridLinesSet="true" horizontalCentered="false" verticalCentered="false"/>
  <pageMargins left="0.196527777777778" right="0.196527777777778" top="0.39375" bottom="0.511805555555555" header="0.511805555555555" footer="0.511805555555555"/>
  <pageSetup paperSize="9" scale="5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0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3366"/>
    <pageSetUpPr fitToPage="false"/>
  </sheetPr>
  <dimension ref="A1:L45"/>
  <sheetViews>
    <sheetView showFormulas="false" showGridLines="true" showRowColHeaders="true" showZeros="true" rightToLeft="false" tabSelected="true" showOutlineSymbols="true" defaultGridColor="true" view="pageBreakPreview" topLeftCell="A1" colorId="64" zoomScale="69" zoomScaleNormal="100" zoomScalePageLayoutView="69" workbookViewId="0">
      <selection pane="topLeft" activeCell="N8" activeCellId="0" sqref="N8"/>
    </sheetView>
  </sheetViews>
  <sheetFormatPr defaultColWidth="13.72265625" defaultRowHeight="58.7" zeroHeight="false" outlineLevelRow="0" outlineLevelCol="0"/>
  <cols>
    <col collapsed="false" customWidth="true" hidden="false" outlineLevel="0" max="1" min="1" style="84" width="4.43"/>
    <col collapsed="false" customWidth="true" hidden="false" outlineLevel="0" max="2" min="2" style="84" width="54.29"/>
    <col collapsed="false" customWidth="true" hidden="false" outlineLevel="0" max="3" min="3" style="84" width="13.14"/>
    <col collapsed="false" customWidth="true" hidden="false" outlineLevel="0" max="4" min="4" style="84" width="11.57"/>
    <col collapsed="false" customWidth="true" hidden="false" outlineLevel="0" max="5" min="5" style="84" width="12.71"/>
    <col collapsed="false" customWidth="true" hidden="false" outlineLevel="0" max="6" min="6" style="84" width="8.86"/>
    <col collapsed="false" customWidth="true" hidden="false" outlineLevel="0" max="7" min="7" style="84" width="10.29"/>
    <col collapsed="false" customWidth="true" hidden="false" outlineLevel="0" max="8" min="8" style="84" width="10.14"/>
    <col collapsed="false" customWidth="true" hidden="false" outlineLevel="0" max="9" min="9" style="84" width="15.57"/>
    <col collapsed="false" customWidth="true" hidden="false" outlineLevel="0" max="10" min="10" style="84" width="10.29"/>
    <col collapsed="false" customWidth="true" hidden="false" outlineLevel="0" max="11" min="11" style="84" width="31.43"/>
    <col collapsed="false" customWidth="true" hidden="false" outlineLevel="0" max="12" min="12" style="84" width="73.01"/>
    <col collapsed="false" customWidth="false" hidden="false" outlineLevel="0" max="1024" min="13" style="84" width="13.7"/>
  </cols>
  <sheetData>
    <row r="1" customFormat="false" ht="27" hidden="false" customHeight="true" outlineLevel="0" collapsed="false">
      <c r="A1" s="204" t="s">
        <v>142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customFormat="false" ht="25.5" hidden="false" customHeight="true" outlineLevel="0" collapsed="false">
      <c r="A2" s="205" t="s">
        <v>113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customFormat="false" ht="43.5" hidden="false" customHeight="true" outlineLevel="0" collapsed="false">
      <c r="A3" s="206" t="s">
        <v>143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customFormat="false" ht="17.25" hidden="false" customHeight="true" outlineLevel="0" collapsed="false">
      <c r="A4" s="133" t="s">
        <v>33</v>
      </c>
      <c r="B4" s="133" t="s">
        <v>34</v>
      </c>
      <c r="C4" s="133" t="s">
        <v>2</v>
      </c>
      <c r="D4" s="133" t="s">
        <v>144</v>
      </c>
      <c r="E4" s="133" t="s">
        <v>36</v>
      </c>
      <c r="F4" s="133"/>
      <c r="G4" s="133"/>
      <c r="H4" s="133"/>
      <c r="I4" s="133"/>
      <c r="J4" s="133" t="s">
        <v>8</v>
      </c>
      <c r="K4" s="133" t="s">
        <v>37</v>
      </c>
      <c r="L4" s="133" t="s">
        <v>145</v>
      </c>
    </row>
    <row r="5" customFormat="false" ht="23.25" hidden="false" customHeight="true" outlineLevel="0" collapsed="false">
      <c r="A5" s="133"/>
      <c r="B5" s="133"/>
      <c r="C5" s="133"/>
      <c r="D5" s="133"/>
      <c r="E5" s="133" t="s">
        <v>6</v>
      </c>
      <c r="F5" s="133" t="s">
        <v>7</v>
      </c>
      <c r="G5" s="133"/>
      <c r="H5" s="133"/>
      <c r="I5" s="133"/>
      <c r="J5" s="133"/>
      <c r="K5" s="133"/>
      <c r="L5" s="133"/>
    </row>
    <row r="6" customFormat="false" ht="52.5" hidden="false" customHeight="true" outlineLevel="0" collapsed="false">
      <c r="A6" s="133"/>
      <c r="B6" s="133"/>
      <c r="C6" s="133"/>
      <c r="D6" s="133"/>
      <c r="E6" s="133"/>
      <c r="F6" s="207" t="s">
        <v>9</v>
      </c>
      <c r="G6" s="207"/>
      <c r="H6" s="207"/>
      <c r="I6" s="133" t="s">
        <v>10</v>
      </c>
      <c r="J6" s="133"/>
      <c r="K6" s="133"/>
      <c r="L6" s="133"/>
    </row>
    <row r="7" customFormat="false" ht="19.5" hidden="false" customHeight="true" outlineLevel="0" collapsed="false">
      <c r="A7" s="133"/>
      <c r="B7" s="133"/>
      <c r="C7" s="133"/>
      <c r="D7" s="133"/>
      <c r="E7" s="133"/>
      <c r="F7" s="133" t="s">
        <v>11</v>
      </c>
      <c r="G7" s="136" t="s">
        <v>12</v>
      </c>
      <c r="H7" s="136"/>
      <c r="I7" s="133"/>
      <c r="J7" s="133"/>
      <c r="K7" s="133"/>
      <c r="L7" s="133"/>
    </row>
    <row r="8" customFormat="false" ht="50.25" hidden="false" customHeight="true" outlineLevel="0" collapsed="false">
      <c r="A8" s="133"/>
      <c r="B8" s="133"/>
      <c r="C8" s="133"/>
      <c r="D8" s="133"/>
      <c r="E8" s="133"/>
      <c r="F8" s="133"/>
      <c r="G8" s="133" t="s">
        <v>13</v>
      </c>
      <c r="H8" s="136" t="s">
        <v>14</v>
      </c>
      <c r="I8" s="133"/>
      <c r="J8" s="133"/>
      <c r="K8" s="133"/>
      <c r="L8" s="133"/>
    </row>
    <row r="9" customFormat="false" ht="18" hidden="false" customHeight="true" outlineLevel="0" collapsed="false">
      <c r="A9" s="137" t="n">
        <v>1</v>
      </c>
      <c r="B9" s="140" t="n">
        <v>2</v>
      </c>
      <c r="C9" s="140" t="n">
        <v>3</v>
      </c>
      <c r="D9" s="140" t="n">
        <v>4</v>
      </c>
      <c r="E9" s="140" t="n">
        <v>5</v>
      </c>
      <c r="F9" s="140" t="n">
        <v>6</v>
      </c>
      <c r="G9" s="140" t="n">
        <v>7</v>
      </c>
      <c r="H9" s="140" t="n">
        <v>8</v>
      </c>
      <c r="I9" s="140" t="n">
        <v>9</v>
      </c>
      <c r="J9" s="140" t="n">
        <v>10</v>
      </c>
      <c r="K9" s="140" t="n">
        <v>11</v>
      </c>
      <c r="L9" s="140" t="n">
        <v>12</v>
      </c>
    </row>
    <row r="10" customFormat="false" ht="24" hidden="false" customHeight="true" outlineLevel="0" collapsed="false">
      <c r="A10" s="208" t="s">
        <v>146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customFormat="false" ht="28.5" hidden="false" customHeight="true" outlineLevel="0" collapsed="false">
      <c r="A11" s="209" t="s">
        <v>147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2" customFormat="false" ht="41.25" hidden="false" customHeight="true" outlineLevel="0" collapsed="false">
      <c r="A12" s="209" t="s">
        <v>148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</row>
    <row r="13" customFormat="false" ht="23.85" hidden="false" customHeight="true" outlineLevel="0" collapsed="false">
      <c r="A13" s="99" t="s">
        <v>42</v>
      </c>
      <c r="B13" s="99" t="s">
        <v>149</v>
      </c>
      <c r="C13" s="99" t="n">
        <v>2017</v>
      </c>
      <c r="D13" s="147" t="n">
        <v>30</v>
      </c>
      <c r="E13" s="147" t="s">
        <v>16</v>
      </c>
      <c r="F13" s="147" t="s">
        <v>16</v>
      </c>
      <c r="G13" s="147" t="s">
        <v>16</v>
      </c>
      <c r="H13" s="147" t="s">
        <v>16</v>
      </c>
      <c r="I13" s="147" t="n">
        <v>30</v>
      </c>
      <c r="J13" s="99" t="s">
        <v>16</v>
      </c>
      <c r="K13" s="99" t="s">
        <v>150</v>
      </c>
      <c r="L13" s="99" t="s">
        <v>151</v>
      </c>
    </row>
    <row r="14" customFormat="false" ht="22.5" hidden="false" customHeight="true" outlineLevel="0" collapsed="false">
      <c r="A14" s="99"/>
      <c r="B14" s="99"/>
      <c r="C14" s="99" t="n">
        <v>2018</v>
      </c>
      <c r="D14" s="147" t="n">
        <v>17.1</v>
      </c>
      <c r="E14" s="147" t="s">
        <v>16</v>
      </c>
      <c r="F14" s="147" t="s">
        <v>16</v>
      </c>
      <c r="G14" s="147" t="s">
        <v>16</v>
      </c>
      <c r="H14" s="147" t="s">
        <v>16</v>
      </c>
      <c r="I14" s="147" t="n">
        <v>17.1</v>
      </c>
      <c r="J14" s="99" t="s">
        <v>16</v>
      </c>
      <c r="K14" s="99"/>
      <c r="L14" s="99"/>
    </row>
    <row r="15" customFormat="false" ht="19.5" hidden="false" customHeight="true" outlineLevel="0" collapsed="false">
      <c r="A15" s="99"/>
      <c r="B15" s="99"/>
      <c r="C15" s="99" t="n">
        <v>2019</v>
      </c>
      <c r="D15" s="147" t="n">
        <v>20</v>
      </c>
      <c r="E15" s="147" t="s">
        <v>16</v>
      </c>
      <c r="F15" s="147" t="s">
        <v>16</v>
      </c>
      <c r="G15" s="147" t="s">
        <v>16</v>
      </c>
      <c r="H15" s="147" t="s">
        <v>16</v>
      </c>
      <c r="I15" s="147" t="n">
        <v>20</v>
      </c>
      <c r="J15" s="99" t="s">
        <v>16</v>
      </c>
      <c r="K15" s="99"/>
      <c r="L15" s="99"/>
    </row>
    <row r="16" customFormat="false" ht="19.5" hidden="false" customHeight="true" outlineLevel="0" collapsed="false">
      <c r="A16" s="99"/>
      <c r="B16" s="99"/>
      <c r="C16" s="99" t="n">
        <v>2020</v>
      </c>
      <c r="D16" s="148" t="n">
        <f aca="false">I16</f>
        <v>56.589</v>
      </c>
      <c r="E16" s="148"/>
      <c r="F16" s="148" t="s">
        <v>16</v>
      </c>
      <c r="G16" s="148" t="s">
        <v>16</v>
      </c>
      <c r="H16" s="148" t="s">
        <v>16</v>
      </c>
      <c r="I16" s="148" t="n">
        <v>56.589</v>
      </c>
      <c r="J16" s="99" t="s">
        <v>16</v>
      </c>
      <c r="K16" s="99"/>
      <c r="L16" s="99"/>
    </row>
    <row r="17" customFormat="false" ht="20.25" hidden="false" customHeight="true" outlineLevel="0" collapsed="false">
      <c r="A17" s="99"/>
      <c r="B17" s="99"/>
      <c r="C17" s="99" t="n">
        <v>2021</v>
      </c>
      <c r="D17" s="147" t="n">
        <f aca="false">I17</f>
        <v>20</v>
      </c>
      <c r="E17" s="147" t="s">
        <v>16</v>
      </c>
      <c r="F17" s="147" t="s">
        <v>16</v>
      </c>
      <c r="G17" s="147" t="s">
        <v>16</v>
      </c>
      <c r="H17" s="147" t="s">
        <v>16</v>
      </c>
      <c r="I17" s="147" t="n">
        <v>20</v>
      </c>
      <c r="J17" s="99" t="s">
        <v>16</v>
      </c>
      <c r="K17" s="99"/>
      <c r="L17" s="99"/>
    </row>
    <row r="18" customFormat="false" ht="18.75" hidden="false" customHeight="true" outlineLevel="0" collapsed="false">
      <c r="A18" s="99"/>
      <c r="B18" s="99"/>
      <c r="C18" s="99" t="n">
        <v>2022</v>
      </c>
      <c r="D18" s="147" t="n">
        <f aca="false">I18</f>
        <v>0</v>
      </c>
      <c r="E18" s="147" t="s">
        <v>16</v>
      </c>
      <c r="F18" s="147" t="s">
        <v>16</v>
      </c>
      <c r="G18" s="147" t="s">
        <v>16</v>
      </c>
      <c r="H18" s="147" t="s">
        <v>16</v>
      </c>
      <c r="I18" s="147" t="n">
        <v>0</v>
      </c>
      <c r="J18" s="99" t="s">
        <v>16</v>
      </c>
      <c r="K18" s="99"/>
      <c r="L18" s="99"/>
    </row>
    <row r="19" customFormat="false" ht="18.75" hidden="false" customHeight="true" outlineLevel="0" collapsed="false">
      <c r="A19" s="99"/>
      <c r="B19" s="99"/>
      <c r="C19" s="99" t="n">
        <v>2023</v>
      </c>
      <c r="D19" s="147" t="n">
        <f aca="false">I19</f>
        <v>0</v>
      </c>
      <c r="E19" s="147" t="s">
        <v>16</v>
      </c>
      <c r="F19" s="147" t="s">
        <v>16</v>
      </c>
      <c r="G19" s="147" t="s">
        <v>16</v>
      </c>
      <c r="H19" s="147" t="s">
        <v>16</v>
      </c>
      <c r="I19" s="147" t="n">
        <v>0</v>
      </c>
      <c r="J19" s="99" t="s">
        <v>16</v>
      </c>
      <c r="K19" s="99"/>
      <c r="L19" s="99"/>
    </row>
    <row r="20" customFormat="false" ht="19.5" hidden="false" customHeight="true" outlineLevel="0" collapsed="false">
      <c r="A20" s="99" t="s">
        <v>46</v>
      </c>
      <c r="B20" s="99" t="s">
        <v>152</v>
      </c>
      <c r="C20" s="99" t="n">
        <v>2017</v>
      </c>
      <c r="D20" s="181" t="n">
        <v>5</v>
      </c>
      <c r="E20" s="147" t="s">
        <v>16</v>
      </c>
      <c r="F20" s="181" t="s">
        <v>16</v>
      </c>
      <c r="G20" s="181" t="s">
        <v>16</v>
      </c>
      <c r="H20" s="147" t="s">
        <v>16</v>
      </c>
      <c r="I20" s="181" t="n">
        <v>5</v>
      </c>
      <c r="J20" s="99" t="s">
        <v>16</v>
      </c>
      <c r="K20" s="99" t="s">
        <v>153</v>
      </c>
      <c r="L20" s="99" t="s">
        <v>133</v>
      </c>
    </row>
    <row r="21" customFormat="false" ht="18.75" hidden="false" customHeight="true" outlineLevel="0" collapsed="false">
      <c r="A21" s="99"/>
      <c r="B21" s="99"/>
      <c r="C21" s="99" t="n">
        <v>2018</v>
      </c>
      <c r="D21" s="181" t="n">
        <f aca="false">I21</f>
        <v>5</v>
      </c>
      <c r="E21" s="181" t="s">
        <v>16</v>
      </c>
      <c r="F21" s="181" t="s">
        <v>16</v>
      </c>
      <c r="G21" s="181" t="s">
        <v>16</v>
      </c>
      <c r="H21" s="181" t="s">
        <v>16</v>
      </c>
      <c r="I21" s="181" t="n">
        <v>5</v>
      </c>
      <c r="J21" s="99" t="s">
        <v>16</v>
      </c>
      <c r="K21" s="99"/>
      <c r="L21" s="99"/>
    </row>
    <row r="22" customFormat="false" ht="16.5" hidden="false" customHeight="true" outlineLevel="0" collapsed="false">
      <c r="A22" s="99"/>
      <c r="B22" s="99"/>
      <c r="C22" s="99" t="n">
        <v>2019</v>
      </c>
      <c r="D22" s="181" t="n">
        <f aca="false">I22</f>
        <v>5</v>
      </c>
      <c r="E22" s="181" t="s">
        <v>16</v>
      </c>
      <c r="F22" s="181" t="s">
        <v>16</v>
      </c>
      <c r="G22" s="181" t="s">
        <v>16</v>
      </c>
      <c r="H22" s="181" t="s">
        <v>16</v>
      </c>
      <c r="I22" s="181" t="n">
        <v>5</v>
      </c>
      <c r="J22" s="99" t="s">
        <v>16</v>
      </c>
      <c r="K22" s="99"/>
      <c r="L22" s="99"/>
    </row>
    <row r="23" customFormat="false" ht="19.5" hidden="false" customHeight="true" outlineLevel="0" collapsed="false">
      <c r="A23" s="99"/>
      <c r="B23" s="99"/>
      <c r="C23" s="99" t="n">
        <v>2020</v>
      </c>
      <c r="D23" s="181" t="n">
        <v>5</v>
      </c>
      <c r="E23" s="181" t="s">
        <v>16</v>
      </c>
      <c r="F23" s="181" t="s">
        <v>16</v>
      </c>
      <c r="G23" s="181" t="s">
        <v>16</v>
      </c>
      <c r="H23" s="181" t="s">
        <v>16</v>
      </c>
      <c r="I23" s="181" t="n">
        <v>5</v>
      </c>
      <c r="J23" s="99" t="s">
        <v>16</v>
      </c>
      <c r="K23" s="99"/>
      <c r="L23" s="99"/>
    </row>
    <row r="24" customFormat="false" ht="19.5" hidden="false" customHeight="true" outlineLevel="0" collapsed="false">
      <c r="A24" s="99"/>
      <c r="B24" s="99"/>
      <c r="C24" s="99" t="n">
        <v>2021</v>
      </c>
      <c r="D24" s="181" t="n">
        <f aca="false">I24</f>
        <v>5</v>
      </c>
      <c r="E24" s="181" t="s">
        <v>16</v>
      </c>
      <c r="F24" s="181" t="s">
        <v>16</v>
      </c>
      <c r="G24" s="181" t="s">
        <v>16</v>
      </c>
      <c r="H24" s="181" t="s">
        <v>16</v>
      </c>
      <c r="I24" s="181" t="n">
        <v>5</v>
      </c>
      <c r="J24" s="99" t="s">
        <v>16</v>
      </c>
      <c r="K24" s="99"/>
      <c r="L24" s="99"/>
    </row>
    <row r="25" customFormat="false" ht="18.75" hidden="false" customHeight="true" outlineLevel="0" collapsed="false">
      <c r="A25" s="99"/>
      <c r="B25" s="99"/>
      <c r="C25" s="99" t="n">
        <v>2022</v>
      </c>
      <c r="D25" s="181" t="n">
        <f aca="false">I25</f>
        <v>0</v>
      </c>
      <c r="E25" s="181" t="s">
        <v>16</v>
      </c>
      <c r="F25" s="181" t="s">
        <v>16</v>
      </c>
      <c r="G25" s="181" t="s">
        <v>16</v>
      </c>
      <c r="H25" s="181" t="s">
        <v>16</v>
      </c>
      <c r="I25" s="181" t="n">
        <v>0</v>
      </c>
      <c r="J25" s="99" t="s">
        <v>16</v>
      </c>
      <c r="K25" s="99"/>
      <c r="L25" s="99"/>
    </row>
    <row r="26" customFormat="false" ht="16.5" hidden="false" customHeight="true" outlineLevel="0" collapsed="false">
      <c r="A26" s="99"/>
      <c r="B26" s="99"/>
      <c r="C26" s="99" t="n">
        <v>2023</v>
      </c>
      <c r="D26" s="181" t="n">
        <f aca="false">I26</f>
        <v>0</v>
      </c>
      <c r="E26" s="181" t="s">
        <v>16</v>
      </c>
      <c r="F26" s="181" t="s">
        <v>16</v>
      </c>
      <c r="G26" s="181" t="s">
        <v>16</v>
      </c>
      <c r="H26" s="181" t="s">
        <v>16</v>
      </c>
      <c r="I26" s="181" t="n">
        <v>0</v>
      </c>
      <c r="J26" s="99" t="s">
        <v>16</v>
      </c>
      <c r="K26" s="99"/>
      <c r="L26" s="99"/>
    </row>
    <row r="27" customFormat="false" ht="91.5" hidden="false" customHeight="true" outlineLevel="0" collapsed="false">
      <c r="A27" s="99" t="s">
        <v>50</v>
      </c>
      <c r="B27" s="99" t="s">
        <v>154</v>
      </c>
      <c r="C27" s="99" t="s">
        <v>19</v>
      </c>
      <c r="D27" s="181" t="s">
        <v>16</v>
      </c>
      <c r="E27" s="181" t="s">
        <v>16</v>
      </c>
      <c r="F27" s="181" t="s">
        <v>16</v>
      </c>
      <c r="G27" s="181" t="s">
        <v>16</v>
      </c>
      <c r="H27" s="181" t="s">
        <v>16</v>
      </c>
      <c r="I27" s="181" t="s">
        <v>16</v>
      </c>
      <c r="J27" s="99" t="s">
        <v>16</v>
      </c>
      <c r="K27" s="99" t="s">
        <v>155</v>
      </c>
      <c r="L27" s="99" t="s">
        <v>156</v>
      </c>
    </row>
    <row r="28" customFormat="false" ht="99" hidden="false" customHeight="true" outlineLevel="0" collapsed="false">
      <c r="A28" s="99" t="s">
        <v>54</v>
      </c>
      <c r="B28" s="210" t="s">
        <v>157</v>
      </c>
      <c r="C28" s="210" t="s">
        <v>19</v>
      </c>
      <c r="D28" s="211" t="s">
        <v>16</v>
      </c>
      <c r="E28" s="211" t="s">
        <v>16</v>
      </c>
      <c r="F28" s="211" t="s">
        <v>16</v>
      </c>
      <c r="G28" s="211" t="s">
        <v>16</v>
      </c>
      <c r="H28" s="211" t="s">
        <v>16</v>
      </c>
      <c r="I28" s="211" t="s">
        <v>16</v>
      </c>
      <c r="J28" s="210" t="s">
        <v>16</v>
      </c>
      <c r="K28" s="212" t="s">
        <v>155</v>
      </c>
      <c r="L28" s="212" t="s">
        <v>158</v>
      </c>
    </row>
    <row r="29" customFormat="false" ht="72.75" hidden="false" customHeight="true" outlineLevel="0" collapsed="false">
      <c r="A29" s="99" t="s">
        <v>58</v>
      </c>
      <c r="B29" s="210" t="s">
        <v>159</v>
      </c>
      <c r="C29" s="210" t="s">
        <v>19</v>
      </c>
      <c r="D29" s="211" t="s">
        <v>16</v>
      </c>
      <c r="E29" s="211" t="s">
        <v>16</v>
      </c>
      <c r="F29" s="211" t="s">
        <v>16</v>
      </c>
      <c r="G29" s="211" t="s">
        <v>16</v>
      </c>
      <c r="H29" s="211" t="s">
        <v>16</v>
      </c>
      <c r="I29" s="211" t="s">
        <v>16</v>
      </c>
      <c r="J29" s="210" t="s">
        <v>16</v>
      </c>
      <c r="K29" s="212" t="s">
        <v>82</v>
      </c>
      <c r="L29" s="212" t="s">
        <v>160</v>
      </c>
    </row>
    <row r="30" customFormat="false" ht="60.75" hidden="false" customHeight="true" outlineLevel="0" collapsed="false">
      <c r="A30" s="99" t="s">
        <v>62</v>
      </c>
      <c r="B30" s="210" t="s">
        <v>161</v>
      </c>
      <c r="C30" s="210" t="s">
        <v>19</v>
      </c>
      <c r="D30" s="211" t="s">
        <v>16</v>
      </c>
      <c r="E30" s="211" t="s">
        <v>16</v>
      </c>
      <c r="F30" s="211" t="s">
        <v>16</v>
      </c>
      <c r="G30" s="211" t="s">
        <v>16</v>
      </c>
      <c r="H30" s="211" t="s">
        <v>16</v>
      </c>
      <c r="I30" s="211" t="s">
        <v>16</v>
      </c>
      <c r="J30" s="210" t="s">
        <v>16</v>
      </c>
      <c r="K30" s="210" t="s">
        <v>162</v>
      </c>
      <c r="L30" s="210" t="s">
        <v>163</v>
      </c>
    </row>
    <row r="31" customFormat="false" ht="72.75" hidden="false" customHeight="true" outlineLevel="0" collapsed="false">
      <c r="A31" s="99" t="s">
        <v>66</v>
      </c>
      <c r="B31" s="210" t="s">
        <v>164</v>
      </c>
      <c r="C31" s="210" t="s">
        <v>19</v>
      </c>
      <c r="D31" s="211" t="s">
        <v>16</v>
      </c>
      <c r="E31" s="211" t="s">
        <v>16</v>
      </c>
      <c r="F31" s="211" t="s">
        <v>16</v>
      </c>
      <c r="G31" s="211" t="s">
        <v>16</v>
      </c>
      <c r="H31" s="211" t="s">
        <v>16</v>
      </c>
      <c r="I31" s="211" t="s">
        <v>16</v>
      </c>
      <c r="J31" s="210" t="s">
        <v>16</v>
      </c>
      <c r="K31" s="212" t="s">
        <v>153</v>
      </c>
      <c r="L31" s="212" t="s">
        <v>165</v>
      </c>
    </row>
    <row r="32" customFormat="false" ht="68.25" hidden="false" customHeight="true" outlineLevel="0" collapsed="false">
      <c r="A32" s="99" t="s">
        <v>70</v>
      </c>
      <c r="B32" s="210" t="s">
        <v>166</v>
      </c>
      <c r="C32" s="210" t="s">
        <v>19</v>
      </c>
      <c r="D32" s="181" t="s">
        <v>16</v>
      </c>
      <c r="E32" s="181" t="s">
        <v>16</v>
      </c>
      <c r="F32" s="181" t="s">
        <v>16</v>
      </c>
      <c r="G32" s="181" t="s">
        <v>16</v>
      </c>
      <c r="H32" s="181" t="s">
        <v>16</v>
      </c>
      <c r="I32" s="181" t="s">
        <v>16</v>
      </c>
      <c r="J32" s="99" t="s">
        <v>16</v>
      </c>
      <c r="K32" s="210" t="s">
        <v>167</v>
      </c>
      <c r="L32" s="210" t="s">
        <v>168</v>
      </c>
    </row>
    <row r="33" customFormat="false" ht="77.25" hidden="false" customHeight="true" outlineLevel="0" collapsed="false">
      <c r="A33" s="99" t="s">
        <v>74</v>
      </c>
      <c r="B33" s="210" t="s">
        <v>169</v>
      </c>
      <c r="C33" s="212" t="s">
        <v>19</v>
      </c>
      <c r="D33" s="211" t="s">
        <v>16</v>
      </c>
      <c r="E33" s="211" t="s">
        <v>16</v>
      </c>
      <c r="F33" s="211" t="s">
        <v>16</v>
      </c>
      <c r="G33" s="211" t="s">
        <v>16</v>
      </c>
      <c r="H33" s="211" t="s">
        <v>16</v>
      </c>
      <c r="I33" s="211" t="s">
        <v>16</v>
      </c>
      <c r="J33" s="210" t="s">
        <v>16</v>
      </c>
      <c r="K33" s="212" t="s">
        <v>82</v>
      </c>
      <c r="L33" s="212" t="s">
        <v>170</v>
      </c>
    </row>
    <row r="34" customFormat="false" ht="89.25" hidden="false" customHeight="true" outlineLevel="0" collapsed="false">
      <c r="A34" s="213" t="s">
        <v>78</v>
      </c>
      <c r="B34" s="210" t="s">
        <v>171</v>
      </c>
      <c r="C34" s="214" t="s">
        <v>19</v>
      </c>
      <c r="D34" s="215" t="s">
        <v>16</v>
      </c>
      <c r="E34" s="211" t="s">
        <v>16</v>
      </c>
      <c r="F34" s="211" t="s">
        <v>16</v>
      </c>
      <c r="G34" s="211" t="s">
        <v>16</v>
      </c>
      <c r="H34" s="215" t="s">
        <v>16</v>
      </c>
      <c r="I34" s="215" t="s">
        <v>16</v>
      </c>
      <c r="J34" s="210" t="s">
        <v>16</v>
      </c>
      <c r="K34" s="212" t="s">
        <v>172</v>
      </c>
      <c r="L34" s="216" t="s">
        <v>173</v>
      </c>
    </row>
    <row r="35" customFormat="false" ht="72" hidden="false" customHeight="true" outlineLevel="0" collapsed="false">
      <c r="A35" s="213" t="s">
        <v>80</v>
      </c>
      <c r="B35" s="210" t="s">
        <v>174</v>
      </c>
      <c r="C35" s="211" t="s">
        <v>19</v>
      </c>
      <c r="D35" s="215" t="s">
        <v>16</v>
      </c>
      <c r="E35" s="211" t="s">
        <v>16</v>
      </c>
      <c r="F35" s="211" t="s">
        <v>16</v>
      </c>
      <c r="G35" s="211" t="s">
        <v>16</v>
      </c>
      <c r="H35" s="215" t="s">
        <v>16</v>
      </c>
      <c r="I35" s="215" t="s">
        <v>16</v>
      </c>
      <c r="J35" s="210" t="s">
        <v>16</v>
      </c>
      <c r="K35" s="212" t="s">
        <v>82</v>
      </c>
      <c r="L35" s="217"/>
    </row>
    <row r="36" customFormat="false" ht="87.75" hidden="false" customHeight="true" outlineLevel="0" collapsed="false">
      <c r="A36" s="99" t="s">
        <v>175</v>
      </c>
      <c r="B36" s="210" t="s">
        <v>176</v>
      </c>
      <c r="C36" s="211" t="s">
        <v>19</v>
      </c>
      <c r="D36" s="215" t="s">
        <v>16</v>
      </c>
      <c r="E36" s="211" t="s">
        <v>16</v>
      </c>
      <c r="F36" s="211" t="s">
        <v>16</v>
      </c>
      <c r="G36" s="211" t="s">
        <v>16</v>
      </c>
      <c r="H36" s="215" t="s">
        <v>16</v>
      </c>
      <c r="I36" s="215" t="s">
        <v>16</v>
      </c>
      <c r="J36" s="210" t="s">
        <v>16</v>
      </c>
      <c r="K36" s="210" t="s">
        <v>162</v>
      </c>
      <c r="L36" s="210" t="s">
        <v>177</v>
      </c>
    </row>
    <row r="37" customFormat="false" ht="75" hidden="false" customHeight="true" outlineLevel="0" collapsed="false">
      <c r="A37" s="99" t="s">
        <v>178</v>
      </c>
      <c r="B37" s="210" t="s">
        <v>179</v>
      </c>
      <c r="C37" s="211" t="s">
        <v>19</v>
      </c>
      <c r="D37" s="215" t="s">
        <v>16</v>
      </c>
      <c r="E37" s="211" t="s">
        <v>16</v>
      </c>
      <c r="F37" s="211" t="s">
        <v>16</v>
      </c>
      <c r="G37" s="211" t="s">
        <v>16</v>
      </c>
      <c r="H37" s="215" t="s">
        <v>16</v>
      </c>
      <c r="I37" s="215" t="s">
        <v>16</v>
      </c>
      <c r="J37" s="210" t="s">
        <v>16</v>
      </c>
      <c r="K37" s="210" t="s">
        <v>162</v>
      </c>
      <c r="L37" s="210" t="s">
        <v>180</v>
      </c>
    </row>
    <row r="38" customFormat="false" ht="22.5" hidden="false" customHeight="true" outlineLevel="0" collapsed="false">
      <c r="A38" s="162" t="s">
        <v>84</v>
      </c>
      <c r="B38" s="162"/>
      <c r="C38" s="218" t="n">
        <v>2017</v>
      </c>
      <c r="D38" s="203" t="n">
        <f aca="false">I38</f>
        <v>35</v>
      </c>
      <c r="E38" s="203" t="s">
        <v>16</v>
      </c>
      <c r="F38" s="203" t="s">
        <v>16</v>
      </c>
      <c r="G38" s="203" t="s">
        <v>16</v>
      </c>
      <c r="H38" s="203" t="s">
        <v>16</v>
      </c>
      <c r="I38" s="203" t="n">
        <f aca="false">I13+I20</f>
        <v>35</v>
      </c>
      <c r="J38" s="133" t="s">
        <v>16</v>
      </c>
      <c r="K38" s="133"/>
      <c r="L38" s="133"/>
    </row>
    <row r="39" customFormat="false" ht="18.75" hidden="false" customHeight="true" outlineLevel="0" collapsed="false">
      <c r="A39" s="162"/>
      <c r="B39" s="162"/>
      <c r="C39" s="163" t="n">
        <v>2018</v>
      </c>
      <c r="D39" s="203" t="n">
        <f aca="false">I39</f>
        <v>22.1</v>
      </c>
      <c r="E39" s="203" t="s">
        <v>16</v>
      </c>
      <c r="F39" s="203" t="s">
        <v>16</v>
      </c>
      <c r="G39" s="203" t="s">
        <v>16</v>
      </c>
      <c r="H39" s="203" t="s">
        <v>16</v>
      </c>
      <c r="I39" s="203" t="n">
        <f aca="false">I14+I21</f>
        <v>22.1</v>
      </c>
      <c r="J39" s="140" t="s">
        <v>16</v>
      </c>
      <c r="K39" s="133"/>
      <c r="L39" s="133"/>
    </row>
    <row r="40" customFormat="false" ht="23.25" hidden="false" customHeight="true" outlineLevel="0" collapsed="false">
      <c r="A40" s="162"/>
      <c r="B40" s="162"/>
      <c r="C40" s="163" t="n">
        <v>2019</v>
      </c>
      <c r="D40" s="203" t="n">
        <f aca="false">I40</f>
        <v>25</v>
      </c>
      <c r="E40" s="203" t="s">
        <v>16</v>
      </c>
      <c r="F40" s="203" t="s">
        <v>16</v>
      </c>
      <c r="G40" s="203" t="s">
        <v>16</v>
      </c>
      <c r="H40" s="203" t="s">
        <v>16</v>
      </c>
      <c r="I40" s="203" t="n">
        <f aca="false">I15+I22</f>
        <v>25</v>
      </c>
      <c r="J40" s="140" t="s">
        <v>16</v>
      </c>
      <c r="K40" s="133"/>
      <c r="L40" s="133"/>
    </row>
    <row r="41" customFormat="false" ht="19.5" hidden="false" customHeight="true" outlineLevel="0" collapsed="false">
      <c r="A41" s="162"/>
      <c r="B41" s="162"/>
      <c r="C41" s="163" t="n">
        <v>2020</v>
      </c>
      <c r="D41" s="219" t="n">
        <f aca="false">I41</f>
        <v>61.589</v>
      </c>
      <c r="E41" s="219" t="s">
        <v>16</v>
      </c>
      <c r="F41" s="219" t="s">
        <v>16</v>
      </c>
      <c r="G41" s="219" t="s">
        <v>16</v>
      </c>
      <c r="H41" s="219" t="s">
        <v>16</v>
      </c>
      <c r="I41" s="219" t="n">
        <f aca="false">I16+I23</f>
        <v>61.589</v>
      </c>
      <c r="J41" s="140" t="s">
        <v>16</v>
      </c>
      <c r="K41" s="133"/>
      <c r="L41" s="133"/>
    </row>
    <row r="42" customFormat="false" ht="23.25" hidden="false" customHeight="true" outlineLevel="0" collapsed="false">
      <c r="A42" s="162"/>
      <c r="B42" s="162"/>
      <c r="C42" s="163" t="n">
        <v>2021</v>
      </c>
      <c r="D42" s="203" t="n">
        <f aca="false">I42</f>
        <v>25</v>
      </c>
      <c r="E42" s="203" t="s">
        <v>16</v>
      </c>
      <c r="F42" s="203" t="s">
        <v>16</v>
      </c>
      <c r="G42" s="203" t="s">
        <v>16</v>
      </c>
      <c r="H42" s="203" t="s">
        <v>16</v>
      </c>
      <c r="I42" s="203" t="n">
        <f aca="false">I17+I24</f>
        <v>25</v>
      </c>
      <c r="J42" s="140" t="s">
        <v>16</v>
      </c>
      <c r="K42" s="133"/>
      <c r="L42" s="133"/>
    </row>
    <row r="43" customFormat="false" ht="24.75" hidden="false" customHeight="true" outlineLevel="0" collapsed="false">
      <c r="A43" s="162"/>
      <c r="B43" s="162"/>
      <c r="C43" s="163" t="n">
        <v>2022</v>
      </c>
      <c r="D43" s="203" t="n">
        <f aca="false">I43</f>
        <v>0</v>
      </c>
      <c r="E43" s="203" t="s">
        <v>16</v>
      </c>
      <c r="F43" s="203" t="s">
        <v>16</v>
      </c>
      <c r="G43" s="203" t="s">
        <v>16</v>
      </c>
      <c r="H43" s="203" t="s">
        <v>16</v>
      </c>
      <c r="I43" s="203" t="n">
        <f aca="false">I18+I25</f>
        <v>0</v>
      </c>
      <c r="J43" s="140" t="s">
        <v>16</v>
      </c>
      <c r="K43" s="133"/>
      <c r="L43" s="133"/>
    </row>
    <row r="44" customFormat="false" ht="22.5" hidden="false" customHeight="true" outlineLevel="0" collapsed="false">
      <c r="A44" s="162"/>
      <c r="B44" s="162"/>
      <c r="C44" s="163" t="n">
        <v>2023</v>
      </c>
      <c r="D44" s="203" t="n">
        <f aca="false">I44</f>
        <v>0</v>
      </c>
      <c r="E44" s="203" t="s">
        <v>16</v>
      </c>
      <c r="F44" s="203" t="s">
        <v>16</v>
      </c>
      <c r="G44" s="203" t="s">
        <v>16</v>
      </c>
      <c r="H44" s="203" t="s">
        <v>16</v>
      </c>
      <c r="I44" s="203" t="n">
        <f aca="false">I19+I26</f>
        <v>0</v>
      </c>
      <c r="J44" s="140" t="s">
        <v>16</v>
      </c>
      <c r="K44" s="133"/>
      <c r="L44" s="133"/>
    </row>
    <row r="45" customFormat="false" ht="21.75" hidden="false" customHeight="true" outlineLevel="0" collapsed="false">
      <c r="A45" s="162"/>
      <c r="B45" s="162"/>
      <c r="C45" s="163" t="s">
        <v>19</v>
      </c>
      <c r="D45" s="219" t="n">
        <f aca="false">D38+D39+D40+D41+D42+D43+D44</f>
        <v>168.689</v>
      </c>
      <c r="E45" s="219" t="s">
        <v>16</v>
      </c>
      <c r="F45" s="219" t="s">
        <v>16</v>
      </c>
      <c r="G45" s="219" t="s">
        <v>16</v>
      </c>
      <c r="H45" s="219" t="s">
        <v>16</v>
      </c>
      <c r="I45" s="219" t="n">
        <f aca="false">I43+I42+I41+I40+I39+I38+I44</f>
        <v>168.689</v>
      </c>
      <c r="J45" s="140" t="s">
        <v>16</v>
      </c>
      <c r="K45" s="133"/>
      <c r="L45" s="133"/>
    </row>
  </sheetData>
  <mergeCells count="30">
    <mergeCell ref="A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3:A19"/>
    <mergeCell ref="B13:B19"/>
    <mergeCell ref="K13:K19"/>
    <mergeCell ref="L13:L19"/>
    <mergeCell ref="A20:A26"/>
    <mergeCell ref="B20:B26"/>
    <mergeCell ref="K20:K26"/>
    <mergeCell ref="L20:L26"/>
    <mergeCell ref="A38:B45"/>
    <mergeCell ref="K38:L45"/>
  </mergeCells>
  <printOptions headings="false" gridLines="false" gridLinesSet="true" horizontalCentered="false" verticalCentered="false"/>
  <pageMargins left="0.275694444444444" right="0.196527777777778" top="0.275694444444444" bottom="0.196527777777778" header="0.511805555555555" footer="0.511805555555555"/>
  <pageSetup paperSize="9" scale="5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17"/>
  <sheetViews>
    <sheetView showFormulas="false" showGridLines="true" showRowColHeaders="true" showZeros="true" rightToLeft="false" tabSelected="false" showOutlineSymbols="true" defaultGridColor="true" view="pageBreakPreview" topLeftCell="A181" colorId="64" zoomScale="57" zoomScaleNormal="100" zoomScalePageLayoutView="57" workbookViewId="0">
      <selection pane="topLeft" activeCell="D159" activeCellId="0" sqref="D159"/>
    </sheetView>
  </sheetViews>
  <sheetFormatPr defaultColWidth="9.01171875" defaultRowHeight="63.75" zeroHeight="false" outlineLevelRow="0" outlineLevelCol="0"/>
  <cols>
    <col collapsed="false" customWidth="true" hidden="false" outlineLevel="0" max="1" min="1" style="220" width="8"/>
    <col collapsed="false" customWidth="true" hidden="false" outlineLevel="0" max="2" min="2" style="221" width="87"/>
    <col collapsed="false" customWidth="true" hidden="false" outlineLevel="0" max="3" min="3" style="220" width="14.86"/>
    <col collapsed="false" customWidth="true" hidden="false" outlineLevel="0" max="4" min="4" style="220" width="18.42"/>
    <col collapsed="false" customWidth="true" hidden="false" outlineLevel="0" max="5" min="5" style="220" width="10.71"/>
    <col collapsed="false" customWidth="true" hidden="false" outlineLevel="0" max="6" min="6" style="220" width="9.42"/>
    <col collapsed="false" customWidth="true" hidden="false" outlineLevel="0" max="7" min="7" style="220" width="15.29"/>
    <col collapsed="false" customWidth="true" hidden="false" outlineLevel="0" max="8" min="8" style="220" width="18"/>
    <col collapsed="false" customWidth="true" hidden="false" outlineLevel="0" max="9" min="9" style="220" width="16.71"/>
    <col collapsed="false" customWidth="true" hidden="false" outlineLevel="0" max="10" min="10" style="220" width="11.42"/>
    <col collapsed="false" customWidth="true" hidden="false" outlineLevel="0" max="11" min="11" style="220" width="65.86"/>
    <col collapsed="false" customWidth="true" hidden="false" outlineLevel="0" max="12" min="12" style="220" width="65.28"/>
    <col collapsed="false" customWidth="false" hidden="false" outlineLevel="0" max="1024" min="13" style="220" width="9"/>
  </cols>
  <sheetData>
    <row r="1" customFormat="false" ht="12" hidden="false" customHeight="true" outlineLevel="0" collapsed="false"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="221" customFormat="true" ht="18" hidden="false" customHeight="true" outlineLevel="0" collapsed="false">
      <c r="A2" s="223" t="s">
        <v>181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="221" customFormat="true" ht="38.25" hidden="false" customHeight="true" outlineLevel="0" collapsed="false">
      <c r="A3" s="224" t="s">
        <v>182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="221" customFormat="true" ht="21.75" hidden="false" customHeight="true" outlineLevel="0" collapsed="false">
      <c r="A4" s="225" t="s">
        <v>33</v>
      </c>
      <c r="B4" s="225" t="s">
        <v>34</v>
      </c>
      <c r="C4" s="225" t="s">
        <v>2</v>
      </c>
      <c r="D4" s="225" t="s">
        <v>144</v>
      </c>
      <c r="E4" s="225" t="s">
        <v>36</v>
      </c>
      <c r="F4" s="225"/>
      <c r="G4" s="225"/>
      <c r="H4" s="225"/>
      <c r="I4" s="225"/>
      <c r="J4" s="225" t="s">
        <v>8</v>
      </c>
      <c r="K4" s="225" t="s">
        <v>37</v>
      </c>
      <c r="L4" s="225" t="s">
        <v>38</v>
      </c>
    </row>
    <row r="5" s="221" customFormat="true" ht="21.75" hidden="false" customHeight="true" outlineLevel="0" collapsed="false">
      <c r="A5" s="225"/>
      <c r="B5" s="225"/>
      <c r="C5" s="225"/>
      <c r="D5" s="225"/>
      <c r="E5" s="226" t="s">
        <v>6</v>
      </c>
      <c r="F5" s="225" t="s">
        <v>7</v>
      </c>
      <c r="G5" s="225"/>
      <c r="H5" s="225"/>
      <c r="I5" s="225"/>
      <c r="J5" s="225"/>
      <c r="K5" s="225"/>
      <c r="L5" s="225"/>
    </row>
    <row r="6" s="221" customFormat="true" ht="40.5" hidden="false" customHeight="true" outlineLevel="0" collapsed="false">
      <c r="A6" s="225"/>
      <c r="B6" s="225"/>
      <c r="C6" s="225"/>
      <c r="D6" s="225"/>
      <c r="E6" s="225"/>
      <c r="F6" s="227" t="s">
        <v>9</v>
      </c>
      <c r="G6" s="227"/>
      <c r="H6" s="227"/>
      <c r="I6" s="225" t="s">
        <v>10</v>
      </c>
      <c r="J6" s="225"/>
      <c r="K6" s="225"/>
      <c r="L6" s="225"/>
    </row>
    <row r="7" s="221" customFormat="true" ht="19.5" hidden="false" customHeight="true" outlineLevel="0" collapsed="false">
      <c r="A7" s="225"/>
      <c r="B7" s="225"/>
      <c r="C7" s="225"/>
      <c r="D7" s="225"/>
      <c r="E7" s="226"/>
      <c r="F7" s="225" t="s">
        <v>11</v>
      </c>
      <c r="G7" s="225" t="s">
        <v>12</v>
      </c>
      <c r="H7" s="225"/>
      <c r="I7" s="225"/>
      <c r="J7" s="225"/>
      <c r="K7" s="225"/>
      <c r="L7" s="225"/>
    </row>
    <row r="8" s="221" customFormat="true" ht="56.25" hidden="false" customHeight="true" outlineLevel="0" collapsed="false">
      <c r="A8" s="225"/>
      <c r="B8" s="225"/>
      <c r="C8" s="225"/>
      <c r="D8" s="225"/>
      <c r="E8" s="226"/>
      <c r="F8" s="225"/>
      <c r="G8" s="228" t="s">
        <v>13</v>
      </c>
      <c r="H8" s="229" t="s">
        <v>14</v>
      </c>
      <c r="I8" s="225"/>
      <c r="J8" s="225"/>
      <c r="K8" s="225"/>
      <c r="L8" s="225"/>
    </row>
    <row r="9" s="221" customFormat="true" ht="18.75" hidden="false" customHeight="true" outlineLevel="0" collapsed="false">
      <c r="A9" s="230" t="n">
        <v>1</v>
      </c>
      <c r="B9" s="228" t="n">
        <v>2</v>
      </c>
      <c r="C9" s="228" t="n">
        <v>3</v>
      </c>
      <c r="D9" s="228" t="n">
        <v>4</v>
      </c>
      <c r="E9" s="228" t="n">
        <v>5</v>
      </c>
      <c r="F9" s="228" t="n">
        <v>6</v>
      </c>
      <c r="G9" s="228" t="n">
        <v>7</v>
      </c>
      <c r="H9" s="228" t="n">
        <v>8</v>
      </c>
      <c r="I9" s="228" t="n">
        <v>9</v>
      </c>
      <c r="J9" s="228" t="n">
        <v>10</v>
      </c>
      <c r="K9" s="228" t="n">
        <v>11</v>
      </c>
      <c r="L9" s="228" t="n">
        <v>12</v>
      </c>
    </row>
    <row r="10" s="221" customFormat="true" ht="24" hidden="false" customHeight="true" outlineLevel="0" collapsed="false">
      <c r="A10" s="231" t="s">
        <v>183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</row>
    <row r="11" s="221" customFormat="true" ht="24" hidden="false" customHeight="true" outlineLevel="0" collapsed="false">
      <c r="A11" s="232" t="s">
        <v>184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="221" customFormat="true" ht="40.5" hidden="false" customHeight="true" outlineLevel="0" collapsed="false">
      <c r="A12" s="233" t="s">
        <v>185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</row>
    <row r="13" customFormat="false" ht="48.75" hidden="false" customHeight="true" outlineLevel="0" collapsed="false">
      <c r="A13" s="234" t="s">
        <v>42</v>
      </c>
      <c r="B13" s="235" t="s">
        <v>186</v>
      </c>
      <c r="C13" s="235" t="s">
        <v>19</v>
      </c>
      <c r="D13" s="235" t="s">
        <v>16</v>
      </c>
      <c r="E13" s="235" t="s">
        <v>16</v>
      </c>
      <c r="F13" s="235" t="s">
        <v>16</v>
      </c>
      <c r="G13" s="235" t="s">
        <v>16</v>
      </c>
      <c r="H13" s="235" t="s">
        <v>16</v>
      </c>
      <c r="I13" s="235" t="s">
        <v>16</v>
      </c>
      <c r="J13" s="235" t="s">
        <v>16</v>
      </c>
      <c r="K13" s="235" t="s">
        <v>187</v>
      </c>
      <c r="L13" s="236" t="s">
        <v>188</v>
      </c>
    </row>
    <row r="14" customFormat="false" ht="78" hidden="false" customHeight="true" outlineLevel="0" collapsed="false">
      <c r="A14" s="234" t="s">
        <v>46</v>
      </c>
      <c r="B14" s="235" t="s">
        <v>189</v>
      </c>
      <c r="C14" s="235" t="s">
        <v>19</v>
      </c>
      <c r="D14" s="235" t="s">
        <v>16</v>
      </c>
      <c r="E14" s="235" t="s">
        <v>16</v>
      </c>
      <c r="F14" s="235" t="s">
        <v>16</v>
      </c>
      <c r="G14" s="235" t="s">
        <v>16</v>
      </c>
      <c r="H14" s="235" t="s">
        <v>16</v>
      </c>
      <c r="I14" s="235" t="s">
        <v>16</v>
      </c>
      <c r="J14" s="235" t="s">
        <v>16</v>
      </c>
      <c r="K14" s="235" t="s">
        <v>190</v>
      </c>
      <c r="L14" s="236" t="s">
        <v>191</v>
      </c>
    </row>
    <row r="15" customFormat="false" ht="66" hidden="false" customHeight="true" outlineLevel="0" collapsed="false">
      <c r="A15" s="234" t="s">
        <v>50</v>
      </c>
      <c r="B15" s="235" t="s">
        <v>192</v>
      </c>
      <c r="C15" s="235" t="s">
        <v>19</v>
      </c>
      <c r="D15" s="235" t="s">
        <v>16</v>
      </c>
      <c r="E15" s="235" t="s">
        <v>16</v>
      </c>
      <c r="F15" s="235" t="s">
        <v>16</v>
      </c>
      <c r="G15" s="235" t="s">
        <v>16</v>
      </c>
      <c r="H15" s="235" t="s">
        <v>16</v>
      </c>
      <c r="I15" s="235" t="s">
        <v>16</v>
      </c>
      <c r="J15" s="235" t="s">
        <v>16</v>
      </c>
      <c r="K15" s="235" t="s">
        <v>190</v>
      </c>
      <c r="L15" s="236" t="s">
        <v>191</v>
      </c>
    </row>
    <row r="16" customFormat="false" ht="45.75" hidden="false" customHeight="true" outlineLevel="0" collapsed="false">
      <c r="A16" s="234" t="s">
        <v>54</v>
      </c>
      <c r="B16" s="235" t="s">
        <v>193</v>
      </c>
      <c r="C16" s="235" t="s">
        <v>19</v>
      </c>
      <c r="D16" s="235" t="s">
        <v>16</v>
      </c>
      <c r="E16" s="235" t="s">
        <v>16</v>
      </c>
      <c r="F16" s="235" t="s">
        <v>16</v>
      </c>
      <c r="G16" s="235" t="s">
        <v>16</v>
      </c>
      <c r="H16" s="235" t="s">
        <v>16</v>
      </c>
      <c r="I16" s="235" t="s">
        <v>16</v>
      </c>
      <c r="J16" s="235" t="s">
        <v>16</v>
      </c>
      <c r="K16" s="235" t="s">
        <v>190</v>
      </c>
      <c r="L16" s="236" t="s">
        <v>194</v>
      </c>
    </row>
    <row r="17" customFormat="false" ht="90.75" hidden="false" customHeight="true" outlineLevel="0" collapsed="false">
      <c r="A17" s="234" t="s">
        <v>58</v>
      </c>
      <c r="B17" s="235" t="s">
        <v>195</v>
      </c>
      <c r="C17" s="235" t="s">
        <v>19</v>
      </c>
      <c r="D17" s="235" t="s">
        <v>16</v>
      </c>
      <c r="E17" s="235" t="s">
        <v>16</v>
      </c>
      <c r="F17" s="235" t="s">
        <v>16</v>
      </c>
      <c r="G17" s="235" t="s">
        <v>16</v>
      </c>
      <c r="H17" s="235" t="s">
        <v>16</v>
      </c>
      <c r="I17" s="235" t="s">
        <v>16</v>
      </c>
      <c r="J17" s="235" t="s">
        <v>16</v>
      </c>
      <c r="K17" s="235" t="s">
        <v>196</v>
      </c>
      <c r="L17" s="236" t="s">
        <v>197</v>
      </c>
    </row>
    <row r="18" customFormat="false" ht="21.75" hidden="false" customHeight="true" outlineLevel="0" collapsed="false">
      <c r="A18" s="234" t="s">
        <v>62</v>
      </c>
      <c r="B18" s="235" t="s">
        <v>198</v>
      </c>
      <c r="C18" s="235" t="n">
        <v>2017</v>
      </c>
      <c r="D18" s="235" t="s">
        <v>16</v>
      </c>
      <c r="E18" s="235" t="s">
        <v>16</v>
      </c>
      <c r="F18" s="235" t="s">
        <v>16</v>
      </c>
      <c r="G18" s="235" t="s">
        <v>16</v>
      </c>
      <c r="H18" s="235" t="s">
        <v>16</v>
      </c>
      <c r="I18" s="235" t="s">
        <v>16</v>
      </c>
      <c r="J18" s="235" t="s">
        <v>16</v>
      </c>
      <c r="K18" s="235" t="s">
        <v>199</v>
      </c>
      <c r="L18" s="236" t="s">
        <v>194</v>
      </c>
    </row>
    <row r="19" customFormat="false" ht="19.5" hidden="false" customHeight="true" outlineLevel="0" collapsed="false">
      <c r="A19" s="234"/>
      <c r="B19" s="235"/>
      <c r="C19" s="235" t="n">
        <v>2018</v>
      </c>
      <c r="D19" s="235" t="s">
        <v>16</v>
      </c>
      <c r="E19" s="235" t="s">
        <v>16</v>
      </c>
      <c r="F19" s="235" t="s">
        <v>16</v>
      </c>
      <c r="G19" s="235" t="s">
        <v>16</v>
      </c>
      <c r="H19" s="235" t="s">
        <v>16</v>
      </c>
      <c r="I19" s="235" t="s">
        <v>16</v>
      </c>
      <c r="J19" s="235"/>
      <c r="K19" s="235"/>
      <c r="L19" s="236"/>
    </row>
    <row r="20" customFormat="false" ht="21" hidden="false" customHeight="true" outlineLevel="0" collapsed="false">
      <c r="A20" s="234"/>
      <c r="B20" s="235"/>
      <c r="C20" s="235" t="n">
        <v>2019</v>
      </c>
      <c r="D20" s="235" t="s">
        <v>16</v>
      </c>
      <c r="E20" s="235" t="s">
        <v>16</v>
      </c>
      <c r="F20" s="235" t="s">
        <v>16</v>
      </c>
      <c r="G20" s="235" t="s">
        <v>16</v>
      </c>
      <c r="H20" s="235" t="s">
        <v>16</v>
      </c>
      <c r="I20" s="235" t="s">
        <v>16</v>
      </c>
      <c r="J20" s="235"/>
      <c r="K20" s="235"/>
      <c r="L20" s="236"/>
    </row>
    <row r="21" customFormat="false" ht="18" hidden="false" customHeight="true" outlineLevel="0" collapsed="false">
      <c r="A21" s="234"/>
      <c r="B21" s="235"/>
      <c r="C21" s="235" t="n">
        <v>2020</v>
      </c>
      <c r="D21" s="237" t="n">
        <f aca="false">I21</f>
        <v>0</v>
      </c>
      <c r="E21" s="235"/>
      <c r="F21" s="235"/>
      <c r="G21" s="235"/>
      <c r="H21" s="235"/>
      <c r="I21" s="237" t="n">
        <v>0</v>
      </c>
      <c r="J21" s="235"/>
      <c r="K21" s="235"/>
      <c r="L21" s="236"/>
    </row>
    <row r="22" customFormat="false" ht="21" hidden="false" customHeight="true" outlineLevel="0" collapsed="false">
      <c r="A22" s="234"/>
      <c r="B22" s="235"/>
      <c r="C22" s="235" t="n">
        <v>2021</v>
      </c>
      <c r="D22" s="235" t="s">
        <v>16</v>
      </c>
      <c r="E22" s="235" t="s">
        <v>16</v>
      </c>
      <c r="F22" s="235" t="s">
        <v>16</v>
      </c>
      <c r="G22" s="235" t="s">
        <v>16</v>
      </c>
      <c r="H22" s="235" t="s">
        <v>16</v>
      </c>
      <c r="I22" s="235" t="s">
        <v>16</v>
      </c>
      <c r="J22" s="235" t="s">
        <v>16</v>
      </c>
      <c r="K22" s="235"/>
      <c r="L22" s="236"/>
    </row>
    <row r="23" customFormat="false" ht="18.75" hidden="false" customHeight="true" outlineLevel="0" collapsed="false">
      <c r="A23" s="234"/>
      <c r="B23" s="235"/>
      <c r="C23" s="235" t="n">
        <v>2022</v>
      </c>
      <c r="D23" s="235" t="s">
        <v>16</v>
      </c>
      <c r="E23" s="235" t="s">
        <v>16</v>
      </c>
      <c r="F23" s="235" t="s">
        <v>16</v>
      </c>
      <c r="G23" s="235" t="s">
        <v>16</v>
      </c>
      <c r="H23" s="235" t="s">
        <v>16</v>
      </c>
      <c r="I23" s="235" t="s">
        <v>16</v>
      </c>
      <c r="J23" s="235" t="s">
        <v>16</v>
      </c>
      <c r="K23" s="235"/>
      <c r="L23" s="236"/>
    </row>
    <row r="24" customFormat="false" ht="18.75" hidden="false" customHeight="true" outlineLevel="0" collapsed="false">
      <c r="A24" s="234"/>
      <c r="B24" s="235"/>
      <c r="C24" s="235" t="n">
        <v>2023</v>
      </c>
      <c r="D24" s="235" t="s">
        <v>16</v>
      </c>
      <c r="E24" s="235" t="s">
        <v>16</v>
      </c>
      <c r="F24" s="235" t="s">
        <v>16</v>
      </c>
      <c r="G24" s="235" t="s">
        <v>16</v>
      </c>
      <c r="H24" s="235" t="s">
        <v>16</v>
      </c>
      <c r="I24" s="235" t="s">
        <v>16</v>
      </c>
      <c r="J24" s="235" t="s">
        <v>16</v>
      </c>
      <c r="K24" s="238"/>
      <c r="L24" s="236"/>
    </row>
    <row r="25" customFormat="false" ht="33.75" hidden="false" customHeight="true" outlineLevel="0" collapsed="false">
      <c r="A25" s="234" t="s">
        <v>66</v>
      </c>
      <c r="B25" s="235" t="s">
        <v>200</v>
      </c>
      <c r="C25" s="235" t="s">
        <v>19</v>
      </c>
      <c r="D25" s="235" t="s">
        <v>16</v>
      </c>
      <c r="E25" s="235" t="s">
        <v>16</v>
      </c>
      <c r="F25" s="235" t="s">
        <v>16</v>
      </c>
      <c r="G25" s="235" t="s">
        <v>16</v>
      </c>
      <c r="H25" s="235" t="s">
        <v>16</v>
      </c>
      <c r="I25" s="235" t="s">
        <v>16</v>
      </c>
      <c r="J25" s="235" t="s">
        <v>16</v>
      </c>
      <c r="K25" s="235" t="s">
        <v>199</v>
      </c>
      <c r="L25" s="236" t="s">
        <v>201</v>
      </c>
    </row>
    <row r="26" customFormat="false" ht="24.75" hidden="false" customHeight="true" outlineLevel="0" collapsed="false">
      <c r="A26" s="234"/>
      <c r="B26" s="239" t="s">
        <v>202</v>
      </c>
      <c r="C26" s="235"/>
      <c r="D26" s="235" t="s">
        <v>16</v>
      </c>
      <c r="E26" s="235" t="s">
        <v>16</v>
      </c>
      <c r="F26" s="235" t="s">
        <v>16</v>
      </c>
      <c r="G26" s="235" t="s">
        <v>16</v>
      </c>
      <c r="H26" s="235" t="s">
        <v>16</v>
      </c>
      <c r="I26" s="235" t="s">
        <v>16</v>
      </c>
      <c r="J26" s="235" t="s">
        <v>16</v>
      </c>
      <c r="K26" s="235"/>
      <c r="L26" s="236"/>
    </row>
    <row r="27" customFormat="false" ht="38.25" hidden="false" customHeight="true" outlineLevel="0" collapsed="false">
      <c r="A27" s="234"/>
      <c r="B27" s="239" t="s">
        <v>203</v>
      </c>
      <c r="C27" s="235"/>
      <c r="D27" s="235" t="s">
        <v>16</v>
      </c>
      <c r="E27" s="235" t="s">
        <v>16</v>
      </c>
      <c r="F27" s="235" t="s">
        <v>16</v>
      </c>
      <c r="G27" s="235" t="s">
        <v>16</v>
      </c>
      <c r="H27" s="235" t="s">
        <v>16</v>
      </c>
      <c r="I27" s="235" t="s">
        <v>16</v>
      </c>
      <c r="J27" s="235" t="s">
        <v>16</v>
      </c>
      <c r="K27" s="235" t="s">
        <v>204</v>
      </c>
      <c r="L27" s="236"/>
    </row>
    <row r="28" customFormat="false" ht="66" hidden="false" customHeight="true" outlineLevel="0" collapsed="false">
      <c r="A28" s="234" t="s">
        <v>70</v>
      </c>
      <c r="B28" s="235" t="s">
        <v>205</v>
      </c>
      <c r="C28" s="235" t="s">
        <v>19</v>
      </c>
      <c r="D28" s="235" t="s">
        <v>16</v>
      </c>
      <c r="E28" s="235" t="s">
        <v>16</v>
      </c>
      <c r="F28" s="235" t="s">
        <v>16</v>
      </c>
      <c r="G28" s="235" t="s">
        <v>16</v>
      </c>
      <c r="H28" s="235" t="s">
        <v>16</v>
      </c>
      <c r="I28" s="235" t="s">
        <v>16</v>
      </c>
      <c r="J28" s="235" t="s">
        <v>16</v>
      </c>
      <c r="K28" s="235" t="s">
        <v>206</v>
      </c>
      <c r="L28" s="236" t="s">
        <v>207</v>
      </c>
    </row>
    <row r="29" customFormat="false" ht="63.75" hidden="false" customHeight="true" outlineLevel="0" collapsed="false">
      <c r="A29" s="234" t="s">
        <v>74</v>
      </c>
      <c r="B29" s="235" t="s">
        <v>208</v>
      </c>
      <c r="C29" s="235" t="s">
        <v>19</v>
      </c>
      <c r="D29" s="235" t="s">
        <v>16</v>
      </c>
      <c r="E29" s="235" t="s">
        <v>16</v>
      </c>
      <c r="F29" s="235" t="s">
        <v>16</v>
      </c>
      <c r="G29" s="235" t="s">
        <v>16</v>
      </c>
      <c r="H29" s="235" t="s">
        <v>16</v>
      </c>
      <c r="I29" s="235" t="s">
        <v>16</v>
      </c>
      <c r="J29" s="235" t="s">
        <v>16</v>
      </c>
      <c r="K29" s="235" t="s">
        <v>209</v>
      </c>
      <c r="L29" s="236" t="s">
        <v>210</v>
      </c>
    </row>
    <row r="30" customFormat="false" ht="38.25" hidden="false" customHeight="true" outlineLevel="0" collapsed="false">
      <c r="A30" s="234"/>
      <c r="B30" s="239" t="s">
        <v>211</v>
      </c>
      <c r="C30" s="235"/>
      <c r="D30" s="235" t="s">
        <v>16</v>
      </c>
      <c r="E30" s="235" t="s">
        <v>16</v>
      </c>
      <c r="F30" s="235" t="s">
        <v>16</v>
      </c>
      <c r="G30" s="235" t="s">
        <v>16</v>
      </c>
      <c r="H30" s="235" t="s">
        <v>16</v>
      </c>
      <c r="I30" s="235" t="s">
        <v>16</v>
      </c>
      <c r="J30" s="235" t="s">
        <v>16</v>
      </c>
      <c r="K30" s="235"/>
      <c r="L30" s="236"/>
    </row>
    <row r="31" customFormat="false" ht="39.75" hidden="false" customHeight="true" outlineLevel="0" collapsed="false">
      <c r="A31" s="234"/>
      <c r="B31" s="239" t="s">
        <v>212</v>
      </c>
      <c r="C31" s="235"/>
      <c r="D31" s="235" t="s">
        <v>16</v>
      </c>
      <c r="E31" s="235" t="s">
        <v>16</v>
      </c>
      <c r="F31" s="235" t="s">
        <v>16</v>
      </c>
      <c r="G31" s="235" t="s">
        <v>16</v>
      </c>
      <c r="H31" s="235" t="s">
        <v>16</v>
      </c>
      <c r="I31" s="235" t="s">
        <v>16</v>
      </c>
      <c r="J31" s="235" t="s">
        <v>16</v>
      </c>
      <c r="K31" s="235"/>
      <c r="L31" s="236"/>
    </row>
    <row r="32" customFormat="false" ht="61.5" hidden="false" customHeight="true" outlineLevel="0" collapsed="false">
      <c r="A32" s="234" t="s">
        <v>78</v>
      </c>
      <c r="B32" s="235" t="s">
        <v>213</v>
      </c>
      <c r="C32" s="235" t="s">
        <v>19</v>
      </c>
      <c r="D32" s="235" t="s">
        <v>16</v>
      </c>
      <c r="E32" s="235" t="s">
        <v>16</v>
      </c>
      <c r="F32" s="235" t="s">
        <v>16</v>
      </c>
      <c r="G32" s="235" t="s">
        <v>16</v>
      </c>
      <c r="H32" s="235" t="s">
        <v>16</v>
      </c>
      <c r="I32" s="235" t="s">
        <v>16</v>
      </c>
      <c r="J32" s="235"/>
      <c r="K32" s="235" t="s">
        <v>214</v>
      </c>
      <c r="L32" s="236" t="s">
        <v>215</v>
      </c>
    </row>
    <row r="33" customFormat="false" ht="90" hidden="false" customHeight="true" outlineLevel="0" collapsed="false">
      <c r="A33" s="234" t="s">
        <v>80</v>
      </c>
      <c r="B33" s="235" t="s">
        <v>216</v>
      </c>
      <c r="C33" s="235" t="s">
        <v>19</v>
      </c>
      <c r="D33" s="235" t="s">
        <v>16</v>
      </c>
      <c r="E33" s="235" t="s">
        <v>16</v>
      </c>
      <c r="F33" s="235" t="s">
        <v>16</v>
      </c>
      <c r="G33" s="235" t="s">
        <v>16</v>
      </c>
      <c r="H33" s="235" t="s">
        <v>16</v>
      </c>
      <c r="I33" s="235" t="s">
        <v>16</v>
      </c>
      <c r="J33" s="235" t="s">
        <v>16</v>
      </c>
      <c r="K33" s="235" t="s">
        <v>214</v>
      </c>
      <c r="L33" s="236" t="s">
        <v>217</v>
      </c>
    </row>
    <row r="34" customFormat="false" ht="78" hidden="false" customHeight="true" outlineLevel="0" collapsed="false">
      <c r="A34" s="234" t="s">
        <v>175</v>
      </c>
      <c r="B34" s="235" t="s">
        <v>218</v>
      </c>
      <c r="C34" s="235" t="s">
        <v>19</v>
      </c>
      <c r="D34" s="235" t="s">
        <v>16</v>
      </c>
      <c r="E34" s="235" t="s">
        <v>16</v>
      </c>
      <c r="F34" s="235" t="s">
        <v>16</v>
      </c>
      <c r="G34" s="235" t="s">
        <v>16</v>
      </c>
      <c r="H34" s="235" t="s">
        <v>16</v>
      </c>
      <c r="I34" s="235" t="s">
        <v>16</v>
      </c>
      <c r="J34" s="235" t="s">
        <v>16</v>
      </c>
      <c r="K34" s="235" t="s">
        <v>219</v>
      </c>
      <c r="L34" s="236" t="s">
        <v>220</v>
      </c>
    </row>
    <row r="35" customFormat="false" ht="46.5" hidden="false" customHeight="true" outlineLevel="0" collapsed="false">
      <c r="A35" s="234" t="s">
        <v>178</v>
      </c>
      <c r="B35" s="235" t="s">
        <v>221</v>
      </c>
      <c r="C35" s="235" t="s">
        <v>19</v>
      </c>
      <c r="D35" s="235" t="s">
        <v>16</v>
      </c>
      <c r="E35" s="235" t="s">
        <v>16</v>
      </c>
      <c r="F35" s="235" t="s">
        <v>16</v>
      </c>
      <c r="G35" s="235" t="s">
        <v>16</v>
      </c>
      <c r="H35" s="235" t="s">
        <v>16</v>
      </c>
      <c r="I35" s="235" t="s">
        <v>16</v>
      </c>
      <c r="J35" s="235" t="s">
        <v>16</v>
      </c>
      <c r="K35" s="235" t="s">
        <v>219</v>
      </c>
      <c r="L35" s="236" t="s">
        <v>222</v>
      </c>
    </row>
    <row r="36" customFormat="false" ht="18.75" hidden="false" customHeight="true" outlineLevel="0" collapsed="false">
      <c r="A36" s="234" t="s">
        <v>223</v>
      </c>
      <c r="B36" s="235" t="s">
        <v>224</v>
      </c>
      <c r="C36" s="235" t="n">
        <v>2017</v>
      </c>
      <c r="D36" s="237" t="n">
        <f aca="false">I36</f>
        <v>5</v>
      </c>
      <c r="E36" s="237" t="s">
        <v>16</v>
      </c>
      <c r="F36" s="237" t="s">
        <v>16</v>
      </c>
      <c r="G36" s="237" t="s">
        <v>16</v>
      </c>
      <c r="H36" s="237" t="s">
        <v>16</v>
      </c>
      <c r="I36" s="237" t="n">
        <v>5</v>
      </c>
      <c r="J36" s="235" t="s">
        <v>16</v>
      </c>
      <c r="K36" s="235" t="s">
        <v>225</v>
      </c>
      <c r="L36" s="236" t="s">
        <v>226</v>
      </c>
    </row>
    <row r="37" customFormat="false" ht="18" hidden="false" customHeight="true" outlineLevel="0" collapsed="false">
      <c r="A37" s="234"/>
      <c r="B37" s="235"/>
      <c r="C37" s="235" t="n">
        <v>2018</v>
      </c>
      <c r="D37" s="237" t="n">
        <f aca="false">I37</f>
        <v>5</v>
      </c>
      <c r="E37" s="237" t="s">
        <v>16</v>
      </c>
      <c r="F37" s="237" t="s">
        <v>16</v>
      </c>
      <c r="G37" s="237" t="s">
        <v>16</v>
      </c>
      <c r="H37" s="237" t="s">
        <v>16</v>
      </c>
      <c r="I37" s="237" t="n">
        <v>5</v>
      </c>
      <c r="J37" s="235" t="s">
        <v>16</v>
      </c>
      <c r="K37" s="235"/>
      <c r="L37" s="236"/>
    </row>
    <row r="38" customFormat="false" ht="20.25" hidden="false" customHeight="true" outlineLevel="0" collapsed="false">
      <c r="A38" s="234"/>
      <c r="B38" s="235"/>
      <c r="C38" s="235" t="n">
        <v>2019</v>
      </c>
      <c r="D38" s="237" t="n">
        <f aca="false">I38</f>
        <v>0</v>
      </c>
      <c r="E38" s="237" t="s">
        <v>16</v>
      </c>
      <c r="F38" s="237" t="s">
        <v>16</v>
      </c>
      <c r="G38" s="237" t="s">
        <v>16</v>
      </c>
      <c r="H38" s="237" t="s">
        <v>16</v>
      </c>
      <c r="I38" s="237" t="n">
        <v>0</v>
      </c>
      <c r="J38" s="235" t="s">
        <v>16</v>
      </c>
      <c r="K38" s="235"/>
      <c r="L38" s="236"/>
    </row>
    <row r="39" customFormat="false" ht="23.25" hidden="false" customHeight="true" outlineLevel="0" collapsed="false">
      <c r="A39" s="234"/>
      <c r="B39" s="235"/>
      <c r="C39" s="235" t="n">
        <v>2020</v>
      </c>
      <c r="D39" s="237" t="n">
        <f aca="false">I39</f>
        <v>3</v>
      </c>
      <c r="E39" s="237"/>
      <c r="F39" s="237"/>
      <c r="G39" s="237"/>
      <c r="H39" s="237"/>
      <c r="I39" s="237" t="n">
        <v>3</v>
      </c>
      <c r="J39" s="235"/>
      <c r="K39" s="235"/>
      <c r="L39" s="236"/>
    </row>
    <row r="40" customFormat="false" ht="20.25" hidden="false" customHeight="true" outlineLevel="0" collapsed="false">
      <c r="A40" s="234"/>
      <c r="B40" s="235"/>
      <c r="C40" s="235" t="n">
        <v>2021</v>
      </c>
      <c r="D40" s="237" t="n">
        <f aca="false">I40</f>
        <v>3</v>
      </c>
      <c r="E40" s="237" t="s">
        <v>16</v>
      </c>
      <c r="F40" s="237" t="s">
        <v>16</v>
      </c>
      <c r="G40" s="237" t="s">
        <v>16</v>
      </c>
      <c r="H40" s="237" t="s">
        <v>16</v>
      </c>
      <c r="I40" s="237" t="n">
        <v>3</v>
      </c>
      <c r="J40" s="235" t="s">
        <v>16</v>
      </c>
      <c r="K40" s="235"/>
      <c r="L40" s="236"/>
    </row>
    <row r="41" customFormat="false" ht="23.25" hidden="false" customHeight="true" outlineLevel="0" collapsed="false">
      <c r="A41" s="234"/>
      <c r="B41" s="235"/>
      <c r="C41" s="235" t="n">
        <v>2022</v>
      </c>
      <c r="D41" s="237" t="n">
        <f aca="false">I41</f>
        <v>0</v>
      </c>
      <c r="E41" s="237" t="s">
        <v>16</v>
      </c>
      <c r="F41" s="237" t="s">
        <v>16</v>
      </c>
      <c r="G41" s="237" t="s">
        <v>16</v>
      </c>
      <c r="H41" s="237" t="s">
        <v>16</v>
      </c>
      <c r="I41" s="237" t="n">
        <v>0</v>
      </c>
      <c r="J41" s="235" t="s">
        <v>16</v>
      </c>
      <c r="K41" s="235"/>
      <c r="L41" s="236"/>
    </row>
    <row r="42" customFormat="false" ht="23.25" hidden="false" customHeight="true" outlineLevel="0" collapsed="false">
      <c r="A42" s="234"/>
      <c r="B42" s="235"/>
      <c r="C42" s="235" t="n">
        <v>2023</v>
      </c>
      <c r="D42" s="237" t="n">
        <f aca="false">I42</f>
        <v>0</v>
      </c>
      <c r="E42" s="237"/>
      <c r="F42" s="237"/>
      <c r="G42" s="237"/>
      <c r="H42" s="237"/>
      <c r="I42" s="237" t="n">
        <f aca="false">+I102+I103+I104+I105+I106+I107+I108+I123+I136+I149+I164+I178+I185+I192+I200</f>
        <v>0</v>
      </c>
      <c r="J42" s="235"/>
      <c r="K42" s="235"/>
      <c r="L42" s="236"/>
    </row>
    <row r="43" customFormat="false" ht="63.75" hidden="false" customHeight="true" outlineLevel="0" collapsed="false">
      <c r="A43" s="234" t="s">
        <v>227</v>
      </c>
      <c r="B43" s="235" t="s">
        <v>228</v>
      </c>
      <c r="C43" s="235" t="s">
        <v>19</v>
      </c>
      <c r="D43" s="235" t="s">
        <v>16</v>
      </c>
      <c r="E43" s="235" t="s">
        <v>16</v>
      </c>
      <c r="F43" s="235" t="s">
        <v>16</v>
      </c>
      <c r="G43" s="235" t="s">
        <v>16</v>
      </c>
      <c r="H43" s="235" t="s">
        <v>16</v>
      </c>
      <c r="I43" s="235" t="s">
        <v>16</v>
      </c>
      <c r="J43" s="235" t="s">
        <v>16</v>
      </c>
      <c r="K43" s="235" t="s">
        <v>219</v>
      </c>
      <c r="L43" s="236" t="s">
        <v>229</v>
      </c>
    </row>
    <row r="44" customFormat="false" ht="45.75" hidden="false" customHeight="true" outlineLevel="0" collapsed="false">
      <c r="A44" s="234" t="s">
        <v>230</v>
      </c>
      <c r="B44" s="235" t="s">
        <v>231</v>
      </c>
      <c r="C44" s="235" t="s">
        <v>19</v>
      </c>
      <c r="D44" s="235" t="s">
        <v>16</v>
      </c>
      <c r="E44" s="235" t="s">
        <v>16</v>
      </c>
      <c r="F44" s="235" t="s">
        <v>16</v>
      </c>
      <c r="G44" s="235" t="s">
        <v>16</v>
      </c>
      <c r="H44" s="235" t="s">
        <v>16</v>
      </c>
      <c r="I44" s="235" t="s">
        <v>16</v>
      </c>
      <c r="J44" s="235" t="s">
        <v>16</v>
      </c>
      <c r="K44" s="235" t="s">
        <v>219</v>
      </c>
      <c r="L44" s="236" t="s">
        <v>232</v>
      </c>
    </row>
    <row r="45" customFormat="false" ht="20.1" hidden="false" customHeight="true" outlineLevel="0" collapsed="false">
      <c r="A45" s="240" t="s">
        <v>233</v>
      </c>
      <c r="B45" s="241" t="s">
        <v>234</v>
      </c>
      <c r="C45" s="235" t="n">
        <v>2018</v>
      </c>
      <c r="D45" s="242" t="n">
        <f aca="false">D46+D47+D48+D49+D50+D51</f>
        <v>1676.431</v>
      </c>
      <c r="E45" s="242" t="n">
        <f aca="false">E46+E47+E48+E49+E50+E51</f>
        <v>0</v>
      </c>
      <c r="F45" s="242" t="s">
        <v>16</v>
      </c>
      <c r="G45" s="242" t="s">
        <v>16</v>
      </c>
      <c r="H45" s="242" t="n">
        <f aca="false">H46+H47+H48+H49+H50+H51</f>
        <v>0</v>
      </c>
      <c r="I45" s="242" t="n">
        <f aca="false">I46+I47+I48+I49+I50+I51</f>
        <v>1676.431</v>
      </c>
      <c r="J45" s="237" t="s">
        <v>16</v>
      </c>
      <c r="K45" s="243" t="s">
        <v>235</v>
      </c>
      <c r="L45" s="236" t="s">
        <v>236</v>
      </c>
    </row>
    <row r="46" customFormat="false" ht="20.1" hidden="false" customHeight="true" outlineLevel="0" collapsed="false">
      <c r="A46" s="240"/>
      <c r="B46" s="241"/>
      <c r="C46" s="235"/>
      <c r="D46" s="244" t="n">
        <v>214.643</v>
      </c>
      <c r="E46" s="235" t="n">
        <v>0</v>
      </c>
      <c r="F46" s="235" t="s">
        <v>16</v>
      </c>
      <c r="G46" s="235" t="s">
        <v>16</v>
      </c>
      <c r="H46" s="235" t="n">
        <v>0</v>
      </c>
      <c r="I46" s="245" t="n">
        <v>214.643</v>
      </c>
      <c r="J46" s="235" t="s">
        <v>16</v>
      </c>
      <c r="K46" s="243" t="s">
        <v>237</v>
      </c>
      <c r="L46" s="236"/>
    </row>
    <row r="47" customFormat="false" ht="20.1" hidden="false" customHeight="true" outlineLevel="0" collapsed="false">
      <c r="A47" s="240"/>
      <c r="B47" s="241"/>
      <c r="C47" s="235"/>
      <c r="D47" s="246" t="n">
        <v>246</v>
      </c>
      <c r="E47" s="235" t="n">
        <v>0</v>
      </c>
      <c r="F47" s="235" t="s">
        <v>16</v>
      </c>
      <c r="G47" s="235" t="s">
        <v>16</v>
      </c>
      <c r="H47" s="235" t="n">
        <v>0</v>
      </c>
      <c r="I47" s="246" t="n">
        <v>246</v>
      </c>
      <c r="J47" s="235" t="s">
        <v>16</v>
      </c>
      <c r="K47" s="243" t="s">
        <v>238</v>
      </c>
      <c r="L47" s="236"/>
    </row>
    <row r="48" customFormat="false" ht="20.1" hidden="false" customHeight="true" outlineLevel="0" collapsed="false">
      <c r="A48" s="240"/>
      <c r="B48" s="241"/>
      <c r="C48" s="235"/>
      <c r="D48" s="246" t="n">
        <v>129.925</v>
      </c>
      <c r="E48" s="235" t="n">
        <v>0</v>
      </c>
      <c r="F48" s="235" t="s">
        <v>16</v>
      </c>
      <c r="G48" s="235" t="s">
        <v>16</v>
      </c>
      <c r="H48" s="235" t="n">
        <v>0</v>
      </c>
      <c r="I48" s="244" t="n">
        <v>129.925</v>
      </c>
      <c r="J48" s="235" t="s">
        <v>16</v>
      </c>
      <c r="K48" s="243" t="s">
        <v>239</v>
      </c>
      <c r="L48" s="236"/>
    </row>
    <row r="49" customFormat="false" ht="20.1" hidden="false" customHeight="true" outlineLevel="0" collapsed="false">
      <c r="A49" s="240"/>
      <c r="B49" s="241"/>
      <c r="C49" s="235"/>
      <c r="D49" s="246" t="n">
        <v>91.626</v>
      </c>
      <c r="E49" s="235" t="n">
        <v>0</v>
      </c>
      <c r="F49" s="235" t="s">
        <v>16</v>
      </c>
      <c r="G49" s="235" t="s">
        <v>16</v>
      </c>
      <c r="H49" s="235" t="n">
        <v>0</v>
      </c>
      <c r="I49" s="244" t="n">
        <v>91.626</v>
      </c>
      <c r="J49" s="235" t="s">
        <v>16</v>
      </c>
      <c r="K49" s="243" t="s">
        <v>240</v>
      </c>
      <c r="L49" s="236"/>
    </row>
    <row r="50" customFormat="false" ht="20.1" hidden="false" customHeight="true" outlineLevel="0" collapsed="false">
      <c r="A50" s="240"/>
      <c r="B50" s="241"/>
      <c r="C50" s="235"/>
      <c r="D50" s="246" t="n">
        <v>949.97</v>
      </c>
      <c r="E50" s="235" t="n">
        <v>0</v>
      </c>
      <c r="F50" s="235" t="s">
        <v>16</v>
      </c>
      <c r="G50" s="235" t="s">
        <v>16</v>
      </c>
      <c r="H50" s="235" t="n">
        <v>0</v>
      </c>
      <c r="I50" s="244" t="n">
        <v>949.97</v>
      </c>
      <c r="J50" s="235" t="s">
        <v>16</v>
      </c>
      <c r="K50" s="243" t="s">
        <v>241</v>
      </c>
      <c r="L50" s="236"/>
    </row>
    <row r="51" customFormat="false" ht="20.1" hidden="false" customHeight="true" outlineLevel="0" collapsed="false">
      <c r="A51" s="240"/>
      <c r="B51" s="241"/>
      <c r="C51" s="235"/>
      <c r="D51" s="246" t="n">
        <v>44.267</v>
      </c>
      <c r="E51" s="235" t="n">
        <v>0</v>
      </c>
      <c r="F51" s="235" t="s">
        <v>16</v>
      </c>
      <c r="G51" s="235" t="s">
        <v>16</v>
      </c>
      <c r="H51" s="235" t="n">
        <v>0</v>
      </c>
      <c r="I51" s="245" t="n">
        <v>44.267</v>
      </c>
      <c r="J51" s="235" t="s">
        <v>16</v>
      </c>
      <c r="K51" s="243" t="s">
        <v>242</v>
      </c>
      <c r="L51" s="236"/>
    </row>
    <row r="52" customFormat="false" ht="20.1" hidden="false" customHeight="true" outlineLevel="0" collapsed="false">
      <c r="A52" s="240"/>
      <c r="B52" s="241"/>
      <c r="C52" s="235"/>
      <c r="D52" s="247" t="n">
        <f aca="false">D53+D54+D55+D56+D57+D58+D59</f>
        <v>5381.34478</v>
      </c>
      <c r="E52" s="247" t="n">
        <f aca="false">E53+E54+E55+E56+E57+E58+E59</f>
        <v>0</v>
      </c>
      <c r="F52" s="247" t="s">
        <v>16</v>
      </c>
      <c r="G52" s="247" t="s">
        <v>16</v>
      </c>
      <c r="H52" s="247" t="n">
        <f aca="false">H53+H54+H55+H56+H57+H58+H59</f>
        <v>0</v>
      </c>
      <c r="I52" s="247" t="n">
        <f aca="false">I53+I54+I55+I56+I57+I58+I59</f>
        <v>5381.34478</v>
      </c>
      <c r="J52" s="237" t="s">
        <v>16</v>
      </c>
      <c r="K52" s="243" t="s">
        <v>243</v>
      </c>
      <c r="L52" s="236"/>
    </row>
    <row r="53" customFormat="false" ht="20.1" hidden="false" customHeight="true" outlineLevel="0" collapsed="false">
      <c r="A53" s="240"/>
      <c r="B53" s="241"/>
      <c r="C53" s="235"/>
      <c r="D53" s="245" t="n">
        <f aca="false">I53</f>
        <v>774.579</v>
      </c>
      <c r="E53" s="246" t="n">
        <f aca="false">E223+E234+E245+E256+E268+E284</f>
        <v>0</v>
      </c>
      <c r="F53" s="246" t="s">
        <v>16</v>
      </c>
      <c r="G53" s="246" t="s">
        <v>16</v>
      </c>
      <c r="H53" s="246" t="n">
        <f aca="false">H223+H234+H245+H256+H268+H284</f>
        <v>0</v>
      </c>
      <c r="I53" s="245" t="n">
        <f aca="false">I111+I126+I139+I152+I167+I187</f>
        <v>774.579</v>
      </c>
      <c r="J53" s="246" t="s">
        <v>16</v>
      </c>
      <c r="K53" s="243" t="s">
        <v>244</v>
      </c>
      <c r="L53" s="236"/>
    </row>
    <row r="54" customFormat="false" ht="20.1" hidden="false" customHeight="true" outlineLevel="0" collapsed="false">
      <c r="A54" s="240"/>
      <c r="B54" s="241"/>
      <c r="C54" s="235"/>
      <c r="D54" s="245" t="n">
        <f aca="false">I54</f>
        <v>1854.38402</v>
      </c>
      <c r="E54" s="246" t="n">
        <f aca="false">E224+E235+E246+E257+E269</f>
        <v>0</v>
      </c>
      <c r="F54" s="246" t="s">
        <v>16</v>
      </c>
      <c r="G54" s="246" t="s">
        <v>16</v>
      </c>
      <c r="H54" s="246" t="n">
        <f aca="false">H224+H235+H246+H257+H269</f>
        <v>0</v>
      </c>
      <c r="I54" s="245" t="n">
        <v>1854.38402</v>
      </c>
      <c r="J54" s="246" t="s">
        <v>16</v>
      </c>
      <c r="K54" s="243" t="s">
        <v>245</v>
      </c>
      <c r="L54" s="236"/>
    </row>
    <row r="55" customFormat="false" ht="20.1" hidden="false" customHeight="true" outlineLevel="0" collapsed="false">
      <c r="A55" s="240"/>
      <c r="B55" s="241"/>
      <c r="C55" s="235"/>
      <c r="D55" s="245" t="n">
        <f aca="false">I55</f>
        <v>485.93573</v>
      </c>
      <c r="E55" s="246" t="n">
        <f aca="false">E225+E236+E247+E258+E270</f>
        <v>0</v>
      </c>
      <c r="F55" s="246" t="s">
        <v>16</v>
      </c>
      <c r="G55" s="246" t="s">
        <v>16</v>
      </c>
      <c r="H55" s="246" t="n">
        <f aca="false">H225+H236+H247+H258+H270</f>
        <v>0</v>
      </c>
      <c r="I55" s="245" t="n">
        <f aca="false">I113+I128+I141+I154+I169</f>
        <v>485.93573</v>
      </c>
      <c r="J55" s="246" t="s">
        <v>16</v>
      </c>
      <c r="K55" s="243" t="s">
        <v>246</v>
      </c>
      <c r="L55" s="236"/>
    </row>
    <row r="56" customFormat="false" ht="20.1" hidden="false" customHeight="true" outlineLevel="0" collapsed="false">
      <c r="A56" s="240"/>
      <c r="B56" s="241"/>
      <c r="C56" s="235"/>
      <c r="D56" s="245" t="n">
        <f aca="false">I56</f>
        <v>704.113</v>
      </c>
      <c r="E56" s="235" t="n">
        <v>0</v>
      </c>
      <c r="F56" s="235" t="s">
        <v>16</v>
      </c>
      <c r="G56" s="246" t="s">
        <v>16</v>
      </c>
      <c r="H56" s="246" t="n">
        <f aca="false">H237+H248+H259+H271</f>
        <v>0</v>
      </c>
      <c r="I56" s="245" t="n">
        <f aca="false">I114+I129+I142+I155+I170</f>
        <v>704.113</v>
      </c>
      <c r="J56" s="246" t="s">
        <v>16</v>
      </c>
      <c r="K56" s="243" t="s">
        <v>247</v>
      </c>
      <c r="L56" s="236"/>
    </row>
    <row r="57" customFormat="false" ht="20.1" hidden="false" customHeight="true" outlineLevel="0" collapsed="false">
      <c r="A57" s="240"/>
      <c r="B57" s="241"/>
      <c r="C57" s="235"/>
      <c r="D57" s="245" t="n">
        <f aca="false">I57</f>
        <v>746.361</v>
      </c>
      <c r="E57" s="235" t="n">
        <v>0</v>
      </c>
      <c r="F57" s="235" t="s">
        <v>16</v>
      </c>
      <c r="G57" s="246" t="s">
        <v>16</v>
      </c>
      <c r="H57" s="235" t="n">
        <v>0</v>
      </c>
      <c r="I57" s="245" t="n">
        <v>746.361</v>
      </c>
      <c r="J57" s="235" t="s">
        <v>16</v>
      </c>
      <c r="K57" s="243" t="s">
        <v>248</v>
      </c>
      <c r="L57" s="236"/>
    </row>
    <row r="58" customFormat="false" ht="20.1" hidden="false" customHeight="true" outlineLevel="0" collapsed="false">
      <c r="A58" s="240"/>
      <c r="B58" s="241"/>
      <c r="C58" s="235"/>
      <c r="D58" s="245" t="n">
        <f aca="false">I58</f>
        <v>535.81306</v>
      </c>
      <c r="E58" s="235" t="n">
        <v>0</v>
      </c>
      <c r="F58" s="235" t="s">
        <v>16</v>
      </c>
      <c r="G58" s="246" t="s">
        <v>16</v>
      </c>
      <c r="H58" s="235" t="n">
        <v>0</v>
      </c>
      <c r="I58" s="245" t="n">
        <f aca="false">I116+I131+I144+I157+I172</f>
        <v>535.81306</v>
      </c>
      <c r="J58" s="235" t="s">
        <v>16</v>
      </c>
      <c r="K58" s="243" t="s">
        <v>249</v>
      </c>
      <c r="L58" s="236"/>
    </row>
    <row r="59" customFormat="false" ht="20.1" hidden="false" customHeight="true" outlineLevel="0" collapsed="false">
      <c r="A59" s="240"/>
      <c r="B59" s="241"/>
      <c r="C59" s="235"/>
      <c r="D59" s="245" t="n">
        <f aca="false">I59</f>
        <v>280.15897</v>
      </c>
      <c r="E59" s="235" t="n">
        <v>0</v>
      </c>
      <c r="F59" s="235" t="s">
        <v>16</v>
      </c>
      <c r="G59" s="246" t="s">
        <v>16</v>
      </c>
      <c r="H59" s="235" t="n">
        <v>0</v>
      </c>
      <c r="I59" s="245" t="n">
        <f aca="false">I158+I173+I195</f>
        <v>280.15897</v>
      </c>
      <c r="J59" s="235" t="s">
        <v>16</v>
      </c>
      <c r="K59" s="243" t="s">
        <v>250</v>
      </c>
      <c r="L59" s="236"/>
    </row>
    <row r="60" customFormat="false" ht="20.1" hidden="false" customHeight="true" outlineLevel="0" collapsed="false">
      <c r="A60" s="240"/>
      <c r="B60" s="241"/>
      <c r="C60" s="235" t="n">
        <v>2019</v>
      </c>
      <c r="D60" s="245" t="n">
        <f aca="false">I60</f>
        <v>104.09125</v>
      </c>
      <c r="E60" s="235" t="s">
        <v>16</v>
      </c>
      <c r="F60" s="235" t="s">
        <v>16</v>
      </c>
      <c r="G60" s="246" t="s">
        <v>16</v>
      </c>
      <c r="H60" s="235"/>
      <c r="I60" s="245" t="n">
        <v>104.09125</v>
      </c>
      <c r="J60" s="235"/>
      <c r="K60" s="243" t="s">
        <v>237</v>
      </c>
      <c r="L60" s="236"/>
    </row>
    <row r="61" customFormat="false" ht="20.1" hidden="false" customHeight="true" outlineLevel="0" collapsed="false">
      <c r="A61" s="240"/>
      <c r="B61" s="241"/>
      <c r="C61" s="235"/>
      <c r="D61" s="246" t="n">
        <v>299.441</v>
      </c>
      <c r="E61" s="235" t="s">
        <v>16</v>
      </c>
      <c r="F61" s="235" t="s">
        <v>16</v>
      </c>
      <c r="G61" s="246" t="s">
        <v>16</v>
      </c>
      <c r="H61" s="235"/>
      <c r="I61" s="246" t="n">
        <v>299.441</v>
      </c>
      <c r="J61" s="235"/>
      <c r="K61" s="243" t="s">
        <v>238</v>
      </c>
      <c r="L61" s="236"/>
    </row>
    <row r="62" customFormat="false" ht="20.1" hidden="false" customHeight="true" outlineLevel="0" collapsed="false">
      <c r="A62" s="240"/>
      <c r="B62" s="241"/>
      <c r="C62" s="235"/>
      <c r="D62" s="237" t="n">
        <v>0</v>
      </c>
      <c r="E62" s="237" t="s">
        <v>16</v>
      </c>
      <c r="F62" s="237" t="s">
        <v>16</v>
      </c>
      <c r="G62" s="246" t="s">
        <v>16</v>
      </c>
      <c r="H62" s="237"/>
      <c r="I62" s="237" t="n">
        <v>0</v>
      </c>
      <c r="J62" s="248"/>
      <c r="K62" s="243" t="s">
        <v>239</v>
      </c>
      <c r="L62" s="236"/>
    </row>
    <row r="63" customFormat="false" ht="20.1" hidden="false" customHeight="true" outlineLevel="0" collapsed="false">
      <c r="A63" s="240"/>
      <c r="B63" s="241"/>
      <c r="C63" s="235"/>
      <c r="D63" s="237" t="n">
        <v>0</v>
      </c>
      <c r="E63" s="237" t="s">
        <v>16</v>
      </c>
      <c r="F63" s="237" t="s">
        <v>16</v>
      </c>
      <c r="G63" s="246" t="s">
        <v>16</v>
      </c>
      <c r="H63" s="237"/>
      <c r="I63" s="237" t="n">
        <v>0</v>
      </c>
      <c r="J63" s="248"/>
      <c r="K63" s="243" t="s">
        <v>241</v>
      </c>
      <c r="L63" s="236"/>
    </row>
    <row r="64" customFormat="false" ht="20.1" hidden="false" customHeight="true" outlineLevel="0" collapsed="false">
      <c r="A64" s="240"/>
      <c r="B64" s="241"/>
      <c r="C64" s="235"/>
      <c r="D64" s="246" t="n">
        <v>68.066</v>
      </c>
      <c r="E64" s="235" t="s">
        <v>16</v>
      </c>
      <c r="F64" s="235" t="s">
        <v>16</v>
      </c>
      <c r="G64" s="246" t="s">
        <v>16</v>
      </c>
      <c r="H64" s="235"/>
      <c r="I64" s="246" t="n">
        <v>68.066</v>
      </c>
      <c r="J64" s="248"/>
      <c r="K64" s="243" t="s">
        <v>251</v>
      </c>
      <c r="L64" s="236"/>
    </row>
    <row r="65" customFormat="false" ht="20.1" hidden="false" customHeight="true" outlineLevel="0" collapsed="false">
      <c r="A65" s="240"/>
      <c r="B65" s="241"/>
      <c r="C65" s="235"/>
      <c r="D65" s="237" t="n">
        <v>0</v>
      </c>
      <c r="E65" s="237"/>
      <c r="F65" s="237" t="s">
        <v>16</v>
      </c>
      <c r="G65" s="246" t="s">
        <v>16</v>
      </c>
      <c r="H65" s="237"/>
      <c r="I65" s="237" t="n">
        <v>0</v>
      </c>
      <c r="J65" s="248"/>
      <c r="K65" s="243" t="s">
        <v>252</v>
      </c>
      <c r="L65" s="236"/>
    </row>
    <row r="66" customFormat="false" ht="20.1" hidden="false" customHeight="true" outlineLevel="0" collapsed="false">
      <c r="A66" s="240"/>
      <c r="B66" s="241"/>
      <c r="C66" s="235"/>
      <c r="D66" s="237" t="n">
        <v>0</v>
      </c>
      <c r="E66" s="235"/>
      <c r="F66" s="235" t="s">
        <v>16</v>
      </c>
      <c r="G66" s="246" t="s">
        <v>16</v>
      </c>
      <c r="H66" s="235"/>
      <c r="I66" s="237" t="n">
        <v>0</v>
      </c>
      <c r="J66" s="248"/>
      <c r="K66" s="243" t="s">
        <v>244</v>
      </c>
      <c r="L66" s="236"/>
    </row>
    <row r="67" customFormat="false" ht="20.1" hidden="false" customHeight="true" outlineLevel="0" collapsed="false">
      <c r="A67" s="240"/>
      <c r="B67" s="241"/>
      <c r="C67" s="235"/>
      <c r="D67" s="237" t="n">
        <v>0</v>
      </c>
      <c r="E67" s="235"/>
      <c r="F67" s="235" t="s">
        <v>16</v>
      </c>
      <c r="G67" s="246" t="s">
        <v>16</v>
      </c>
      <c r="H67" s="235"/>
      <c r="I67" s="237" t="n">
        <v>0</v>
      </c>
      <c r="J67" s="248"/>
      <c r="K67" s="243" t="s">
        <v>245</v>
      </c>
      <c r="L67" s="236"/>
    </row>
    <row r="68" customFormat="false" ht="20.1" hidden="false" customHeight="true" outlineLevel="0" collapsed="false">
      <c r="A68" s="240"/>
      <c r="B68" s="241"/>
      <c r="C68" s="235"/>
      <c r="D68" s="237" t="n">
        <v>0</v>
      </c>
      <c r="E68" s="235"/>
      <c r="F68" s="235" t="s">
        <v>16</v>
      </c>
      <c r="G68" s="246" t="s">
        <v>16</v>
      </c>
      <c r="H68" s="235"/>
      <c r="I68" s="237" t="n">
        <v>0</v>
      </c>
      <c r="J68" s="248"/>
      <c r="K68" s="243" t="s">
        <v>246</v>
      </c>
      <c r="L68" s="236"/>
    </row>
    <row r="69" customFormat="false" ht="20.1" hidden="false" customHeight="true" outlineLevel="0" collapsed="false">
      <c r="A69" s="240"/>
      <c r="B69" s="241"/>
      <c r="C69" s="235"/>
      <c r="D69" s="237" t="n">
        <v>0</v>
      </c>
      <c r="E69" s="235"/>
      <c r="F69" s="235" t="s">
        <v>16</v>
      </c>
      <c r="G69" s="246" t="s">
        <v>16</v>
      </c>
      <c r="H69" s="235"/>
      <c r="I69" s="237" t="n">
        <v>0</v>
      </c>
      <c r="J69" s="248"/>
      <c r="K69" s="243" t="s">
        <v>247</v>
      </c>
      <c r="L69" s="236"/>
    </row>
    <row r="70" customFormat="false" ht="20.1" hidden="false" customHeight="true" outlineLevel="0" collapsed="false">
      <c r="A70" s="240"/>
      <c r="B70" s="241"/>
      <c r="C70" s="235"/>
      <c r="D70" s="237" t="n">
        <v>0</v>
      </c>
      <c r="E70" s="235"/>
      <c r="F70" s="235" t="s">
        <v>16</v>
      </c>
      <c r="G70" s="246" t="s">
        <v>16</v>
      </c>
      <c r="H70" s="235"/>
      <c r="I70" s="237" t="n">
        <v>0</v>
      </c>
      <c r="J70" s="248"/>
      <c r="K70" s="243" t="s">
        <v>248</v>
      </c>
      <c r="L70" s="236"/>
    </row>
    <row r="71" customFormat="false" ht="20.1" hidden="false" customHeight="true" outlineLevel="0" collapsed="false">
      <c r="A71" s="240"/>
      <c r="B71" s="241"/>
      <c r="C71" s="235"/>
      <c r="D71" s="237" t="n">
        <v>0</v>
      </c>
      <c r="E71" s="235"/>
      <c r="F71" s="235" t="s">
        <v>16</v>
      </c>
      <c r="G71" s="246" t="s">
        <v>16</v>
      </c>
      <c r="H71" s="235"/>
      <c r="I71" s="237" t="n">
        <v>0</v>
      </c>
      <c r="J71" s="248"/>
      <c r="K71" s="243" t="s">
        <v>249</v>
      </c>
      <c r="L71" s="236"/>
    </row>
    <row r="72" customFormat="false" ht="20.1" hidden="false" customHeight="true" outlineLevel="0" collapsed="false">
      <c r="A72" s="240"/>
      <c r="B72" s="241"/>
      <c r="C72" s="235"/>
      <c r="D72" s="237" t="n">
        <v>0</v>
      </c>
      <c r="E72" s="235"/>
      <c r="F72" s="235" t="s">
        <v>16</v>
      </c>
      <c r="G72" s="246" t="s">
        <v>16</v>
      </c>
      <c r="H72" s="235"/>
      <c r="I72" s="237" t="n">
        <v>0</v>
      </c>
      <c r="J72" s="248"/>
      <c r="K72" s="243" t="s">
        <v>250</v>
      </c>
      <c r="L72" s="236"/>
    </row>
    <row r="73" customFormat="false" ht="20.1" hidden="false" customHeight="true" outlineLevel="0" collapsed="false">
      <c r="A73" s="240"/>
      <c r="B73" s="241"/>
      <c r="C73" s="235" t="n">
        <v>2020</v>
      </c>
      <c r="D73" s="237" t="n">
        <f aca="false">D120</f>
        <v>0</v>
      </c>
      <c r="E73" s="237"/>
      <c r="F73" s="237" t="s">
        <v>16</v>
      </c>
      <c r="G73" s="246" t="s">
        <v>16</v>
      </c>
      <c r="H73" s="237"/>
      <c r="I73" s="237" t="n">
        <f aca="false">I120</f>
        <v>0</v>
      </c>
      <c r="J73" s="248"/>
      <c r="K73" s="243" t="s">
        <v>253</v>
      </c>
      <c r="L73" s="236" t="s">
        <v>236</v>
      </c>
    </row>
    <row r="74" customFormat="false" ht="20.1" hidden="false" customHeight="true" outlineLevel="0" collapsed="false">
      <c r="A74" s="240"/>
      <c r="B74" s="241"/>
      <c r="C74" s="235"/>
      <c r="D74" s="237" t="n">
        <v>0</v>
      </c>
      <c r="E74" s="237"/>
      <c r="F74" s="237" t="s">
        <v>16</v>
      </c>
      <c r="G74" s="246" t="s">
        <v>16</v>
      </c>
      <c r="H74" s="237"/>
      <c r="I74" s="237" t="n">
        <v>0</v>
      </c>
      <c r="J74" s="248"/>
      <c r="K74" s="243" t="s">
        <v>254</v>
      </c>
      <c r="L74" s="236"/>
    </row>
    <row r="75" customFormat="false" ht="20.1" hidden="false" customHeight="true" outlineLevel="0" collapsed="false">
      <c r="A75" s="240"/>
      <c r="B75" s="241"/>
      <c r="C75" s="235"/>
      <c r="D75" s="237" t="n">
        <f aca="false">I75</f>
        <v>0</v>
      </c>
      <c r="E75" s="237"/>
      <c r="F75" s="237" t="s">
        <v>16</v>
      </c>
      <c r="G75" s="246" t="s">
        <v>16</v>
      </c>
      <c r="H75" s="237"/>
      <c r="I75" s="237" t="n">
        <f aca="false">0</f>
        <v>0</v>
      </c>
      <c r="J75" s="248"/>
      <c r="K75" s="243" t="s">
        <v>239</v>
      </c>
      <c r="L75" s="236"/>
    </row>
    <row r="76" customFormat="false" ht="20.1" hidden="false" customHeight="true" outlineLevel="0" collapsed="false">
      <c r="A76" s="240"/>
      <c r="B76" s="241"/>
      <c r="C76" s="235"/>
      <c r="D76" s="237" t="n">
        <f aca="false">I76</f>
        <v>51.478</v>
      </c>
      <c r="E76" s="237"/>
      <c r="F76" s="237" t="s">
        <v>16</v>
      </c>
      <c r="G76" s="246" t="s">
        <v>16</v>
      </c>
      <c r="H76" s="237"/>
      <c r="I76" s="237" t="n">
        <v>51.478</v>
      </c>
      <c r="J76" s="248"/>
      <c r="K76" s="243" t="s">
        <v>252</v>
      </c>
      <c r="L76" s="236"/>
    </row>
    <row r="77" customFormat="false" ht="20.1" hidden="false" customHeight="true" outlineLevel="0" collapsed="false">
      <c r="A77" s="240"/>
      <c r="B77" s="241"/>
      <c r="C77" s="235"/>
      <c r="D77" s="237" t="n">
        <v>0</v>
      </c>
      <c r="E77" s="237"/>
      <c r="F77" s="237" t="s">
        <v>16</v>
      </c>
      <c r="G77" s="246" t="s">
        <v>16</v>
      </c>
      <c r="H77" s="237"/>
      <c r="I77" s="237" t="n">
        <v>0</v>
      </c>
      <c r="J77" s="248"/>
      <c r="K77" s="243" t="s">
        <v>241</v>
      </c>
      <c r="L77" s="236"/>
    </row>
    <row r="78" customFormat="false" ht="20.1" hidden="false" customHeight="true" outlineLevel="0" collapsed="false">
      <c r="A78" s="240"/>
      <c r="B78" s="241"/>
      <c r="C78" s="235"/>
      <c r="D78" s="237" t="n">
        <v>0</v>
      </c>
      <c r="E78" s="237"/>
      <c r="F78" s="237" t="s">
        <v>16</v>
      </c>
      <c r="G78" s="246" t="s">
        <v>16</v>
      </c>
      <c r="H78" s="237"/>
      <c r="I78" s="237" t="n">
        <v>0</v>
      </c>
      <c r="J78" s="248"/>
      <c r="K78" s="243" t="s">
        <v>251</v>
      </c>
      <c r="L78" s="236"/>
    </row>
    <row r="79" customFormat="false" ht="20.1" hidden="false" customHeight="true" outlineLevel="0" collapsed="false">
      <c r="A79" s="240"/>
      <c r="B79" s="241"/>
      <c r="C79" s="235"/>
      <c r="D79" s="237" t="n">
        <v>0</v>
      </c>
      <c r="E79" s="237"/>
      <c r="F79" s="237" t="s">
        <v>16</v>
      </c>
      <c r="G79" s="246" t="s">
        <v>16</v>
      </c>
      <c r="H79" s="237"/>
      <c r="I79" s="237" t="n">
        <v>0</v>
      </c>
      <c r="J79" s="248"/>
      <c r="K79" s="243" t="s">
        <v>244</v>
      </c>
      <c r="L79" s="236"/>
    </row>
    <row r="80" customFormat="false" ht="20.1" hidden="false" customHeight="true" outlineLevel="0" collapsed="false">
      <c r="A80" s="240"/>
      <c r="B80" s="241"/>
      <c r="C80" s="235"/>
      <c r="D80" s="237" t="n">
        <v>0</v>
      </c>
      <c r="E80" s="237"/>
      <c r="F80" s="237" t="s">
        <v>16</v>
      </c>
      <c r="G80" s="246" t="s">
        <v>16</v>
      </c>
      <c r="H80" s="237"/>
      <c r="I80" s="237" t="n">
        <v>0</v>
      </c>
      <c r="J80" s="248"/>
      <c r="K80" s="243" t="s">
        <v>245</v>
      </c>
      <c r="L80" s="236"/>
    </row>
    <row r="81" customFormat="false" ht="20.1" hidden="false" customHeight="true" outlineLevel="0" collapsed="false">
      <c r="A81" s="240"/>
      <c r="B81" s="241"/>
      <c r="C81" s="235"/>
      <c r="D81" s="237" t="n">
        <v>0</v>
      </c>
      <c r="E81" s="237"/>
      <c r="F81" s="237" t="s">
        <v>16</v>
      </c>
      <c r="G81" s="246" t="s">
        <v>16</v>
      </c>
      <c r="H81" s="237"/>
      <c r="I81" s="237" t="n">
        <v>0</v>
      </c>
      <c r="J81" s="248"/>
      <c r="K81" s="243" t="s">
        <v>246</v>
      </c>
      <c r="L81" s="236"/>
    </row>
    <row r="82" customFormat="false" ht="20.1" hidden="false" customHeight="true" outlineLevel="0" collapsed="false">
      <c r="A82" s="240"/>
      <c r="B82" s="241"/>
      <c r="C82" s="235"/>
      <c r="D82" s="237" t="n">
        <v>0</v>
      </c>
      <c r="E82" s="237" t="s">
        <v>16</v>
      </c>
      <c r="F82" s="237" t="s">
        <v>16</v>
      </c>
      <c r="G82" s="246" t="s">
        <v>16</v>
      </c>
      <c r="H82" s="237" t="s">
        <v>16</v>
      </c>
      <c r="I82" s="237" t="n">
        <v>0</v>
      </c>
      <c r="J82" s="235" t="s">
        <v>16</v>
      </c>
      <c r="K82" s="243" t="s">
        <v>247</v>
      </c>
      <c r="L82" s="236"/>
    </row>
    <row r="83" customFormat="false" ht="20.1" hidden="false" customHeight="true" outlineLevel="0" collapsed="false">
      <c r="A83" s="240"/>
      <c r="B83" s="241"/>
      <c r="C83" s="235"/>
      <c r="D83" s="237" t="n">
        <v>0</v>
      </c>
      <c r="E83" s="237"/>
      <c r="F83" s="237" t="s">
        <v>16</v>
      </c>
      <c r="G83" s="246" t="s">
        <v>16</v>
      </c>
      <c r="H83" s="237"/>
      <c r="I83" s="237" t="n">
        <v>0</v>
      </c>
      <c r="J83" s="235"/>
      <c r="K83" s="243" t="s">
        <v>248</v>
      </c>
      <c r="L83" s="236"/>
    </row>
    <row r="84" customFormat="false" ht="20.1" hidden="false" customHeight="true" outlineLevel="0" collapsed="false">
      <c r="A84" s="240"/>
      <c r="B84" s="241"/>
      <c r="C84" s="235" t="n">
        <v>2021</v>
      </c>
      <c r="D84" s="237" t="n">
        <f aca="false">I84</f>
        <v>0</v>
      </c>
      <c r="E84" s="235"/>
      <c r="F84" s="235" t="s">
        <v>16</v>
      </c>
      <c r="G84" s="246" t="s">
        <v>16</v>
      </c>
      <c r="H84" s="235"/>
      <c r="I84" s="237" t="n">
        <v>0</v>
      </c>
      <c r="J84" s="235"/>
      <c r="K84" s="243" t="s">
        <v>237</v>
      </c>
      <c r="L84" s="236" t="s">
        <v>236</v>
      </c>
    </row>
    <row r="85" customFormat="false" ht="20.1" hidden="false" customHeight="true" outlineLevel="0" collapsed="false">
      <c r="A85" s="240"/>
      <c r="B85" s="241"/>
      <c r="C85" s="235"/>
      <c r="D85" s="237" t="n">
        <v>0</v>
      </c>
      <c r="E85" s="237"/>
      <c r="F85" s="237" t="s">
        <v>16</v>
      </c>
      <c r="G85" s="246" t="s">
        <v>16</v>
      </c>
      <c r="H85" s="237"/>
      <c r="I85" s="237" t="n">
        <v>0</v>
      </c>
      <c r="J85" s="235"/>
      <c r="K85" s="243" t="s">
        <v>238</v>
      </c>
      <c r="L85" s="236"/>
    </row>
    <row r="86" customFormat="false" ht="20.1" hidden="false" customHeight="true" outlineLevel="0" collapsed="false">
      <c r="A86" s="240"/>
      <c r="B86" s="241"/>
      <c r="C86" s="235"/>
      <c r="D86" s="237" t="n">
        <f aca="false">I86</f>
        <v>0</v>
      </c>
      <c r="E86" s="237"/>
      <c r="F86" s="237" t="s">
        <v>16</v>
      </c>
      <c r="G86" s="246" t="s">
        <v>16</v>
      </c>
      <c r="H86" s="237"/>
      <c r="I86" s="237" t="n">
        <v>0</v>
      </c>
      <c r="J86" s="235"/>
      <c r="K86" s="243" t="s">
        <v>239</v>
      </c>
      <c r="L86" s="236"/>
    </row>
    <row r="87" customFormat="false" ht="20.1" hidden="false" customHeight="true" outlineLevel="0" collapsed="false">
      <c r="A87" s="240"/>
      <c r="B87" s="241"/>
      <c r="C87" s="235"/>
      <c r="D87" s="237" t="n">
        <v>0</v>
      </c>
      <c r="E87" s="237"/>
      <c r="F87" s="237" t="s">
        <v>16</v>
      </c>
      <c r="G87" s="246" t="s">
        <v>16</v>
      </c>
      <c r="H87" s="237"/>
      <c r="I87" s="237" t="n">
        <v>0</v>
      </c>
      <c r="J87" s="235"/>
      <c r="K87" s="243" t="s">
        <v>240</v>
      </c>
      <c r="L87" s="236"/>
    </row>
    <row r="88" customFormat="false" ht="20.1" hidden="false" customHeight="true" outlineLevel="0" collapsed="false">
      <c r="A88" s="240"/>
      <c r="B88" s="241"/>
      <c r="C88" s="235"/>
      <c r="D88" s="237" t="n">
        <v>0</v>
      </c>
      <c r="E88" s="237"/>
      <c r="F88" s="237" t="s">
        <v>16</v>
      </c>
      <c r="G88" s="246" t="s">
        <v>16</v>
      </c>
      <c r="H88" s="237"/>
      <c r="I88" s="237" t="n">
        <v>0</v>
      </c>
      <c r="J88" s="235"/>
      <c r="K88" s="243" t="s">
        <v>241</v>
      </c>
      <c r="L88" s="236"/>
    </row>
    <row r="89" customFormat="false" ht="20.1" hidden="false" customHeight="true" outlineLevel="0" collapsed="false">
      <c r="A89" s="240"/>
      <c r="B89" s="241"/>
      <c r="C89" s="235"/>
      <c r="D89" s="237" t="n">
        <v>0</v>
      </c>
      <c r="E89" s="235"/>
      <c r="F89" s="235" t="s">
        <v>16</v>
      </c>
      <c r="G89" s="246" t="s">
        <v>16</v>
      </c>
      <c r="H89" s="235"/>
      <c r="I89" s="237" t="n">
        <v>0</v>
      </c>
      <c r="J89" s="235"/>
      <c r="K89" s="243" t="s">
        <v>242</v>
      </c>
      <c r="L89" s="236"/>
    </row>
    <row r="90" customFormat="false" ht="20.1" hidden="false" customHeight="true" outlineLevel="0" collapsed="false">
      <c r="A90" s="240"/>
      <c r="B90" s="241"/>
      <c r="C90" s="235"/>
      <c r="D90" s="237" t="n">
        <v>0</v>
      </c>
      <c r="E90" s="235"/>
      <c r="F90" s="235" t="s">
        <v>16</v>
      </c>
      <c r="G90" s="246" t="s">
        <v>16</v>
      </c>
      <c r="H90" s="235"/>
      <c r="I90" s="237" t="n">
        <v>0</v>
      </c>
      <c r="J90" s="235"/>
      <c r="K90" s="243" t="s">
        <v>244</v>
      </c>
      <c r="L90" s="236"/>
    </row>
    <row r="91" customFormat="false" ht="20.1" hidden="false" customHeight="true" outlineLevel="0" collapsed="false">
      <c r="A91" s="240"/>
      <c r="B91" s="241"/>
      <c r="C91" s="235"/>
      <c r="D91" s="237" t="n">
        <v>0</v>
      </c>
      <c r="E91" s="235"/>
      <c r="F91" s="235" t="s">
        <v>16</v>
      </c>
      <c r="G91" s="246" t="s">
        <v>16</v>
      </c>
      <c r="H91" s="235"/>
      <c r="I91" s="237" t="n">
        <v>0</v>
      </c>
      <c r="J91" s="235"/>
      <c r="K91" s="243" t="s">
        <v>245</v>
      </c>
      <c r="L91" s="236"/>
    </row>
    <row r="92" customFormat="false" ht="20.1" hidden="false" customHeight="true" outlineLevel="0" collapsed="false">
      <c r="A92" s="240"/>
      <c r="B92" s="241"/>
      <c r="C92" s="235"/>
      <c r="D92" s="237" t="n">
        <v>0</v>
      </c>
      <c r="E92" s="235"/>
      <c r="F92" s="235" t="s">
        <v>16</v>
      </c>
      <c r="G92" s="246" t="s">
        <v>16</v>
      </c>
      <c r="H92" s="235"/>
      <c r="I92" s="237" t="n">
        <v>0</v>
      </c>
      <c r="J92" s="235"/>
      <c r="K92" s="243" t="s">
        <v>246</v>
      </c>
      <c r="L92" s="236"/>
    </row>
    <row r="93" customFormat="false" ht="20.1" hidden="false" customHeight="true" outlineLevel="0" collapsed="false">
      <c r="A93" s="240"/>
      <c r="B93" s="241"/>
      <c r="C93" s="235"/>
      <c r="D93" s="237" t="n">
        <v>0</v>
      </c>
      <c r="E93" s="235"/>
      <c r="F93" s="235" t="s">
        <v>16</v>
      </c>
      <c r="G93" s="246" t="s">
        <v>16</v>
      </c>
      <c r="H93" s="235"/>
      <c r="I93" s="237" t="n">
        <v>0</v>
      </c>
      <c r="J93" s="235"/>
      <c r="K93" s="243" t="s">
        <v>247</v>
      </c>
      <c r="L93" s="236"/>
    </row>
    <row r="94" customFormat="false" ht="20.1" hidden="false" customHeight="true" outlineLevel="0" collapsed="false">
      <c r="A94" s="240"/>
      <c r="B94" s="241"/>
      <c r="C94" s="235"/>
      <c r="D94" s="237" t="n">
        <v>0</v>
      </c>
      <c r="E94" s="235"/>
      <c r="F94" s="235" t="s">
        <v>16</v>
      </c>
      <c r="G94" s="249" t="s">
        <v>16</v>
      </c>
      <c r="H94" s="235"/>
      <c r="I94" s="237" t="n">
        <v>0</v>
      </c>
      <c r="J94" s="235"/>
      <c r="K94" s="243" t="s">
        <v>248</v>
      </c>
      <c r="L94" s="250" t="n">
        <v>0.11</v>
      </c>
    </row>
    <row r="95" customFormat="false" ht="20.1" hidden="false" customHeight="true" outlineLevel="0" collapsed="false">
      <c r="A95" s="240"/>
      <c r="B95" s="241"/>
      <c r="C95" s="235" t="n">
        <v>2022</v>
      </c>
      <c r="D95" s="237" t="n">
        <v>0</v>
      </c>
      <c r="E95" s="235" t="s">
        <v>16</v>
      </c>
      <c r="F95" s="235" t="s">
        <v>16</v>
      </c>
      <c r="G95" s="249" t="s">
        <v>16</v>
      </c>
      <c r="H95" s="235" t="s">
        <v>16</v>
      </c>
      <c r="I95" s="237" t="n">
        <v>0</v>
      </c>
      <c r="J95" s="235"/>
      <c r="K95" s="243" t="s">
        <v>255</v>
      </c>
      <c r="L95" s="250" t="s">
        <v>236</v>
      </c>
    </row>
    <row r="96" customFormat="false" ht="20.1" hidden="false" customHeight="true" outlineLevel="0" collapsed="false">
      <c r="A96" s="240"/>
      <c r="B96" s="241"/>
      <c r="C96" s="235"/>
      <c r="D96" s="237" t="n">
        <f aca="false">I96</f>
        <v>0</v>
      </c>
      <c r="E96" s="235"/>
      <c r="F96" s="235" t="s">
        <v>16</v>
      </c>
      <c r="G96" s="249" t="s">
        <v>16</v>
      </c>
      <c r="H96" s="235"/>
      <c r="I96" s="237" t="n">
        <v>0</v>
      </c>
      <c r="J96" s="235"/>
      <c r="K96" s="243" t="s">
        <v>237</v>
      </c>
      <c r="L96" s="250"/>
    </row>
    <row r="97" customFormat="false" ht="20.1" hidden="false" customHeight="true" outlineLevel="0" collapsed="false">
      <c r="A97" s="240"/>
      <c r="B97" s="241"/>
      <c r="C97" s="235"/>
      <c r="D97" s="237" t="n">
        <v>0</v>
      </c>
      <c r="E97" s="235"/>
      <c r="F97" s="235" t="s">
        <v>16</v>
      </c>
      <c r="G97" s="249" t="s">
        <v>16</v>
      </c>
      <c r="H97" s="235"/>
      <c r="I97" s="237" t="n">
        <v>0</v>
      </c>
      <c r="J97" s="235"/>
      <c r="K97" s="243" t="s">
        <v>238</v>
      </c>
      <c r="L97" s="250"/>
    </row>
    <row r="98" customFormat="false" ht="20.1" hidden="false" customHeight="true" outlineLevel="0" collapsed="false">
      <c r="A98" s="240"/>
      <c r="B98" s="241"/>
      <c r="C98" s="235"/>
      <c r="D98" s="237" t="n">
        <f aca="false">I98</f>
        <v>0</v>
      </c>
      <c r="E98" s="235"/>
      <c r="F98" s="235" t="s">
        <v>16</v>
      </c>
      <c r="G98" s="249" t="s">
        <v>16</v>
      </c>
      <c r="H98" s="235"/>
      <c r="I98" s="237" t="n">
        <v>0</v>
      </c>
      <c r="J98" s="235"/>
      <c r="K98" s="243" t="s">
        <v>239</v>
      </c>
      <c r="L98" s="250"/>
    </row>
    <row r="99" customFormat="false" ht="20.1" hidden="false" customHeight="true" outlineLevel="0" collapsed="false">
      <c r="A99" s="240"/>
      <c r="B99" s="241"/>
      <c r="C99" s="235"/>
      <c r="D99" s="237" t="n">
        <v>0</v>
      </c>
      <c r="E99" s="235"/>
      <c r="F99" s="235" t="s">
        <v>16</v>
      </c>
      <c r="G99" s="249" t="s">
        <v>16</v>
      </c>
      <c r="H99" s="235"/>
      <c r="I99" s="237" t="n">
        <v>0</v>
      </c>
      <c r="J99" s="235"/>
      <c r="K99" s="243" t="s">
        <v>240</v>
      </c>
      <c r="L99" s="250"/>
    </row>
    <row r="100" customFormat="false" ht="20.1" hidden="false" customHeight="true" outlineLevel="0" collapsed="false">
      <c r="A100" s="240"/>
      <c r="B100" s="241"/>
      <c r="C100" s="235"/>
      <c r="D100" s="237" t="n">
        <v>0</v>
      </c>
      <c r="E100" s="235"/>
      <c r="F100" s="235" t="s">
        <v>16</v>
      </c>
      <c r="G100" s="249" t="s">
        <v>16</v>
      </c>
      <c r="H100" s="235"/>
      <c r="I100" s="237" t="n">
        <v>0</v>
      </c>
      <c r="J100" s="235"/>
      <c r="K100" s="243" t="s">
        <v>241</v>
      </c>
      <c r="L100" s="250"/>
    </row>
    <row r="101" customFormat="false" ht="20.1" hidden="false" customHeight="true" outlineLevel="0" collapsed="false">
      <c r="A101" s="240"/>
      <c r="B101" s="241"/>
      <c r="C101" s="235"/>
      <c r="D101" s="237" t="n">
        <v>0</v>
      </c>
      <c r="E101" s="235"/>
      <c r="F101" s="235" t="s">
        <v>16</v>
      </c>
      <c r="G101" s="249" t="s">
        <v>16</v>
      </c>
      <c r="H101" s="235"/>
      <c r="I101" s="237" t="n">
        <v>0</v>
      </c>
      <c r="J101" s="235"/>
      <c r="K101" s="243" t="s">
        <v>242</v>
      </c>
      <c r="L101" s="250"/>
    </row>
    <row r="102" customFormat="false" ht="20.1" hidden="false" customHeight="true" outlineLevel="0" collapsed="false">
      <c r="A102" s="240"/>
      <c r="B102" s="241"/>
      <c r="C102" s="251"/>
      <c r="D102" s="237" t="n">
        <v>0</v>
      </c>
      <c r="E102" s="235"/>
      <c r="F102" s="235" t="s">
        <v>16</v>
      </c>
      <c r="G102" s="249" t="s">
        <v>16</v>
      </c>
      <c r="H102" s="235"/>
      <c r="I102" s="237" t="n">
        <v>0</v>
      </c>
      <c r="J102" s="235"/>
      <c r="K102" s="243" t="s">
        <v>255</v>
      </c>
      <c r="L102" s="250"/>
    </row>
    <row r="103" customFormat="false" ht="20.1" hidden="false" customHeight="true" outlineLevel="0" collapsed="false">
      <c r="A103" s="240"/>
      <c r="B103" s="241"/>
      <c r="C103" s="252"/>
      <c r="D103" s="237" t="n">
        <v>0</v>
      </c>
      <c r="E103" s="235"/>
      <c r="F103" s="235" t="s">
        <v>16</v>
      </c>
      <c r="G103" s="249" t="s">
        <v>16</v>
      </c>
      <c r="H103" s="235"/>
      <c r="I103" s="237" t="n">
        <v>0</v>
      </c>
      <c r="J103" s="235"/>
      <c r="K103" s="243" t="s">
        <v>237</v>
      </c>
      <c r="L103" s="250"/>
    </row>
    <row r="104" customFormat="false" ht="20.1" hidden="false" customHeight="true" outlineLevel="0" collapsed="false">
      <c r="A104" s="240"/>
      <c r="B104" s="241"/>
      <c r="C104" s="252"/>
      <c r="D104" s="237" t="n">
        <v>0</v>
      </c>
      <c r="E104" s="235"/>
      <c r="F104" s="235" t="s">
        <v>16</v>
      </c>
      <c r="G104" s="249" t="s">
        <v>16</v>
      </c>
      <c r="H104" s="235"/>
      <c r="I104" s="237" t="n">
        <v>0</v>
      </c>
      <c r="J104" s="235"/>
      <c r="K104" s="243" t="s">
        <v>238</v>
      </c>
      <c r="L104" s="250"/>
    </row>
    <row r="105" customFormat="false" ht="20.1" hidden="false" customHeight="true" outlineLevel="0" collapsed="false">
      <c r="A105" s="240"/>
      <c r="B105" s="241"/>
      <c r="C105" s="252"/>
      <c r="D105" s="237" t="n">
        <v>0</v>
      </c>
      <c r="E105" s="235"/>
      <c r="F105" s="235" t="s">
        <v>16</v>
      </c>
      <c r="G105" s="249" t="s">
        <v>16</v>
      </c>
      <c r="H105" s="235"/>
      <c r="I105" s="237" t="n">
        <v>0</v>
      </c>
      <c r="J105" s="235"/>
      <c r="K105" s="243" t="s">
        <v>239</v>
      </c>
      <c r="L105" s="250"/>
    </row>
    <row r="106" customFormat="false" ht="20.1" hidden="false" customHeight="true" outlineLevel="0" collapsed="false">
      <c r="A106" s="240"/>
      <c r="B106" s="241"/>
      <c r="C106" s="253" t="n">
        <v>2023</v>
      </c>
      <c r="D106" s="237" t="n">
        <v>0</v>
      </c>
      <c r="E106" s="235"/>
      <c r="F106" s="235" t="s">
        <v>16</v>
      </c>
      <c r="G106" s="249" t="s">
        <v>16</v>
      </c>
      <c r="H106" s="235"/>
      <c r="I106" s="237" t="n">
        <v>0</v>
      </c>
      <c r="J106" s="235"/>
      <c r="K106" s="243" t="s">
        <v>240</v>
      </c>
      <c r="L106" s="250"/>
    </row>
    <row r="107" customFormat="false" ht="20.1" hidden="false" customHeight="true" outlineLevel="0" collapsed="false">
      <c r="A107" s="240"/>
      <c r="B107" s="241"/>
      <c r="C107" s="252"/>
      <c r="D107" s="237" t="n">
        <v>0</v>
      </c>
      <c r="E107" s="235"/>
      <c r="F107" s="235" t="s">
        <v>16</v>
      </c>
      <c r="G107" s="249" t="s">
        <v>16</v>
      </c>
      <c r="H107" s="235"/>
      <c r="I107" s="237" t="n">
        <v>0</v>
      </c>
      <c r="J107" s="235"/>
      <c r="K107" s="243" t="s">
        <v>241</v>
      </c>
      <c r="L107" s="250"/>
    </row>
    <row r="108" customFormat="false" ht="19.5" hidden="false" customHeight="true" outlineLevel="0" collapsed="false">
      <c r="A108" s="240"/>
      <c r="B108" s="241"/>
      <c r="C108" s="254"/>
      <c r="D108" s="237" t="n">
        <v>0</v>
      </c>
      <c r="E108" s="235"/>
      <c r="F108" s="235" t="s">
        <v>16</v>
      </c>
      <c r="G108" s="249" t="s">
        <v>16</v>
      </c>
      <c r="H108" s="235"/>
      <c r="I108" s="237" t="n">
        <v>0</v>
      </c>
      <c r="J108" s="235"/>
      <c r="K108" s="243" t="s">
        <v>242</v>
      </c>
      <c r="L108" s="250"/>
    </row>
    <row r="109" customFormat="false" ht="20.1" hidden="false" customHeight="true" outlineLevel="0" collapsed="false">
      <c r="A109" s="255" t="s">
        <v>256</v>
      </c>
      <c r="B109" s="235" t="s">
        <v>257</v>
      </c>
      <c r="C109" s="235" t="n">
        <v>2017</v>
      </c>
      <c r="D109" s="237" t="n">
        <v>0</v>
      </c>
      <c r="E109" s="235"/>
      <c r="F109" s="235" t="s">
        <v>16</v>
      </c>
      <c r="G109" s="249" t="s">
        <v>16</v>
      </c>
      <c r="H109" s="235"/>
      <c r="I109" s="237" t="n">
        <v>0</v>
      </c>
      <c r="J109" s="235"/>
      <c r="K109" s="243" t="s">
        <v>255</v>
      </c>
      <c r="L109" s="250"/>
    </row>
    <row r="110" customFormat="false" ht="20.1" hidden="false" customHeight="true" outlineLevel="0" collapsed="false">
      <c r="A110" s="255"/>
      <c r="B110" s="235"/>
      <c r="C110" s="235" t="n">
        <v>2018</v>
      </c>
      <c r="D110" s="245" t="n">
        <f aca="false">D111+D112+D113+D114+D116</f>
        <v>2155.87331</v>
      </c>
      <c r="E110" s="245"/>
      <c r="F110" s="245" t="s">
        <v>16</v>
      </c>
      <c r="G110" s="256" t="s">
        <v>16</v>
      </c>
      <c r="H110" s="245"/>
      <c r="I110" s="245" t="n">
        <f aca="false">I116+I115+I114+I113+I112+I111</f>
        <v>2155.87331</v>
      </c>
      <c r="J110" s="235"/>
      <c r="K110" s="243" t="s">
        <v>255</v>
      </c>
      <c r="L110" s="236" t="s">
        <v>258</v>
      </c>
    </row>
    <row r="111" customFormat="false" ht="20.1" hidden="false" customHeight="true" outlineLevel="0" collapsed="false">
      <c r="A111" s="255"/>
      <c r="B111" s="235"/>
      <c r="C111" s="235"/>
      <c r="D111" s="237" t="n">
        <f aca="false">E111+H111+I111+J111</f>
        <v>391</v>
      </c>
      <c r="E111" s="237"/>
      <c r="F111" s="237" t="s">
        <v>16</v>
      </c>
      <c r="G111" s="249" t="s">
        <v>16</v>
      </c>
      <c r="H111" s="237"/>
      <c r="I111" s="237" t="n">
        <f aca="false">50+341</f>
        <v>391</v>
      </c>
      <c r="J111" s="235"/>
      <c r="K111" s="243" t="s">
        <v>259</v>
      </c>
      <c r="L111" s="236"/>
    </row>
    <row r="112" customFormat="false" ht="20.1" hidden="false" customHeight="true" outlineLevel="0" collapsed="false">
      <c r="A112" s="255"/>
      <c r="B112" s="235"/>
      <c r="C112" s="235"/>
      <c r="D112" s="245" t="n">
        <v>684.18111</v>
      </c>
      <c r="E112" s="235"/>
      <c r="F112" s="235" t="s">
        <v>16</v>
      </c>
      <c r="G112" s="249" t="s">
        <v>16</v>
      </c>
      <c r="H112" s="235"/>
      <c r="I112" s="245" t="n">
        <v>684.18111</v>
      </c>
      <c r="J112" s="235"/>
      <c r="K112" s="243" t="s">
        <v>260</v>
      </c>
      <c r="L112" s="236"/>
    </row>
    <row r="113" customFormat="false" ht="20.1" hidden="false" customHeight="true" outlineLevel="0" collapsed="false">
      <c r="A113" s="255"/>
      <c r="B113" s="235"/>
      <c r="C113" s="235"/>
      <c r="D113" s="245" t="n">
        <f aca="false">E113+H113+I113+J113</f>
        <v>349.54793</v>
      </c>
      <c r="E113" s="235"/>
      <c r="F113" s="235" t="s">
        <v>16</v>
      </c>
      <c r="G113" s="249" t="s">
        <v>16</v>
      </c>
      <c r="H113" s="235"/>
      <c r="I113" s="245" t="n">
        <f aca="false">400-50.45207</f>
        <v>349.54793</v>
      </c>
      <c r="J113" s="235"/>
      <c r="K113" s="243" t="s">
        <v>261</v>
      </c>
      <c r="L113" s="236"/>
    </row>
    <row r="114" customFormat="false" ht="20.1" hidden="false" customHeight="true" outlineLevel="0" collapsed="false">
      <c r="A114" s="255"/>
      <c r="B114" s="235"/>
      <c r="C114" s="235"/>
      <c r="D114" s="245" t="n">
        <f aca="false">E114+H114+I114+J114</f>
        <v>613.327</v>
      </c>
      <c r="E114" s="235"/>
      <c r="F114" s="235" t="s">
        <v>16</v>
      </c>
      <c r="G114" s="249" t="s">
        <v>16</v>
      </c>
      <c r="H114" s="235"/>
      <c r="I114" s="245" t="n">
        <f aca="false">513.327+100</f>
        <v>613.327</v>
      </c>
      <c r="J114" s="235"/>
      <c r="K114" s="243" t="s">
        <v>262</v>
      </c>
      <c r="L114" s="236"/>
    </row>
    <row r="115" customFormat="false" ht="20.1" hidden="false" customHeight="true" outlineLevel="0" collapsed="false">
      <c r="A115" s="255"/>
      <c r="B115" s="235"/>
      <c r="C115" s="235"/>
      <c r="D115" s="237" t="n">
        <f aca="false">E115+H115+I115+J115</f>
        <v>0</v>
      </c>
      <c r="E115" s="235"/>
      <c r="F115" s="235" t="s">
        <v>16</v>
      </c>
      <c r="G115" s="249" t="s">
        <v>16</v>
      </c>
      <c r="H115" s="235"/>
      <c r="I115" s="237" t="n">
        <v>0</v>
      </c>
      <c r="J115" s="235"/>
      <c r="K115" s="243" t="s">
        <v>263</v>
      </c>
      <c r="L115" s="236"/>
    </row>
    <row r="116" customFormat="false" ht="20.1" hidden="false" customHeight="true" outlineLevel="0" collapsed="false">
      <c r="A116" s="255"/>
      <c r="B116" s="235"/>
      <c r="C116" s="235"/>
      <c r="D116" s="245" t="n">
        <f aca="false">E116+H116+I116+J116</f>
        <v>117.81727</v>
      </c>
      <c r="E116" s="235"/>
      <c r="F116" s="235" t="s">
        <v>16</v>
      </c>
      <c r="G116" s="249" t="s">
        <v>16</v>
      </c>
      <c r="H116" s="235"/>
      <c r="I116" s="245" t="n">
        <f aca="false">250-144.49273+12.31</f>
        <v>117.81727</v>
      </c>
      <c r="J116" s="235"/>
      <c r="K116" s="243" t="s">
        <v>264</v>
      </c>
      <c r="L116" s="236"/>
    </row>
    <row r="117" customFormat="false" ht="20.1" hidden="false" customHeight="true" outlineLevel="0" collapsed="false">
      <c r="A117" s="255"/>
      <c r="B117" s="235"/>
      <c r="C117" s="235" t="n">
        <v>2019</v>
      </c>
      <c r="D117" s="246" t="n">
        <v>0</v>
      </c>
      <c r="E117" s="235"/>
      <c r="F117" s="235" t="s">
        <v>16</v>
      </c>
      <c r="G117" s="249" t="s">
        <v>16</v>
      </c>
      <c r="H117" s="235"/>
      <c r="I117" s="246" t="n">
        <v>0</v>
      </c>
      <c r="J117" s="235"/>
      <c r="K117" s="257" t="s">
        <v>240</v>
      </c>
      <c r="L117" s="250" t="n">
        <v>1</v>
      </c>
    </row>
    <row r="118" customFormat="false" ht="20.1" hidden="false" customHeight="true" outlineLevel="0" collapsed="false">
      <c r="A118" s="255"/>
      <c r="B118" s="235"/>
      <c r="C118" s="235"/>
      <c r="D118" s="246" t="n">
        <v>68.066</v>
      </c>
      <c r="E118" s="235"/>
      <c r="F118" s="235" t="s">
        <v>16</v>
      </c>
      <c r="G118" s="249" t="s">
        <v>16</v>
      </c>
      <c r="H118" s="235"/>
      <c r="I118" s="246" t="n">
        <v>68.066</v>
      </c>
      <c r="J118" s="235"/>
      <c r="K118" s="257" t="s">
        <v>242</v>
      </c>
      <c r="L118" s="250" t="n">
        <v>1</v>
      </c>
    </row>
    <row r="119" customFormat="false" ht="20.1" hidden="false" customHeight="true" outlineLevel="0" collapsed="false">
      <c r="A119" s="255"/>
      <c r="B119" s="235"/>
      <c r="C119" s="235" t="n">
        <v>2020</v>
      </c>
      <c r="D119" s="237" t="n">
        <f aca="false">I119</f>
        <v>0</v>
      </c>
      <c r="E119" s="235"/>
      <c r="F119" s="235" t="s">
        <v>16</v>
      </c>
      <c r="G119" s="249" t="s">
        <v>16</v>
      </c>
      <c r="H119" s="235"/>
      <c r="I119" s="237" t="n">
        <v>0</v>
      </c>
      <c r="J119" s="235"/>
      <c r="K119" s="257" t="s">
        <v>240</v>
      </c>
      <c r="L119" s="250"/>
    </row>
    <row r="120" customFormat="false" ht="20.1" hidden="false" customHeight="true" outlineLevel="0" collapsed="false">
      <c r="A120" s="255"/>
      <c r="B120" s="235"/>
      <c r="C120" s="235"/>
      <c r="D120" s="237" t="n">
        <f aca="false">I120</f>
        <v>0</v>
      </c>
      <c r="E120" s="235"/>
      <c r="F120" s="235" t="s">
        <v>16</v>
      </c>
      <c r="G120" s="249" t="s">
        <v>16</v>
      </c>
      <c r="H120" s="235"/>
      <c r="I120" s="237" t="n">
        <v>0</v>
      </c>
      <c r="J120" s="235"/>
      <c r="K120" s="243" t="s">
        <v>237</v>
      </c>
      <c r="L120" s="250"/>
    </row>
    <row r="121" customFormat="false" ht="20.1" hidden="false" customHeight="true" outlineLevel="0" collapsed="false">
      <c r="A121" s="255"/>
      <c r="B121" s="235"/>
      <c r="C121" s="235" t="n">
        <v>2021</v>
      </c>
      <c r="D121" s="237" t="n">
        <f aca="false">I121</f>
        <v>0</v>
      </c>
      <c r="E121" s="235"/>
      <c r="F121" s="235" t="s">
        <v>16</v>
      </c>
      <c r="G121" s="249" t="s">
        <v>16</v>
      </c>
      <c r="H121" s="235"/>
      <c r="I121" s="237" t="n">
        <v>0</v>
      </c>
      <c r="J121" s="235"/>
      <c r="K121" s="243" t="s">
        <v>237</v>
      </c>
      <c r="L121" s="250" t="n">
        <v>1</v>
      </c>
    </row>
    <row r="122" customFormat="false" ht="20.1" hidden="false" customHeight="true" outlineLevel="0" collapsed="false">
      <c r="A122" s="255"/>
      <c r="B122" s="235"/>
      <c r="C122" s="235" t="n">
        <v>2022</v>
      </c>
      <c r="D122" s="237" t="n">
        <f aca="false">I122</f>
        <v>0</v>
      </c>
      <c r="E122" s="235"/>
      <c r="F122" s="235" t="s">
        <v>16</v>
      </c>
      <c r="G122" s="249" t="s">
        <v>16</v>
      </c>
      <c r="H122" s="235"/>
      <c r="I122" s="237" t="n">
        <v>0</v>
      </c>
      <c r="J122" s="235"/>
      <c r="K122" s="243" t="s">
        <v>237</v>
      </c>
      <c r="L122" s="250"/>
    </row>
    <row r="123" customFormat="false" ht="21.75" hidden="false" customHeight="true" outlineLevel="0" collapsed="false">
      <c r="A123" s="255"/>
      <c r="B123" s="235"/>
      <c r="C123" s="235" t="n">
        <v>2023</v>
      </c>
      <c r="D123" s="237" t="n">
        <f aca="false">I123</f>
        <v>0</v>
      </c>
      <c r="E123" s="235"/>
      <c r="F123" s="235" t="s">
        <v>16</v>
      </c>
      <c r="G123" s="249" t="s">
        <v>16</v>
      </c>
      <c r="H123" s="235"/>
      <c r="I123" s="237" t="n">
        <v>0</v>
      </c>
      <c r="J123" s="235"/>
      <c r="K123" s="243" t="s">
        <v>237</v>
      </c>
      <c r="L123" s="250"/>
    </row>
    <row r="124" customFormat="false" ht="20.1" hidden="false" customHeight="true" outlineLevel="0" collapsed="false">
      <c r="A124" s="255" t="s">
        <v>265</v>
      </c>
      <c r="B124" s="235" t="s">
        <v>266</v>
      </c>
      <c r="C124" s="235" t="n">
        <v>2017</v>
      </c>
      <c r="D124" s="237" t="n">
        <v>0</v>
      </c>
      <c r="E124" s="235"/>
      <c r="F124" s="235" t="s">
        <v>16</v>
      </c>
      <c r="G124" s="249" t="s">
        <v>16</v>
      </c>
      <c r="H124" s="235"/>
      <c r="I124" s="237" t="n">
        <v>0</v>
      </c>
      <c r="J124" s="235"/>
      <c r="K124" s="257" t="s">
        <v>267</v>
      </c>
      <c r="L124" s="250" t="n">
        <v>0</v>
      </c>
    </row>
    <row r="125" customFormat="false" ht="20.1" hidden="false" customHeight="true" outlineLevel="0" collapsed="false">
      <c r="A125" s="255"/>
      <c r="B125" s="235"/>
      <c r="C125" s="235" t="n">
        <v>2018</v>
      </c>
      <c r="D125" s="237" t="n">
        <f aca="false">D126+D127+D128+D129+D130+D131</f>
        <v>57.5</v>
      </c>
      <c r="E125" s="258" t="s">
        <v>16</v>
      </c>
      <c r="F125" s="258" t="s">
        <v>16</v>
      </c>
      <c r="G125" s="249" t="s">
        <v>16</v>
      </c>
      <c r="H125" s="258"/>
      <c r="I125" s="237" t="n">
        <f aca="false">I126+I127+I128+I129+I130+I131</f>
        <v>57.5</v>
      </c>
      <c r="J125" s="246"/>
      <c r="K125" s="257" t="s">
        <v>267</v>
      </c>
      <c r="L125" s="236" t="s">
        <v>268</v>
      </c>
    </row>
    <row r="126" customFormat="false" ht="20.1" hidden="false" customHeight="true" outlineLevel="0" collapsed="false">
      <c r="A126" s="255"/>
      <c r="B126" s="235"/>
      <c r="C126" s="235"/>
      <c r="D126" s="237" t="n">
        <f aca="false">E126+H126+I126+J126</f>
        <v>5.1</v>
      </c>
      <c r="E126" s="237"/>
      <c r="F126" s="237" t="s">
        <v>16</v>
      </c>
      <c r="G126" s="249" t="s">
        <v>16</v>
      </c>
      <c r="H126" s="237"/>
      <c r="I126" s="237" t="n">
        <f aca="false">4.5+0.6</f>
        <v>5.1</v>
      </c>
      <c r="J126" s="235"/>
      <c r="K126" s="243" t="s">
        <v>259</v>
      </c>
      <c r="L126" s="236"/>
    </row>
    <row r="127" customFormat="false" ht="20.1" hidden="false" customHeight="true" outlineLevel="0" collapsed="false">
      <c r="A127" s="255"/>
      <c r="B127" s="235"/>
      <c r="C127" s="235"/>
      <c r="D127" s="237" t="n">
        <f aca="false">E127+H127+I127+J127</f>
        <v>10.2</v>
      </c>
      <c r="E127" s="237"/>
      <c r="F127" s="237" t="s">
        <v>16</v>
      </c>
      <c r="G127" s="249" t="s">
        <v>16</v>
      </c>
      <c r="H127" s="237"/>
      <c r="I127" s="237" t="n">
        <f aca="false">12-1.8</f>
        <v>10.2</v>
      </c>
      <c r="J127" s="235"/>
      <c r="K127" s="243" t="s">
        <v>260</v>
      </c>
      <c r="L127" s="236"/>
    </row>
    <row r="128" customFormat="false" ht="20.1" hidden="false" customHeight="true" outlineLevel="0" collapsed="false">
      <c r="A128" s="255"/>
      <c r="B128" s="235"/>
      <c r="C128" s="235"/>
      <c r="D128" s="237" t="n">
        <f aca="false">E128+H128+I128+J128</f>
        <v>5.1</v>
      </c>
      <c r="E128" s="237"/>
      <c r="F128" s="237" t="s">
        <v>16</v>
      </c>
      <c r="G128" s="249" t="s">
        <v>16</v>
      </c>
      <c r="H128" s="237"/>
      <c r="I128" s="237" t="n">
        <f aca="false">6-0.9</f>
        <v>5.1</v>
      </c>
      <c r="J128" s="235"/>
      <c r="K128" s="243" t="s">
        <v>261</v>
      </c>
      <c r="L128" s="236"/>
    </row>
    <row r="129" customFormat="false" ht="20.1" hidden="false" customHeight="true" outlineLevel="0" collapsed="false">
      <c r="A129" s="255"/>
      <c r="B129" s="235"/>
      <c r="C129" s="235"/>
      <c r="D129" s="237" t="n">
        <f aca="false">E129+H129+I129+J129</f>
        <v>15.3</v>
      </c>
      <c r="E129" s="237"/>
      <c r="F129" s="237" t="s">
        <v>16</v>
      </c>
      <c r="G129" s="249" t="s">
        <v>16</v>
      </c>
      <c r="H129" s="237"/>
      <c r="I129" s="237" t="n">
        <f aca="false">21-5.7</f>
        <v>15.3</v>
      </c>
      <c r="J129" s="235"/>
      <c r="K129" s="243" t="s">
        <v>262</v>
      </c>
      <c r="L129" s="236"/>
    </row>
    <row r="130" customFormat="false" ht="20.1" hidden="false" customHeight="true" outlineLevel="0" collapsed="false">
      <c r="A130" s="255"/>
      <c r="B130" s="235"/>
      <c r="C130" s="235"/>
      <c r="D130" s="237" t="n">
        <f aca="false">E130+H130+I130+J130</f>
        <v>6.5</v>
      </c>
      <c r="E130" s="237"/>
      <c r="F130" s="237" t="s">
        <v>16</v>
      </c>
      <c r="G130" s="249" t="s">
        <v>16</v>
      </c>
      <c r="H130" s="237"/>
      <c r="I130" s="237" t="n">
        <v>6.5</v>
      </c>
      <c r="J130" s="235"/>
      <c r="K130" s="243" t="s">
        <v>263</v>
      </c>
      <c r="L130" s="236"/>
    </row>
    <row r="131" customFormat="false" ht="20.1" hidden="false" customHeight="true" outlineLevel="0" collapsed="false">
      <c r="A131" s="255"/>
      <c r="B131" s="235"/>
      <c r="C131" s="235"/>
      <c r="D131" s="237" t="n">
        <f aca="false">E131+H131+I131+J131</f>
        <v>15.3</v>
      </c>
      <c r="E131" s="237"/>
      <c r="F131" s="237" t="s">
        <v>16</v>
      </c>
      <c r="G131" s="249" t="s">
        <v>16</v>
      </c>
      <c r="H131" s="237"/>
      <c r="I131" s="237" t="n">
        <f aca="false">9+6.3</f>
        <v>15.3</v>
      </c>
      <c r="J131" s="235"/>
      <c r="K131" s="243" t="s">
        <v>264</v>
      </c>
      <c r="L131" s="236"/>
    </row>
    <row r="132" customFormat="false" ht="20.1" hidden="false" customHeight="true" outlineLevel="0" collapsed="false">
      <c r="A132" s="255"/>
      <c r="B132" s="235"/>
      <c r="C132" s="235" t="n">
        <v>2019</v>
      </c>
      <c r="D132" s="237" t="n">
        <v>0</v>
      </c>
      <c r="E132" s="235"/>
      <c r="F132" s="235" t="s">
        <v>16</v>
      </c>
      <c r="G132" s="249" t="s">
        <v>16</v>
      </c>
      <c r="H132" s="235"/>
      <c r="I132" s="237" t="n">
        <v>0</v>
      </c>
      <c r="J132" s="235"/>
      <c r="K132" s="243" t="s">
        <v>255</v>
      </c>
      <c r="L132" s="250" t="n">
        <v>1</v>
      </c>
    </row>
    <row r="133" customFormat="false" ht="20.1" hidden="false" customHeight="true" outlineLevel="0" collapsed="false">
      <c r="A133" s="255"/>
      <c r="B133" s="235"/>
      <c r="C133" s="235" t="n">
        <v>2020</v>
      </c>
      <c r="D133" s="237" t="n">
        <v>0</v>
      </c>
      <c r="E133" s="235"/>
      <c r="F133" s="235" t="s">
        <v>16</v>
      </c>
      <c r="G133" s="249" t="s">
        <v>16</v>
      </c>
      <c r="H133" s="235"/>
      <c r="I133" s="237" t="n">
        <v>0</v>
      </c>
      <c r="J133" s="235"/>
      <c r="K133" s="243" t="s">
        <v>255</v>
      </c>
      <c r="L133" s="250"/>
    </row>
    <row r="134" customFormat="false" ht="20.1" hidden="false" customHeight="true" outlineLevel="0" collapsed="false">
      <c r="A134" s="255"/>
      <c r="B134" s="235"/>
      <c r="C134" s="235" t="n">
        <v>2021</v>
      </c>
      <c r="D134" s="237" t="n">
        <v>0</v>
      </c>
      <c r="E134" s="235"/>
      <c r="F134" s="235" t="s">
        <v>16</v>
      </c>
      <c r="G134" s="249" t="s">
        <v>16</v>
      </c>
      <c r="H134" s="235"/>
      <c r="I134" s="237" t="n">
        <v>0</v>
      </c>
      <c r="J134" s="235"/>
      <c r="K134" s="243" t="s">
        <v>255</v>
      </c>
      <c r="L134" s="250" t="n">
        <v>1</v>
      </c>
    </row>
    <row r="135" customFormat="false" ht="20.1" hidden="false" customHeight="true" outlineLevel="0" collapsed="false">
      <c r="A135" s="255"/>
      <c r="B135" s="235"/>
      <c r="C135" s="235" t="n">
        <v>2022</v>
      </c>
      <c r="D135" s="237" t="n">
        <v>0</v>
      </c>
      <c r="E135" s="235"/>
      <c r="F135" s="235" t="s">
        <v>16</v>
      </c>
      <c r="G135" s="249" t="s">
        <v>16</v>
      </c>
      <c r="H135" s="235"/>
      <c r="I135" s="237" t="n">
        <v>0</v>
      </c>
      <c r="J135" s="235"/>
      <c r="K135" s="243" t="s">
        <v>255</v>
      </c>
      <c r="L135" s="250" t="n">
        <v>1</v>
      </c>
    </row>
    <row r="136" customFormat="false" ht="20.1" hidden="false" customHeight="true" outlineLevel="0" collapsed="false">
      <c r="A136" s="255"/>
      <c r="B136" s="235"/>
      <c r="C136" s="235" t="n">
        <v>2023</v>
      </c>
      <c r="D136" s="237" t="n">
        <f aca="false">I136</f>
        <v>0</v>
      </c>
      <c r="E136" s="235"/>
      <c r="F136" s="235"/>
      <c r="G136" s="249"/>
      <c r="H136" s="235"/>
      <c r="I136" s="237" t="n">
        <v>0</v>
      </c>
      <c r="J136" s="235"/>
      <c r="K136" s="243" t="s">
        <v>255</v>
      </c>
      <c r="L136" s="250"/>
    </row>
    <row r="137" customFormat="false" ht="20.1" hidden="false" customHeight="true" outlineLevel="0" collapsed="false">
      <c r="A137" s="234" t="s">
        <v>269</v>
      </c>
      <c r="B137" s="235" t="s">
        <v>270</v>
      </c>
      <c r="C137" s="235" t="n">
        <v>2017</v>
      </c>
      <c r="D137" s="237" t="n">
        <f aca="false">I137</f>
        <v>0</v>
      </c>
      <c r="E137" s="235"/>
      <c r="F137" s="235" t="s">
        <v>16</v>
      </c>
      <c r="G137" s="249" t="s">
        <v>16</v>
      </c>
      <c r="H137" s="235"/>
      <c r="I137" s="237" t="n">
        <v>0</v>
      </c>
      <c r="J137" s="235"/>
      <c r="K137" s="243" t="s">
        <v>255</v>
      </c>
      <c r="L137" s="250" t="n">
        <v>0</v>
      </c>
    </row>
    <row r="138" customFormat="false" ht="20.1" hidden="false" customHeight="true" outlineLevel="0" collapsed="false">
      <c r="A138" s="234"/>
      <c r="B138" s="235"/>
      <c r="C138" s="235" t="n">
        <v>2018</v>
      </c>
      <c r="D138" s="246" t="n">
        <f aca="false">I138</f>
        <v>72.645</v>
      </c>
      <c r="E138" s="259" t="n">
        <v>0</v>
      </c>
      <c r="F138" s="259" t="s">
        <v>16</v>
      </c>
      <c r="G138" s="249" t="s">
        <v>16</v>
      </c>
      <c r="H138" s="259"/>
      <c r="I138" s="245" t="n">
        <f aca="false">I139+I140+I141+I142+I143+I144</f>
        <v>72.645</v>
      </c>
      <c r="J138" s="248"/>
      <c r="K138" s="243" t="s">
        <v>255</v>
      </c>
      <c r="L138" s="236" t="s">
        <v>271</v>
      </c>
    </row>
    <row r="139" customFormat="false" ht="20.1" hidden="false" customHeight="true" outlineLevel="0" collapsed="false">
      <c r="A139" s="234"/>
      <c r="B139" s="235"/>
      <c r="C139" s="235"/>
      <c r="D139" s="237" t="n">
        <f aca="false">E139+H139+I139+J139</f>
        <v>0</v>
      </c>
      <c r="E139" s="237"/>
      <c r="F139" s="237" t="s">
        <v>16</v>
      </c>
      <c r="G139" s="249" t="s">
        <v>16</v>
      </c>
      <c r="H139" s="237"/>
      <c r="I139" s="237" t="n">
        <v>0</v>
      </c>
      <c r="J139" s="235"/>
      <c r="K139" s="243" t="s">
        <v>259</v>
      </c>
      <c r="L139" s="236"/>
    </row>
    <row r="140" customFormat="false" ht="20.1" hidden="false" customHeight="true" outlineLevel="0" collapsed="false">
      <c r="A140" s="234"/>
      <c r="B140" s="235"/>
      <c r="C140" s="235"/>
      <c r="D140" s="246" t="n">
        <f aca="false">E140+H140+I140+J140</f>
        <v>39.534</v>
      </c>
      <c r="E140" s="235"/>
      <c r="F140" s="235" t="s">
        <v>16</v>
      </c>
      <c r="G140" s="249" t="s">
        <v>16</v>
      </c>
      <c r="H140" s="235"/>
      <c r="I140" s="245" t="n">
        <f aca="false">48.554-9.02</f>
        <v>39.534</v>
      </c>
      <c r="J140" s="235"/>
      <c r="K140" s="243" t="s">
        <v>260</v>
      </c>
      <c r="L140" s="236"/>
    </row>
    <row r="141" customFormat="false" ht="20.1" hidden="false" customHeight="true" outlineLevel="0" collapsed="false">
      <c r="A141" s="234"/>
      <c r="B141" s="235"/>
      <c r="C141" s="235"/>
      <c r="D141" s="237" t="n">
        <f aca="false">E141+H141+I141+J141</f>
        <v>0</v>
      </c>
      <c r="E141" s="235"/>
      <c r="F141" s="235" t="s">
        <v>16</v>
      </c>
      <c r="G141" s="249" t="s">
        <v>16</v>
      </c>
      <c r="H141" s="235"/>
      <c r="I141" s="237" t="n">
        <v>0</v>
      </c>
      <c r="J141" s="235"/>
      <c r="K141" s="243" t="s">
        <v>261</v>
      </c>
      <c r="L141" s="236"/>
    </row>
    <row r="142" customFormat="false" ht="20.1" hidden="false" customHeight="true" outlineLevel="0" collapsed="false">
      <c r="A142" s="234"/>
      <c r="B142" s="235"/>
      <c r="C142" s="235"/>
      <c r="D142" s="245" t="n">
        <f aca="false">E142+H142+I142+J142</f>
        <v>33.111</v>
      </c>
      <c r="E142" s="235"/>
      <c r="F142" s="235" t="s">
        <v>16</v>
      </c>
      <c r="G142" s="249" t="s">
        <v>16</v>
      </c>
      <c r="H142" s="235"/>
      <c r="I142" s="245" t="n">
        <f aca="false">75.486-42.375</f>
        <v>33.111</v>
      </c>
      <c r="J142" s="235"/>
      <c r="K142" s="243" t="s">
        <v>262</v>
      </c>
      <c r="L142" s="236"/>
    </row>
    <row r="143" customFormat="false" ht="20.1" hidden="false" customHeight="true" outlineLevel="0" collapsed="false">
      <c r="A143" s="234"/>
      <c r="B143" s="235"/>
      <c r="C143" s="235"/>
      <c r="D143" s="237" t="n">
        <f aca="false">E143+H143+I143+J143</f>
        <v>0</v>
      </c>
      <c r="E143" s="235"/>
      <c r="F143" s="235" t="s">
        <v>16</v>
      </c>
      <c r="G143" s="249" t="s">
        <v>16</v>
      </c>
      <c r="H143" s="235"/>
      <c r="I143" s="237" t="n">
        <v>0</v>
      </c>
      <c r="J143" s="235"/>
      <c r="K143" s="243" t="s">
        <v>263</v>
      </c>
      <c r="L143" s="236"/>
    </row>
    <row r="144" customFormat="false" ht="20.1" hidden="false" customHeight="true" outlineLevel="0" collapsed="false">
      <c r="A144" s="234"/>
      <c r="B144" s="235"/>
      <c r="C144" s="235"/>
      <c r="D144" s="237" t="n">
        <f aca="false">E144+H144+I144+J144</f>
        <v>0</v>
      </c>
      <c r="E144" s="235"/>
      <c r="F144" s="235" t="s">
        <v>16</v>
      </c>
      <c r="G144" s="249" t="s">
        <v>16</v>
      </c>
      <c r="H144" s="235"/>
      <c r="I144" s="237" t="n">
        <v>0</v>
      </c>
      <c r="J144" s="235"/>
      <c r="K144" s="243" t="s">
        <v>264</v>
      </c>
      <c r="L144" s="236"/>
    </row>
    <row r="145" customFormat="false" ht="20.1" hidden="false" customHeight="true" outlineLevel="0" collapsed="false">
      <c r="A145" s="234"/>
      <c r="B145" s="235"/>
      <c r="C145" s="235" t="n">
        <v>2019</v>
      </c>
      <c r="D145" s="237" t="n">
        <f aca="false">E145+H145+I145+J145</f>
        <v>0</v>
      </c>
      <c r="E145" s="235"/>
      <c r="F145" s="235" t="s">
        <v>16</v>
      </c>
      <c r="G145" s="249" t="s">
        <v>16</v>
      </c>
      <c r="H145" s="235"/>
      <c r="I145" s="237" t="n">
        <v>0</v>
      </c>
      <c r="J145" s="235"/>
      <c r="K145" s="243" t="s">
        <v>255</v>
      </c>
      <c r="L145" s="250" t="n">
        <v>1</v>
      </c>
    </row>
    <row r="146" customFormat="false" ht="20.1" hidden="false" customHeight="true" outlineLevel="0" collapsed="false">
      <c r="A146" s="234"/>
      <c r="B146" s="235"/>
      <c r="C146" s="235" t="n">
        <v>2020</v>
      </c>
      <c r="D146" s="237" t="n">
        <f aca="false">E146+H146+I146+J146</f>
        <v>0</v>
      </c>
      <c r="E146" s="235"/>
      <c r="F146" s="235" t="s">
        <v>16</v>
      </c>
      <c r="G146" s="249" t="s">
        <v>16</v>
      </c>
      <c r="H146" s="235"/>
      <c r="I146" s="237" t="n">
        <v>0</v>
      </c>
      <c r="J146" s="235"/>
      <c r="K146" s="243" t="s">
        <v>255</v>
      </c>
      <c r="L146" s="250"/>
    </row>
    <row r="147" customFormat="false" ht="20.1" hidden="false" customHeight="true" outlineLevel="0" collapsed="false">
      <c r="A147" s="234"/>
      <c r="B147" s="235"/>
      <c r="C147" s="235" t="n">
        <v>2021</v>
      </c>
      <c r="D147" s="237" t="n">
        <f aca="false">E147+H147+I147+J147</f>
        <v>0</v>
      </c>
      <c r="E147" s="235"/>
      <c r="F147" s="235" t="s">
        <v>16</v>
      </c>
      <c r="G147" s="249" t="s">
        <v>16</v>
      </c>
      <c r="H147" s="235"/>
      <c r="I147" s="237" t="n">
        <v>0</v>
      </c>
      <c r="J147" s="235"/>
      <c r="K147" s="243" t="s">
        <v>255</v>
      </c>
      <c r="L147" s="250" t="n">
        <v>1</v>
      </c>
    </row>
    <row r="148" customFormat="false" ht="20.1" hidden="false" customHeight="true" outlineLevel="0" collapsed="false">
      <c r="A148" s="234"/>
      <c r="B148" s="235"/>
      <c r="C148" s="235" t="n">
        <v>2022</v>
      </c>
      <c r="D148" s="237" t="n">
        <v>0</v>
      </c>
      <c r="E148" s="235"/>
      <c r="F148" s="235" t="s">
        <v>16</v>
      </c>
      <c r="G148" s="249" t="s">
        <v>16</v>
      </c>
      <c r="H148" s="235"/>
      <c r="I148" s="237" t="n">
        <v>0</v>
      </c>
      <c r="J148" s="235"/>
      <c r="K148" s="243" t="s">
        <v>255</v>
      </c>
      <c r="L148" s="250" t="n">
        <v>1</v>
      </c>
    </row>
    <row r="149" customFormat="false" ht="20.1" hidden="false" customHeight="true" outlineLevel="0" collapsed="false">
      <c r="A149" s="234"/>
      <c r="B149" s="235"/>
      <c r="C149" s="235" t="n">
        <v>2023</v>
      </c>
      <c r="D149" s="237" t="n">
        <v>0</v>
      </c>
      <c r="E149" s="235"/>
      <c r="F149" s="235"/>
      <c r="G149" s="249"/>
      <c r="H149" s="235"/>
      <c r="I149" s="237" t="n">
        <v>0</v>
      </c>
      <c r="J149" s="235"/>
      <c r="K149" s="243" t="s">
        <v>255</v>
      </c>
      <c r="L149" s="250"/>
    </row>
    <row r="150" customFormat="false" ht="20.1" hidden="false" customHeight="true" outlineLevel="0" collapsed="false">
      <c r="A150" s="234" t="s">
        <v>272</v>
      </c>
      <c r="B150" s="235" t="s">
        <v>273</v>
      </c>
      <c r="C150" s="235" t="n">
        <v>2017</v>
      </c>
      <c r="D150" s="237" t="n">
        <f aca="false">E150+H150+I150+J150</f>
        <v>0</v>
      </c>
      <c r="E150" s="235"/>
      <c r="F150" s="235" t="s">
        <v>16</v>
      </c>
      <c r="G150" s="249" t="s">
        <v>16</v>
      </c>
      <c r="H150" s="235"/>
      <c r="I150" s="237" t="n">
        <v>0</v>
      </c>
      <c r="J150" s="235"/>
      <c r="K150" s="243" t="s">
        <v>255</v>
      </c>
      <c r="L150" s="250" t="n">
        <v>1</v>
      </c>
    </row>
    <row r="151" customFormat="false" ht="20.1" hidden="false" customHeight="true" outlineLevel="0" collapsed="false">
      <c r="A151" s="234"/>
      <c r="B151" s="235"/>
      <c r="C151" s="235" t="n">
        <v>2018</v>
      </c>
      <c r="D151" s="237" t="n">
        <f aca="false">D152+D153+D154+D155+D156+D157+D158</f>
        <v>1307.8987</v>
      </c>
      <c r="E151" s="237"/>
      <c r="F151" s="237" t="s">
        <v>16</v>
      </c>
      <c r="G151" s="258" t="s">
        <v>16</v>
      </c>
      <c r="H151" s="237"/>
      <c r="I151" s="237" t="n">
        <f aca="false">I158+I157+I156+I155+I154+I153+I152</f>
        <v>1307.8987</v>
      </c>
      <c r="J151" s="249"/>
      <c r="K151" s="243" t="s">
        <v>255</v>
      </c>
      <c r="L151" s="236" t="s">
        <v>274</v>
      </c>
    </row>
    <row r="152" customFormat="false" ht="20.1" hidden="false" customHeight="true" outlineLevel="0" collapsed="false">
      <c r="A152" s="234"/>
      <c r="B152" s="235"/>
      <c r="C152" s="235"/>
      <c r="D152" s="237" t="n">
        <v>165.579</v>
      </c>
      <c r="E152" s="237"/>
      <c r="F152" s="237" t="s">
        <v>16</v>
      </c>
      <c r="G152" s="258" t="s">
        <v>16</v>
      </c>
      <c r="H152" s="237"/>
      <c r="I152" s="237" t="n">
        <v>165.579</v>
      </c>
      <c r="J152" s="235"/>
      <c r="K152" s="243" t="s">
        <v>259</v>
      </c>
      <c r="L152" s="236"/>
    </row>
    <row r="153" customFormat="false" ht="20.1" hidden="false" customHeight="true" outlineLevel="0" collapsed="false">
      <c r="A153" s="234"/>
      <c r="B153" s="235"/>
      <c r="C153" s="235"/>
      <c r="D153" s="237" t="n">
        <f aca="false">E153+H153+I153+J153</f>
        <v>25.17</v>
      </c>
      <c r="E153" s="237"/>
      <c r="F153" s="237" t="s">
        <v>16</v>
      </c>
      <c r="G153" s="258" t="s">
        <v>16</v>
      </c>
      <c r="H153" s="237"/>
      <c r="I153" s="237" t="n">
        <f aca="false">16+9.17</f>
        <v>25.17</v>
      </c>
      <c r="J153" s="235"/>
      <c r="K153" s="243" t="s">
        <v>260</v>
      </c>
      <c r="L153" s="236"/>
    </row>
    <row r="154" customFormat="false" ht="20.1" hidden="false" customHeight="true" outlineLevel="0" collapsed="false">
      <c r="A154" s="234"/>
      <c r="B154" s="235"/>
      <c r="C154" s="235"/>
      <c r="D154" s="237" t="n">
        <f aca="false">E154+H154+I154+J154</f>
        <v>0</v>
      </c>
      <c r="E154" s="237"/>
      <c r="F154" s="237" t="s">
        <v>16</v>
      </c>
      <c r="G154" s="258" t="s">
        <v>16</v>
      </c>
      <c r="H154" s="237"/>
      <c r="I154" s="237" t="n">
        <v>0</v>
      </c>
      <c r="J154" s="235"/>
      <c r="K154" s="243" t="s">
        <v>261</v>
      </c>
      <c r="L154" s="236"/>
    </row>
    <row r="155" customFormat="false" ht="20.1" hidden="false" customHeight="true" outlineLevel="0" collapsed="false">
      <c r="A155" s="234"/>
      <c r="B155" s="235"/>
      <c r="C155" s="235"/>
      <c r="D155" s="237" t="n">
        <f aca="false">E155+H155+I155+J155</f>
        <v>42.375</v>
      </c>
      <c r="E155" s="237"/>
      <c r="F155" s="237" t="s">
        <v>16</v>
      </c>
      <c r="G155" s="258" t="s">
        <v>16</v>
      </c>
      <c r="H155" s="237"/>
      <c r="I155" s="237" t="n">
        <f aca="false">0+42.375</f>
        <v>42.375</v>
      </c>
      <c r="J155" s="235"/>
      <c r="K155" s="243" t="s">
        <v>262</v>
      </c>
      <c r="L155" s="236"/>
    </row>
    <row r="156" customFormat="false" ht="20.1" hidden="false" customHeight="true" outlineLevel="0" collapsed="false">
      <c r="A156" s="234"/>
      <c r="B156" s="235"/>
      <c r="C156" s="235"/>
      <c r="D156" s="237" t="n">
        <v>739.861</v>
      </c>
      <c r="E156" s="237"/>
      <c r="F156" s="237" t="s">
        <v>16</v>
      </c>
      <c r="G156" s="258" t="s">
        <v>16</v>
      </c>
      <c r="H156" s="237"/>
      <c r="I156" s="237" t="n">
        <v>739.861</v>
      </c>
      <c r="J156" s="235"/>
      <c r="K156" s="243" t="s">
        <v>263</v>
      </c>
      <c r="L156" s="236"/>
    </row>
    <row r="157" customFormat="false" ht="20.1" hidden="false" customHeight="true" outlineLevel="0" collapsed="false">
      <c r="A157" s="234"/>
      <c r="B157" s="235"/>
      <c r="C157" s="235"/>
      <c r="D157" s="237" t="n">
        <v>184.9137</v>
      </c>
      <c r="E157" s="237"/>
      <c r="F157" s="237" t="s">
        <v>16</v>
      </c>
      <c r="G157" s="258" t="s">
        <v>16</v>
      </c>
      <c r="H157" s="237"/>
      <c r="I157" s="237" t="n">
        <v>184.9137</v>
      </c>
      <c r="J157" s="235"/>
      <c r="K157" s="243" t="s">
        <v>264</v>
      </c>
      <c r="L157" s="236"/>
    </row>
    <row r="158" customFormat="false" ht="20.1" hidden="false" customHeight="true" outlineLevel="0" collapsed="false">
      <c r="A158" s="234"/>
      <c r="B158" s="235"/>
      <c r="C158" s="235"/>
      <c r="D158" s="260" t="n">
        <f aca="false">E158+H158+I158+J158</f>
        <v>150</v>
      </c>
      <c r="E158" s="260"/>
      <c r="F158" s="260" t="s">
        <v>16</v>
      </c>
      <c r="G158" s="258" t="s">
        <v>16</v>
      </c>
      <c r="H158" s="260"/>
      <c r="I158" s="260" t="n">
        <v>150</v>
      </c>
      <c r="J158" s="261"/>
      <c r="K158" s="261" t="s">
        <v>275</v>
      </c>
      <c r="L158" s="236"/>
    </row>
    <row r="159" customFormat="false" ht="20.1" hidden="false" customHeight="true" outlineLevel="0" collapsed="false">
      <c r="A159" s="234"/>
      <c r="B159" s="235"/>
      <c r="C159" s="235" t="n">
        <v>2019</v>
      </c>
      <c r="D159" s="262" t="n">
        <f aca="false">I159</f>
        <v>104.09125</v>
      </c>
      <c r="E159" s="262"/>
      <c r="F159" s="262" t="s">
        <v>16</v>
      </c>
      <c r="G159" s="249" t="s">
        <v>16</v>
      </c>
      <c r="H159" s="262"/>
      <c r="I159" s="262" t="n">
        <v>104.09125</v>
      </c>
      <c r="J159" s="235"/>
      <c r="K159" s="243" t="s">
        <v>253</v>
      </c>
      <c r="L159" s="250" t="n">
        <v>1</v>
      </c>
    </row>
    <row r="160" customFormat="false" ht="20.1" hidden="false" customHeight="true" outlineLevel="0" collapsed="false">
      <c r="A160" s="234"/>
      <c r="B160" s="235"/>
      <c r="C160" s="235"/>
      <c r="D160" s="246" t="n">
        <v>299.441</v>
      </c>
      <c r="E160" s="235"/>
      <c r="F160" s="235" t="s">
        <v>16</v>
      </c>
      <c r="G160" s="249" t="s">
        <v>16</v>
      </c>
      <c r="H160" s="235"/>
      <c r="I160" s="246" t="n">
        <v>299.441</v>
      </c>
      <c r="J160" s="235"/>
      <c r="K160" s="243" t="s">
        <v>254</v>
      </c>
      <c r="L160" s="250" t="n">
        <v>1</v>
      </c>
    </row>
    <row r="161" customFormat="false" ht="20.1" hidden="false" customHeight="true" outlineLevel="0" collapsed="false">
      <c r="A161" s="234"/>
      <c r="B161" s="235"/>
      <c r="C161" s="235" t="n">
        <v>2020</v>
      </c>
      <c r="D161" s="237" t="n">
        <f aca="false">I161</f>
        <v>80</v>
      </c>
      <c r="E161" s="235"/>
      <c r="F161" s="235" t="s">
        <v>16</v>
      </c>
      <c r="G161" s="249" t="s">
        <v>16</v>
      </c>
      <c r="H161" s="235"/>
      <c r="I161" s="237" t="n">
        <v>80</v>
      </c>
      <c r="J161" s="235"/>
      <c r="K161" s="243" t="s">
        <v>276</v>
      </c>
      <c r="L161" s="250" t="n">
        <v>1</v>
      </c>
    </row>
    <row r="162" customFormat="false" ht="20.1" hidden="false" customHeight="true" outlineLevel="0" collapsed="false">
      <c r="A162" s="234"/>
      <c r="B162" s="235"/>
      <c r="C162" s="235" t="n">
        <v>2021</v>
      </c>
      <c r="D162" s="237" t="n">
        <f aca="false">I162</f>
        <v>0</v>
      </c>
      <c r="E162" s="235"/>
      <c r="F162" s="235" t="s">
        <v>16</v>
      </c>
      <c r="G162" s="249" t="s">
        <v>16</v>
      </c>
      <c r="H162" s="235"/>
      <c r="I162" s="237" t="n">
        <v>0</v>
      </c>
      <c r="J162" s="235"/>
      <c r="K162" s="243" t="s">
        <v>239</v>
      </c>
      <c r="L162" s="250" t="n">
        <v>1</v>
      </c>
    </row>
    <row r="163" customFormat="false" ht="20.1" hidden="false" customHeight="true" outlineLevel="0" collapsed="false">
      <c r="A163" s="234"/>
      <c r="B163" s="235"/>
      <c r="C163" s="235" t="n">
        <v>2022</v>
      </c>
      <c r="D163" s="237" t="n">
        <f aca="false">I163</f>
        <v>0</v>
      </c>
      <c r="E163" s="235"/>
      <c r="F163" s="235" t="s">
        <v>16</v>
      </c>
      <c r="G163" s="249" t="s">
        <v>16</v>
      </c>
      <c r="H163" s="235"/>
      <c r="I163" s="237" t="n">
        <v>0</v>
      </c>
      <c r="J163" s="235"/>
      <c r="K163" s="243" t="s">
        <v>239</v>
      </c>
      <c r="L163" s="250" t="n">
        <v>1</v>
      </c>
    </row>
    <row r="164" customFormat="false" ht="20.1" hidden="false" customHeight="true" outlineLevel="0" collapsed="false">
      <c r="A164" s="234"/>
      <c r="B164" s="235"/>
      <c r="C164" s="235" t="n">
        <v>2023</v>
      </c>
      <c r="D164" s="237" t="n">
        <f aca="false">I164</f>
        <v>0</v>
      </c>
      <c r="E164" s="235"/>
      <c r="F164" s="235"/>
      <c r="G164" s="249"/>
      <c r="H164" s="235"/>
      <c r="I164" s="237" t="n">
        <v>0</v>
      </c>
      <c r="J164" s="235"/>
      <c r="K164" s="243"/>
      <c r="L164" s="250"/>
    </row>
    <row r="165" customFormat="false" ht="20.1" hidden="false" customHeight="true" outlineLevel="0" collapsed="false">
      <c r="A165" s="234" t="s">
        <v>277</v>
      </c>
      <c r="B165" s="235" t="s">
        <v>278</v>
      </c>
      <c r="C165" s="235" t="n">
        <v>2017</v>
      </c>
      <c r="D165" s="237" t="n">
        <f aca="false">E165+H165+I165+J165</f>
        <v>0</v>
      </c>
      <c r="E165" s="235"/>
      <c r="F165" s="235" t="s">
        <v>16</v>
      </c>
      <c r="G165" s="249" t="s">
        <v>16</v>
      </c>
      <c r="H165" s="235"/>
      <c r="I165" s="237" t="n">
        <v>0</v>
      </c>
      <c r="J165" s="235"/>
      <c r="K165" s="243" t="s">
        <v>255</v>
      </c>
      <c r="L165" s="250" t="n">
        <v>1</v>
      </c>
    </row>
    <row r="166" customFormat="false" ht="20.1" hidden="false" customHeight="true" outlineLevel="0" collapsed="false">
      <c r="A166" s="234"/>
      <c r="B166" s="235"/>
      <c r="C166" s="235" t="n">
        <v>2018</v>
      </c>
      <c r="D166" s="263" t="n">
        <f aca="false">E166+H166+I166+J166</f>
        <v>1682.3688</v>
      </c>
      <c r="E166" s="263"/>
      <c r="F166" s="263" t="s">
        <v>16</v>
      </c>
      <c r="G166" s="249" t="s">
        <v>16</v>
      </c>
      <c r="H166" s="263"/>
      <c r="I166" s="263" t="n">
        <f aca="false">I167+I168+I169+I170+I171+I172+I173</f>
        <v>1682.3688</v>
      </c>
      <c r="J166" s="248"/>
      <c r="K166" s="243" t="s">
        <v>255</v>
      </c>
      <c r="L166" s="236" t="s">
        <v>279</v>
      </c>
    </row>
    <row r="167" customFormat="false" ht="20.1" hidden="false" customHeight="true" outlineLevel="0" collapsed="false">
      <c r="A167" s="234"/>
      <c r="B167" s="235"/>
      <c r="C167" s="235"/>
      <c r="D167" s="242" t="n">
        <f aca="false">E167+H167+I167+J167</f>
        <v>138</v>
      </c>
      <c r="E167" s="242"/>
      <c r="F167" s="242" t="s">
        <v>16</v>
      </c>
      <c r="G167" s="249" t="s">
        <v>16</v>
      </c>
      <c r="H167" s="242"/>
      <c r="I167" s="242" t="n">
        <f aca="false">75+63</f>
        <v>138</v>
      </c>
      <c r="J167" s="235"/>
      <c r="K167" s="243" t="s">
        <v>259</v>
      </c>
      <c r="L167" s="236"/>
    </row>
    <row r="168" customFormat="false" ht="20.1" hidden="false" customHeight="true" outlineLevel="0" collapsed="false">
      <c r="A168" s="234"/>
      <c r="B168" s="235"/>
      <c r="C168" s="235"/>
      <c r="D168" s="263" t="n">
        <v>1095.29891</v>
      </c>
      <c r="E168" s="263"/>
      <c r="F168" s="263" t="s">
        <v>16</v>
      </c>
      <c r="G168" s="249" t="s">
        <v>16</v>
      </c>
      <c r="H168" s="263"/>
      <c r="I168" s="263" t="n">
        <v>1095.29891</v>
      </c>
      <c r="J168" s="235"/>
      <c r="K168" s="243" t="s">
        <v>260</v>
      </c>
      <c r="L168" s="236"/>
    </row>
    <row r="169" customFormat="false" ht="20.1" hidden="false" customHeight="true" outlineLevel="0" collapsed="false">
      <c r="A169" s="234"/>
      <c r="B169" s="235"/>
      <c r="C169" s="235"/>
      <c r="D169" s="245" t="n">
        <v>131.2878</v>
      </c>
      <c r="E169" s="235"/>
      <c r="F169" s="235" t="s">
        <v>16</v>
      </c>
      <c r="G169" s="249" t="s">
        <v>16</v>
      </c>
      <c r="H169" s="235"/>
      <c r="I169" s="245" t="n">
        <v>131.2878</v>
      </c>
      <c r="J169" s="235"/>
      <c r="K169" s="243" t="s">
        <v>261</v>
      </c>
      <c r="L169" s="236"/>
    </row>
    <row r="170" customFormat="false" ht="20.1" hidden="false" customHeight="true" outlineLevel="0" collapsed="false">
      <c r="A170" s="234"/>
      <c r="B170" s="235"/>
      <c r="C170" s="235"/>
      <c r="D170" s="237" t="n">
        <f aca="false">E170+H170+I170+J170</f>
        <v>0</v>
      </c>
      <c r="E170" s="235"/>
      <c r="F170" s="235" t="s">
        <v>16</v>
      </c>
      <c r="G170" s="249" t="s">
        <v>16</v>
      </c>
      <c r="H170" s="235"/>
      <c r="I170" s="237" t="n">
        <v>0</v>
      </c>
      <c r="J170" s="235"/>
      <c r="K170" s="243" t="s">
        <v>262</v>
      </c>
      <c r="L170" s="236"/>
    </row>
    <row r="171" customFormat="false" ht="20.1" hidden="false" customHeight="true" outlineLevel="0" collapsed="false">
      <c r="A171" s="234"/>
      <c r="B171" s="235"/>
      <c r="C171" s="235"/>
      <c r="D171" s="237" t="n">
        <f aca="false">E171+H171+I171+J171</f>
        <v>0</v>
      </c>
      <c r="E171" s="235"/>
      <c r="F171" s="235" t="s">
        <v>16</v>
      </c>
      <c r="G171" s="249" t="s">
        <v>16</v>
      </c>
      <c r="H171" s="235"/>
      <c r="I171" s="237" t="n">
        <v>0</v>
      </c>
      <c r="J171" s="235"/>
      <c r="K171" s="243" t="s">
        <v>263</v>
      </c>
      <c r="L171" s="236"/>
    </row>
    <row r="172" customFormat="false" ht="20.1" hidden="false" customHeight="true" outlineLevel="0" collapsed="false">
      <c r="A172" s="234"/>
      <c r="B172" s="235"/>
      <c r="C172" s="235"/>
      <c r="D172" s="245" t="n">
        <v>217.78209</v>
      </c>
      <c r="E172" s="235"/>
      <c r="F172" s="235" t="s">
        <v>16</v>
      </c>
      <c r="G172" s="249" t="s">
        <v>16</v>
      </c>
      <c r="H172" s="235"/>
      <c r="I172" s="245" t="n">
        <v>217.78209</v>
      </c>
      <c r="J172" s="235"/>
      <c r="K172" s="243" t="s">
        <v>264</v>
      </c>
      <c r="L172" s="236"/>
    </row>
    <row r="173" customFormat="false" ht="20.1" hidden="false" customHeight="true" outlineLevel="0" collapsed="false">
      <c r="A173" s="234"/>
      <c r="B173" s="235"/>
      <c r="C173" s="235"/>
      <c r="D173" s="237" t="n">
        <f aca="false">E173+H173+I173+J173</f>
        <v>100</v>
      </c>
      <c r="E173" s="237"/>
      <c r="F173" s="235" t="s">
        <v>16</v>
      </c>
      <c r="G173" s="249" t="s">
        <v>16</v>
      </c>
      <c r="H173" s="237"/>
      <c r="I173" s="237" t="n">
        <v>100</v>
      </c>
      <c r="J173" s="235"/>
      <c r="K173" s="243" t="s">
        <v>280</v>
      </c>
      <c r="L173" s="236"/>
    </row>
    <row r="174" customFormat="false" ht="20.1" hidden="false" customHeight="true" outlineLevel="0" collapsed="false">
      <c r="A174" s="234"/>
      <c r="B174" s="235"/>
      <c r="C174" s="235" t="n">
        <v>2019</v>
      </c>
      <c r="D174" s="237" t="n">
        <f aca="false">E174+H174+I174+J174</f>
        <v>0</v>
      </c>
      <c r="E174" s="248"/>
      <c r="F174" s="235" t="s">
        <v>16</v>
      </c>
      <c r="G174" s="249" t="s">
        <v>16</v>
      </c>
      <c r="H174" s="248"/>
      <c r="I174" s="237" t="n">
        <v>0</v>
      </c>
      <c r="J174" s="235"/>
      <c r="K174" s="243" t="s">
        <v>255</v>
      </c>
      <c r="L174" s="250" t="n">
        <v>1</v>
      </c>
    </row>
    <row r="175" customFormat="false" ht="20.1" hidden="false" customHeight="true" outlineLevel="0" collapsed="false">
      <c r="A175" s="234"/>
      <c r="B175" s="235"/>
      <c r="C175" s="235" t="n">
        <v>2020</v>
      </c>
      <c r="D175" s="237" t="n">
        <f aca="false">E175+H175+I175+J175</f>
        <v>0</v>
      </c>
      <c r="E175" s="248"/>
      <c r="F175" s="235" t="s">
        <v>16</v>
      </c>
      <c r="G175" s="249" t="s">
        <v>16</v>
      </c>
      <c r="H175" s="248"/>
      <c r="I175" s="237" t="n">
        <v>0</v>
      </c>
      <c r="J175" s="235"/>
      <c r="K175" s="243" t="s">
        <v>255</v>
      </c>
      <c r="L175" s="250"/>
    </row>
    <row r="176" customFormat="false" ht="20.1" hidden="false" customHeight="true" outlineLevel="0" collapsed="false">
      <c r="A176" s="234"/>
      <c r="B176" s="235"/>
      <c r="C176" s="235" t="n">
        <v>2021</v>
      </c>
      <c r="D176" s="237" t="n">
        <f aca="false">E176+H176+I176+J176</f>
        <v>0</v>
      </c>
      <c r="E176" s="248"/>
      <c r="F176" s="235" t="s">
        <v>16</v>
      </c>
      <c r="G176" s="249" t="s">
        <v>16</v>
      </c>
      <c r="H176" s="248"/>
      <c r="I176" s="237" t="n">
        <v>0</v>
      </c>
      <c r="J176" s="235"/>
      <c r="K176" s="243" t="s">
        <v>255</v>
      </c>
      <c r="L176" s="250" t="n">
        <v>1</v>
      </c>
    </row>
    <row r="177" customFormat="false" ht="20.1" hidden="false" customHeight="true" outlineLevel="0" collapsed="false">
      <c r="A177" s="234"/>
      <c r="B177" s="235"/>
      <c r="C177" s="235" t="n">
        <v>2022</v>
      </c>
      <c r="D177" s="237" t="n">
        <v>0</v>
      </c>
      <c r="E177" s="248"/>
      <c r="F177" s="235" t="s">
        <v>16</v>
      </c>
      <c r="G177" s="249" t="s">
        <v>16</v>
      </c>
      <c r="H177" s="248"/>
      <c r="I177" s="237" t="n">
        <v>0</v>
      </c>
      <c r="J177" s="235"/>
      <c r="K177" s="243" t="s">
        <v>255</v>
      </c>
      <c r="L177" s="250" t="n">
        <v>1</v>
      </c>
    </row>
    <row r="178" customFormat="false" ht="20.1" hidden="false" customHeight="true" outlineLevel="0" collapsed="false">
      <c r="A178" s="234"/>
      <c r="B178" s="235"/>
      <c r="C178" s="235" t="n">
        <v>2023</v>
      </c>
      <c r="D178" s="237" t="n">
        <f aca="false">I178</f>
        <v>0</v>
      </c>
      <c r="E178" s="248"/>
      <c r="F178" s="235"/>
      <c r="G178" s="249"/>
      <c r="H178" s="248"/>
      <c r="I178" s="237" t="n">
        <v>0</v>
      </c>
      <c r="J178" s="235"/>
      <c r="K178" s="243"/>
      <c r="L178" s="250"/>
    </row>
    <row r="179" customFormat="false" ht="20.1" hidden="false" customHeight="true" outlineLevel="0" collapsed="false">
      <c r="A179" s="234"/>
      <c r="B179" s="235" t="s">
        <v>281</v>
      </c>
      <c r="C179" s="235" t="n">
        <v>2017</v>
      </c>
      <c r="D179" s="237" t="n">
        <f aca="false">E179+H179+I179+J179</f>
        <v>0</v>
      </c>
      <c r="E179" s="248"/>
      <c r="F179" s="235" t="s">
        <v>16</v>
      </c>
      <c r="G179" s="249" t="s">
        <v>16</v>
      </c>
      <c r="H179" s="248"/>
      <c r="I179" s="237" t="n">
        <v>0</v>
      </c>
      <c r="J179" s="235"/>
      <c r="K179" s="243" t="s">
        <v>282</v>
      </c>
      <c r="L179" s="250"/>
    </row>
    <row r="180" customFormat="false" ht="20.1" hidden="false" customHeight="true" outlineLevel="0" collapsed="false">
      <c r="A180" s="234"/>
      <c r="B180" s="235"/>
      <c r="C180" s="235" t="n">
        <v>2018</v>
      </c>
      <c r="D180" s="237" t="n">
        <v>0</v>
      </c>
      <c r="E180" s="258"/>
      <c r="F180" s="235" t="s">
        <v>16</v>
      </c>
      <c r="G180" s="249" t="s">
        <v>16</v>
      </c>
      <c r="H180" s="258"/>
      <c r="I180" s="237" t="n">
        <v>0</v>
      </c>
      <c r="J180" s="235"/>
      <c r="K180" s="243" t="s">
        <v>282</v>
      </c>
      <c r="L180" s="250"/>
    </row>
    <row r="181" customFormat="false" ht="20.1" hidden="false" customHeight="true" outlineLevel="0" collapsed="false">
      <c r="A181" s="234"/>
      <c r="B181" s="235"/>
      <c r="C181" s="235" t="n">
        <v>2019</v>
      </c>
      <c r="D181" s="237" t="n">
        <f aca="false">E181+H181+I181+J181</f>
        <v>0</v>
      </c>
      <c r="E181" s="248"/>
      <c r="F181" s="235" t="s">
        <v>16</v>
      </c>
      <c r="G181" s="249" t="s">
        <v>16</v>
      </c>
      <c r="H181" s="248"/>
      <c r="I181" s="237" t="n">
        <v>0</v>
      </c>
      <c r="J181" s="235"/>
      <c r="K181" s="243" t="s">
        <v>282</v>
      </c>
      <c r="L181" s="250"/>
    </row>
    <row r="182" customFormat="false" ht="20.1" hidden="false" customHeight="true" outlineLevel="0" collapsed="false">
      <c r="A182" s="234"/>
      <c r="B182" s="235"/>
      <c r="C182" s="235" t="n">
        <v>2020</v>
      </c>
      <c r="D182" s="237" t="n">
        <f aca="false">E182+H182+I182+J182</f>
        <v>0</v>
      </c>
      <c r="E182" s="248"/>
      <c r="F182" s="235" t="s">
        <v>16</v>
      </c>
      <c r="G182" s="249" t="s">
        <v>16</v>
      </c>
      <c r="H182" s="248"/>
      <c r="I182" s="237" t="n">
        <v>0</v>
      </c>
      <c r="J182" s="235"/>
      <c r="K182" s="243" t="s">
        <v>282</v>
      </c>
      <c r="L182" s="250"/>
    </row>
    <row r="183" customFormat="false" ht="20.1" hidden="false" customHeight="true" outlineLevel="0" collapsed="false">
      <c r="A183" s="234"/>
      <c r="B183" s="235"/>
      <c r="C183" s="235" t="n">
        <v>2021</v>
      </c>
      <c r="D183" s="237" t="n">
        <f aca="false">E183+H183+I183+J183</f>
        <v>0</v>
      </c>
      <c r="E183" s="248"/>
      <c r="F183" s="235" t="s">
        <v>16</v>
      </c>
      <c r="G183" s="249" t="s">
        <v>16</v>
      </c>
      <c r="H183" s="248"/>
      <c r="I183" s="237" t="n">
        <v>0</v>
      </c>
      <c r="J183" s="235"/>
      <c r="K183" s="243" t="s">
        <v>282</v>
      </c>
      <c r="L183" s="250"/>
    </row>
    <row r="184" customFormat="false" ht="20.1" hidden="false" customHeight="true" outlineLevel="0" collapsed="false">
      <c r="A184" s="234"/>
      <c r="B184" s="235"/>
      <c r="C184" s="235" t="n">
        <v>2022</v>
      </c>
      <c r="D184" s="237" t="n">
        <v>0</v>
      </c>
      <c r="E184" s="248"/>
      <c r="F184" s="235" t="s">
        <v>16</v>
      </c>
      <c r="G184" s="249" t="s">
        <v>16</v>
      </c>
      <c r="H184" s="248"/>
      <c r="I184" s="237" t="n">
        <v>0</v>
      </c>
      <c r="J184" s="235"/>
      <c r="K184" s="243" t="s">
        <v>282</v>
      </c>
      <c r="L184" s="250"/>
    </row>
    <row r="185" customFormat="false" ht="20.1" hidden="false" customHeight="true" outlineLevel="0" collapsed="false">
      <c r="A185" s="234"/>
      <c r="B185" s="235"/>
      <c r="C185" s="235" t="n">
        <v>2023</v>
      </c>
      <c r="D185" s="237" t="n">
        <f aca="false">I185</f>
        <v>0</v>
      </c>
      <c r="E185" s="248"/>
      <c r="F185" s="235" t="s">
        <v>16</v>
      </c>
      <c r="G185" s="249" t="s">
        <v>16</v>
      </c>
      <c r="H185" s="248"/>
      <c r="I185" s="237" t="n">
        <v>0</v>
      </c>
      <c r="J185" s="235"/>
      <c r="K185" s="243" t="s">
        <v>282</v>
      </c>
      <c r="L185" s="250"/>
    </row>
    <row r="186" customFormat="false" ht="20.1" hidden="false" customHeight="true" outlineLevel="0" collapsed="false">
      <c r="A186" s="234" t="s">
        <v>283</v>
      </c>
      <c r="B186" s="235" t="s">
        <v>284</v>
      </c>
      <c r="C186" s="235" t="n">
        <v>2017</v>
      </c>
      <c r="D186" s="237" t="n">
        <f aca="false">E186+H186+I186+J186</f>
        <v>0</v>
      </c>
      <c r="E186" s="248"/>
      <c r="F186" s="235" t="s">
        <v>16</v>
      </c>
      <c r="G186" s="249" t="s">
        <v>16</v>
      </c>
      <c r="H186" s="248"/>
      <c r="I186" s="237" t="n">
        <v>0</v>
      </c>
      <c r="J186" s="235"/>
      <c r="K186" s="243" t="s">
        <v>255</v>
      </c>
      <c r="L186" s="250" t="n">
        <v>1</v>
      </c>
    </row>
    <row r="187" customFormat="false" ht="20.1" hidden="false" customHeight="true" outlineLevel="0" collapsed="false">
      <c r="A187" s="234"/>
      <c r="B187" s="235"/>
      <c r="C187" s="235" t="n">
        <v>2018</v>
      </c>
      <c r="D187" s="237" t="n">
        <f aca="false">E187+H187+I187+J187</f>
        <v>74.9</v>
      </c>
      <c r="E187" s="258"/>
      <c r="F187" s="235" t="s">
        <v>16</v>
      </c>
      <c r="G187" s="249" t="s">
        <v>16</v>
      </c>
      <c r="H187" s="258"/>
      <c r="I187" s="237" t="n">
        <v>74.9</v>
      </c>
      <c r="J187" s="235"/>
      <c r="K187" s="243" t="s">
        <v>259</v>
      </c>
      <c r="L187" s="250" t="n">
        <v>1</v>
      </c>
    </row>
    <row r="188" customFormat="false" ht="20.1" hidden="false" customHeight="true" outlineLevel="0" collapsed="false">
      <c r="A188" s="234"/>
      <c r="B188" s="235"/>
      <c r="C188" s="235" t="n">
        <v>2019</v>
      </c>
      <c r="D188" s="237" t="n">
        <f aca="false">E188+H188+I188+J188</f>
        <v>0</v>
      </c>
      <c r="E188" s="248"/>
      <c r="F188" s="235" t="s">
        <v>16</v>
      </c>
      <c r="G188" s="249" t="s">
        <v>16</v>
      </c>
      <c r="H188" s="248"/>
      <c r="I188" s="237" t="n">
        <v>0</v>
      </c>
      <c r="J188" s="235"/>
      <c r="K188" s="243" t="s">
        <v>255</v>
      </c>
      <c r="L188" s="250" t="n">
        <v>1</v>
      </c>
    </row>
    <row r="189" customFormat="false" ht="20.1" hidden="false" customHeight="true" outlineLevel="0" collapsed="false">
      <c r="A189" s="234"/>
      <c r="B189" s="235"/>
      <c r="C189" s="235" t="n">
        <v>2020</v>
      </c>
      <c r="D189" s="237" t="n">
        <f aca="false">E189+H189+I189+J189</f>
        <v>0</v>
      </c>
      <c r="E189" s="248"/>
      <c r="F189" s="235" t="s">
        <v>16</v>
      </c>
      <c r="G189" s="249" t="s">
        <v>16</v>
      </c>
      <c r="H189" s="248"/>
      <c r="I189" s="237" t="n">
        <v>0</v>
      </c>
      <c r="J189" s="235"/>
      <c r="K189" s="243" t="s">
        <v>255</v>
      </c>
      <c r="L189" s="250" t="n">
        <v>1</v>
      </c>
    </row>
    <row r="190" customFormat="false" ht="20.1" hidden="false" customHeight="true" outlineLevel="0" collapsed="false">
      <c r="A190" s="234"/>
      <c r="B190" s="235"/>
      <c r="C190" s="235" t="n">
        <v>2021</v>
      </c>
      <c r="D190" s="237" t="n">
        <f aca="false">E190+H190+I190+J190</f>
        <v>0</v>
      </c>
      <c r="E190" s="248"/>
      <c r="F190" s="235" t="s">
        <v>16</v>
      </c>
      <c r="G190" s="249" t="s">
        <v>16</v>
      </c>
      <c r="H190" s="248"/>
      <c r="I190" s="237" t="n">
        <v>0</v>
      </c>
      <c r="J190" s="235"/>
      <c r="K190" s="243" t="s">
        <v>255</v>
      </c>
      <c r="L190" s="250" t="n">
        <v>1</v>
      </c>
    </row>
    <row r="191" customFormat="false" ht="20.1" hidden="false" customHeight="true" outlineLevel="0" collapsed="false">
      <c r="A191" s="234"/>
      <c r="B191" s="235"/>
      <c r="C191" s="235" t="n">
        <v>2022</v>
      </c>
      <c r="D191" s="237" t="n">
        <v>0</v>
      </c>
      <c r="E191" s="248"/>
      <c r="F191" s="235" t="s">
        <v>16</v>
      </c>
      <c r="G191" s="249" t="s">
        <v>16</v>
      </c>
      <c r="H191" s="248"/>
      <c r="I191" s="237" t="n">
        <v>0</v>
      </c>
      <c r="J191" s="235"/>
      <c r="K191" s="243" t="s">
        <v>255</v>
      </c>
      <c r="L191" s="250" t="n">
        <v>1</v>
      </c>
    </row>
    <row r="192" customFormat="false" ht="20.1" hidden="false" customHeight="true" outlineLevel="0" collapsed="false">
      <c r="A192" s="234"/>
      <c r="B192" s="235"/>
      <c r="C192" s="235" t="n">
        <v>2023</v>
      </c>
      <c r="D192" s="237" t="n">
        <v>0</v>
      </c>
      <c r="E192" s="248"/>
      <c r="F192" s="235"/>
      <c r="G192" s="249"/>
      <c r="H192" s="248"/>
      <c r="I192" s="237" t="n">
        <v>0</v>
      </c>
      <c r="J192" s="235"/>
      <c r="K192" s="243" t="s">
        <v>255</v>
      </c>
      <c r="L192" s="250" t="n">
        <v>1</v>
      </c>
    </row>
    <row r="193" customFormat="false" ht="20.1" hidden="false" customHeight="true" outlineLevel="0" collapsed="false">
      <c r="A193" s="264" t="s">
        <v>285</v>
      </c>
      <c r="B193" s="265" t="s">
        <v>286</v>
      </c>
      <c r="C193" s="235" t="n">
        <v>2017</v>
      </c>
      <c r="D193" s="237" t="n">
        <f aca="false">E193+H193+I193+J193</f>
        <v>0</v>
      </c>
      <c r="E193" s="248"/>
      <c r="F193" s="235" t="s">
        <v>16</v>
      </c>
      <c r="G193" s="249" t="s">
        <v>16</v>
      </c>
      <c r="H193" s="248"/>
      <c r="I193" s="237" t="n">
        <v>0</v>
      </c>
      <c r="J193" s="235"/>
      <c r="K193" s="243" t="s">
        <v>255</v>
      </c>
      <c r="L193" s="250" t="n">
        <v>0</v>
      </c>
    </row>
    <row r="194" customFormat="false" ht="20.1" hidden="false" customHeight="true" outlineLevel="0" collapsed="false">
      <c r="A194" s="264"/>
      <c r="B194" s="265"/>
      <c r="C194" s="235" t="n">
        <v>2018</v>
      </c>
      <c r="D194" s="237" t="n">
        <v>0</v>
      </c>
      <c r="E194" s="248"/>
      <c r="F194" s="235" t="s">
        <v>16</v>
      </c>
      <c r="G194" s="249" t="s">
        <v>16</v>
      </c>
      <c r="H194" s="248"/>
      <c r="I194" s="237" t="n">
        <v>0</v>
      </c>
      <c r="J194" s="235"/>
      <c r="K194" s="243" t="s">
        <v>287</v>
      </c>
      <c r="L194" s="250"/>
    </row>
    <row r="195" customFormat="false" ht="20.1" hidden="false" customHeight="true" outlineLevel="0" collapsed="false">
      <c r="A195" s="264"/>
      <c r="B195" s="265"/>
      <c r="C195" s="235"/>
      <c r="D195" s="245" t="n">
        <v>30.15897</v>
      </c>
      <c r="E195" s="248"/>
      <c r="F195" s="235" t="s">
        <v>16</v>
      </c>
      <c r="G195" s="249" t="s">
        <v>16</v>
      </c>
      <c r="H195" s="248"/>
      <c r="I195" s="245" t="n">
        <v>30.15897</v>
      </c>
      <c r="J195" s="235"/>
      <c r="K195" s="243" t="s">
        <v>280</v>
      </c>
      <c r="L195" s="250" t="n">
        <v>1</v>
      </c>
    </row>
    <row r="196" customFormat="false" ht="20.1" hidden="false" customHeight="true" outlineLevel="0" collapsed="false">
      <c r="A196" s="264"/>
      <c r="B196" s="265"/>
      <c r="C196" s="235" t="n">
        <v>2019</v>
      </c>
      <c r="D196" s="237" t="n">
        <f aca="false">E196+H196+I196+J196</f>
        <v>0</v>
      </c>
      <c r="E196" s="248"/>
      <c r="F196" s="235" t="s">
        <v>16</v>
      </c>
      <c r="G196" s="249" t="s">
        <v>16</v>
      </c>
      <c r="H196" s="248"/>
      <c r="I196" s="237" t="n">
        <v>0</v>
      </c>
      <c r="J196" s="235"/>
      <c r="K196" s="243" t="s">
        <v>255</v>
      </c>
      <c r="L196" s="250" t="n">
        <v>1</v>
      </c>
    </row>
    <row r="197" customFormat="false" ht="20.1" hidden="false" customHeight="true" outlineLevel="0" collapsed="false">
      <c r="A197" s="264"/>
      <c r="B197" s="265"/>
      <c r="C197" s="235" t="n">
        <v>2020</v>
      </c>
      <c r="D197" s="237" t="n">
        <f aca="false">I197</f>
        <v>0</v>
      </c>
      <c r="E197" s="248"/>
      <c r="F197" s="235" t="s">
        <v>16</v>
      </c>
      <c r="G197" s="249" t="s">
        <v>16</v>
      </c>
      <c r="H197" s="248"/>
      <c r="I197" s="237" t="n">
        <v>0</v>
      </c>
      <c r="J197" s="235"/>
      <c r="K197" s="243" t="s">
        <v>239</v>
      </c>
      <c r="L197" s="250" t="n">
        <v>1</v>
      </c>
    </row>
    <row r="198" customFormat="false" ht="20.1" hidden="false" customHeight="true" outlineLevel="0" collapsed="false">
      <c r="A198" s="264"/>
      <c r="B198" s="265"/>
      <c r="C198" s="235" t="n">
        <v>2021</v>
      </c>
      <c r="D198" s="237" t="n">
        <f aca="false">I198</f>
        <v>0</v>
      </c>
      <c r="E198" s="248"/>
      <c r="F198" s="235" t="s">
        <v>16</v>
      </c>
      <c r="G198" s="249" t="s">
        <v>16</v>
      </c>
      <c r="H198" s="248"/>
      <c r="I198" s="237" t="n">
        <v>0</v>
      </c>
      <c r="J198" s="235"/>
      <c r="K198" s="243" t="s">
        <v>239</v>
      </c>
      <c r="L198" s="250" t="n">
        <v>1</v>
      </c>
    </row>
    <row r="199" customFormat="false" ht="20.1" hidden="false" customHeight="true" outlineLevel="0" collapsed="false">
      <c r="A199" s="264"/>
      <c r="B199" s="265"/>
      <c r="C199" s="235" t="n">
        <v>2022</v>
      </c>
      <c r="D199" s="237" t="n">
        <f aca="false">I199</f>
        <v>0</v>
      </c>
      <c r="E199" s="248"/>
      <c r="F199" s="235" t="s">
        <v>16</v>
      </c>
      <c r="G199" s="249" t="s">
        <v>16</v>
      </c>
      <c r="H199" s="248"/>
      <c r="I199" s="237" t="n">
        <v>0</v>
      </c>
      <c r="J199" s="235"/>
      <c r="K199" s="243" t="s">
        <v>239</v>
      </c>
      <c r="L199" s="250" t="n">
        <v>1</v>
      </c>
    </row>
    <row r="200" customFormat="false" ht="20.1" hidden="false" customHeight="true" outlineLevel="0" collapsed="false">
      <c r="A200" s="264"/>
      <c r="B200" s="265"/>
      <c r="C200" s="266" t="n">
        <v>2023</v>
      </c>
      <c r="D200" s="267" t="n">
        <f aca="false">I200</f>
        <v>0</v>
      </c>
      <c r="E200" s="268"/>
      <c r="F200" s="266" t="s">
        <v>16</v>
      </c>
      <c r="G200" s="269" t="s">
        <v>16</v>
      </c>
      <c r="H200" s="268"/>
      <c r="I200" s="267" t="n">
        <v>0</v>
      </c>
      <c r="J200" s="266"/>
      <c r="K200" s="243" t="s">
        <v>239</v>
      </c>
      <c r="L200" s="250" t="n">
        <v>1</v>
      </c>
    </row>
    <row r="201" customFormat="false" ht="20.1" hidden="false" customHeight="true" outlineLevel="0" collapsed="false">
      <c r="A201" s="225" t="s">
        <v>84</v>
      </c>
      <c r="B201" s="225"/>
      <c r="C201" s="231" t="n">
        <v>2017</v>
      </c>
      <c r="D201" s="270" t="n">
        <f aca="false">I201</f>
        <v>5</v>
      </c>
      <c r="E201" s="270" t="s">
        <v>16</v>
      </c>
      <c r="F201" s="270" t="s">
        <v>16</v>
      </c>
      <c r="G201" s="225" t="s">
        <v>16</v>
      </c>
      <c r="H201" s="270" t="s">
        <v>16</v>
      </c>
      <c r="I201" s="270" t="n">
        <f aca="false">I36</f>
        <v>5</v>
      </c>
      <c r="J201" s="225" t="s">
        <v>16</v>
      </c>
      <c r="K201" s="271"/>
      <c r="L201" s="228"/>
    </row>
    <row r="202" customFormat="false" ht="20.1" hidden="false" customHeight="true" outlineLevel="0" collapsed="false">
      <c r="A202" s="225"/>
      <c r="B202" s="225"/>
      <c r="C202" s="231" t="n">
        <v>2018</v>
      </c>
      <c r="D202" s="272" t="n">
        <f aca="false">D37+D46+D47+D48+D49+D50+D51+D111+D112+D113+D114+D115+D116+D126+D127+D128+D129+D130+D131+D139+D140+D141+D142+D143+D144+D152+D153+D154+D155+D156+D157+D158+D167+D168+D169+D170+D171+D172+D173+D180+D187+D194+D195</f>
        <v>7062.77578</v>
      </c>
      <c r="E202" s="272" t="s">
        <v>16</v>
      </c>
      <c r="F202" s="272" t="s">
        <v>16</v>
      </c>
      <c r="G202" s="225" t="s">
        <v>16</v>
      </c>
      <c r="H202" s="272" t="s">
        <v>16</v>
      </c>
      <c r="I202" s="272" t="n">
        <f aca="false">D202</f>
        <v>7062.77578</v>
      </c>
      <c r="J202" s="273" t="s">
        <v>16</v>
      </c>
      <c r="K202" s="271"/>
      <c r="L202" s="228"/>
    </row>
    <row r="203" customFormat="false" ht="20.1" hidden="false" customHeight="true" outlineLevel="0" collapsed="false">
      <c r="A203" s="225"/>
      <c r="B203" s="225"/>
      <c r="C203" s="231" t="n">
        <v>2019</v>
      </c>
      <c r="D203" s="273" t="n">
        <f aca="false">D38+D117+D118+D159+D160</f>
        <v>471.59825</v>
      </c>
      <c r="E203" s="270" t="s">
        <v>16</v>
      </c>
      <c r="F203" s="270" t="s">
        <v>16</v>
      </c>
      <c r="G203" s="225" t="s">
        <v>16</v>
      </c>
      <c r="H203" s="270" t="s">
        <v>16</v>
      </c>
      <c r="I203" s="273" t="n">
        <f aca="false">I38+I117+I118+I159+I160</f>
        <v>471.59825</v>
      </c>
      <c r="J203" s="225" t="s">
        <v>16</v>
      </c>
      <c r="K203" s="271"/>
      <c r="L203" s="228"/>
    </row>
    <row r="204" customFormat="false" ht="20.1" hidden="false" customHeight="true" outlineLevel="0" collapsed="false">
      <c r="A204" s="225"/>
      <c r="B204" s="225"/>
      <c r="C204" s="231" t="n">
        <v>2020</v>
      </c>
      <c r="D204" s="274" t="n">
        <f aca="false">D197+D189+D182+D175+D161+D146+D39+D76</f>
        <v>134.478</v>
      </c>
      <c r="E204" s="270" t="s">
        <v>16</v>
      </c>
      <c r="F204" s="270" t="s">
        <v>16</v>
      </c>
      <c r="G204" s="225" t="s">
        <v>16</v>
      </c>
      <c r="H204" s="270" t="s">
        <v>16</v>
      </c>
      <c r="I204" s="274" t="n">
        <v>134.478</v>
      </c>
      <c r="J204" s="225" t="s">
        <v>16</v>
      </c>
      <c r="K204" s="271"/>
      <c r="L204" s="228"/>
    </row>
    <row r="205" customFormat="false" ht="20.1" hidden="false" customHeight="true" outlineLevel="0" collapsed="false">
      <c r="A205" s="225"/>
      <c r="B205" s="225"/>
      <c r="C205" s="231" t="n">
        <v>2021</v>
      </c>
      <c r="D205" s="270" t="n">
        <f aca="false">D198+D190+D183+D176+D162+D147+D134+D121+D40</f>
        <v>3</v>
      </c>
      <c r="E205" s="270" t="s">
        <v>16</v>
      </c>
      <c r="F205" s="270" t="s">
        <v>16</v>
      </c>
      <c r="G205" s="225" t="s">
        <v>16</v>
      </c>
      <c r="H205" s="270" t="s">
        <v>16</v>
      </c>
      <c r="I205" s="270" t="n">
        <f aca="false">D205</f>
        <v>3</v>
      </c>
      <c r="J205" s="225" t="s">
        <v>16</v>
      </c>
      <c r="K205" s="271"/>
      <c r="L205" s="228"/>
    </row>
    <row r="206" customFormat="false" ht="20.1" hidden="false" customHeight="true" outlineLevel="0" collapsed="false">
      <c r="A206" s="225"/>
      <c r="B206" s="225"/>
      <c r="C206" s="231" t="n">
        <v>2022</v>
      </c>
      <c r="D206" s="270" t="n">
        <f aca="false">D199+D191+D184+D177+D163+D148+D135+D122+D41</f>
        <v>0</v>
      </c>
      <c r="E206" s="270" t="s">
        <v>16</v>
      </c>
      <c r="F206" s="270" t="s">
        <v>16</v>
      </c>
      <c r="G206" s="270" t="s">
        <v>16</v>
      </c>
      <c r="H206" s="270" t="s">
        <v>16</v>
      </c>
      <c r="I206" s="270" t="n">
        <f aca="false">I199+I191+I184+I177+I163+I148+I135+I122+I41</f>
        <v>0</v>
      </c>
      <c r="J206" s="225" t="s">
        <v>16</v>
      </c>
      <c r="K206" s="271"/>
      <c r="L206" s="228"/>
    </row>
    <row r="207" customFormat="false" ht="20.1" hidden="false" customHeight="true" outlineLevel="0" collapsed="false">
      <c r="A207" s="225"/>
      <c r="B207" s="225"/>
      <c r="C207" s="231" t="n">
        <v>2023</v>
      </c>
      <c r="D207" s="270" t="n">
        <f aca="false">I207</f>
        <v>0</v>
      </c>
      <c r="E207" s="270" t="s">
        <v>16</v>
      </c>
      <c r="F207" s="270" t="s">
        <v>16</v>
      </c>
      <c r="G207" s="270" t="s">
        <v>16</v>
      </c>
      <c r="H207" s="270" t="s">
        <v>16</v>
      </c>
      <c r="I207" s="270" t="n">
        <f aca="false">I2</f>
        <v>0</v>
      </c>
      <c r="J207" s="225"/>
      <c r="K207" s="271"/>
      <c r="L207" s="228"/>
    </row>
    <row r="208" customFormat="false" ht="20.1" hidden="false" customHeight="true" outlineLevel="0" collapsed="false">
      <c r="A208" s="225"/>
      <c r="B208" s="225"/>
      <c r="C208" s="231" t="s">
        <v>19</v>
      </c>
      <c r="D208" s="272" t="n">
        <f aca="false">I208</f>
        <v>7676.85203</v>
      </c>
      <c r="E208" s="272" t="s">
        <v>16</v>
      </c>
      <c r="F208" s="272" t="s">
        <v>16</v>
      </c>
      <c r="G208" s="275" t="s">
        <v>16</v>
      </c>
      <c r="H208" s="272" t="s">
        <v>16</v>
      </c>
      <c r="I208" s="272" t="n">
        <f aca="false">I201+I202+I203+I204+I205+I206+I207</f>
        <v>7676.85203</v>
      </c>
      <c r="J208" s="225" t="s">
        <v>16</v>
      </c>
      <c r="K208" s="271"/>
      <c r="L208" s="228"/>
    </row>
    <row r="209" s="220" customFormat="true" ht="63.75" hidden="false" customHeight="true" outlineLevel="0" collapsed="false">
      <c r="A209" s="221"/>
    </row>
    <row r="210" s="220" customFormat="true" ht="63.75" hidden="false" customHeight="true" outlineLevel="0" collapsed="false">
      <c r="A210" s="221"/>
    </row>
    <row r="211" s="220" customFormat="true" ht="63.75" hidden="false" customHeight="true" outlineLevel="0" collapsed="false">
      <c r="A211" s="221"/>
    </row>
    <row r="212" s="220" customFormat="true" ht="63.75" hidden="false" customHeight="true" outlineLevel="0" collapsed="false">
      <c r="A212" s="221"/>
    </row>
    <row r="215" s="220" customFormat="true" ht="63.75" hidden="false" customHeight="true" outlineLevel="0" collapsed="false"/>
    <row r="216" s="220" customFormat="true" ht="63.75" hidden="false" customHeight="true" outlineLevel="0" collapsed="false"/>
    <row r="217" s="220" customFormat="true" ht="63.75" hidden="false" customHeight="true" outlineLevel="0" collapsed="false"/>
  </sheetData>
  <mergeCells count="79">
    <mergeCell ref="B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8:A24"/>
    <mergeCell ref="B18:B24"/>
    <mergeCell ref="K18:K23"/>
    <mergeCell ref="L18:L23"/>
    <mergeCell ref="A25:A27"/>
    <mergeCell ref="C25:C27"/>
    <mergeCell ref="K25:K26"/>
    <mergeCell ref="L25:L27"/>
    <mergeCell ref="A29:A31"/>
    <mergeCell ref="C29:C31"/>
    <mergeCell ref="K29:K31"/>
    <mergeCell ref="L29:L31"/>
    <mergeCell ref="A36:A42"/>
    <mergeCell ref="B36:B42"/>
    <mergeCell ref="K36:K41"/>
    <mergeCell ref="L36:L41"/>
    <mergeCell ref="A45:A108"/>
    <mergeCell ref="B45:B108"/>
    <mergeCell ref="C45:C59"/>
    <mergeCell ref="L45:L72"/>
    <mergeCell ref="C60:C72"/>
    <mergeCell ref="C73:C83"/>
    <mergeCell ref="L73:L83"/>
    <mergeCell ref="C84:C94"/>
    <mergeCell ref="L84:L93"/>
    <mergeCell ref="C95:C101"/>
    <mergeCell ref="L95:L101"/>
    <mergeCell ref="A109:A123"/>
    <mergeCell ref="B109:B123"/>
    <mergeCell ref="C110:C116"/>
    <mergeCell ref="L110:L116"/>
    <mergeCell ref="C117:C118"/>
    <mergeCell ref="C119:C120"/>
    <mergeCell ref="A124:A136"/>
    <mergeCell ref="B124:B136"/>
    <mergeCell ref="C125:C131"/>
    <mergeCell ref="L125:L131"/>
    <mergeCell ref="A137:A149"/>
    <mergeCell ref="B137:B149"/>
    <mergeCell ref="C138:C144"/>
    <mergeCell ref="L138:L144"/>
    <mergeCell ref="A150:A164"/>
    <mergeCell ref="B150:B164"/>
    <mergeCell ref="C151:C158"/>
    <mergeCell ref="L151:L158"/>
    <mergeCell ref="C159:C160"/>
    <mergeCell ref="A165:A185"/>
    <mergeCell ref="B165:B178"/>
    <mergeCell ref="C166:C173"/>
    <mergeCell ref="L166:L173"/>
    <mergeCell ref="B179:B185"/>
    <mergeCell ref="A186:A192"/>
    <mergeCell ref="B186:B192"/>
    <mergeCell ref="A193:A200"/>
    <mergeCell ref="B193:B200"/>
    <mergeCell ref="C194:C195"/>
    <mergeCell ref="A201:B208"/>
    <mergeCell ref="K201:K208"/>
    <mergeCell ref="L201:L208"/>
  </mergeCells>
  <printOptions headings="false" gridLines="false" gridLinesSet="true" horizontalCentered="true" verticalCentered="false"/>
  <pageMargins left="0.2" right="0.196527777777778" top="0.275694444444444" bottom="0.236111111111111" header="0.511805555555555" footer="0.511805555555555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33" man="true" max="16383" min="0"/>
    <brk id="91" man="true" max="16383" min="0"/>
    <brk id="16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2018-05-25T13:47:09Z</dcterms:created>
  <dc:creator>Игнатосян</dc:creator>
  <dc:description/>
  <dc:language>ru-RU</dc:language>
  <cp:lastModifiedBy/>
  <cp:lastPrinted>2020-09-30T07:48:49Z</cp:lastPrinted>
  <dcterms:modified xsi:type="dcterms:W3CDTF">2020-10-02T13:53:25Z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