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22.09. 2020 год " sheetId="1" r:id="rId1"/>
  </sheets>
  <definedNames>
    <definedName name="_xlnm.Print_Area" localSheetId="0">'На 22.09. 2020 год '!$A$1:$K$52</definedName>
    <definedName name="_xlnm.Print_Titles" localSheetId="0">'На 22.09. 2020 год '!$6:$11</definedName>
    <definedName name="Excel_BuiltIn_Print_Area" localSheetId="0">'На 22.09. 2020 год '!$A$2:$K$52</definedName>
    <definedName name="Excel_BuiltIn_Print_Titles" localSheetId="0">'На 22.09. 2020 год '!$6:$11</definedName>
  </definedNames>
  <calcPr fullCalcOnLoad="1"/>
</workbook>
</file>

<file path=xl/sharedStrings.xml><?xml version="1.0" encoding="utf-8"?>
<sst xmlns="http://schemas.openxmlformats.org/spreadsheetml/2006/main" count="74" uniqueCount="41">
  <si>
    <t>ПРОЕКТ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</si>
  <si>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</si>
  <si>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</si>
  <si>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3. Ресурсное обеспечение Программы</t>
  </si>
  <si>
    <t>№п/п</t>
  </si>
  <si>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</si>
  <si>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</si>
  <si>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</si>
  <si>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</si>
  <si>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</si>
  <si>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ответственные за реализацию мероприятий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</si>
  <si>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</si>
  <si>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</si>
  <si>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</si>
  <si>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</si>
  <si>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</si>
  <si>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числе:</t>
  </si>
  <si>
    <t>из федерального бюджета</t>
  </si>
  <si>
    <t>из областного бюджета</t>
  </si>
  <si>
    <t>1.</t>
  </si>
  <si>
    <t>Всего по  муниципальной  программе "Развитие образования ЗАТО г.Радужный Владимирской области":</t>
  </si>
  <si>
    <t>2017год</t>
  </si>
  <si>
    <t>Управление образования</t>
  </si>
  <si>
    <t>2018 год</t>
  </si>
  <si>
    <t>2019 год</t>
  </si>
  <si>
    <t>2020 год</t>
  </si>
  <si>
    <t>2021 год</t>
  </si>
  <si>
    <t>2022 год</t>
  </si>
  <si>
    <t>2023 год</t>
  </si>
  <si>
    <t xml:space="preserve">Всего по программе </t>
  </si>
  <si>
    <t>1.1.</t>
  </si>
  <si>
    <t>подпрограмма "Развитие дошкольного, общего и дополнительного образования ЗАТО г.Радужный Владимирской области"</t>
  </si>
  <si>
    <t>2017 год</t>
  </si>
  <si>
    <t>Итого по подпрограмме</t>
  </si>
  <si>
    <t>1.2.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</si>
  <si>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</si>
  <si>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1.3.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</si>
  <si>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</si>
  <si>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1.4.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</si>
  <si>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</si>
  <si>
    <t>Администрация (отдел опеки)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</si>
</sst>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"/>
    <numFmt numFmtId="166" formatCode="0.000000"/>
    <numFmt numFmtId="167" formatCode="@"/>
    <numFmt numFmtId="168" formatCode="_-* #,##0.00_р_._-;\-* #,##0.00_р_._-;_-* \-??_р_._-;_-@_-"/>
    <numFmt numFmtId="169" formatCode="_-* #,##0.00000\ _₽_-;\-* #,##0.00000\ _₽_-;_-* \-?????\ _₽_-;_-@_-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11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wrapText="1"/>
    </xf>
    <xf numFmtId="164" fontId="0" fillId="0" borderId="10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4" fontId="5" fillId="0" borderId="12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/>
    </xf>
    <xf numFmtId="164" fontId="7" fillId="0" borderId="16" xfId="0" applyFont="1" applyFill="1" applyBorder="1" applyAlignment="1">
      <alignment vertical="center"/>
    </xf>
    <xf numFmtId="167" fontId="0" fillId="0" borderId="13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4" fontId="7" fillId="0" borderId="19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7" fillId="2" borderId="22" xfId="0" applyFont="1" applyFill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9" xfId="0" applyFont="1" applyFill="1" applyBorder="1" applyAlignment="1">
      <alignment horizontal="center" vertical="center"/>
    </xf>
    <xf numFmtId="165" fontId="7" fillId="3" borderId="19" xfId="0" applyNumberFormat="1" applyFont="1" applyFill="1" applyBorder="1" applyAlignment="1">
      <alignment horizontal="center" vertical="center"/>
    </xf>
    <xf numFmtId="164" fontId="8" fillId="0" borderId="24" xfId="0" applyFont="1" applyFill="1" applyBorder="1" applyAlignment="1">
      <alignment/>
    </xf>
    <xf numFmtId="164" fontId="7" fillId="0" borderId="2" xfId="0" applyFont="1" applyFill="1" applyBorder="1" applyAlignment="1">
      <alignment vertical="center"/>
    </xf>
    <xf numFmtId="165" fontId="5" fillId="0" borderId="2" xfId="15" applyNumberFormat="1" applyFont="1" applyFill="1" applyBorder="1" applyAlignment="1" applyProtection="1">
      <alignment horizontal="center" vertical="center"/>
      <protection/>
    </xf>
    <xf numFmtId="164" fontId="0" fillId="0" borderId="13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 wrapText="1"/>
    </xf>
    <xf numFmtId="165" fontId="7" fillId="0" borderId="3" xfId="15" applyNumberFormat="1" applyFont="1" applyFill="1" applyBorder="1" applyAlignment="1" applyProtection="1">
      <alignment horizontal="center" vertical="center"/>
      <protection/>
    </xf>
    <xf numFmtId="165" fontId="7" fillId="0" borderId="3" xfId="15" applyNumberFormat="1" applyFont="1" applyFill="1" applyBorder="1" applyAlignment="1" applyProtection="1">
      <alignment vertical="center"/>
      <protection/>
    </xf>
    <xf numFmtId="166" fontId="7" fillId="0" borderId="20" xfId="15" applyNumberFormat="1" applyFont="1" applyFill="1" applyBorder="1" applyAlignment="1" applyProtection="1">
      <alignment horizontal="center" vertical="center"/>
      <protection/>
    </xf>
    <xf numFmtId="165" fontId="7" fillId="0" borderId="20" xfId="15" applyNumberFormat="1" applyFont="1" applyFill="1" applyBorder="1" applyAlignment="1" applyProtection="1">
      <alignment horizontal="center" vertical="center"/>
      <protection/>
    </xf>
    <xf numFmtId="165" fontId="7" fillId="0" borderId="20" xfId="15" applyNumberFormat="1" applyFont="1" applyFill="1" applyBorder="1" applyAlignment="1" applyProtection="1">
      <alignment vertical="center"/>
      <protection/>
    </xf>
    <xf numFmtId="165" fontId="7" fillId="0" borderId="9" xfId="15" applyNumberFormat="1" applyFont="1" applyFill="1" applyBorder="1" applyAlignment="1" applyProtection="1">
      <alignment horizontal="center" vertical="center"/>
      <protection/>
    </xf>
    <xf numFmtId="165" fontId="7" fillId="0" borderId="25" xfId="0" applyNumberFormat="1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5" fontId="7" fillId="2" borderId="20" xfId="15" applyNumberFormat="1" applyFont="1" applyFill="1" applyBorder="1" applyAlignment="1" applyProtection="1">
      <alignment horizontal="center" vertical="center"/>
      <protection/>
    </xf>
    <xf numFmtId="165" fontId="7" fillId="2" borderId="9" xfId="15" applyNumberFormat="1" applyFont="1" applyFill="1" applyBorder="1" applyAlignment="1" applyProtection="1">
      <alignment vertical="center"/>
      <protection/>
    </xf>
    <xf numFmtId="165" fontId="7" fillId="2" borderId="9" xfId="15" applyNumberFormat="1" applyFont="1" applyFill="1" applyBorder="1" applyAlignment="1" applyProtection="1">
      <alignment horizontal="center" vertical="center"/>
      <protection/>
    </xf>
    <xf numFmtId="165" fontId="7" fillId="2" borderId="8" xfId="0" applyNumberFormat="1" applyFont="1" applyFill="1" applyBorder="1" applyAlignment="1">
      <alignment horizontal="center" vertical="center"/>
    </xf>
    <xf numFmtId="165" fontId="7" fillId="3" borderId="20" xfId="15" applyNumberFormat="1" applyFont="1" applyFill="1" applyBorder="1" applyAlignment="1" applyProtection="1">
      <alignment horizontal="center" vertical="center"/>
      <protection/>
    </xf>
    <xf numFmtId="165" fontId="7" fillId="3" borderId="9" xfId="15" applyNumberFormat="1" applyFont="1" applyFill="1" applyBorder="1" applyAlignment="1" applyProtection="1">
      <alignment horizontal="center" vertical="center"/>
      <protection/>
    </xf>
    <xf numFmtId="165" fontId="7" fillId="3" borderId="9" xfId="15" applyNumberFormat="1" applyFont="1" applyFill="1" applyBorder="1" applyAlignment="1" applyProtection="1">
      <alignment vertical="center"/>
      <protection/>
    </xf>
    <xf numFmtId="164" fontId="7" fillId="3" borderId="25" xfId="0" applyFont="1" applyFill="1" applyBorder="1" applyAlignment="1">
      <alignment horizontal="center" vertical="center"/>
    </xf>
    <xf numFmtId="164" fontId="0" fillId="0" borderId="14" xfId="0" applyFill="1" applyBorder="1" applyAlignment="1">
      <alignment horizontal="center" vertical="center"/>
    </xf>
    <xf numFmtId="165" fontId="7" fillId="3" borderId="19" xfId="15" applyNumberFormat="1" applyFont="1" applyFill="1" applyBorder="1" applyAlignment="1" applyProtection="1">
      <alignment horizontal="center" vertical="center"/>
      <protection/>
    </xf>
    <xf numFmtId="165" fontId="7" fillId="3" borderId="19" xfId="15" applyNumberFormat="1" applyFont="1" applyFill="1" applyBorder="1" applyAlignment="1" applyProtection="1">
      <alignment vertical="center"/>
      <protection/>
    </xf>
    <xf numFmtId="165" fontId="7" fillId="3" borderId="23" xfId="0" applyNumberFormat="1" applyFont="1" applyFill="1" applyBorder="1" applyAlignment="1">
      <alignment horizontal="center" vertical="center"/>
    </xf>
    <xf numFmtId="164" fontId="0" fillId="0" borderId="13" xfId="0" applyFill="1" applyBorder="1" applyAlignment="1">
      <alignment/>
    </xf>
    <xf numFmtId="164" fontId="8" fillId="0" borderId="16" xfId="0" applyFont="1" applyFill="1" applyBorder="1" applyAlignment="1">
      <alignment/>
    </xf>
    <xf numFmtId="164" fontId="7" fillId="0" borderId="11" xfId="0" applyFont="1" applyFill="1" applyBorder="1" applyAlignment="1">
      <alignment vertical="center"/>
    </xf>
    <xf numFmtId="164" fontId="7" fillId="0" borderId="20" xfId="0" applyFont="1" applyFill="1" applyBorder="1" applyAlignment="1">
      <alignment horizontal="center" vertical="center"/>
    </xf>
    <xf numFmtId="164" fontId="0" fillId="0" borderId="14" xfId="0" applyFill="1" applyBorder="1" applyAlignment="1">
      <alignment horizontal="center" vertical="center" wrapText="1"/>
    </xf>
    <xf numFmtId="164" fontId="8" fillId="0" borderId="1" xfId="0" applyFont="1" applyFill="1" applyBorder="1" applyAlignment="1">
      <alignment/>
    </xf>
    <xf numFmtId="164" fontId="5" fillId="0" borderId="2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7" fillId="0" borderId="23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5" fillId="0" borderId="26" xfId="0" applyFont="1" applyFill="1" applyBorder="1" applyAlignment="1">
      <alignment vertic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 topLeftCell="A1">
      <selection activeCell="K1" sqref="K1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6.5">
      <c r="A1" s="1"/>
      <c r="B1" s="2"/>
      <c r="C1" s="2"/>
      <c r="D1" s="2"/>
      <c r="E1" s="2"/>
      <c r="F1" s="2"/>
      <c r="G1" s="2"/>
      <c r="H1" s="2"/>
      <c r="I1" s="2"/>
      <c r="J1" s="2"/>
      <c r="K1" s="2" t="s">
        <v>0</v>
      </c>
    </row>
    <row r="2" spans="1:1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"/>
      <c r="B3" s="3"/>
      <c r="C3" s="3"/>
      <c r="D3" s="3"/>
      <c r="E3" s="3"/>
      <c r="F3" s="3"/>
      <c r="G3" s="4" t="s">
        <v>2</v>
      </c>
      <c r="H3" s="4"/>
      <c r="I3" s="4"/>
      <c r="J3" s="4"/>
      <c r="K3" s="4"/>
    </row>
    <row r="4" spans="1:11" ht="17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7.25" customHeight="1">
      <c r="A6" s="8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10"/>
      <c r="G6" s="10"/>
      <c r="H6" s="10"/>
      <c r="I6" s="10"/>
      <c r="J6" s="11" t="s">
        <v>9</v>
      </c>
      <c r="K6" s="12" t="s">
        <v>10</v>
      </c>
    </row>
    <row r="7" spans="1:11" ht="17.25" customHeight="1">
      <c r="A7" s="8"/>
      <c r="B7" s="9"/>
      <c r="C7" s="9"/>
      <c r="D7" s="9"/>
      <c r="E7" s="13" t="s">
        <v>11</v>
      </c>
      <c r="F7" s="14" t="s">
        <v>12</v>
      </c>
      <c r="G7" s="14"/>
      <c r="H7" s="14"/>
      <c r="I7" s="14"/>
      <c r="J7" s="11"/>
      <c r="K7" s="12"/>
    </row>
    <row r="8" spans="1:11" ht="17.25" customHeight="1">
      <c r="A8" s="8"/>
      <c r="B8" s="9"/>
      <c r="C8" s="9"/>
      <c r="D8" s="9"/>
      <c r="E8" s="13"/>
      <c r="F8" s="15" t="s">
        <v>13</v>
      </c>
      <c r="G8" s="15"/>
      <c r="H8" s="15"/>
      <c r="I8" s="13" t="s">
        <v>14</v>
      </c>
      <c r="J8" s="11"/>
      <c r="K8" s="12"/>
    </row>
    <row r="9" spans="1:11" ht="21.75" customHeight="1">
      <c r="A9" s="8"/>
      <c r="B9" s="9"/>
      <c r="C9" s="9"/>
      <c r="D9" s="9"/>
      <c r="E9" s="13"/>
      <c r="F9" s="13" t="s">
        <v>15</v>
      </c>
      <c r="G9" s="16" t="s">
        <v>16</v>
      </c>
      <c r="H9" s="16"/>
      <c r="I9" s="13"/>
      <c r="J9" s="11"/>
      <c r="K9" s="12"/>
    </row>
    <row r="10" spans="1:11" ht="39.75">
      <c r="A10" s="8"/>
      <c r="B10" s="9"/>
      <c r="C10" s="9"/>
      <c r="D10" s="9"/>
      <c r="E10" s="13"/>
      <c r="F10" s="13"/>
      <c r="G10" s="17" t="s">
        <v>17</v>
      </c>
      <c r="H10" s="13" t="s">
        <v>18</v>
      </c>
      <c r="I10" s="13"/>
      <c r="J10" s="11"/>
      <c r="K10" s="12"/>
    </row>
    <row r="11" spans="1:11" ht="13.5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ht="16.5" customHeight="1">
      <c r="A12" s="20" t="s">
        <v>19</v>
      </c>
      <c r="B12" s="21" t="s">
        <v>20</v>
      </c>
      <c r="C12" s="22" t="s">
        <v>21</v>
      </c>
      <c r="D12" s="23">
        <f>D20+D29+D37+D45</f>
        <v>307130.275</v>
      </c>
      <c r="E12" s="23">
        <f>E20+E29+E37+E45</f>
        <v>141669.2</v>
      </c>
      <c r="F12" s="23">
        <f>F20+F29+F37+F45</f>
        <v>4504</v>
      </c>
      <c r="G12" s="23">
        <f>G20+G29+G37+G45</f>
        <v>0</v>
      </c>
      <c r="H12" s="23">
        <f>H20+H29+H37+H45</f>
        <v>4504</v>
      </c>
      <c r="I12" s="23">
        <f>I20+I29+I37+I45</f>
        <v>141591.155</v>
      </c>
      <c r="J12" s="23">
        <f>J20+J29+J37+J45</f>
        <v>19365.92</v>
      </c>
      <c r="K12" s="21" t="s">
        <v>22</v>
      </c>
    </row>
    <row r="13" spans="1:11" ht="18" customHeight="1">
      <c r="A13" s="20"/>
      <c r="B13" s="21"/>
      <c r="C13" s="24" t="s">
        <v>23</v>
      </c>
      <c r="D13" s="25">
        <f aca="true" t="shared" si="0" ref="D13:D19">D22+D30+D38+D46</f>
        <v>309812.70986</v>
      </c>
      <c r="E13" s="25">
        <f aca="true" t="shared" si="1" ref="E13:E19">E22+E30+E38+E46</f>
        <v>158235.07270000002</v>
      </c>
      <c r="F13" s="25">
        <f aca="true" t="shared" si="2" ref="F13:F19">F22+F30+F38+F46</f>
        <v>5209.482</v>
      </c>
      <c r="G13" s="25">
        <f aca="true" t="shared" si="3" ref="G13:G19">G22+G30+G38+G46</f>
        <v>0</v>
      </c>
      <c r="H13" s="25">
        <f aca="true" t="shared" si="4" ref="H13:H19">H22+H30+H38+H46</f>
        <v>5209.482</v>
      </c>
      <c r="I13" s="25">
        <f aca="true" t="shared" si="5" ref="I13:I19">I22+I30+I38+I46</f>
        <v>124626.20216</v>
      </c>
      <c r="J13" s="25">
        <f aca="true" t="shared" si="6" ref="J13:J19">J22+J30+J38+J46</f>
        <v>21741.953</v>
      </c>
      <c r="K13" s="21"/>
    </row>
    <row r="14" spans="1:11" ht="17.25" customHeight="1">
      <c r="A14" s="20"/>
      <c r="B14" s="21"/>
      <c r="C14" s="24" t="s">
        <v>24</v>
      </c>
      <c r="D14" s="25">
        <f t="shared" si="0"/>
        <v>331657.7648</v>
      </c>
      <c r="E14" s="25">
        <f t="shared" si="1"/>
        <v>168847.4</v>
      </c>
      <c r="F14" s="25">
        <f t="shared" si="2"/>
        <v>7362.436</v>
      </c>
      <c r="G14" s="25">
        <f t="shared" si="3"/>
        <v>0</v>
      </c>
      <c r="H14" s="25">
        <f t="shared" si="4"/>
        <v>7362.436</v>
      </c>
      <c r="I14" s="26">
        <f t="shared" si="5"/>
        <v>130579.4738</v>
      </c>
      <c r="J14" s="25">
        <f t="shared" si="6"/>
        <v>24868.455</v>
      </c>
      <c r="K14" s="21"/>
    </row>
    <row r="15" spans="1:12" ht="15.75" customHeight="1">
      <c r="A15" s="20"/>
      <c r="B15" s="21"/>
      <c r="C15" s="24" t="s">
        <v>25</v>
      </c>
      <c r="D15" s="27">
        <f t="shared" si="0"/>
        <v>327226.04469</v>
      </c>
      <c r="E15" s="27">
        <f t="shared" si="1"/>
        <v>168443.2</v>
      </c>
      <c r="F15" s="27">
        <f t="shared" si="2"/>
        <v>14078.6</v>
      </c>
      <c r="G15" s="27">
        <f t="shared" si="3"/>
        <v>6323.8</v>
      </c>
      <c r="H15" s="27">
        <f t="shared" si="4"/>
        <v>7754.799999999999</v>
      </c>
      <c r="I15" s="27">
        <f t="shared" si="5"/>
        <v>124078.46669000002</v>
      </c>
      <c r="J15" s="27">
        <f t="shared" si="6"/>
        <v>20625.778</v>
      </c>
      <c r="K15" s="21"/>
      <c r="L15" s="28"/>
    </row>
    <row r="16" spans="1:11" ht="15.75" customHeight="1">
      <c r="A16" s="20"/>
      <c r="B16" s="21"/>
      <c r="C16" s="22" t="s">
        <v>26</v>
      </c>
      <c r="D16" s="23">
        <f t="shared" si="0"/>
        <v>329884.723</v>
      </c>
      <c r="E16" s="23">
        <f t="shared" si="1"/>
        <v>163560.2</v>
      </c>
      <c r="F16" s="23">
        <f t="shared" si="2"/>
        <v>12888.699999999999</v>
      </c>
      <c r="G16" s="23">
        <f t="shared" si="3"/>
        <v>6413.4</v>
      </c>
      <c r="H16" s="23">
        <f t="shared" si="4"/>
        <v>6475.3</v>
      </c>
      <c r="I16" s="23">
        <f t="shared" si="5"/>
        <v>131766.045</v>
      </c>
      <c r="J16" s="23">
        <f t="shared" si="6"/>
        <v>21669.778</v>
      </c>
      <c r="K16" s="21"/>
    </row>
    <row r="17" spans="1:11" ht="19.5" customHeight="1">
      <c r="A17" s="20"/>
      <c r="B17" s="21"/>
      <c r="C17" s="24" t="s">
        <v>27</v>
      </c>
      <c r="D17" s="25">
        <f t="shared" si="0"/>
        <v>322392.744</v>
      </c>
      <c r="E17" s="25">
        <f t="shared" si="1"/>
        <v>163560.2</v>
      </c>
      <c r="F17" s="25">
        <f t="shared" si="2"/>
        <v>7207.299999999999</v>
      </c>
      <c r="G17" s="25">
        <f t="shared" si="3"/>
        <v>836</v>
      </c>
      <c r="H17" s="25">
        <f t="shared" si="4"/>
        <v>6371.299999999999</v>
      </c>
      <c r="I17" s="25">
        <f t="shared" si="5"/>
        <v>129955.466</v>
      </c>
      <c r="J17" s="25">
        <f t="shared" si="6"/>
        <v>21669.778</v>
      </c>
      <c r="K17" s="21"/>
    </row>
    <row r="18" spans="1:11" ht="19.5" customHeight="1">
      <c r="A18" s="20"/>
      <c r="B18" s="21"/>
      <c r="C18" s="29" t="s">
        <v>28</v>
      </c>
      <c r="D18" s="25">
        <f t="shared" si="0"/>
        <v>122968.092</v>
      </c>
      <c r="E18" s="25">
        <f t="shared" si="1"/>
        <v>13460</v>
      </c>
      <c r="F18" s="25">
        <f t="shared" si="2"/>
        <v>1434.2</v>
      </c>
      <c r="G18" s="25">
        <f t="shared" si="3"/>
        <v>0</v>
      </c>
      <c r="H18" s="25">
        <f t="shared" si="4"/>
        <v>1434.2</v>
      </c>
      <c r="I18" s="25">
        <f t="shared" si="5"/>
        <v>108073.89199999999</v>
      </c>
      <c r="J18" s="25">
        <f t="shared" si="6"/>
        <v>0</v>
      </c>
      <c r="K18" s="21"/>
    </row>
    <row r="19" spans="1:11" ht="18" customHeight="1">
      <c r="A19" s="20"/>
      <c r="B19" s="30" t="s">
        <v>29</v>
      </c>
      <c r="C19" s="31"/>
      <c r="D19" s="23">
        <f t="shared" si="0"/>
        <v>2051072.3533499998</v>
      </c>
      <c r="E19" s="23">
        <f t="shared" si="1"/>
        <v>977775.2726999999</v>
      </c>
      <c r="F19" s="23">
        <f t="shared" si="2"/>
        <v>52684.718</v>
      </c>
      <c r="G19" s="23">
        <f t="shared" si="3"/>
        <v>13573.2</v>
      </c>
      <c r="H19" s="23">
        <f t="shared" si="4"/>
        <v>39111.518</v>
      </c>
      <c r="I19" s="23">
        <f t="shared" si="5"/>
        <v>890670.70065</v>
      </c>
      <c r="J19" s="23">
        <f t="shared" si="6"/>
        <v>129941.66199999997</v>
      </c>
      <c r="K19" s="21"/>
    </row>
    <row r="20" spans="1:11" ht="9.75" customHeight="1">
      <c r="A20" s="32" t="s">
        <v>30</v>
      </c>
      <c r="B20" s="33" t="s">
        <v>31</v>
      </c>
      <c r="C20" s="34" t="s">
        <v>32</v>
      </c>
      <c r="D20" s="35">
        <f>E20+F20+I20+J20</f>
        <v>259771.653</v>
      </c>
      <c r="E20" s="35">
        <v>130298.7</v>
      </c>
      <c r="F20" s="36">
        <f>G20+H20</f>
        <v>1029</v>
      </c>
      <c r="G20" s="35">
        <v>0</v>
      </c>
      <c r="H20" s="35">
        <v>1029</v>
      </c>
      <c r="I20" s="35">
        <v>128443.953</v>
      </c>
      <c r="J20" s="37">
        <v>0</v>
      </c>
      <c r="K20" s="21" t="s">
        <v>22</v>
      </c>
    </row>
    <row r="21" spans="1:11" ht="9.75" customHeight="1">
      <c r="A21" s="32"/>
      <c r="B21" s="33"/>
      <c r="C21" s="34"/>
      <c r="D21" s="35"/>
      <c r="E21" s="35"/>
      <c r="F21" s="36"/>
      <c r="G21" s="35"/>
      <c r="H21" s="35"/>
      <c r="I21" s="35"/>
      <c r="J21" s="37"/>
      <c r="K21" s="21"/>
    </row>
    <row r="22" spans="1:11" ht="18" customHeight="1">
      <c r="A22" s="32"/>
      <c r="B22" s="33"/>
      <c r="C22" s="38" t="s">
        <v>23</v>
      </c>
      <c r="D22" s="39">
        <f aca="true" t="shared" si="7" ref="D22:D27">E22+F22+I22+J22</f>
        <v>256780.11129</v>
      </c>
      <c r="E22" s="40">
        <v>143448.1</v>
      </c>
      <c r="F22" s="40">
        <f aca="true" t="shared" si="8" ref="F22:F27">G22+H22</f>
        <v>1296.482</v>
      </c>
      <c r="G22" s="40">
        <v>0</v>
      </c>
      <c r="H22" s="41">
        <v>1296.482</v>
      </c>
      <c r="I22" s="42">
        <v>112035.52929</v>
      </c>
      <c r="J22" s="43">
        <v>0</v>
      </c>
      <c r="K22" s="21"/>
    </row>
    <row r="23" spans="1:11" s="47" customFormat="1" ht="16.5" customHeight="1">
      <c r="A23" s="32"/>
      <c r="B23" s="33"/>
      <c r="C23" s="44" t="s">
        <v>24</v>
      </c>
      <c r="D23" s="45">
        <f t="shared" si="7"/>
        <v>274699.70717</v>
      </c>
      <c r="E23" s="40">
        <v>157111.4</v>
      </c>
      <c r="F23" s="46">
        <f t="shared" si="8"/>
        <v>3375.852</v>
      </c>
      <c r="G23" s="40">
        <v>0</v>
      </c>
      <c r="H23" s="40">
        <v>3375.852</v>
      </c>
      <c r="I23" s="40">
        <f>114080.66084+133.79733-2.003</f>
        <v>114212.45517</v>
      </c>
      <c r="J23" s="43">
        <v>0</v>
      </c>
      <c r="K23" s="21"/>
    </row>
    <row r="24" spans="1:11" ht="16.5" customHeight="1">
      <c r="A24" s="32"/>
      <c r="B24" s="33"/>
      <c r="C24" s="48" t="s">
        <v>25</v>
      </c>
      <c r="D24" s="49">
        <f t="shared" si="7"/>
        <v>273669.38078</v>
      </c>
      <c r="E24" s="50">
        <f>156161.5-1157.3</f>
        <v>155004.2</v>
      </c>
      <c r="F24" s="51">
        <f t="shared" si="8"/>
        <v>7019.3</v>
      </c>
      <c r="G24" s="51">
        <f>1117-22.3+1979.1</f>
        <v>3073.8</v>
      </c>
      <c r="H24" s="50">
        <v>3945.5</v>
      </c>
      <c r="I24" s="51">
        <v>111645.88078</v>
      </c>
      <c r="J24" s="52">
        <v>0</v>
      </c>
      <c r="K24" s="21"/>
    </row>
    <row r="25" spans="1:11" ht="16.5" customHeight="1">
      <c r="A25" s="32"/>
      <c r="B25" s="33"/>
      <c r="C25" s="53" t="s">
        <v>26</v>
      </c>
      <c r="D25" s="54">
        <f t="shared" si="7"/>
        <v>277364.269</v>
      </c>
      <c r="E25" s="55">
        <f aca="true" t="shared" si="9" ref="E25:E26">149965.5+134.7</f>
        <v>150100.2</v>
      </c>
      <c r="F25" s="56">
        <f t="shared" si="8"/>
        <v>8070.299999999999</v>
      </c>
      <c r="G25" s="56">
        <v>6413.4</v>
      </c>
      <c r="H25" s="55">
        <v>1656.9</v>
      </c>
      <c r="I25" s="56">
        <v>119193.769</v>
      </c>
      <c r="J25" s="40">
        <v>0</v>
      </c>
      <c r="K25" s="21"/>
    </row>
    <row r="26" spans="1:11" ht="18" customHeight="1">
      <c r="A26" s="32"/>
      <c r="B26" s="33"/>
      <c r="C26" s="57" t="s">
        <v>27</v>
      </c>
      <c r="D26" s="54">
        <f t="shared" si="7"/>
        <v>269757.162</v>
      </c>
      <c r="E26" s="55">
        <f t="shared" si="9"/>
        <v>150100.2</v>
      </c>
      <c r="F26" s="55">
        <f t="shared" si="8"/>
        <v>2384.2</v>
      </c>
      <c r="G26" s="55">
        <v>836</v>
      </c>
      <c r="H26" s="55">
        <v>1548.2</v>
      </c>
      <c r="I26" s="55">
        <v>117272.762</v>
      </c>
      <c r="J26" s="52">
        <v>0</v>
      </c>
      <c r="K26" s="21"/>
    </row>
    <row r="27" spans="1:11" ht="18" customHeight="1">
      <c r="A27" s="32"/>
      <c r="B27" s="33"/>
      <c r="C27" s="58" t="s">
        <v>28</v>
      </c>
      <c r="D27" s="54">
        <f t="shared" si="7"/>
        <v>97855.133</v>
      </c>
      <c r="E27" s="59">
        <v>0</v>
      </c>
      <c r="F27" s="59">
        <f t="shared" si="8"/>
        <v>1434.2</v>
      </c>
      <c r="G27" s="59">
        <v>0</v>
      </c>
      <c r="H27" s="59">
        <v>1434.2</v>
      </c>
      <c r="I27" s="59">
        <v>96420.933</v>
      </c>
      <c r="J27" s="52">
        <v>0</v>
      </c>
      <c r="K27" s="21"/>
    </row>
    <row r="28" spans="1:11" ht="18.75" customHeight="1">
      <c r="A28" s="32"/>
      <c r="B28" s="60" t="s">
        <v>33</v>
      </c>
      <c r="C28" s="61"/>
      <c r="D28" s="62">
        <f>D20+D22+D23+D24+D25+D26+D27</f>
        <v>1709897.4162399997</v>
      </c>
      <c r="E28" s="62">
        <f>E20+E22+E23+E24+E25+E26+E27</f>
        <v>886062.7999999998</v>
      </c>
      <c r="F28" s="62">
        <f>F20+F22+F23+F24+F25+F26+F27</f>
        <v>24609.334000000003</v>
      </c>
      <c r="G28" s="62">
        <f>G20+G22+G23+G24+G25+G26+G27</f>
        <v>10323.2</v>
      </c>
      <c r="H28" s="62">
        <f>H20+H22+H23+H24+H25+H26+H27</f>
        <v>14286.134</v>
      </c>
      <c r="I28" s="62">
        <f>I20+I22+I23+I24+I25+I26+I27</f>
        <v>799225.28224</v>
      </c>
      <c r="J28" s="62">
        <f>J20+J22+J23+J24+J25+J26+J27</f>
        <v>0</v>
      </c>
      <c r="K28" s="21"/>
    </row>
    <row r="29" spans="1:12" ht="21" customHeight="1">
      <c r="A29" s="63" t="s">
        <v>34</v>
      </c>
      <c r="B29" s="64" t="s">
        <v>35</v>
      </c>
      <c r="C29" s="34" t="s">
        <v>32</v>
      </c>
      <c r="D29" s="65">
        <f aca="true" t="shared" si="10" ref="D29:D35">E29+F29+I29+J29</f>
        <v>26096.411999999997</v>
      </c>
      <c r="E29" s="65">
        <v>0</v>
      </c>
      <c r="F29" s="66">
        <f aca="true" t="shared" si="11" ref="F29:F35">G29+H29</f>
        <v>2078</v>
      </c>
      <c r="G29" s="65">
        <v>0</v>
      </c>
      <c r="H29" s="65">
        <v>2078</v>
      </c>
      <c r="I29" s="65">
        <v>5577.492</v>
      </c>
      <c r="J29" s="37">
        <v>18440.92</v>
      </c>
      <c r="K29" s="21" t="s">
        <v>22</v>
      </c>
      <c r="L29" s="7"/>
    </row>
    <row r="30" spans="1:12" ht="18.75" customHeight="1">
      <c r="A30" s="63"/>
      <c r="B30" s="64"/>
      <c r="C30" s="44" t="s">
        <v>23</v>
      </c>
      <c r="D30" s="67">
        <f t="shared" si="10"/>
        <v>27706.0825</v>
      </c>
      <c r="E30" s="68">
        <v>0</v>
      </c>
      <c r="F30" s="69">
        <f t="shared" si="11"/>
        <v>2215</v>
      </c>
      <c r="G30" s="70">
        <v>0</v>
      </c>
      <c r="H30" s="70">
        <v>2215</v>
      </c>
      <c r="I30" s="70">
        <v>5066.9035</v>
      </c>
      <c r="J30" s="71">
        <v>20424.179</v>
      </c>
      <c r="K30" s="21"/>
      <c r="L30" s="7"/>
    </row>
    <row r="31" spans="1:12" s="47" customFormat="1" ht="20.25" customHeight="1">
      <c r="A31" s="63"/>
      <c r="B31" s="64"/>
      <c r="C31" s="44" t="s">
        <v>24</v>
      </c>
      <c r="D31" s="68">
        <f t="shared" si="10"/>
        <v>33302.22111</v>
      </c>
      <c r="E31" s="68">
        <v>0</v>
      </c>
      <c r="F31" s="69">
        <f t="shared" si="11"/>
        <v>2292</v>
      </c>
      <c r="G31" s="70">
        <v>0</v>
      </c>
      <c r="H31" s="70">
        <v>2292</v>
      </c>
      <c r="I31" s="70">
        <v>7777.14611</v>
      </c>
      <c r="J31" s="71">
        <v>23233.075</v>
      </c>
      <c r="K31" s="21"/>
      <c r="L31" s="7"/>
    </row>
    <row r="32" spans="1:12" ht="20.25" customHeight="1">
      <c r="A32" s="63"/>
      <c r="B32" s="64"/>
      <c r="C32" s="72" t="s">
        <v>25</v>
      </c>
      <c r="D32" s="73">
        <f t="shared" si="10"/>
        <v>33502.437</v>
      </c>
      <c r="E32" s="73">
        <v>0</v>
      </c>
      <c r="F32" s="74">
        <f t="shared" si="11"/>
        <v>5924.2</v>
      </c>
      <c r="G32" s="75">
        <v>3250</v>
      </c>
      <c r="H32" s="75">
        <f>2712.5-38.3</f>
        <v>2674.2</v>
      </c>
      <c r="I32" s="75">
        <f>7681.31-700-28.851</f>
        <v>6952.459000000001</v>
      </c>
      <c r="J32" s="76">
        <v>20625.778</v>
      </c>
      <c r="K32" s="21"/>
      <c r="L32" s="7"/>
    </row>
    <row r="33" spans="1:12" ht="20.25" customHeight="1">
      <c r="A33" s="63"/>
      <c r="B33" s="64"/>
      <c r="C33" s="57" t="s">
        <v>26</v>
      </c>
      <c r="D33" s="77">
        <f t="shared" si="10"/>
        <v>31145.291999999998</v>
      </c>
      <c r="E33" s="78">
        <v>0</v>
      </c>
      <c r="F33" s="79">
        <f t="shared" si="11"/>
        <v>2720.9</v>
      </c>
      <c r="G33" s="78">
        <v>0</v>
      </c>
      <c r="H33" s="78">
        <v>2720.9</v>
      </c>
      <c r="I33" s="78">
        <v>7798.614</v>
      </c>
      <c r="J33" s="55">
        <v>20625.778</v>
      </c>
      <c r="K33" s="21"/>
      <c r="L33" s="7"/>
    </row>
    <row r="34" spans="1:12" ht="19.5" customHeight="1">
      <c r="A34" s="63"/>
      <c r="B34" s="64"/>
      <c r="C34" s="80" t="s">
        <v>27</v>
      </c>
      <c r="D34" s="78">
        <f t="shared" si="10"/>
        <v>31348.291999999998</v>
      </c>
      <c r="E34" s="78">
        <v>0</v>
      </c>
      <c r="F34" s="79">
        <f t="shared" si="11"/>
        <v>2723.5</v>
      </c>
      <c r="G34" s="78">
        <v>0</v>
      </c>
      <c r="H34" s="77">
        <v>2723.5</v>
      </c>
      <c r="I34" s="78">
        <v>7999.014</v>
      </c>
      <c r="J34" s="55">
        <v>20625.778</v>
      </c>
      <c r="K34" s="21"/>
      <c r="L34" s="7"/>
    </row>
    <row r="35" spans="1:12" ht="19.5" customHeight="1">
      <c r="A35" s="81"/>
      <c r="B35" s="64"/>
      <c r="C35" s="57" t="s">
        <v>28</v>
      </c>
      <c r="D35" s="82">
        <f t="shared" si="10"/>
        <v>7392.014</v>
      </c>
      <c r="E35" s="82">
        <v>0</v>
      </c>
      <c r="F35" s="83">
        <f t="shared" si="11"/>
        <v>0</v>
      </c>
      <c r="G35" s="82">
        <v>0</v>
      </c>
      <c r="H35" s="82">
        <v>0</v>
      </c>
      <c r="I35" s="82">
        <v>7392.014</v>
      </c>
      <c r="J35" s="84">
        <v>0</v>
      </c>
      <c r="K35" s="21"/>
      <c r="L35" s="7"/>
    </row>
    <row r="36" spans="1:11" s="7" customFormat="1" ht="17.25" customHeight="1">
      <c r="A36" s="85"/>
      <c r="B36" s="86" t="s">
        <v>33</v>
      </c>
      <c r="C36" s="87"/>
      <c r="D36" s="62">
        <f>D29+D30+D31+D32+D33+D34+D35</f>
        <v>190492.75060999996</v>
      </c>
      <c r="E36" s="62">
        <f>E29+E30+E31+E32+E33+E34+E35</f>
        <v>0</v>
      </c>
      <c r="F36" s="62">
        <f>F29+F30+F31+F32+F33+F34+F35</f>
        <v>17953.6</v>
      </c>
      <c r="G36" s="62">
        <f>G29+G30+G31+G32+G33+G34+G35</f>
        <v>3250</v>
      </c>
      <c r="H36" s="62">
        <f>H29+H30+H31+H32+H33+H34+H35</f>
        <v>14703.6</v>
      </c>
      <c r="I36" s="62">
        <f>I29+I30+I31+I32+I33+I34+I35</f>
        <v>48563.64261000001</v>
      </c>
      <c r="J36" s="62">
        <f>J29+J30+J31+J32+J33+J34+J35</f>
        <v>123975.50799999997</v>
      </c>
      <c r="K36" s="21"/>
    </row>
    <row r="37" spans="1:11" ht="21" customHeight="1">
      <c r="A37" s="21" t="s">
        <v>36</v>
      </c>
      <c r="B37" s="33" t="s">
        <v>37</v>
      </c>
      <c r="C37" s="88" t="s">
        <v>32</v>
      </c>
      <c r="D37" s="45">
        <f aca="true" t="shared" si="12" ref="D37:D43">E37+F37+I37+J37</f>
        <v>9891.71</v>
      </c>
      <c r="E37" s="45">
        <v>0</v>
      </c>
      <c r="F37" s="45">
        <f aca="true" t="shared" si="13" ref="F37:F43">G37+H37</f>
        <v>1397</v>
      </c>
      <c r="G37" s="45">
        <v>0</v>
      </c>
      <c r="H37" s="45">
        <f>755+642</f>
        <v>1397</v>
      </c>
      <c r="I37" s="45">
        <v>7569.71</v>
      </c>
      <c r="J37" s="43">
        <v>925</v>
      </c>
      <c r="K37" s="21" t="s">
        <v>22</v>
      </c>
    </row>
    <row r="38" spans="1:11" ht="16.5" customHeight="1">
      <c r="A38" s="21"/>
      <c r="B38" s="33"/>
      <c r="C38" s="44" t="s">
        <v>23</v>
      </c>
      <c r="D38" s="45">
        <f t="shared" si="12"/>
        <v>10539.54337</v>
      </c>
      <c r="E38" s="45">
        <v>0</v>
      </c>
      <c r="F38" s="45">
        <f t="shared" si="13"/>
        <v>1698</v>
      </c>
      <c r="G38" s="40">
        <v>0</v>
      </c>
      <c r="H38" s="40">
        <v>1698</v>
      </c>
      <c r="I38" s="40">
        <v>7523.76937</v>
      </c>
      <c r="J38" s="71">
        <v>1317.774</v>
      </c>
      <c r="K38" s="21"/>
    </row>
    <row r="39" spans="1:11" s="47" customFormat="1" ht="16.5" customHeight="1">
      <c r="A39" s="21"/>
      <c r="B39" s="33"/>
      <c r="C39" s="44" t="s">
        <v>24</v>
      </c>
      <c r="D39" s="45">
        <f t="shared" si="12"/>
        <v>11919.83652</v>
      </c>
      <c r="E39" s="45">
        <v>0</v>
      </c>
      <c r="F39" s="45">
        <f t="shared" si="13"/>
        <v>1694.584</v>
      </c>
      <c r="G39" s="40">
        <v>0</v>
      </c>
      <c r="H39" s="40">
        <v>1694.584</v>
      </c>
      <c r="I39" s="40">
        <v>8589.87252</v>
      </c>
      <c r="J39" s="71">
        <v>1635.38</v>
      </c>
      <c r="K39" s="21"/>
    </row>
    <row r="40" spans="1:11" ht="16.5" customHeight="1">
      <c r="A40" s="21"/>
      <c r="B40" s="33"/>
      <c r="C40" s="48" t="s">
        <v>25</v>
      </c>
      <c r="D40" s="49">
        <f t="shared" si="12"/>
        <v>6615.226909999999</v>
      </c>
      <c r="E40" s="49">
        <v>0</v>
      </c>
      <c r="F40" s="50">
        <f t="shared" si="13"/>
        <v>1135.1</v>
      </c>
      <c r="G40" s="51">
        <v>0</v>
      </c>
      <c r="H40" s="51">
        <v>1135.1</v>
      </c>
      <c r="I40" s="51">
        <v>5480.12691</v>
      </c>
      <c r="J40" s="76">
        <v>0</v>
      </c>
      <c r="K40" s="21"/>
    </row>
    <row r="41" spans="1:11" ht="16.5" customHeight="1">
      <c r="A41" s="21"/>
      <c r="B41" s="33"/>
      <c r="C41" s="44" t="s">
        <v>26</v>
      </c>
      <c r="D41" s="40">
        <f t="shared" si="12"/>
        <v>7915.162</v>
      </c>
      <c r="E41" s="40">
        <v>0</v>
      </c>
      <c r="F41" s="40">
        <f t="shared" si="13"/>
        <v>2097.5</v>
      </c>
      <c r="G41" s="40">
        <v>0</v>
      </c>
      <c r="H41" s="40">
        <v>2097.5</v>
      </c>
      <c r="I41" s="40">
        <v>4773.662</v>
      </c>
      <c r="J41" s="40">
        <v>1044</v>
      </c>
      <c r="K41" s="21"/>
    </row>
    <row r="42" spans="1:11" ht="18.75" customHeight="1">
      <c r="A42" s="21"/>
      <c r="B42" s="33"/>
      <c r="C42" s="44" t="s">
        <v>27</v>
      </c>
      <c r="D42" s="40">
        <f t="shared" si="12"/>
        <v>7827.289999999999</v>
      </c>
      <c r="E42" s="40">
        <v>0</v>
      </c>
      <c r="F42" s="40">
        <f t="shared" si="13"/>
        <v>2099.6</v>
      </c>
      <c r="G42" s="40">
        <v>0</v>
      </c>
      <c r="H42" s="40">
        <v>2099.6</v>
      </c>
      <c r="I42" s="40">
        <v>4683.69</v>
      </c>
      <c r="J42" s="40">
        <v>1044</v>
      </c>
      <c r="K42" s="21"/>
    </row>
    <row r="43" spans="1:11" ht="18.75" customHeight="1">
      <c r="A43" s="89"/>
      <c r="B43" s="33"/>
      <c r="C43" s="38" t="s">
        <v>28</v>
      </c>
      <c r="D43" s="42">
        <f t="shared" si="12"/>
        <v>4260.945</v>
      </c>
      <c r="E43" s="42">
        <v>0</v>
      </c>
      <c r="F43" s="42">
        <f t="shared" si="13"/>
        <v>0</v>
      </c>
      <c r="G43" s="42">
        <v>0</v>
      </c>
      <c r="H43" s="42">
        <v>0</v>
      </c>
      <c r="I43" s="42">
        <v>4260.945</v>
      </c>
      <c r="J43" s="52">
        <v>0</v>
      </c>
      <c r="K43" s="21"/>
    </row>
    <row r="44" spans="1:11" s="47" customFormat="1" ht="18.75" customHeight="1">
      <c r="A44" s="85"/>
      <c r="B44" s="90" t="s">
        <v>33</v>
      </c>
      <c r="C44" s="91"/>
      <c r="D44" s="92">
        <f>D37+D38+D39+D40+D41+D42+D43</f>
        <v>58969.7138</v>
      </c>
      <c r="E44" s="92">
        <f>E37+E38+E39+E40+E41+E42+E43</f>
        <v>0</v>
      </c>
      <c r="F44" s="92">
        <f>F37+F38+F39+F40+F41+F42+F43</f>
        <v>10121.784</v>
      </c>
      <c r="G44" s="92">
        <f>G37+G38+G39+G40+G41+G42+G43</f>
        <v>0</v>
      </c>
      <c r="H44" s="92">
        <f>H37+H38+H39+H40+H41+H42+H43</f>
        <v>10121.784</v>
      </c>
      <c r="I44" s="92">
        <f>I37+I38+I39+I40+I41+I42+I43</f>
        <v>42881.7758</v>
      </c>
      <c r="J44" s="92">
        <f>J37+J38+J39+J40+J41+J42+J43</f>
        <v>5966.154</v>
      </c>
      <c r="K44" s="21"/>
    </row>
    <row r="45" spans="1:11" ht="19.5" customHeight="1">
      <c r="A45" s="21" t="s">
        <v>38</v>
      </c>
      <c r="B45" s="33" t="s">
        <v>39</v>
      </c>
      <c r="C45" s="88" t="s">
        <v>32</v>
      </c>
      <c r="D45" s="45">
        <f aca="true" t="shared" si="14" ref="D45:D51">E45+F45+I45+J45</f>
        <v>11370.5</v>
      </c>
      <c r="E45" s="45">
        <v>11370.5</v>
      </c>
      <c r="F45" s="45">
        <f aca="true" t="shared" si="15" ref="F45:F51">G45+H45</f>
        <v>0</v>
      </c>
      <c r="G45" s="45">
        <v>0</v>
      </c>
      <c r="H45" s="45">
        <v>0</v>
      </c>
      <c r="I45" s="45">
        <v>0</v>
      </c>
      <c r="J45" s="43">
        <v>0</v>
      </c>
      <c r="K45" s="33" t="s">
        <v>40</v>
      </c>
    </row>
    <row r="46" spans="1:11" ht="19.5" customHeight="1">
      <c r="A46" s="21"/>
      <c r="B46" s="33"/>
      <c r="C46" s="44" t="s">
        <v>23</v>
      </c>
      <c r="D46" s="45">
        <f t="shared" si="14"/>
        <v>14786.9727</v>
      </c>
      <c r="E46" s="45">
        <v>14786.9727</v>
      </c>
      <c r="F46" s="45">
        <f t="shared" si="15"/>
        <v>0</v>
      </c>
      <c r="G46" s="40">
        <v>0</v>
      </c>
      <c r="H46" s="40">
        <v>0</v>
      </c>
      <c r="I46" s="40">
        <v>0</v>
      </c>
      <c r="J46" s="71">
        <v>0</v>
      </c>
      <c r="K46" s="33"/>
    </row>
    <row r="47" spans="1:11" ht="19.5" customHeight="1">
      <c r="A47" s="21"/>
      <c r="B47" s="33"/>
      <c r="C47" s="44" t="s">
        <v>24</v>
      </c>
      <c r="D47" s="45">
        <f t="shared" si="14"/>
        <v>11736</v>
      </c>
      <c r="E47" s="45">
        <f>10536+1200</f>
        <v>11736</v>
      </c>
      <c r="F47" s="45">
        <f t="shared" si="15"/>
        <v>0</v>
      </c>
      <c r="G47" s="40">
        <v>0</v>
      </c>
      <c r="H47" s="40">
        <v>0</v>
      </c>
      <c r="I47" s="40">
        <v>0</v>
      </c>
      <c r="J47" s="71">
        <v>0</v>
      </c>
      <c r="K47" s="33"/>
    </row>
    <row r="48" spans="1:11" ht="19.5" customHeight="1">
      <c r="A48" s="21"/>
      <c r="B48" s="33"/>
      <c r="C48" s="48" t="s">
        <v>25</v>
      </c>
      <c r="D48" s="50">
        <f t="shared" si="14"/>
        <v>13439</v>
      </c>
      <c r="E48" s="49">
        <v>13439</v>
      </c>
      <c r="F48" s="50">
        <f t="shared" si="15"/>
        <v>0</v>
      </c>
      <c r="G48" s="51">
        <v>0</v>
      </c>
      <c r="H48" s="51">
        <v>0</v>
      </c>
      <c r="I48" s="51">
        <v>0</v>
      </c>
      <c r="J48" s="76">
        <v>0</v>
      </c>
      <c r="K48" s="33"/>
    </row>
    <row r="49" spans="1:11" ht="20.25" customHeight="1">
      <c r="A49" s="21"/>
      <c r="B49" s="33"/>
      <c r="C49" s="44" t="s">
        <v>26</v>
      </c>
      <c r="D49" s="40">
        <f t="shared" si="14"/>
        <v>13460</v>
      </c>
      <c r="E49" s="40">
        <v>13460</v>
      </c>
      <c r="F49" s="40">
        <f t="shared" si="15"/>
        <v>0</v>
      </c>
      <c r="G49" s="40">
        <v>0</v>
      </c>
      <c r="H49" s="40">
        <v>0</v>
      </c>
      <c r="I49" s="40">
        <v>0</v>
      </c>
      <c r="J49" s="40">
        <v>0</v>
      </c>
      <c r="K49" s="33"/>
    </row>
    <row r="50" spans="1:11" ht="19.5" customHeight="1">
      <c r="A50" s="21"/>
      <c r="B50" s="33"/>
      <c r="C50" s="44" t="s">
        <v>27</v>
      </c>
      <c r="D50" s="40">
        <f t="shared" si="14"/>
        <v>13460</v>
      </c>
      <c r="E50" s="40">
        <v>13460</v>
      </c>
      <c r="F50" s="40">
        <f t="shared" si="15"/>
        <v>0</v>
      </c>
      <c r="G50" s="40">
        <v>0</v>
      </c>
      <c r="H50" s="40">
        <v>0</v>
      </c>
      <c r="I50" s="40">
        <v>0</v>
      </c>
      <c r="J50" s="40">
        <v>0</v>
      </c>
      <c r="K50" s="33"/>
    </row>
    <row r="51" spans="1:11" ht="19.5" customHeight="1">
      <c r="A51" s="89"/>
      <c r="B51" s="33"/>
      <c r="C51" s="93" t="s">
        <v>28</v>
      </c>
      <c r="D51" s="94">
        <f t="shared" si="14"/>
        <v>13460</v>
      </c>
      <c r="E51" s="40">
        <v>13460</v>
      </c>
      <c r="F51" s="94">
        <f t="shared" si="15"/>
        <v>0</v>
      </c>
      <c r="G51" s="94">
        <v>0</v>
      </c>
      <c r="H51" s="40">
        <v>0</v>
      </c>
      <c r="I51" s="40">
        <v>0</v>
      </c>
      <c r="J51" s="94">
        <v>0</v>
      </c>
      <c r="K51" s="33"/>
    </row>
    <row r="52" spans="1:11" s="47" customFormat="1" ht="18.75" customHeight="1">
      <c r="A52" s="85"/>
      <c r="B52" s="90" t="s">
        <v>33</v>
      </c>
      <c r="C52" s="95"/>
      <c r="D52" s="23">
        <f>D45+D46+D47+D48+D49+D50+D51</f>
        <v>91712.4727</v>
      </c>
      <c r="E52" s="25">
        <f>E45+E46+E47+E48+E49+E50+E51</f>
        <v>91712.4727</v>
      </c>
      <c r="F52" s="23">
        <f>F45+F46+F47+F48+F49+F50+F51</f>
        <v>0</v>
      </c>
      <c r="G52" s="23">
        <f>G45+G46+G47+G48+G49+G50+G51</f>
        <v>0</v>
      </c>
      <c r="H52" s="25">
        <f>H45+H46+H47+H48+H49+H50+H51</f>
        <v>0</v>
      </c>
      <c r="I52" s="25">
        <f>I45+I46+I47+I48+I49+I50+I51</f>
        <v>0</v>
      </c>
      <c r="J52" s="23">
        <f>J45+J46+J47+J48+J49+J50+J51</f>
        <v>0</v>
      </c>
      <c r="K52" s="33"/>
    </row>
    <row r="53" spans="4:10" ht="12.75">
      <c r="D53" s="7"/>
      <c r="E53" s="7"/>
      <c r="F53" s="7"/>
      <c r="G53" s="7"/>
      <c r="H53" s="7"/>
      <c r="I53" s="7"/>
      <c r="J53" s="7"/>
    </row>
    <row r="54" ht="12.75">
      <c r="D54" s="96"/>
    </row>
    <row r="55" ht="12.75">
      <c r="D55" s="28"/>
    </row>
    <row r="56" ht="12.75">
      <c r="D56" s="28"/>
    </row>
  </sheetData>
  <sheetProtection selectLockedCells="1" selectUnlockedCells="1"/>
  <mergeCells count="39">
    <mergeCell ref="A2:K2"/>
    <mergeCell ref="G3:K3"/>
    <mergeCell ref="A4:K4"/>
    <mergeCell ref="A6:A10"/>
    <mergeCell ref="B6:B10"/>
    <mergeCell ref="C6:C10"/>
    <mergeCell ref="D6:D10"/>
    <mergeCell ref="E6:I6"/>
    <mergeCell ref="J6:J10"/>
    <mergeCell ref="K6:K10"/>
    <mergeCell ref="E7:E10"/>
    <mergeCell ref="F7:I7"/>
    <mergeCell ref="F8:H8"/>
    <mergeCell ref="I8:I10"/>
    <mergeCell ref="F9:F10"/>
    <mergeCell ref="G9:H9"/>
    <mergeCell ref="A12:A19"/>
    <mergeCell ref="B12:B18"/>
    <mergeCell ref="K12:K19"/>
    <mergeCell ref="A20:A28"/>
    <mergeCell ref="B20:B27"/>
    <mergeCell ref="C20:C21"/>
    <mergeCell ref="D20:D21"/>
    <mergeCell ref="E20:E21"/>
    <mergeCell ref="F20:F21"/>
    <mergeCell ref="G20:G21"/>
    <mergeCell ref="H20:H21"/>
    <mergeCell ref="I20:I21"/>
    <mergeCell ref="J20:J21"/>
    <mergeCell ref="K20:K28"/>
    <mergeCell ref="A29:A34"/>
    <mergeCell ref="B29:B35"/>
    <mergeCell ref="K29:K36"/>
    <mergeCell ref="A37:A42"/>
    <mergeCell ref="B37:B43"/>
    <mergeCell ref="K37:K44"/>
    <mergeCell ref="A45:A50"/>
    <mergeCell ref="B45:B51"/>
    <mergeCell ref="K45:K52"/>
  </mergeCells>
  <printOptions/>
  <pageMargins left="0.19652777777777777" right="0.19652777777777777" top="1.18125" bottom="0.19652777777777777" header="0.5118055555555555" footer="0.5118055555555555"/>
  <pageSetup horizontalDpi="300" verticalDpi="300" orientation="landscape" paperSize="9" scale="80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/>
  <cp:lastPrinted>2020-09-25T12:41:29Z</cp:lastPrinted>
  <dcterms:created xsi:type="dcterms:W3CDTF">2013-02-05T10:52:46Z</dcterms:created>
  <dcterms:modified xsi:type="dcterms:W3CDTF">2020-09-29T10:48:41Z</dcterms:modified>
  <cp:category/>
  <cp:version/>
  <cp:contentType/>
  <cp:contentStatus/>
  <cp:revision>1</cp:revision>
</cp:coreProperties>
</file>