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32" windowHeight="7320" activeTab="6"/>
  </bookViews>
  <sheets>
    <sheet name="прил.№1" sheetId="1" r:id="rId1"/>
    <sheet name="Прил.№2" sheetId="2" r:id="rId2"/>
    <sheet name="Прил.№3" sheetId="3" r:id="rId3"/>
    <sheet name="Прил.№4." sheetId="4" r:id="rId4"/>
    <sheet name="Прил.№5" sheetId="5" r:id="rId5"/>
    <sheet name="Прил.№6" sheetId="6" r:id="rId6"/>
    <sheet name="Прил.№7" sheetId="7" r:id="rId7"/>
  </sheets>
  <definedNames>
    <definedName name="_xlnm.Print_Area" localSheetId="1">'Прил.№2'!$A$1:$M$57</definedName>
    <definedName name="_xlnm.Print_Area" localSheetId="2">'Прил.№3'!$A$1:$L$152</definedName>
    <definedName name="_xlnm.Print_Area" localSheetId="5">'Прил.№6'!$A$1:$K$20</definedName>
    <definedName name="_xlnm.Print_Area" localSheetId="6">'Прил.№7'!$A$1:$L$135</definedName>
  </definedNames>
  <calcPr fullCalcOnLoad="1"/>
</workbook>
</file>

<file path=xl/sharedStrings.xml><?xml version="1.0" encoding="utf-8"?>
<sst xmlns="http://schemas.openxmlformats.org/spreadsheetml/2006/main" count="842" uniqueCount="392">
  <si>
    <t>№ п/п</t>
  </si>
  <si>
    <t>Наименование программы</t>
  </si>
  <si>
    <t>Сроки исполнения</t>
  </si>
  <si>
    <t>В том числе:</t>
  </si>
  <si>
    <t>Субвенции</t>
  </si>
  <si>
    <t>Собственных доходов:</t>
  </si>
  <si>
    <t>Субсидии, иные межбюджетные трансферты</t>
  </si>
  <si>
    <t>Другие собственные доходы</t>
  </si>
  <si>
    <t>Внебюджетные средства</t>
  </si>
  <si>
    <t>Исполнители, соисполнители, ответственные за реализацию программы</t>
  </si>
  <si>
    <t>1.</t>
  </si>
  <si>
    <t>Всего:</t>
  </si>
  <si>
    <t>1.1</t>
  </si>
  <si>
    <t>МКУ "Дорожник", МКУ "ГКМХ"</t>
  </si>
  <si>
    <t>МКУ "Дорожник"</t>
  </si>
  <si>
    <t>МКУ "ГКМХ"</t>
  </si>
  <si>
    <t>1.2</t>
  </si>
  <si>
    <t>МКУ «ГКМХ»</t>
  </si>
  <si>
    <t>МКУ «Дорожник»</t>
  </si>
  <si>
    <t>1.3</t>
  </si>
  <si>
    <t>1.4</t>
  </si>
  <si>
    <t xml:space="preserve">Наименование </t>
  </si>
  <si>
    <t>Срок исполнения</t>
  </si>
  <si>
    <t>Объем финансирования (тыс.руб.)</t>
  </si>
  <si>
    <t>Внебюджетные источники</t>
  </si>
  <si>
    <t>Исполнители, соисполнители,ответственные за реализацию мероприятия</t>
  </si>
  <si>
    <t>Ожидаемые показатели оценки эффективности (количественные и качественные)</t>
  </si>
  <si>
    <t>Собственные доходы</t>
  </si>
  <si>
    <t>Субсидии и иные межбюджетные трансферты</t>
  </si>
  <si>
    <t>Другие        собственные доходы</t>
  </si>
  <si>
    <t>Цель: повышение уровня благоустройства города</t>
  </si>
  <si>
    <t>Задача: обеспечение комфортного проживания населения и безопасности дорожного движения на территории ЗАТО г. Радужный</t>
  </si>
  <si>
    <t>Снижение доли улично-дорожной сети, не соответствующей нормативным требованиям; повышение уровня безопасности дорожного движения.</t>
  </si>
  <si>
    <t xml:space="preserve">                                                                                                                                                                                                                                 </t>
  </si>
  <si>
    <t>Наименование мероприятия</t>
  </si>
  <si>
    <t>В том числе</t>
  </si>
  <si>
    <t>Внебюджетных источников</t>
  </si>
  <si>
    <t>Исполнители, соисполнители, ответственные за реализацию мероприятия</t>
  </si>
  <si>
    <t>Ожидаемые показатели оценки эффективности (количественные  и качественные)</t>
  </si>
  <si>
    <t xml:space="preserve"> Субвенции</t>
  </si>
  <si>
    <t>Субсидии на иные межбюджетные трансферты</t>
  </si>
  <si>
    <t xml:space="preserve">Улучшение эстетической и экологической обстановки в городе, обеспечение безопасности жителей города </t>
  </si>
  <si>
    <t>Обслуживание ливневой канализации</t>
  </si>
  <si>
    <t xml:space="preserve"> Отлов бродячих собак</t>
  </si>
  <si>
    <t> МКУ «Дорожник»</t>
  </si>
  <si>
    <t>Наименование мероприятий</t>
  </si>
  <si>
    <t>Объем    финансирования           (тыс. руб.)</t>
  </si>
  <si>
    <t>Исполнители, соисполнители, ответственные за реализацию мероприятий</t>
  </si>
  <si>
    <t>1.1.1</t>
  </si>
  <si>
    <t xml:space="preserve">                                                                                                                                                                                                             </t>
  </si>
  <si>
    <t>1.5</t>
  </si>
  <si>
    <t>1.1.2</t>
  </si>
  <si>
    <t>Мероприятия:</t>
  </si>
  <si>
    <t>Итого:</t>
  </si>
  <si>
    <t>3. Ресурсное обеспечение муниципальной программы</t>
  </si>
  <si>
    <t>Цель: повышение уровня благоустройства города и обеспечение уровня безопасности дорожного движения</t>
  </si>
  <si>
    <t>2017 год</t>
  </si>
  <si>
    <t>2018 год</t>
  </si>
  <si>
    <t>2019 год</t>
  </si>
  <si>
    <t>Подпрограмма "Строительство, ремонт и реконструкция автомобильных дорог общего пользования местного значения"</t>
  </si>
  <si>
    <t>Подпрограмма "Строительство, ремонт и реконструкция объектов благоустройства"</t>
  </si>
  <si>
    <t>Подпрограмма "Содержание дорог и объектов благоустройства"</t>
  </si>
  <si>
    <t>Подпрограмма "Техническое обслуживание, ремонт и медернизация уличного освещения"</t>
  </si>
  <si>
    <t>Подпрограмма "Ведомственная программа "Ямочный ремонт, сезонные работы по благоустройству города"</t>
  </si>
  <si>
    <t>2017-2019 гг.</t>
  </si>
  <si>
    <t>Приведение в нормативное состояние автомобильных дорог общего пользования местного значения:</t>
  </si>
  <si>
    <t>2</t>
  </si>
  <si>
    <t>Устройство и расширение  тротуаров, пешиходных дорожек и автостоянок</t>
  </si>
  <si>
    <t>Задача: проведение комплекса мер по устройству тротуаров и пешеходных дорожек, расширению автостоянок.</t>
  </si>
  <si>
    <t>2.1</t>
  </si>
  <si>
    <t>2.2</t>
  </si>
  <si>
    <t>Итого 2017 год</t>
  </si>
  <si>
    <t>Итого 2018 год</t>
  </si>
  <si>
    <t>Итого 2019 год</t>
  </si>
  <si>
    <t xml:space="preserve"> Строительство, ремонт, реконструкция и обслуживание объектов благоустройства:</t>
  </si>
  <si>
    <t>Цель: содержание состояния объектов благоустройства в надлежавшем состоянии</t>
  </si>
  <si>
    <t>Задача: проведение комплекса мер по строительству, ремонту, реконструкции, обслуживанию и содержанию существующих объектов благоустройства</t>
  </si>
  <si>
    <t>Установка светофора на перекрестке у ж/д №1 1квартала на территории ЗАТО г.Радужный Владимирской обл.</t>
  </si>
  <si>
    <t>Ремонт пешеходной и велодорожки от Контрольно-пропускного пункта на въезде в город (КПП-1) до городской больницы (стационар) по адресу: 17 квартал, дом 11а, ЗАТО г.Радужный Владимирской области</t>
  </si>
  <si>
    <t>Ремонт участка автомобильной дороги от перекрестка у джилого дома №16 1квартала до очистных сооружений северной группы в 10 квартале ЗАТО г.Радужный Владимирской обл. (от ПК7+50 до ПК10+90)</t>
  </si>
  <si>
    <t>МКУ "Дорожник", МКУ "ГКМХ"              МКУ "ККиС"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</si>
  <si>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</si>
  <si>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</si>
  <si>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</si>
  <si>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</si>
  <si>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</si>
  <si>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</si>
  <si>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</si>
  <si>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</si>
  <si>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</si>
  <si>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3.</t>
  </si>
  <si>
    <t>Задача: проведения комплекса мер по обустройству мест массового отдыха населения (городского парка)</t>
  </si>
  <si>
    <t>Цель: улучшение использования природной среды для отдыха горожан</t>
  </si>
  <si>
    <t>3.1</t>
  </si>
  <si>
    <t>МКУ "ККиС"</t>
  </si>
  <si>
    <t>Развитие системы благоустройства в целях улучшения использования природной среды для отдыха горожан</t>
  </si>
  <si>
    <t>Текущий ремонт автомобильной дороги от перекрестка у офиса ЗАО "Электон" через 16 квартал до автомобильной дороги Буланово-Собинка (участок автомобильной дороги от ПК00+00 до ПК23+00 и ПК23+00 до ПК37+80)</t>
  </si>
  <si>
    <t>Выполнение работ по текущему ремонту пешеходных тротуаров стоянок для инвалидов на территории ЗАТО г.Радужный Владимирской области, в том числе:</t>
  </si>
  <si>
    <t>Текущий ремонт тротуара у средней общеобразовательной школы №1 1 квартала</t>
  </si>
  <si>
    <t>Текущий ремонт тротуара у пешеходного перехода от дома №22 3 квартала к зданию №68/3      1 квартала</t>
  </si>
  <si>
    <t>Текущий ремонт тротуара от пешеходного перехода у ж/д №28 квартала 1 до стоянки для автомобилей у кольцевой дороги у ж/д №28 квартала 1</t>
  </si>
  <si>
    <t>Текущий ремонт тротуара у домов №28 и №35а 3 квартала</t>
  </si>
  <si>
    <t>Текущий ремонт стоянки для инвалидов у МБОУ "СОШ №1" (начальная школа)</t>
  </si>
  <si>
    <t>Текущий ремонт стоянки для инвалидов у СОШ №1</t>
  </si>
  <si>
    <t>Текущий ремонт стоянки для инвалидов у МБДОУ ЦРР детский сад №3 и МБОУ ДОД ЦВР "Лад"</t>
  </si>
  <si>
    <t>Разметка мест стоянки для инвалидов и установка соответствующих дорожных знаков у детского сада №6 и у средней школы №2</t>
  </si>
  <si>
    <t>Текущий ремонт тротуара у остановки "Первостроителей" в 1квартале на территории ЗАТО г.Радужный</t>
  </si>
  <si>
    <t>Перекладка кабелей связи вдоль пешеходной дорожки от КПП-1 до городской больницы  ЗАТО г.Радужный Владимирской области</t>
  </si>
  <si>
    <t>1.6</t>
  </si>
  <si>
    <t>Вырубка кустарников около здания бывшего онкологического центра СП1</t>
  </si>
  <si>
    <t>2.3</t>
  </si>
  <si>
    <t>Текущий ремонт пешеходной дорожки в районе пешеходного перехода у административного здания ЗАО "Электон" на территории ЗАТО г.Радужный Владимирской области</t>
  </si>
  <si>
    <t>Текущий ремонт автомобильной дороги от детского сада № 3 до кольцевой автомобильной дороги на территории ЗАТО г.Радужный Владимирской области (17 537 ОП МГ-38)</t>
  </si>
  <si>
    <t>1.7</t>
  </si>
  <si>
    <t>1.8</t>
  </si>
  <si>
    <t>1.9</t>
  </si>
  <si>
    <t>Установка лавочек и урн на территории города вдоль пешеходных дорожек</t>
  </si>
  <si>
    <t>Мероприятия по благоустройству дворовых территорий ЗАТО г.Радужный</t>
  </si>
  <si>
    <t xml:space="preserve"> МКУ "ГКМХ"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</si>
  <si>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</si>
  <si>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</si>
  <si>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</si>
  <si>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</si>
  <si>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</si>
  <si>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</si>
  <si>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</si>
  <si>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</si>
  <si>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1.2.1.</t>
  </si>
  <si>
    <t xml:space="preserve">1 квартал, дом № 24, г. Радужный </t>
  </si>
  <si>
    <t xml:space="preserve">1 квартал, дом № 25, г. Радужный </t>
  </si>
  <si>
    <t>1.2.8.</t>
  </si>
  <si>
    <t xml:space="preserve">1 квартал, дом № 33, г. Радужный </t>
  </si>
  <si>
    <t>1.3.1.</t>
  </si>
  <si>
    <t xml:space="preserve">1 квартал, дом № 6, г. Радужный </t>
  </si>
  <si>
    <t>1.3.2.</t>
  </si>
  <si>
    <t>1.3.3.</t>
  </si>
  <si>
    <t>1.3.4.</t>
  </si>
  <si>
    <t>1.3.5.</t>
  </si>
  <si>
    <t>1.3.6.</t>
  </si>
  <si>
    <t>1.3.7.</t>
  </si>
  <si>
    <t>1.3.8.</t>
  </si>
  <si>
    <t>8 квартал, дом № 4, г. Радужный</t>
  </si>
  <si>
    <t>1.3.9.</t>
  </si>
  <si>
    <t>1.3.10.</t>
  </si>
  <si>
    <t>8 квартал, дом № 8, г. Радужный</t>
  </si>
  <si>
    <t>1.4.1.</t>
  </si>
  <si>
    <t>1.4.2.</t>
  </si>
  <si>
    <t xml:space="preserve">1 квартал, дом № 5, г. Радужный </t>
  </si>
  <si>
    <t>1.4.3.</t>
  </si>
  <si>
    <t xml:space="preserve">1 квартал, дом № 9, г. Радужный </t>
  </si>
  <si>
    <t>1.4.4.</t>
  </si>
  <si>
    <t>1.4.5.</t>
  </si>
  <si>
    <t>1.4.6.</t>
  </si>
  <si>
    <t>1.4.7.</t>
  </si>
  <si>
    <t>1.5.1.</t>
  </si>
  <si>
    <t xml:space="preserve">1 квартал, дом №  29, г. Радужный </t>
  </si>
  <si>
    <t>1.5.2.</t>
  </si>
  <si>
    <t xml:space="preserve">3квартал, дом № 8, г. Радужный </t>
  </si>
  <si>
    <t>1.5.3.</t>
  </si>
  <si>
    <t xml:space="preserve">3 квартал, дом № 9, г. Радужный </t>
  </si>
  <si>
    <t>1.5.4.</t>
  </si>
  <si>
    <t xml:space="preserve">3 квартал, дом № 10, г. Радужный </t>
  </si>
  <si>
    <t>1.5.5.</t>
  </si>
  <si>
    <t xml:space="preserve">3 квартал, дом № 19, г. Радужный </t>
  </si>
  <si>
    <t>1.5.6.</t>
  </si>
  <si>
    <t xml:space="preserve">3 квартал, дом № 21, г. Радужный </t>
  </si>
  <si>
    <t>1.5.7.</t>
  </si>
  <si>
    <t xml:space="preserve">3 квартал, дом № 23, г. Радужный </t>
  </si>
  <si>
    <t>1.5.8.</t>
  </si>
  <si>
    <t xml:space="preserve">3 квартал, дом № 26, г. Радужный </t>
  </si>
  <si>
    <t>1.5.9.</t>
  </si>
  <si>
    <t xml:space="preserve">3 квартал, дом № 28, г. Радужный </t>
  </si>
  <si>
    <t>1.5.10.</t>
  </si>
  <si>
    <t xml:space="preserve">2. Мероприятия по благоустройству общественных территорий ЗАТО г. Радужный </t>
  </si>
  <si>
    <t>Сквер "Морской" в 3 квартале</t>
  </si>
  <si>
    <t>2018-2022</t>
  </si>
  <si>
    <t>2.2.</t>
  </si>
  <si>
    <t>Ремонт асфальтового покрытия, приведение  освещения в соответствии с нормативным, установка скамеек и урн, установка малых архитектурных форм (игровых, спортивных), устройство видеонаблюдения, в том числе на следующих  общественных территориях:</t>
  </si>
  <si>
    <t>2.2.1.</t>
  </si>
  <si>
    <t xml:space="preserve">Площадь у торгового центра в 1 квартале </t>
  </si>
  <si>
    <t>2.3.</t>
  </si>
  <si>
    <t>Ремонт твердого  покрытия (асфальт, тротуарная плитка), приведение  освещения в соответствии с нормативным, установка скамеек и урн, установка малых архитектурных форм (игровых, спортивных), устройство видеонаблюдения,  в том числе на следующих  общественных территориях:</t>
  </si>
  <si>
    <t>2.3.1.</t>
  </si>
  <si>
    <t>Площадь  у МСДЦ "Отражение" в 1 квартале</t>
  </si>
  <si>
    <t>Количество благоустроенных дворовых территорий  16;                                          Доля благоустроенных дворовых  территорий от общего количества дворовых территорий 21,6%</t>
  </si>
  <si>
    <t>Количество благоустроенных дворовых территорий  12;                                          Доля благоустроенных дворовых  территорий от общего количества дворовых территорий 16,2%</t>
  </si>
  <si>
    <t>Количество благоустроенных общественных территорий  1 объект ; Доля благоустроенных общественных территорий от общего количества общественных территорий - 17%</t>
  </si>
  <si>
    <t xml:space="preserve">Задача:Создание универсальных механизмов вовлеченности заинтересованных граждан, организаций в реализацию мероприятий по благоустройству территории ЗАТО г.Радужный Владимирской области; </t>
  </si>
  <si>
    <r>
      <t>Цель:</t>
    </r>
    <r>
      <rPr>
        <sz val="10"/>
        <rFont val="Times New Roman"/>
        <family val="1"/>
      </rPr>
      <t xml:space="preserve"> Повышение качества и комфорта городской среды на территории ЗАТО г.РадужныйВладимирской области</t>
    </r>
  </si>
  <si>
    <t>Подпрограмма "Формирование комфортной городской среды"</t>
  </si>
  <si>
    <t xml:space="preserve">МКУ «ГКМХ»                      МКУ «Дорожник», 
Управляющие организации, ТСЖ,
Управление культуры,
Управление образования
</t>
  </si>
  <si>
    <t>к подпрограмме "Формирование комфортной городской среды"</t>
  </si>
  <si>
    <t>Установка малых архитектурных игровых форм на территории ЗАТО г.Радужный Владимирской области</t>
  </si>
  <si>
    <t>Выполнение работ на очистку от кустарника и мелколесья на территории ЗАТО г.Радужный Владимирской области</t>
  </si>
  <si>
    <t>Мероприятия подпрограммы "Строительство, ремонт и реконструкция автомобильных дорог общего пользования местного значения"</t>
  </si>
  <si>
    <t>Мероприятия подпрограммы "Строительство, ремонт и реконструкция объектов благоустройства"</t>
  </si>
  <si>
    <t>Мероприятия подпрограммы  "Формирование комфортной городской среды"</t>
  </si>
  <si>
    <t>1.10</t>
  </si>
  <si>
    <t>Окраска объектов благоустройства на территории ЗАТО г.Радужный Владимирской области</t>
  </si>
  <si>
    <t>2.4</t>
  </si>
  <si>
    <t>2.5</t>
  </si>
  <si>
    <t>Поставка грунта плодородного для рассады цветочных культур</t>
  </si>
  <si>
    <t>2020 год</t>
  </si>
  <si>
    <t>Итого 2020 год</t>
  </si>
  <si>
    <t>2017-2020 гг.</t>
  </si>
  <si>
    <t>2.6</t>
  </si>
  <si>
    <t>Ремонт и устройство расширения придомовых стоянок автотранспорта у жилых домов в 1 и 3 квартале</t>
  </si>
  <si>
    <t>2017-2020гг.</t>
  </si>
  <si>
    <t>Муниципальная программа "Дорожное хозяйство и благоустройство ЗАТО г.Радужный Владимирской области на период 2017-2020гг."</t>
  </si>
  <si>
    <t>Текущий ремонт участка автомобильной дороги от перекрестка у жилого дома №16 1квартала до очистных сооружений северной группы в 10 квартале ЗАТО г.Радужный Владимирской обл. (от ПК16+21 до ПК20+21) 17 537 ОП МГ-09</t>
  </si>
  <si>
    <t>1.11</t>
  </si>
  <si>
    <t>1.12</t>
  </si>
  <si>
    <t>Ремонт автомобильных дорог и подъездов к дворовым территориям многоквартирных домов 1 и 3 квартала</t>
  </si>
  <si>
    <t>Разработка проектной документации "Ремонт автомобильной дороги в 17 квартале от поворота ООО НПП "Экотех" вдоль технопарковой зоны до производства ЗАО "Электон" на территории ЗАТО г.Радужный Владимирской области"</t>
  </si>
  <si>
    <t>Текущий ремонт участка кольцевой автомобильной дороги вокруг 1 и 3 кварталов (от жилого дома № 14 3квартала до жилого дома № 19 3квартала) на территории ЗАТО г.Радужный Владимирской области (17 537 ОП МГ-02)</t>
  </si>
  <si>
    <t>в том числе</t>
  </si>
  <si>
    <t>из федерального бюджета</t>
  </si>
  <si>
    <t>из областного бюджета</t>
  </si>
  <si>
    <t>Всего</t>
  </si>
  <si>
    <t>Приложение № 1</t>
  </si>
  <si>
    <t>к постановлению администрации ЗАТО г.Радужный Владимирской области</t>
  </si>
  <si>
    <t xml:space="preserve">                                                                                                                                                                                                     Приложение № 2</t>
  </si>
  <si>
    <t xml:space="preserve">                                                                                                                                                                                                                                  Приложение № 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</si>
  <si>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"Приложение № 3</t>
  </si>
  <si>
    <t>Приложение № 5</t>
  </si>
  <si>
    <t>"Приложение № 2</t>
  </si>
  <si>
    <t xml:space="preserve">МКУ «ГКМХ»                                          МКУ «Дорожник», 
Управляющие организации, ТСЖ,
Управление культуры,
Управление образования
</t>
  </si>
  <si>
    <t>2018-2022гг.</t>
  </si>
  <si>
    <t>В том числе по годам</t>
  </si>
  <si>
    <t>2021 год</t>
  </si>
  <si>
    <t>2022 год</t>
  </si>
  <si>
    <t xml:space="preserve">1 квартал, дом  №27 г.Радужный </t>
  </si>
  <si>
    <t xml:space="preserve">1 квартал, дом №23 г.Радужный </t>
  </si>
  <si>
    <t xml:space="preserve">1 квартал, дом № 26 г.Радужный </t>
  </si>
  <si>
    <t xml:space="preserve">1 квартал, дом №28 г.Радужный </t>
  </si>
  <si>
    <t xml:space="preserve">1 квартал, дом №31 г.Радужный </t>
  </si>
  <si>
    <t xml:space="preserve">1 квартал, дом №16 г.Радужный </t>
  </si>
  <si>
    <t xml:space="preserve">1 квартал, дом №17 г.Радужный </t>
  </si>
  <si>
    <t xml:space="preserve">1 квартал, дом №19 г.Радужный </t>
  </si>
  <si>
    <t xml:space="preserve">1 квартал, дом №35 г.Радужный </t>
  </si>
  <si>
    <t xml:space="preserve">1 квартал, дом №36 г.Радужный </t>
  </si>
  <si>
    <t>1.1.11</t>
  </si>
  <si>
    <t xml:space="preserve">1 квартал, дом №37 г.Радужный </t>
  </si>
  <si>
    <t>1.1.12</t>
  </si>
  <si>
    <t>1.1.13</t>
  </si>
  <si>
    <t>1.1.14</t>
  </si>
  <si>
    <t>3 квартал, дом №11 г.Радужный</t>
  </si>
  <si>
    <t>3 квартал, дом №25 г.Радужный</t>
  </si>
  <si>
    <t>3 квартал, дом №27 г.Радужный</t>
  </si>
  <si>
    <t xml:space="preserve">1 квартал, дом № 15 г. Радужный </t>
  </si>
  <si>
    <t xml:space="preserve">1 квартал, дом №2  г. Радужный </t>
  </si>
  <si>
    <t>1.2.2</t>
  </si>
  <si>
    <t>1.2.3</t>
  </si>
  <si>
    <t xml:space="preserve">1 квартал, дом № 7, г. Радужный </t>
  </si>
  <si>
    <t xml:space="preserve">1 квартал, дом № 10, г. Радужный </t>
  </si>
  <si>
    <t>1.2.4</t>
  </si>
  <si>
    <t>1.2.5</t>
  </si>
  <si>
    <t xml:space="preserve">1 квартал, дом № 11, г. Радужный </t>
  </si>
  <si>
    <t>1.2.6</t>
  </si>
  <si>
    <t xml:space="preserve">1 квартал, дом № 12, г. Радужный </t>
  </si>
  <si>
    <t>1.2.7</t>
  </si>
  <si>
    <t xml:space="preserve">1 квартал, дом № 12"а", г.Радужный </t>
  </si>
  <si>
    <t xml:space="preserve">1 квартал, дом № 20 г. Радужный </t>
  </si>
  <si>
    <t>1.2.9</t>
  </si>
  <si>
    <t xml:space="preserve">1 квартал, дом № 21 г. Радужный </t>
  </si>
  <si>
    <t>1.2.10</t>
  </si>
  <si>
    <t>1.2.11</t>
  </si>
  <si>
    <t>1.2.12</t>
  </si>
  <si>
    <t>1.2.13</t>
  </si>
  <si>
    <t>1.2.14</t>
  </si>
  <si>
    <t>1.2.15</t>
  </si>
  <si>
    <t xml:space="preserve">3 квартал, дом № 16 г. Радужный </t>
  </si>
  <si>
    <t xml:space="preserve">3 квартал, дом № 17 г. Радужный </t>
  </si>
  <si>
    <t xml:space="preserve">3 квартал, дом № 17 "а" г.Радужный </t>
  </si>
  <si>
    <t xml:space="preserve">3 квартал, дом № 20 г. Радужный </t>
  </si>
  <si>
    <t xml:space="preserve">3 квартал, дом № 29 г. Радужный </t>
  </si>
  <si>
    <t xml:space="preserve">1 квартал, дом № 1  г. Радужный </t>
  </si>
  <si>
    <t xml:space="preserve">1 квартал, дом № 8 г. Радужный </t>
  </si>
  <si>
    <t xml:space="preserve">1 квартал, дом № 13, г. Радужный </t>
  </si>
  <si>
    <t xml:space="preserve">1 квартал, дом № 14, г. Радужный </t>
  </si>
  <si>
    <t xml:space="preserve">1 квартал, дом № 18  г. Радужный </t>
  </si>
  <si>
    <t xml:space="preserve">1 квартал, дом № 30, г. Радужный </t>
  </si>
  <si>
    <t>1 квартал, дом № 32, г. Радужный</t>
  </si>
  <si>
    <t>3 квартал, дом № 12  г. Радужный</t>
  </si>
  <si>
    <t>3 квартал, дом № 13, г. Радужный</t>
  </si>
  <si>
    <t>1.3.11</t>
  </si>
  <si>
    <t>1.3.12</t>
  </si>
  <si>
    <t>1.3.13</t>
  </si>
  <si>
    <t>1.3.14</t>
  </si>
  <si>
    <t>1.3.15</t>
  </si>
  <si>
    <t>1.3.16</t>
  </si>
  <si>
    <t>3 квартал, дом № 14, г. Радужный</t>
  </si>
  <si>
    <t>3 квартал, дом № 15, г. Радужный</t>
  </si>
  <si>
    <t>8 квартал, дом № 6/1, г. Радужный</t>
  </si>
  <si>
    <t>8 квартал, дом № 6/2, г. Радужный</t>
  </si>
  <si>
    <t xml:space="preserve">1 квартал, дом № 3, г. Радужный </t>
  </si>
  <si>
    <t xml:space="preserve">1 квартал, дом № 4, г. Радужный </t>
  </si>
  <si>
    <t xml:space="preserve">1 квартал, дом №34 г. Радужный </t>
  </si>
  <si>
    <t xml:space="preserve">3квартал, дом № 2 г. Радужный </t>
  </si>
  <si>
    <t xml:space="preserve">3 квартал, дом №3, г. Радужный </t>
  </si>
  <si>
    <t xml:space="preserve">3 квартал, дом №4, г. Радужный </t>
  </si>
  <si>
    <t>1.4.8</t>
  </si>
  <si>
    <t>1.4.9</t>
  </si>
  <si>
    <t xml:space="preserve">3 квартал, дом №5, г. Радужный </t>
  </si>
  <si>
    <t>1.4.10</t>
  </si>
  <si>
    <t xml:space="preserve">3 квартал, дом №6, г. Радужный </t>
  </si>
  <si>
    <t>1.4.11</t>
  </si>
  <si>
    <t xml:space="preserve">3 квартал, дом №7, г. Радужный </t>
  </si>
  <si>
    <t xml:space="preserve">3 квартал, дом № 35"а", г. Радужный </t>
  </si>
  <si>
    <t xml:space="preserve">3 квартал, дом № 33  г. Радужный </t>
  </si>
  <si>
    <t>1.5.11</t>
  </si>
  <si>
    <t xml:space="preserve">3 квартал, дом № 34  г. Радужный </t>
  </si>
  <si>
    <t>1.5.12</t>
  </si>
  <si>
    <t xml:space="preserve">3 квартал, дом № 35  г. Радужный </t>
  </si>
  <si>
    <t>2018-2022 гг.</t>
  </si>
  <si>
    <t>Текущий ремонт участка автомобильной дороги от перекрестка у офиса ЗАО "Электон" через 16 квартал до автомобильной дороги "Буланово-Собинка" на территории ЗАТО г.Радужный Владимирской области (от ПК22+40 до ПК39+90)</t>
  </si>
  <si>
    <t>2.4.1</t>
  </si>
  <si>
    <t>2.4.2</t>
  </si>
  <si>
    <t>Ремонт пешеходной дорожки от жилого дома № 23 до жилого дома № 28  1 квартала на территории ЗАТО г.Радужный Владимирской области</t>
  </si>
  <si>
    <t>Ремонт пешеходной дорожки от торговой площади до жилого дома №16 1квартала на территории ЗАТО г.Радужный Владимирской области</t>
  </si>
  <si>
    <t>Мероприятия подпрограммы "Содержание дорог и объектов благоустройства "</t>
  </si>
  <si>
    <t>Содержание и обслуживание городских дорог в зимний, летний и осенний период, содержание и обслуживание объектов благоустройства города</t>
  </si>
  <si>
    <t>Цели: приведение автомобильных дорог и подъездов к жилым домам до состояния нормативных требований; повышение качества дорожных рабрт; улучшение экологической и эстетической обстановки в городе.</t>
  </si>
  <si>
    <t>Задачи: повышение качества дорожной сети; обеспечение сохранности объектов городского дорожного хозяйства; обеспечение безопасности жителей города.</t>
  </si>
  <si>
    <t>Улучшение технического состояния улично-дорожной сети и объектов благоустройства, улучшение экологической и эстетической обстановки в городе</t>
  </si>
  <si>
    <t>2017-2020 гг</t>
  </si>
  <si>
    <t xml:space="preserve">                                                                                                                                                                                                                                  Приложение № 4</t>
  </si>
  <si>
    <t>Содержание и обслуживание городских дорог в зимний и летний период, содержание и обслуживание объектов благоустройства, в том числе:</t>
  </si>
  <si>
    <t>Разработка проектной документации "Организация дорожного движения на автомобильных дорогах ЗАТО г.Радужный Владимирской области</t>
  </si>
  <si>
    <r>
      <t xml:space="preserve">Текущий ремонт пешеходных тротуаров на территории  ЗАТО г.Радужный Владимирской области, </t>
    </r>
    <r>
      <rPr>
        <b/>
        <sz val="10"/>
        <color indexed="8"/>
        <rFont val="Times New Roman"/>
        <family val="1"/>
      </rPr>
      <t>в том числе</t>
    </r>
    <r>
      <rPr>
        <sz val="10"/>
        <color indexed="8"/>
        <rFont val="Times New Roman"/>
        <family val="1"/>
      </rPr>
      <t>:</t>
    </r>
  </si>
  <si>
    <t>Текущий ремонт автомобильной дороги от площади у памятной стелы до автомобильной дороги к ГСК-4 на территории ЗАТО г.Радужный Владимирской области (17 537 ОП МГ-51)</t>
  </si>
  <si>
    <t>Текущий ремонт участка автомобильной дороги от здания аптеки до кольцевой автомобильной дороги (от дома № 49 (почта) до кольцевой автомобильной дороги) на территории ЗАТО г.Радужный Владимирской области (17 537 ОП МГ-40)</t>
  </si>
  <si>
    <t>Обустройство мест массового отдыха населения (городского парка культуры и отдыха) ЗАТО г.Радужный Владимирской области в 2017 - 2022 года</t>
  </si>
  <si>
    <t>Мероприятия по обустройству городского парка ЗАТО г.Радужный Владимирской области, в том числе в 2017 г. - установка малых форм на территории МБУК ПКиО ЗАТО г.Радужный Владимирской области</t>
  </si>
  <si>
    <t>1.1.1.1</t>
  </si>
  <si>
    <t>в том числе:</t>
  </si>
  <si>
    <t>в границах земельного участка придомовой территории</t>
  </si>
  <si>
    <t>вне границах земельного участка придомовой территории</t>
  </si>
  <si>
    <t>1.1.4.1</t>
  </si>
  <si>
    <t>1.1.13.1</t>
  </si>
  <si>
    <t>Приложение № 6</t>
  </si>
  <si>
    <t>Проверка сметной документации по объекту Благоустройство дворовых территорий  многоквартирных домов ЗАТО г. Радужный</t>
  </si>
  <si>
    <t>1.1.а</t>
  </si>
  <si>
    <t>3. Ресурсное обеспечение подпрограммы</t>
  </si>
  <si>
    <t>Услуги по измельнечению древесины</t>
  </si>
  <si>
    <t>Ремонт дворовых территорий многоквартирных домов (асфальтового покрытия, разметка парковочных мест для инвалидов и маломобильных групп населения, установка (замена) лавочек и урн), расположенных по адресу:</t>
  </si>
  <si>
    <t xml:space="preserve"> МКУ "ГКМХ" МКУ"Дорожник"</t>
  </si>
  <si>
    <t>Количество благоустроенных дворовых территорий  17;                                          Доля благоустроенных дворовых  территорий от общего количества дворовых территорий 23 %</t>
  </si>
  <si>
    <t>МКУ"Дорожник"</t>
  </si>
  <si>
    <t>1.1.5.1</t>
  </si>
  <si>
    <t>1.1.6.1</t>
  </si>
  <si>
    <t>1.1.7.1</t>
  </si>
  <si>
    <t>1.1.15.</t>
  </si>
  <si>
    <t>1.1.15.1.</t>
  </si>
  <si>
    <t>1.1.16.</t>
  </si>
  <si>
    <t>1.1.16.1.</t>
  </si>
  <si>
    <t>1.1.17</t>
  </si>
  <si>
    <t>Ремонт  твердого  покрытия (тротуарной плитки), приведение  освещения в соответствии с нормативным, установка скамеек и урн, установка малых архитектурных форм (игровых, спортивных), устройство видеонаблюдения, в том числе на следующих  общественных территориях:</t>
  </si>
  <si>
    <t>Количество благоустроенных дворовых территорий  15;                                          Доля благоустроенных дворовых  территорий от общего количества дворовых территорий 20,3%</t>
  </si>
  <si>
    <t>Количество благоустроенных дворовых территорий  11;                                          Доля благоустроенных дворовых  территорий от общего количества дворовых территорий 14,8%</t>
  </si>
  <si>
    <r>
      <t xml:space="preserve">Текущий ремонт автомобильной дороги от перекрестка у офиса ЗАО "Электон" через 16 квартал до автомобильной дороги Буланово-Собинка </t>
    </r>
    <r>
      <rPr>
        <b/>
        <sz val="10"/>
        <color indexed="8"/>
        <rFont val="Times New Roman"/>
        <family val="1"/>
      </rPr>
      <t>(вырубка кустарника на участке автомобильной дороги от ПК00+00 до ПК23+00)</t>
    </r>
  </si>
  <si>
    <t>1.13</t>
  </si>
  <si>
    <t>Приобретение малых архитектурных игровых форм</t>
  </si>
  <si>
    <t>2.5.1</t>
  </si>
  <si>
    <r>
      <t xml:space="preserve">Текущий ремонт пешеходных тротуаров на территории ЗАТО г.Радужный Владимирской области, </t>
    </r>
    <r>
      <rPr>
        <b/>
        <sz val="10"/>
        <color indexed="8"/>
        <rFont val="Times New Roman"/>
        <family val="1"/>
      </rPr>
      <t>в том числе:</t>
    </r>
  </si>
  <si>
    <t>Текущий ремонт пешеходного тротуара от памятника им.И.С. Косьминова до здания аптеки на территории ЗАТО г.Радужный Владимирской области</t>
  </si>
  <si>
    <t>2.5.2</t>
  </si>
  <si>
    <t>Текущий ремонт пешеходного тротуара у кольцевой автомобильной дороги в районе жилого дома № 10 3квартала на территории ЗАТО г.Радужный Владимирской области</t>
  </si>
  <si>
    <t>2.5.3</t>
  </si>
  <si>
    <t>Текущий ремонт пешеходного тротуара у административного здания ЗАО "Радугаэнерго" в 1 квартале (дом №53) на территории ЗАТО г.Радужный Владимирской области</t>
  </si>
  <si>
    <t>2.7</t>
  </si>
  <si>
    <t>Устройство автобусных остановок на территории ЗАТО г.Радужный Владимирской области</t>
  </si>
  <si>
    <t>1.14</t>
  </si>
  <si>
    <t>Устройство ограждения форм около общежития №3  на территории ЗАТО г.Радужный Владимирской области</t>
  </si>
  <si>
    <t>Приложение № 7</t>
  </si>
  <si>
    <t>Сведения об индикаторах и показателях подпрограммы и их значениях</t>
  </si>
  <si>
    <t>Наименование целевого показателя</t>
  </si>
  <si>
    <t>Единица измерения</t>
  </si>
  <si>
    <t>Значения показателей</t>
  </si>
  <si>
    <t xml:space="preserve">1. Количество благоустроенных дворовых территорий </t>
  </si>
  <si>
    <t xml:space="preserve">Ед. </t>
  </si>
  <si>
    <t>2. Доля благоустроенных дворовых  территорий от общего количества дворовых территорий</t>
  </si>
  <si>
    <t xml:space="preserve">Проценты </t>
  </si>
  <si>
    <t>3. Количество благоустроенных общественных территорий</t>
  </si>
  <si>
    <t>4. Доля благоустроенных общественных территорий от общего количества общественных территорий</t>
  </si>
  <si>
    <t>Проценты</t>
  </si>
  <si>
    <t xml:space="preserve">2022 год  </t>
  </si>
  <si>
    <t>"Приложение № 1</t>
  </si>
  <si>
    <t xml:space="preserve">к подпрограмме "Формирование комфортной городской среды" </t>
  </si>
  <si>
    <t>Выполнение работ по текущему ремонту пешеходной дорожки у пешеходного перехода у строения № 115 квартала 17 на территории ЗАТО г.Радужный Владимирской области</t>
  </si>
  <si>
    <t>Ограждение детской площадки у дома № 2 3квартала на территории ЗАТО г.Радужный Владимирской области</t>
  </si>
  <si>
    <t>от 27.07.2018 г. № 1081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</si>
</sst>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"/>
    <numFmt numFmtId="190" formatCode="#,##0.000"/>
    <numFmt numFmtId="191" formatCode="_-* #,##0.000&quot;р.&quot;_-;\-* #,##0.000&quot;р.&quot;_-;_-* &quot;-&quot;???&quot;р.&quot;_-;_-@_-"/>
    <numFmt numFmtId="192" formatCode="#,##0.00_ ;\-#,##0.00\ "/>
    <numFmt numFmtId="193" formatCode="#,##0.000_ ;\-#,##0.00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00"/>
  </numFmts>
  <fonts count="35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name val="Arial"/>
      <family val="0"/>
    </font>
    <font>
      <sz val="9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b/>
      <sz val="12"/>
      <name val="Times New Roman"/>
      <family val="1"/>
    </font>
    <font>
      <sz val="8"/>
      <name val="Arial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9"/>
      <color indexed="8"/>
      <name val="Times New Roman"/>
      <family val="1"/>
    </font>
    <font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6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190" fontId="1" fillId="0" borderId="10" xfId="0" applyNumberFormat="1" applyFont="1" applyBorder="1" applyAlignment="1">
      <alignment horizontal="center"/>
    </xf>
    <xf numFmtId="19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justify"/>
    </xf>
    <xf numFmtId="0" fontId="7" fillId="24" borderId="0" xfId="0" applyFont="1" applyFill="1" applyBorder="1" applyAlignment="1">
      <alignment vertical="top" wrapText="1"/>
    </xf>
    <xf numFmtId="0" fontId="7" fillId="24" borderId="0" xfId="0" applyFont="1" applyFill="1" applyBorder="1" applyAlignment="1">
      <alignment/>
    </xf>
    <xf numFmtId="0" fontId="2" fillId="0" borderId="0" xfId="0" applyFont="1" applyAlignment="1">
      <alignment wrapText="1"/>
    </xf>
    <xf numFmtId="0" fontId="7" fillId="24" borderId="10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6" fillId="0" borderId="0" xfId="0" applyFont="1" applyAlignment="1">
      <alignment vertical="top" wrapText="1"/>
    </xf>
    <xf numFmtId="0" fontId="1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190" fontId="8" fillId="24" borderId="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8" fillId="24" borderId="0" xfId="0" applyFont="1" applyFill="1" applyBorder="1" applyAlignment="1">
      <alignment horizontal="center" vertical="center"/>
    </xf>
    <xf numFmtId="189" fontId="8" fillId="24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198" fontId="7" fillId="24" borderId="10" xfId="0" applyNumberFormat="1" applyFont="1" applyFill="1" applyBorder="1" applyAlignment="1">
      <alignment horizontal="center" vertical="center"/>
    </xf>
    <xf numFmtId="198" fontId="7" fillId="24" borderId="10" xfId="0" applyNumberFormat="1" applyFont="1" applyFill="1" applyBorder="1" applyAlignment="1">
      <alignment horizontal="center" vertical="center" wrapText="1"/>
    </xf>
    <xf numFmtId="198" fontId="1" fillId="0" borderId="10" xfId="0" applyNumberFormat="1" applyFont="1" applyBorder="1" applyAlignment="1">
      <alignment horizontal="center" vertical="center"/>
    </xf>
    <xf numFmtId="198" fontId="3" fillId="0" borderId="10" xfId="0" applyNumberFormat="1" applyFont="1" applyBorder="1" applyAlignment="1">
      <alignment horizontal="center" vertical="center"/>
    </xf>
    <xf numFmtId="198" fontId="8" fillId="24" borderId="10" xfId="0" applyNumberFormat="1" applyFont="1" applyFill="1" applyBorder="1" applyAlignment="1">
      <alignment horizontal="center" vertical="center"/>
    </xf>
    <xf numFmtId="198" fontId="3" fillId="0" borderId="10" xfId="0" applyNumberFormat="1" applyFont="1" applyBorder="1" applyAlignment="1">
      <alignment horizontal="center"/>
    </xf>
    <xf numFmtId="198" fontId="1" fillId="0" borderId="10" xfId="0" applyNumberFormat="1" applyFont="1" applyBorder="1" applyAlignment="1">
      <alignment horizontal="center" vertical="center" wrapText="1"/>
    </xf>
    <xf numFmtId="198" fontId="3" fillId="0" borderId="10" xfId="0" applyNumberFormat="1" applyFont="1" applyBorder="1" applyAlignment="1" applyProtection="1">
      <alignment horizontal="center" vertical="center" wrapText="1"/>
      <protection/>
    </xf>
    <xf numFmtId="198" fontId="3" fillId="0" borderId="10" xfId="0" applyNumberFormat="1" applyFont="1" applyBorder="1" applyAlignment="1">
      <alignment horizontal="center" vertical="center" wrapText="1"/>
    </xf>
    <xf numFmtId="198" fontId="7" fillId="0" borderId="10" xfId="0" applyNumberFormat="1" applyFont="1" applyBorder="1" applyAlignment="1">
      <alignment horizontal="center" vertical="center" wrapText="1"/>
    </xf>
    <xf numFmtId="198" fontId="7" fillId="24" borderId="11" xfId="0" applyNumberFormat="1" applyFont="1" applyFill="1" applyBorder="1" applyAlignment="1">
      <alignment horizontal="center" vertical="center"/>
    </xf>
    <xf numFmtId="198" fontId="7" fillId="24" borderId="11" xfId="0" applyNumberFormat="1" applyFont="1" applyFill="1" applyBorder="1" applyAlignment="1">
      <alignment horizontal="center" vertical="center" wrapText="1"/>
    </xf>
    <xf numFmtId="198" fontId="7" fillId="0" borderId="10" xfId="0" applyNumberFormat="1" applyFont="1" applyFill="1" applyBorder="1" applyAlignment="1">
      <alignment horizontal="center" vertical="center" wrapText="1"/>
    </xf>
    <xf numFmtId="198" fontId="8" fillId="0" borderId="10" xfId="0" applyNumberFormat="1" applyFont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186" fontId="7" fillId="24" borderId="10" xfId="43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7" fillId="24" borderId="10" xfId="0" applyFont="1" applyFill="1" applyBorder="1" applyAlignment="1">
      <alignment horizontal="center" vertical="center" wrapText="1"/>
    </xf>
    <xf numFmtId="198" fontId="1" fillId="2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8" fillId="24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vertical="center" wrapText="1"/>
    </xf>
    <xf numFmtId="0" fontId="0" fillId="0" borderId="0" xfId="0" applyAlignment="1">
      <alignment horizontal="left"/>
    </xf>
    <xf numFmtId="190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198" fontId="7" fillId="25" borderId="10" xfId="0" applyNumberFormat="1" applyFont="1" applyFill="1" applyBorder="1" applyAlignment="1">
      <alignment horizontal="center" vertical="center"/>
    </xf>
    <xf numFmtId="198" fontId="7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/>
    </xf>
    <xf numFmtId="198" fontId="3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198" fontId="1" fillId="25" borderId="10" xfId="0" applyNumberFormat="1" applyFont="1" applyFill="1" applyBorder="1" applyAlignment="1">
      <alignment horizontal="center" vertical="center"/>
    </xf>
    <xf numFmtId="198" fontId="7" fillId="25" borderId="10" xfId="0" applyNumberFormat="1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/>
    </xf>
    <xf numFmtId="198" fontId="1" fillId="24" borderId="1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198" fontId="1" fillId="0" borderId="10" xfId="0" applyNumberFormat="1" applyFont="1" applyFill="1" applyBorder="1" applyAlignment="1">
      <alignment horizontal="center" vertical="center" wrapText="1"/>
    </xf>
    <xf numFmtId="198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98" fontId="7" fillId="25" borderId="11" xfId="0" applyNumberFormat="1" applyFont="1" applyFill="1" applyBorder="1" applyAlignment="1">
      <alignment horizontal="center" vertical="center"/>
    </xf>
    <xf numFmtId="198" fontId="7" fillId="25" borderId="11" xfId="0" applyNumberFormat="1" applyFont="1" applyFill="1" applyBorder="1" applyAlignment="1">
      <alignment horizontal="center" vertical="center" wrapText="1"/>
    </xf>
    <xf numFmtId="198" fontId="1" fillId="25" borderId="10" xfId="0" applyNumberFormat="1" applyFont="1" applyFill="1" applyBorder="1" applyAlignment="1">
      <alignment horizontal="center" vertical="center" wrapText="1"/>
    </xf>
    <xf numFmtId="198" fontId="8" fillId="24" borderId="13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198" fontId="7" fillId="24" borderId="13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198" fontId="7" fillId="25" borderId="13" xfId="0" applyNumberFormat="1" applyFont="1" applyFill="1" applyBorder="1" applyAlignment="1">
      <alignment horizontal="center" vertical="center" wrapText="1"/>
    </xf>
    <xf numFmtId="188" fontId="0" fillId="0" borderId="0" xfId="0" applyNumberFormat="1" applyAlignment="1">
      <alignment/>
    </xf>
    <xf numFmtId="0" fontId="7" fillId="25" borderId="10" xfId="0" applyFont="1" applyFill="1" applyBorder="1" applyAlignment="1">
      <alignment wrapText="1"/>
    </xf>
    <xf numFmtId="0" fontId="7" fillId="0" borderId="15" xfId="0" applyFont="1" applyBorder="1" applyAlignment="1">
      <alignment vertical="center" wrapText="1"/>
    </xf>
    <xf numFmtId="198" fontId="0" fillId="0" borderId="0" xfId="0" applyNumberFormat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33" fillId="0" borderId="10" xfId="0" applyFont="1" applyBorder="1" applyAlignment="1">
      <alignment horizontal="center" vertical="center" wrapText="1"/>
    </xf>
    <xf numFmtId="0" fontId="34" fillId="0" borderId="0" xfId="0" applyFont="1" applyAlignment="1">
      <alignment horizontal="right"/>
    </xf>
    <xf numFmtId="0" fontId="34" fillId="0" borderId="0" xfId="0" applyFont="1" applyAlignment="1">
      <alignment horizontal="center"/>
    </xf>
    <xf numFmtId="0" fontId="34" fillId="0" borderId="16" xfId="0" applyFont="1" applyBorder="1" applyAlignment="1">
      <alignment horizontal="center" vertical="top" wrapText="1"/>
    </xf>
    <xf numFmtId="0" fontId="34" fillId="0" borderId="16" xfId="0" applyFont="1" applyBorder="1" applyAlignment="1">
      <alignment vertical="top" wrapText="1"/>
    </xf>
    <xf numFmtId="0" fontId="34" fillId="0" borderId="17" xfId="0" applyFont="1" applyBorder="1" applyAlignment="1">
      <alignment horizontal="center" vertical="top" wrapText="1"/>
    </xf>
    <xf numFmtId="0" fontId="34" fillId="0" borderId="17" xfId="0" applyFont="1" applyBorder="1" applyAlignment="1">
      <alignment wrapText="1"/>
    </xf>
    <xf numFmtId="0" fontId="34" fillId="0" borderId="16" xfId="0" applyFont="1" applyBorder="1" applyAlignment="1">
      <alignment wrapText="1"/>
    </xf>
    <xf numFmtId="0" fontId="34" fillId="0" borderId="17" xfId="0" applyFont="1" applyBorder="1" applyAlignment="1">
      <alignment vertical="top" wrapText="1"/>
    </xf>
    <xf numFmtId="49" fontId="3" fillId="0" borderId="14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wrapText="1"/>
    </xf>
    <xf numFmtId="49" fontId="7" fillId="24" borderId="18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top" wrapText="1"/>
    </xf>
    <xf numFmtId="0" fontId="7" fillId="24" borderId="10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23" xfId="0" applyNumberFormat="1" applyFont="1" applyBorder="1" applyAlignment="1">
      <alignment horizontal="left" vertical="center" wrapText="1"/>
    </xf>
    <xf numFmtId="49" fontId="7" fillId="24" borderId="20" xfId="0" applyNumberFormat="1" applyFont="1" applyFill="1" applyBorder="1" applyAlignment="1">
      <alignment horizontal="center" vertical="center" wrapText="1"/>
    </xf>
    <xf numFmtId="49" fontId="7" fillId="24" borderId="21" xfId="0" applyNumberFormat="1" applyFont="1" applyFill="1" applyBorder="1" applyAlignment="1">
      <alignment horizontal="center" vertical="center" wrapText="1"/>
    </xf>
    <xf numFmtId="49" fontId="7" fillId="24" borderId="22" xfId="0" applyNumberFormat="1" applyFont="1" applyFill="1" applyBorder="1" applyAlignment="1">
      <alignment horizontal="center" vertical="center" wrapText="1"/>
    </xf>
    <xf numFmtId="0" fontId="8" fillId="24" borderId="15" xfId="0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24" borderId="19" xfId="0" applyNumberFormat="1" applyFont="1" applyFill="1" applyBorder="1" applyAlignment="1">
      <alignment horizontal="center" vertical="center" wrapText="1"/>
    </xf>
    <xf numFmtId="49" fontId="7" fillId="24" borderId="24" xfId="0" applyNumberFormat="1" applyFont="1" applyFill="1" applyBorder="1" applyAlignment="1">
      <alignment horizontal="center" vertical="center"/>
    </xf>
    <xf numFmtId="49" fontId="7" fillId="24" borderId="25" xfId="0" applyNumberFormat="1" applyFont="1" applyFill="1" applyBorder="1" applyAlignment="1">
      <alignment horizontal="center" vertical="center"/>
    </xf>
    <xf numFmtId="49" fontId="7" fillId="24" borderId="26" xfId="0" applyNumberFormat="1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center" wrapText="1"/>
    </xf>
    <xf numFmtId="0" fontId="7" fillId="24" borderId="15" xfId="0" applyFont="1" applyFill="1" applyBorder="1" applyAlignment="1">
      <alignment horizontal="center" wrapText="1"/>
    </xf>
    <xf numFmtId="0" fontId="7" fillId="24" borderId="12" xfId="0" applyFont="1" applyFill="1" applyBorder="1" applyAlignment="1">
      <alignment horizontal="center" wrapText="1"/>
    </xf>
    <xf numFmtId="49" fontId="7" fillId="24" borderId="18" xfId="0" applyNumberFormat="1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 wrapText="1"/>
    </xf>
    <xf numFmtId="0" fontId="7" fillId="25" borderId="11" xfId="0" applyFont="1" applyFill="1" applyBorder="1" applyAlignment="1">
      <alignment horizontal="center" vertical="center" wrapText="1"/>
    </xf>
    <xf numFmtId="0" fontId="7" fillId="25" borderId="15" xfId="0" applyFont="1" applyFill="1" applyBorder="1" applyAlignment="1">
      <alignment horizontal="center" vertical="center" wrapText="1"/>
    </xf>
    <xf numFmtId="0" fontId="7" fillId="25" borderId="12" xfId="0" applyFont="1" applyFill="1" applyBorder="1" applyAlignment="1">
      <alignment horizontal="center" vertical="center" wrapText="1"/>
    </xf>
    <xf numFmtId="49" fontId="7" fillId="25" borderId="10" xfId="0" applyNumberFormat="1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horizontal="center" vertical="center" wrapText="1"/>
    </xf>
    <xf numFmtId="49" fontId="7" fillId="2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49" fontId="1" fillId="24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49" fontId="7" fillId="24" borderId="11" xfId="0" applyNumberFormat="1" applyFont="1" applyFill="1" applyBorder="1" applyAlignment="1">
      <alignment horizontal="center" vertical="center"/>
    </xf>
    <xf numFmtId="49" fontId="7" fillId="24" borderId="15" xfId="0" applyNumberFormat="1" applyFont="1" applyFill="1" applyBorder="1" applyAlignment="1">
      <alignment horizontal="center" vertical="center"/>
    </xf>
    <xf numFmtId="49" fontId="7" fillId="24" borderId="12" xfId="0" applyNumberFormat="1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 wrapText="1"/>
    </xf>
    <xf numFmtId="0" fontId="7" fillId="24" borderId="15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0" fontId="7" fillId="0" borderId="2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7" fillId="25" borderId="10" xfId="0" applyNumberFormat="1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/>
    </xf>
    <xf numFmtId="49" fontId="7" fillId="24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top" wrapText="1"/>
    </xf>
    <xf numFmtId="0" fontId="8" fillId="24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left" vertical="center" wrapText="1"/>
    </xf>
    <xf numFmtId="49" fontId="8" fillId="24" borderId="10" xfId="0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vertical="top" wrapText="1"/>
    </xf>
    <xf numFmtId="0" fontId="8" fillId="24" borderId="10" xfId="0" applyFont="1" applyFill="1" applyBorder="1" applyAlignment="1">
      <alignment horizontal="center" vertical="center" wrapText="1"/>
    </xf>
    <xf numFmtId="49" fontId="7" fillId="24" borderId="10" xfId="0" applyNumberFormat="1" applyFont="1" applyFill="1" applyBorder="1" applyAlignment="1">
      <alignment horizontal="left" vertical="center" wrapText="1"/>
    </xf>
    <xf numFmtId="0" fontId="0" fillId="24" borderId="10" xfId="0" applyFill="1" applyBorder="1" applyAlignment="1">
      <alignment/>
    </xf>
    <xf numFmtId="0" fontId="7" fillId="25" borderId="11" xfId="0" applyFont="1" applyFill="1" applyBorder="1" applyAlignment="1">
      <alignment horizontal="center" vertical="center"/>
    </xf>
    <xf numFmtId="0" fontId="7" fillId="25" borderId="15" xfId="0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3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wrapText="1"/>
    </xf>
    <xf numFmtId="49" fontId="7" fillId="0" borderId="19" xfId="0" applyNumberFormat="1" applyFont="1" applyBorder="1" applyAlignment="1">
      <alignment horizontal="center" wrapText="1"/>
    </xf>
    <xf numFmtId="49" fontId="7" fillId="0" borderId="21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top" wrapText="1"/>
    </xf>
    <xf numFmtId="0" fontId="34" fillId="0" borderId="17" xfId="0" applyFont="1" applyBorder="1" applyAlignment="1">
      <alignment horizontal="center" vertical="top" wrapText="1"/>
    </xf>
    <xf numFmtId="0" fontId="34" fillId="0" borderId="31" xfId="0" applyFont="1" applyBorder="1" applyAlignment="1">
      <alignment horizontal="center" vertical="top" wrapText="1"/>
    </xf>
    <xf numFmtId="0" fontId="34" fillId="0" borderId="32" xfId="0" applyFont="1" applyBorder="1" applyAlignment="1">
      <alignment horizontal="center" vertical="top" wrapText="1"/>
    </xf>
    <xf numFmtId="0" fontId="34" fillId="0" borderId="33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34" fillId="0" borderId="0" xfId="0" applyFont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98" fontId="8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98" fontId="8" fillId="0" borderId="11" xfId="0" applyNumberFormat="1" applyFont="1" applyBorder="1" applyAlignment="1">
      <alignment horizontal="center" vertical="center" wrapText="1"/>
    </xf>
    <xf numFmtId="198" fontId="8" fillId="0" borderId="15" xfId="0" applyNumberFormat="1" applyFont="1" applyBorder="1" applyAlignment="1">
      <alignment horizontal="center" vertical="center" wrapText="1"/>
    </xf>
    <xf numFmtId="198" fontId="8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view="pageBreakPreview" zoomScaleSheetLayoutView="100" zoomScalePageLayoutView="0" workbookViewId="0" topLeftCell="A1">
      <selection activeCell="I3" sqref="I3:K3"/>
    </sheetView>
  </sheetViews>
  <sheetFormatPr defaultColWidth="9.140625" defaultRowHeight="12.75"/>
  <cols>
    <col min="1" max="1" width="6.7109375" style="0" customWidth="1"/>
    <col min="2" max="2" width="28.140625" style="0" customWidth="1"/>
    <col min="3" max="3" width="12.57421875" style="0" customWidth="1"/>
    <col min="4" max="4" width="14.140625" style="0" customWidth="1"/>
    <col min="5" max="6" width="12.140625" style="0" customWidth="1"/>
    <col min="7" max="7" width="14.00390625" style="0" customWidth="1"/>
    <col min="8" max="8" width="13.421875" style="0" customWidth="1"/>
    <col min="9" max="9" width="13.140625" style="0" customWidth="1"/>
    <col min="10" max="10" width="13.421875" style="0" customWidth="1"/>
    <col min="11" max="11" width="17.8515625" style="0" customWidth="1"/>
  </cols>
  <sheetData>
    <row r="1" spans="10:11" ht="15">
      <c r="J1" s="164" t="s">
        <v>219</v>
      </c>
      <c r="K1" s="164"/>
    </row>
    <row r="2" spans="1:15" ht="15">
      <c r="A2" s="1"/>
      <c r="B2" s="1"/>
      <c r="C2" s="1"/>
      <c r="D2" s="1"/>
      <c r="E2" s="164" t="s">
        <v>220</v>
      </c>
      <c r="F2" s="164"/>
      <c r="G2" s="164"/>
      <c r="H2" s="164"/>
      <c r="I2" s="164"/>
      <c r="J2" s="164"/>
      <c r="K2" s="164"/>
      <c r="L2" s="40"/>
      <c r="M2" s="40"/>
      <c r="N2" s="40"/>
      <c r="O2" s="40"/>
    </row>
    <row r="3" spans="1:15" ht="15">
      <c r="A3" s="1"/>
      <c r="B3" s="1"/>
      <c r="C3" s="1"/>
      <c r="D3" s="1"/>
      <c r="E3" s="1"/>
      <c r="F3" s="1"/>
      <c r="G3" s="1"/>
      <c r="H3" s="61"/>
      <c r="I3" s="164" t="s">
        <v>391</v>
      </c>
      <c r="J3" s="164"/>
      <c r="K3" s="164"/>
      <c r="L3" s="40"/>
      <c r="M3" s="40"/>
      <c r="N3" s="40"/>
      <c r="O3" s="40"/>
    </row>
    <row r="4" spans="1:11" ht="27" customHeight="1">
      <c r="A4" s="165" t="s">
        <v>54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</row>
    <row r="5" spans="1:11" ht="14.25" customHeight="1">
      <c r="A5" s="158" t="s">
        <v>0</v>
      </c>
      <c r="B5" s="158" t="s">
        <v>1</v>
      </c>
      <c r="C5" s="167" t="s">
        <v>2</v>
      </c>
      <c r="D5" s="167" t="s">
        <v>23</v>
      </c>
      <c r="E5" s="166" t="s">
        <v>3</v>
      </c>
      <c r="F5" s="166"/>
      <c r="G5" s="166"/>
      <c r="H5" s="166"/>
      <c r="I5" s="166"/>
      <c r="J5" s="167" t="s">
        <v>8</v>
      </c>
      <c r="K5" s="172" t="s">
        <v>9</v>
      </c>
    </row>
    <row r="6" spans="1:11" ht="12.75" customHeight="1">
      <c r="A6" s="159"/>
      <c r="B6" s="159"/>
      <c r="C6" s="168"/>
      <c r="D6" s="168"/>
      <c r="E6" s="167" t="s">
        <v>4</v>
      </c>
      <c r="F6" s="175" t="s">
        <v>5</v>
      </c>
      <c r="G6" s="176"/>
      <c r="H6" s="176"/>
      <c r="I6" s="177"/>
      <c r="J6" s="168"/>
      <c r="K6" s="173"/>
    </row>
    <row r="7" spans="1:11" ht="27.75" customHeight="1">
      <c r="A7" s="159"/>
      <c r="B7" s="159"/>
      <c r="C7" s="168"/>
      <c r="D7" s="168"/>
      <c r="E7" s="168"/>
      <c r="F7" s="178" t="s">
        <v>6</v>
      </c>
      <c r="G7" s="178"/>
      <c r="H7" s="178"/>
      <c r="I7" s="167" t="s">
        <v>7</v>
      </c>
      <c r="J7" s="168"/>
      <c r="K7" s="173"/>
    </row>
    <row r="8" spans="1:11" ht="27.75" customHeight="1">
      <c r="A8" s="159"/>
      <c r="B8" s="159"/>
      <c r="C8" s="168"/>
      <c r="D8" s="168"/>
      <c r="E8" s="168"/>
      <c r="F8" s="167" t="s">
        <v>218</v>
      </c>
      <c r="G8" s="179" t="s">
        <v>215</v>
      </c>
      <c r="H8" s="180"/>
      <c r="I8" s="168"/>
      <c r="J8" s="168"/>
      <c r="K8" s="173"/>
    </row>
    <row r="9" spans="1:11" ht="43.5" customHeight="1">
      <c r="A9" s="160"/>
      <c r="B9" s="160"/>
      <c r="C9" s="169"/>
      <c r="D9" s="169"/>
      <c r="E9" s="169"/>
      <c r="F9" s="169"/>
      <c r="G9" s="74" t="s">
        <v>216</v>
      </c>
      <c r="H9" s="74" t="s">
        <v>217</v>
      </c>
      <c r="I9" s="169"/>
      <c r="J9" s="169"/>
      <c r="K9" s="174"/>
    </row>
    <row r="10" spans="1:11" ht="12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/>
      <c r="G10" s="3"/>
      <c r="H10" s="3">
        <v>6</v>
      </c>
      <c r="I10" s="3">
        <v>7</v>
      </c>
      <c r="J10" s="3">
        <v>8</v>
      </c>
      <c r="K10" s="3">
        <v>9</v>
      </c>
    </row>
    <row r="11" spans="1:11" ht="40.5" customHeight="1">
      <c r="A11" s="156" t="s">
        <v>10</v>
      </c>
      <c r="B11" s="157" t="s">
        <v>208</v>
      </c>
      <c r="C11" s="37" t="s">
        <v>56</v>
      </c>
      <c r="D11" s="45">
        <f>D16+D21+D26+D31+D36+D41</f>
        <v>76573.46061</v>
      </c>
      <c r="E11" s="45">
        <f>E21</f>
        <v>120.6</v>
      </c>
      <c r="F11" s="45">
        <f>F16+F21+F26+F31+F36+F41</f>
        <v>8262.396</v>
      </c>
      <c r="G11" s="45">
        <v>0</v>
      </c>
      <c r="H11" s="45">
        <f>H16+H21+H26+H31+H36+H41</f>
        <v>7400</v>
      </c>
      <c r="I11" s="45">
        <f>I16+I21+I26+I31+I36+I41</f>
        <v>68190.46461</v>
      </c>
      <c r="J11" s="45">
        <v>0</v>
      </c>
      <c r="K11" s="36" t="s">
        <v>13</v>
      </c>
    </row>
    <row r="12" spans="1:11" ht="41.25" customHeight="1">
      <c r="A12" s="156"/>
      <c r="B12" s="157"/>
      <c r="C12" s="37" t="s">
        <v>57</v>
      </c>
      <c r="D12" s="45">
        <f>D17+D22+D27+D32+D37+D42</f>
        <v>79987.32425</v>
      </c>
      <c r="E12" s="45">
        <f>E22</f>
        <v>120.6</v>
      </c>
      <c r="F12" s="45">
        <f>F17+F22+F27+F32+F37+F42</f>
        <v>6931.5812000000005</v>
      </c>
      <c r="G12" s="45">
        <f aca="true" t="shared" si="0" ref="F12:H14">G17+G22+G27+G32+G37+G42</f>
        <v>3497.0363899999998</v>
      </c>
      <c r="H12" s="45">
        <f t="shared" si="0"/>
        <v>3434.5448100000003</v>
      </c>
      <c r="I12" s="45">
        <f>I17+I22+I27+I32+I42+I37</f>
        <v>72935.14305</v>
      </c>
      <c r="J12" s="45">
        <f>J40</f>
        <v>0</v>
      </c>
      <c r="K12" s="36" t="s">
        <v>13</v>
      </c>
    </row>
    <row r="13" spans="1:11" ht="41.25" customHeight="1">
      <c r="A13" s="156"/>
      <c r="B13" s="157"/>
      <c r="C13" s="37" t="s">
        <v>58</v>
      </c>
      <c r="D13" s="45">
        <f>D18+D23+D28+D33+D38+D43</f>
        <v>48229.36899</v>
      </c>
      <c r="E13" s="45">
        <f>E23</f>
        <v>120.6</v>
      </c>
      <c r="F13" s="45">
        <f t="shared" si="0"/>
        <v>3122.67659</v>
      </c>
      <c r="G13" s="45">
        <f t="shared" si="0"/>
        <v>2777.93309</v>
      </c>
      <c r="H13" s="45">
        <f t="shared" si="0"/>
        <v>344.7435</v>
      </c>
      <c r="I13" s="45">
        <f>I18+I23+I28+I33+I38+I43</f>
        <v>44986.0924</v>
      </c>
      <c r="J13" s="45">
        <v>0</v>
      </c>
      <c r="K13" s="36" t="s">
        <v>13</v>
      </c>
    </row>
    <row r="14" spans="1:11" ht="41.25" customHeight="1">
      <c r="A14" s="156"/>
      <c r="B14" s="157"/>
      <c r="C14" s="37" t="s">
        <v>202</v>
      </c>
      <c r="D14" s="45">
        <f>D19+D24+D29+D34+D39+D44</f>
        <v>48979.36899</v>
      </c>
      <c r="E14" s="45">
        <f>E24</f>
        <v>120.6</v>
      </c>
      <c r="F14" s="45">
        <f t="shared" si="0"/>
        <v>3122.67659</v>
      </c>
      <c r="G14" s="45">
        <f t="shared" si="0"/>
        <v>2777.93309</v>
      </c>
      <c r="H14" s="45">
        <f t="shared" si="0"/>
        <v>344.7435</v>
      </c>
      <c r="I14" s="45">
        <f>I19+I24+I29+I34+I39+I44</f>
        <v>45736.0924</v>
      </c>
      <c r="J14" s="45">
        <v>0</v>
      </c>
      <c r="K14" s="36" t="s">
        <v>13</v>
      </c>
    </row>
    <row r="15" spans="1:11" ht="26.25" customHeight="1">
      <c r="A15" s="18"/>
      <c r="B15" s="19" t="s">
        <v>11</v>
      </c>
      <c r="C15" s="37" t="s">
        <v>207</v>
      </c>
      <c r="D15" s="45">
        <f aca="true" t="shared" si="1" ref="D15:I15">D11+D12+D13+D14</f>
        <v>253769.52284</v>
      </c>
      <c r="E15" s="45">
        <f t="shared" si="1"/>
        <v>482.4</v>
      </c>
      <c r="F15" s="45">
        <f t="shared" si="1"/>
        <v>21439.33038</v>
      </c>
      <c r="G15" s="45">
        <f t="shared" si="1"/>
        <v>9052.90257</v>
      </c>
      <c r="H15" s="45">
        <f t="shared" si="1"/>
        <v>11524.03181</v>
      </c>
      <c r="I15" s="45">
        <f t="shared" si="1"/>
        <v>231847.79245999997</v>
      </c>
      <c r="J15" s="45">
        <f>SUM(J11:J13)</f>
        <v>0</v>
      </c>
      <c r="K15" s="69"/>
    </row>
    <row r="16" spans="1:11" ht="24.75" customHeight="1">
      <c r="A16" s="162" t="s">
        <v>12</v>
      </c>
      <c r="B16" s="171" t="s">
        <v>59</v>
      </c>
      <c r="C16" s="22" t="s">
        <v>56</v>
      </c>
      <c r="D16" s="44">
        <f>H16+I16</f>
        <v>26889.40543</v>
      </c>
      <c r="E16" s="44">
        <v>0</v>
      </c>
      <c r="F16" s="44">
        <f>G16+H16</f>
        <v>7400</v>
      </c>
      <c r="G16" s="44">
        <v>0</v>
      </c>
      <c r="H16" s="44">
        <v>7400</v>
      </c>
      <c r="I16" s="44">
        <v>19489.40543</v>
      </c>
      <c r="J16" s="44">
        <v>0</v>
      </c>
      <c r="K16" s="4" t="s">
        <v>14</v>
      </c>
    </row>
    <row r="17" spans="1:11" ht="24.75" customHeight="1">
      <c r="A17" s="162"/>
      <c r="B17" s="171"/>
      <c r="C17" s="22" t="s">
        <v>57</v>
      </c>
      <c r="D17" s="44">
        <f>F17+I17</f>
        <v>10239.154569999999</v>
      </c>
      <c r="E17" s="44">
        <v>0</v>
      </c>
      <c r="F17" s="44">
        <f>G17+H17</f>
        <v>3000</v>
      </c>
      <c r="G17" s="44">
        <v>0</v>
      </c>
      <c r="H17" s="44">
        <v>3000</v>
      </c>
      <c r="I17" s="87">
        <v>7239.15457</v>
      </c>
      <c r="J17" s="44">
        <v>0</v>
      </c>
      <c r="K17" s="4" t="s">
        <v>14</v>
      </c>
    </row>
    <row r="18" spans="1:11" ht="24.75" customHeight="1">
      <c r="A18" s="162"/>
      <c r="B18" s="171"/>
      <c r="C18" s="22" t="s">
        <v>58</v>
      </c>
      <c r="D18" s="44">
        <f>I18</f>
        <v>2200</v>
      </c>
      <c r="E18" s="44">
        <v>0</v>
      </c>
      <c r="F18" s="44">
        <f>G18+H18</f>
        <v>0</v>
      </c>
      <c r="G18" s="44">
        <v>0</v>
      </c>
      <c r="H18" s="44">
        <v>0</v>
      </c>
      <c r="I18" s="44">
        <v>2200</v>
      </c>
      <c r="J18" s="44">
        <v>0</v>
      </c>
      <c r="K18" s="4" t="s">
        <v>14</v>
      </c>
    </row>
    <row r="19" spans="1:11" ht="24.75" customHeight="1">
      <c r="A19" s="162"/>
      <c r="B19" s="171"/>
      <c r="C19" s="22" t="s">
        <v>202</v>
      </c>
      <c r="D19" s="44">
        <f>I19</f>
        <v>2200</v>
      </c>
      <c r="E19" s="44">
        <v>0</v>
      </c>
      <c r="F19" s="44">
        <f>G19+H19</f>
        <v>0</v>
      </c>
      <c r="G19" s="44">
        <v>0</v>
      </c>
      <c r="H19" s="44">
        <v>0</v>
      </c>
      <c r="I19" s="44">
        <v>2200</v>
      </c>
      <c r="J19" s="44">
        <v>0</v>
      </c>
      <c r="K19" s="4" t="s">
        <v>14</v>
      </c>
    </row>
    <row r="20" spans="1:11" ht="26.25" customHeight="1">
      <c r="A20" s="18"/>
      <c r="B20" s="19" t="s">
        <v>53</v>
      </c>
      <c r="C20" s="37" t="s">
        <v>207</v>
      </c>
      <c r="D20" s="45">
        <f>D16+D17+D18+D19</f>
        <v>41528.56</v>
      </c>
      <c r="E20" s="45">
        <v>0</v>
      </c>
      <c r="F20" s="45">
        <f>G20+H20</f>
        <v>10400</v>
      </c>
      <c r="G20" s="45">
        <v>0</v>
      </c>
      <c r="H20" s="45">
        <f>H16+H17</f>
        <v>10400</v>
      </c>
      <c r="I20" s="45">
        <f>I16+I17+I18+I19</f>
        <v>31128.559999999998</v>
      </c>
      <c r="J20" s="45">
        <v>0</v>
      </c>
      <c r="K20" s="5"/>
    </row>
    <row r="21" spans="1:12" ht="39.75" customHeight="1">
      <c r="A21" s="162" t="s">
        <v>16</v>
      </c>
      <c r="B21" s="161" t="s">
        <v>60</v>
      </c>
      <c r="C21" s="22" t="s">
        <v>56</v>
      </c>
      <c r="D21" s="48">
        <f>E21+F21+I21</f>
        <v>5683.55097</v>
      </c>
      <c r="E21" s="44">
        <v>120.6</v>
      </c>
      <c r="F21" s="44">
        <v>862.396</v>
      </c>
      <c r="G21" s="44">
        <v>0</v>
      </c>
      <c r="H21" s="44">
        <v>0</v>
      </c>
      <c r="I21" s="48">
        <v>4700.55497</v>
      </c>
      <c r="J21" s="44">
        <v>0</v>
      </c>
      <c r="K21" s="64" t="s">
        <v>80</v>
      </c>
      <c r="L21" s="1"/>
    </row>
    <row r="22" spans="1:12" ht="39.75" customHeight="1">
      <c r="A22" s="162"/>
      <c r="B22" s="161"/>
      <c r="C22" s="22" t="s">
        <v>57</v>
      </c>
      <c r="D22" s="48">
        <f>E22+F22+I22</f>
        <v>8541.10042</v>
      </c>
      <c r="E22" s="44">
        <v>120.6</v>
      </c>
      <c r="F22" s="44">
        <f>G22+H22</f>
        <v>797.6415400000001</v>
      </c>
      <c r="G22" s="44">
        <v>707.83009</v>
      </c>
      <c r="H22" s="44">
        <v>89.81145</v>
      </c>
      <c r="I22" s="99">
        <v>7622.85888</v>
      </c>
      <c r="J22" s="44">
        <v>0</v>
      </c>
      <c r="K22" s="64" t="s">
        <v>80</v>
      </c>
      <c r="L22" s="1"/>
    </row>
    <row r="23" spans="1:12" ht="30" customHeight="1">
      <c r="A23" s="162"/>
      <c r="B23" s="161"/>
      <c r="C23" s="22" t="s">
        <v>58</v>
      </c>
      <c r="D23" s="48">
        <f>E23+I23</f>
        <v>2370.6</v>
      </c>
      <c r="E23" s="44">
        <v>120.6</v>
      </c>
      <c r="F23" s="44">
        <v>0</v>
      </c>
      <c r="G23" s="44">
        <v>0</v>
      </c>
      <c r="H23" s="44">
        <v>0</v>
      </c>
      <c r="I23" s="48">
        <v>2250</v>
      </c>
      <c r="J23" s="44">
        <v>0</v>
      </c>
      <c r="K23" s="64" t="s">
        <v>13</v>
      </c>
      <c r="L23" s="1"/>
    </row>
    <row r="24" spans="1:12" ht="30" customHeight="1">
      <c r="A24" s="162"/>
      <c r="B24" s="161"/>
      <c r="C24" s="22" t="s">
        <v>202</v>
      </c>
      <c r="D24" s="48">
        <f>E24+I24</f>
        <v>2370.6</v>
      </c>
      <c r="E24" s="44">
        <v>120.6</v>
      </c>
      <c r="F24" s="44">
        <v>0</v>
      </c>
      <c r="G24" s="44">
        <v>0</v>
      </c>
      <c r="H24" s="44">
        <v>0</v>
      </c>
      <c r="I24" s="48">
        <v>2250</v>
      </c>
      <c r="J24" s="44">
        <v>0</v>
      </c>
      <c r="K24" s="64" t="s">
        <v>13</v>
      </c>
      <c r="L24" s="1"/>
    </row>
    <row r="25" spans="1:12" ht="30" customHeight="1">
      <c r="A25" s="18"/>
      <c r="B25" s="19" t="s">
        <v>53</v>
      </c>
      <c r="C25" s="37" t="s">
        <v>207</v>
      </c>
      <c r="D25" s="49">
        <f>D21+D22+D23+D24</f>
        <v>18965.85139</v>
      </c>
      <c r="E25" s="45">
        <f>SUM(E21:E24)</f>
        <v>482.4</v>
      </c>
      <c r="F25" s="45">
        <f>SUM(F21:F24)</f>
        <v>1660.03754</v>
      </c>
      <c r="G25" s="45">
        <f>G21+G22+G23+G24</f>
        <v>707.83009</v>
      </c>
      <c r="H25" s="45">
        <f>H21+H22</f>
        <v>89.81145</v>
      </c>
      <c r="I25" s="50">
        <f>I21+I22+I23+I24</f>
        <v>16823.41385</v>
      </c>
      <c r="J25" s="45">
        <v>0</v>
      </c>
      <c r="K25" s="6"/>
      <c r="L25" s="1"/>
    </row>
    <row r="26" spans="1:12" ht="24.75" customHeight="1">
      <c r="A26" s="162" t="s">
        <v>19</v>
      </c>
      <c r="B26" s="163" t="s">
        <v>61</v>
      </c>
      <c r="C26" s="22" t="s">
        <v>56</v>
      </c>
      <c r="D26" s="48">
        <f>I26</f>
        <v>26320.12689</v>
      </c>
      <c r="E26" s="44">
        <v>0</v>
      </c>
      <c r="F26" s="44">
        <v>0</v>
      </c>
      <c r="G26" s="44">
        <v>0</v>
      </c>
      <c r="H26" s="44">
        <v>0</v>
      </c>
      <c r="I26" s="48">
        <v>26320.12689</v>
      </c>
      <c r="J26" s="44">
        <v>0</v>
      </c>
      <c r="K26" s="6" t="s">
        <v>18</v>
      </c>
      <c r="L26" s="1"/>
    </row>
    <row r="27" spans="1:12" ht="24.75" customHeight="1">
      <c r="A27" s="162"/>
      <c r="B27" s="163"/>
      <c r="C27" s="22" t="s">
        <v>57</v>
      </c>
      <c r="D27" s="60">
        <f>I27</f>
        <v>29666.29001</v>
      </c>
      <c r="E27" s="44">
        <v>0</v>
      </c>
      <c r="F27" s="44">
        <v>0</v>
      </c>
      <c r="G27" s="44">
        <v>0</v>
      </c>
      <c r="H27" s="44">
        <v>0</v>
      </c>
      <c r="I27" s="99">
        <v>29666.29001</v>
      </c>
      <c r="J27" s="44">
        <v>0</v>
      </c>
      <c r="K27" s="6" t="s">
        <v>18</v>
      </c>
      <c r="L27" s="1"/>
    </row>
    <row r="28" spans="1:12" ht="24.75" customHeight="1">
      <c r="A28" s="162"/>
      <c r="B28" s="163"/>
      <c r="C28" s="22" t="s">
        <v>58</v>
      </c>
      <c r="D28" s="48">
        <f>I28</f>
        <v>26812.968</v>
      </c>
      <c r="E28" s="44">
        <v>0</v>
      </c>
      <c r="F28" s="44">
        <v>0</v>
      </c>
      <c r="G28" s="44">
        <v>0</v>
      </c>
      <c r="H28" s="44">
        <v>0</v>
      </c>
      <c r="I28" s="48">
        <v>26812.968</v>
      </c>
      <c r="J28" s="44">
        <v>0</v>
      </c>
      <c r="K28" s="6" t="s">
        <v>18</v>
      </c>
      <c r="L28" s="1"/>
    </row>
    <row r="29" spans="1:12" ht="24.75" customHeight="1">
      <c r="A29" s="162"/>
      <c r="B29" s="163"/>
      <c r="C29" s="22" t="s">
        <v>202</v>
      </c>
      <c r="D29" s="48">
        <f>I29</f>
        <v>26812.968</v>
      </c>
      <c r="E29" s="44">
        <v>0</v>
      </c>
      <c r="F29" s="44">
        <v>0</v>
      </c>
      <c r="G29" s="44">
        <v>0</v>
      </c>
      <c r="H29" s="44">
        <v>0</v>
      </c>
      <c r="I29" s="48">
        <v>26812.968</v>
      </c>
      <c r="J29" s="44">
        <v>0</v>
      </c>
      <c r="K29" s="6" t="s">
        <v>18</v>
      </c>
      <c r="L29" s="1"/>
    </row>
    <row r="30" spans="1:12" ht="24.75" customHeight="1">
      <c r="A30" s="18"/>
      <c r="B30" s="19" t="s">
        <v>53</v>
      </c>
      <c r="C30" s="37" t="s">
        <v>207</v>
      </c>
      <c r="D30" s="50">
        <f>D26+D27+D28+D29</f>
        <v>109612.3529</v>
      </c>
      <c r="E30" s="45">
        <v>0</v>
      </c>
      <c r="F30" s="45">
        <v>0</v>
      </c>
      <c r="G30" s="45">
        <v>0</v>
      </c>
      <c r="H30" s="45">
        <f>H26</f>
        <v>0</v>
      </c>
      <c r="I30" s="50">
        <f>I26+I27+I28+I29</f>
        <v>109612.3529</v>
      </c>
      <c r="J30" s="45">
        <v>0</v>
      </c>
      <c r="K30" s="6"/>
      <c r="L30" s="1"/>
    </row>
    <row r="31" spans="1:12" ht="24.75" customHeight="1">
      <c r="A31" s="162" t="s">
        <v>20</v>
      </c>
      <c r="B31" s="163" t="s">
        <v>62</v>
      </c>
      <c r="C31" s="22" t="s">
        <v>56</v>
      </c>
      <c r="D31" s="48">
        <f>I31</f>
        <v>13967.83368</v>
      </c>
      <c r="E31" s="44">
        <v>0</v>
      </c>
      <c r="F31" s="44">
        <v>0</v>
      </c>
      <c r="G31" s="44">
        <v>0</v>
      </c>
      <c r="H31" s="44">
        <v>0</v>
      </c>
      <c r="I31" s="48">
        <v>13967.83368</v>
      </c>
      <c r="J31" s="44">
        <v>0</v>
      </c>
      <c r="K31" s="6" t="s">
        <v>17</v>
      </c>
      <c r="L31" s="1"/>
    </row>
    <row r="32" spans="1:12" ht="24.75" customHeight="1">
      <c r="A32" s="162"/>
      <c r="B32" s="163"/>
      <c r="C32" s="22" t="s">
        <v>57</v>
      </c>
      <c r="D32" s="60">
        <f>I32</f>
        <v>13291.62759</v>
      </c>
      <c r="E32" s="44">
        <v>0</v>
      </c>
      <c r="F32" s="44">
        <v>0</v>
      </c>
      <c r="G32" s="44">
        <v>0</v>
      </c>
      <c r="H32" s="44">
        <v>0</v>
      </c>
      <c r="I32" s="48">
        <v>13291.62759</v>
      </c>
      <c r="J32" s="44">
        <v>0</v>
      </c>
      <c r="K32" s="6" t="s">
        <v>17</v>
      </c>
      <c r="L32" s="1"/>
    </row>
    <row r="33" spans="1:12" ht="24.75" customHeight="1">
      <c r="A33" s="162"/>
      <c r="B33" s="163"/>
      <c r="C33" s="22" t="s">
        <v>58</v>
      </c>
      <c r="D33" s="48">
        <f>I33</f>
        <v>12750</v>
      </c>
      <c r="E33" s="44">
        <v>0</v>
      </c>
      <c r="F33" s="44">
        <v>0</v>
      </c>
      <c r="G33" s="44">
        <v>0</v>
      </c>
      <c r="H33" s="44">
        <v>0</v>
      </c>
      <c r="I33" s="48">
        <v>12750</v>
      </c>
      <c r="J33" s="44">
        <v>0</v>
      </c>
      <c r="K33" s="6" t="s">
        <v>17</v>
      </c>
      <c r="L33" s="1"/>
    </row>
    <row r="34" spans="1:12" ht="24.75" customHeight="1">
      <c r="A34" s="162"/>
      <c r="B34" s="163"/>
      <c r="C34" s="22" t="s">
        <v>202</v>
      </c>
      <c r="D34" s="48">
        <f>I34</f>
        <v>13500</v>
      </c>
      <c r="E34" s="44">
        <v>0</v>
      </c>
      <c r="F34" s="44">
        <v>0</v>
      </c>
      <c r="G34" s="44">
        <v>0</v>
      </c>
      <c r="H34" s="44">
        <v>0</v>
      </c>
      <c r="I34" s="48">
        <v>13500</v>
      </c>
      <c r="J34" s="44">
        <v>0</v>
      </c>
      <c r="K34" s="6" t="s">
        <v>17</v>
      </c>
      <c r="L34" s="1"/>
    </row>
    <row r="35" spans="1:12" ht="24.75" customHeight="1">
      <c r="A35" s="65"/>
      <c r="B35" s="70" t="s">
        <v>53</v>
      </c>
      <c r="C35" s="37" t="s">
        <v>207</v>
      </c>
      <c r="D35" s="50">
        <f>D31+D32+D33+D34</f>
        <v>53509.46127</v>
      </c>
      <c r="E35" s="45">
        <v>0</v>
      </c>
      <c r="F35" s="45">
        <v>0</v>
      </c>
      <c r="G35" s="45">
        <v>0</v>
      </c>
      <c r="H35" s="45">
        <v>0</v>
      </c>
      <c r="I35" s="50">
        <f>I31+I32+I33+I34</f>
        <v>53509.46127</v>
      </c>
      <c r="J35" s="44">
        <v>0</v>
      </c>
      <c r="K35" s="6"/>
      <c r="L35" s="1"/>
    </row>
    <row r="36" spans="1:12" ht="24.75" customHeight="1">
      <c r="A36" s="162" t="s">
        <v>50</v>
      </c>
      <c r="B36" s="163" t="s">
        <v>189</v>
      </c>
      <c r="C36" s="22" t="s">
        <v>56</v>
      </c>
      <c r="D36" s="48">
        <f>I36</f>
        <v>0</v>
      </c>
      <c r="E36" s="44">
        <v>0</v>
      </c>
      <c r="F36" s="44">
        <v>0</v>
      </c>
      <c r="G36" s="44">
        <v>0</v>
      </c>
      <c r="H36" s="44">
        <v>0</v>
      </c>
      <c r="I36" s="48">
        <v>0</v>
      </c>
      <c r="J36" s="44">
        <v>0</v>
      </c>
      <c r="K36" s="170" t="s">
        <v>190</v>
      </c>
      <c r="L36" s="1"/>
    </row>
    <row r="37" spans="1:12" ht="24.75" customHeight="1">
      <c r="A37" s="162"/>
      <c r="B37" s="163"/>
      <c r="C37" s="22" t="s">
        <v>57</v>
      </c>
      <c r="D37" s="60">
        <f>F37+I37</f>
        <v>13332.00366</v>
      </c>
      <c r="E37" s="44">
        <v>0</v>
      </c>
      <c r="F37" s="44">
        <f>G37+H37</f>
        <v>3133.93966</v>
      </c>
      <c r="G37" s="44">
        <v>2789.2063</v>
      </c>
      <c r="H37" s="44">
        <v>344.73336</v>
      </c>
      <c r="I37" s="99">
        <v>10198.064</v>
      </c>
      <c r="J37" s="44">
        <v>0</v>
      </c>
      <c r="K37" s="170"/>
      <c r="L37" s="1"/>
    </row>
    <row r="38" spans="1:12" ht="24.75" customHeight="1">
      <c r="A38" s="162"/>
      <c r="B38" s="163"/>
      <c r="C38" s="22" t="s">
        <v>58</v>
      </c>
      <c r="D38" s="48">
        <f>F38+I38</f>
        <v>3287.02799</v>
      </c>
      <c r="E38" s="44">
        <v>0</v>
      </c>
      <c r="F38" s="44">
        <f>G38+H38</f>
        <v>3122.67659</v>
      </c>
      <c r="G38" s="44">
        <v>2777.93309</v>
      </c>
      <c r="H38" s="44">
        <v>344.7435</v>
      </c>
      <c r="I38" s="48">
        <v>164.3514</v>
      </c>
      <c r="J38" s="44">
        <v>0</v>
      </c>
      <c r="K38" s="170"/>
      <c r="L38" s="1"/>
    </row>
    <row r="39" spans="1:12" ht="24.75" customHeight="1">
      <c r="A39" s="162"/>
      <c r="B39" s="163"/>
      <c r="C39" s="22" t="s">
        <v>202</v>
      </c>
      <c r="D39" s="48">
        <f>F39+I39</f>
        <v>3287.02799</v>
      </c>
      <c r="E39" s="44">
        <v>0</v>
      </c>
      <c r="F39" s="44">
        <f>G39+H39</f>
        <v>3122.67659</v>
      </c>
      <c r="G39" s="44">
        <v>2777.93309</v>
      </c>
      <c r="H39" s="44">
        <v>344.7435</v>
      </c>
      <c r="I39" s="48">
        <v>164.3514</v>
      </c>
      <c r="J39" s="44">
        <v>0</v>
      </c>
      <c r="K39" s="170"/>
      <c r="L39" s="1"/>
    </row>
    <row r="40" spans="1:12" ht="24.75" customHeight="1">
      <c r="A40" s="65"/>
      <c r="B40" s="70" t="s">
        <v>53</v>
      </c>
      <c r="C40" s="37" t="s">
        <v>207</v>
      </c>
      <c r="D40" s="50">
        <f>D36+D37+D38+D39</f>
        <v>19906.05964</v>
      </c>
      <c r="E40" s="45">
        <v>0</v>
      </c>
      <c r="F40" s="45">
        <f>F37+F38+F39</f>
        <v>9379.29284</v>
      </c>
      <c r="G40" s="45">
        <f>G37+G38+G39</f>
        <v>8345.07248</v>
      </c>
      <c r="H40" s="45">
        <f>H37+H38+H39</f>
        <v>1034.22036</v>
      </c>
      <c r="I40" s="50">
        <f>I36+I37+I38+I39</f>
        <v>10526.7668</v>
      </c>
      <c r="J40" s="45">
        <f>J37</f>
        <v>0</v>
      </c>
      <c r="K40" s="6"/>
      <c r="L40" s="1"/>
    </row>
    <row r="41" spans="1:12" ht="24.75" customHeight="1">
      <c r="A41" s="162" t="s">
        <v>108</v>
      </c>
      <c r="B41" s="163" t="s">
        <v>63</v>
      </c>
      <c r="C41" s="22" t="s">
        <v>56</v>
      </c>
      <c r="D41" s="48">
        <f>I41</f>
        <v>3712.54364</v>
      </c>
      <c r="E41" s="44">
        <v>0</v>
      </c>
      <c r="F41" s="44">
        <v>0</v>
      </c>
      <c r="G41" s="44">
        <v>0</v>
      </c>
      <c r="H41" s="44">
        <v>0</v>
      </c>
      <c r="I41" s="48">
        <v>3712.54364</v>
      </c>
      <c r="J41" s="44">
        <v>0</v>
      </c>
      <c r="K41" s="6" t="s">
        <v>18</v>
      </c>
      <c r="L41" s="1"/>
    </row>
    <row r="42" spans="1:12" ht="24.75" customHeight="1">
      <c r="A42" s="162"/>
      <c r="B42" s="163"/>
      <c r="C42" s="22" t="s">
        <v>57</v>
      </c>
      <c r="D42" s="48">
        <f>I42</f>
        <v>4917.148</v>
      </c>
      <c r="E42" s="44">
        <v>0</v>
      </c>
      <c r="F42" s="44">
        <v>0</v>
      </c>
      <c r="G42" s="44">
        <v>0</v>
      </c>
      <c r="H42" s="44">
        <v>0</v>
      </c>
      <c r="I42" s="48">
        <v>4917.148</v>
      </c>
      <c r="J42" s="44">
        <v>0</v>
      </c>
      <c r="K42" s="6" t="s">
        <v>18</v>
      </c>
      <c r="L42" s="1"/>
    </row>
    <row r="43" spans="1:12" ht="24.75" customHeight="1">
      <c r="A43" s="162"/>
      <c r="B43" s="163"/>
      <c r="C43" s="22" t="s">
        <v>58</v>
      </c>
      <c r="D43" s="48">
        <f>I43</f>
        <v>808.773</v>
      </c>
      <c r="E43" s="44">
        <v>0</v>
      </c>
      <c r="F43" s="44">
        <v>0</v>
      </c>
      <c r="G43" s="44">
        <v>0</v>
      </c>
      <c r="H43" s="44">
        <v>0</v>
      </c>
      <c r="I43" s="48">
        <v>808.773</v>
      </c>
      <c r="J43" s="44">
        <v>0</v>
      </c>
      <c r="K43" s="6" t="s">
        <v>18</v>
      </c>
      <c r="L43" s="1"/>
    </row>
    <row r="44" spans="1:12" ht="24.75" customHeight="1">
      <c r="A44" s="162"/>
      <c r="B44" s="163"/>
      <c r="C44" s="22" t="s">
        <v>202</v>
      </c>
      <c r="D44" s="48">
        <f>I44</f>
        <v>808.773</v>
      </c>
      <c r="E44" s="44">
        <v>0</v>
      </c>
      <c r="F44" s="44">
        <v>0</v>
      </c>
      <c r="G44" s="44">
        <v>0</v>
      </c>
      <c r="H44" s="44">
        <v>0</v>
      </c>
      <c r="I44" s="48">
        <v>808.773</v>
      </c>
      <c r="J44" s="44">
        <v>0</v>
      </c>
      <c r="K44" s="6" t="s">
        <v>18</v>
      </c>
      <c r="L44" s="1"/>
    </row>
    <row r="45" spans="1:11" ht="24.75" customHeight="1">
      <c r="A45" s="18"/>
      <c r="B45" s="19" t="s">
        <v>53</v>
      </c>
      <c r="C45" s="37" t="s">
        <v>207</v>
      </c>
      <c r="D45" s="45">
        <f>D41+D42+D43+D44</f>
        <v>10247.23764</v>
      </c>
      <c r="E45" s="45">
        <f>SUM(E31:E33)</f>
        <v>0</v>
      </c>
      <c r="F45" s="45">
        <v>0</v>
      </c>
      <c r="G45" s="45">
        <v>0</v>
      </c>
      <c r="H45" s="45">
        <f>H31+H32+H33</f>
        <v>0</v>
      </c>
      <c r="I45" s="45">
        <f>I41+I42+I43+I44</f>
        <v>10247.23764</v>
      </c>
      <c r="J45" s="45">
        <v>0</v>
      </c>
      <c r="K45" s="17"/>
    </row>
  </sheetData>
  <sheetProtection/>
  <mergeCells count="32">
    <mergeCell ref="E6:E9"/>
    <mergeCell ref="I7:I9"/>
    <mergeCell ref="J5:J9"/>
    <mergeCell ref="K5:K9"/>
    <mergeCell ref="F6:I6"/>
    <mergeCell ref="F7:H7"/>
    <mergeCell ref="F8:F9"/>
    <mergeCell ref="G8:H8"/>
    <mergeCell ref="K36:K39"/>
    <mergeCell ref="A41:A44"/>
    <mergeCell ref="B41:B44"/>
    <mergeCell ref="A16:A19"/>
    <mergeCell ref="B16:B19"/>
    <mergeCell ref="A31:A34"/>
    <mergeCell ref="B31:B34"/>
    <mergeCell ref="A36:A39"/>
    <mergeCell ref="B36:B39"/>
    <mergeCell ref="A21:A24"/>
    <mergeCell ref="B21:B24"/>
    <mergeCell ref="A26:A29"/>
    <mergeCell ref="B26:B29"/>
    <mergeCell ref="J1:K1"/>
    <mergeCell ref="A4:K4"/>
    <mergeCell ref="E5:I5"/>
    <mergeCell ref="I3:K3"/>
    <mergeCell ref="E2:K2"/>
    <mergeCell ref="C5:C9"/>
    <mergeCell ref="D5:D9"/>
    <mergeCell ref="A11:A14"/>
    <mergeCell ref="B11:B14"/>
    <mergeCell ref="A5:A9"/>
    <mergeCell ref="B5:B9"/>
  </mergeCells>
  <printOptions/>
  <pageMargins left="0.3937007874015748" right="0.3937007874015748" top="1.1811023622047245" bottom="0.1968503937007874" header="0.5118110236220472" footer="0.5118110236220472"/>
  <pageSetup horizontalDpi="600" verticalDpi="600" orientation="landscape" paperSize="9" scale="90" r:id="rId1"/>
  <rowBreaks count="2" manualBreakCount="2">
    <brk id="20" max="255" man="1"/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67"/>
  <sheetViews>
    <sheetView zoomScaleSheetLayoutView="75" workbookViewId="0" topLeftCell="A1">
      <selection activeCell="K3" sqref="K3:M3"/>
    </sheetView>
  </sheetViews>
  <sheetFormatPr defaultColWidth="9.140625" defaultRowHeight="12.75"/>
  <cols>
    <col min="1" max="1" width="5.7109375" style="0" customWidth="1"/>
    <col min="2" max="2" width="36.421875" style="0" customWidth="1"/>
    <col min="3" max="3" width="13.28125" style="0" customWidth="1"/>
    <col min="4" max="4" width="15.421875" style="0" customWidth="1"/>
    <col min="5" max="5" width="14.140625" style="0" customWidth="1"/>
    <col min="6" max="6" width="15.28125" style="0" customWidth="1"/>
    <col min="7" max="7" width="12.57421875" style="0" customWidth="1"/>
    <col min="8" max="8" width="13.7109375" style="0" customWidth="1"/>
    <col min="9" max="9" width="13.28125" style="0" customWidth="1"/>
    <col min="10" max="10" width="13.7109375" style="0" customWidth="1"/>
    <col min="11" max="11" width="15.7109375" style="0" customWidth="1"/>
    <col min="13" max="13" width="17.7109375" style="0" customWidth="1"/>
  </cols>
  <sheetData>
    <row r="1" spans="1:13" ht="19.5" customHeight="1">
      <c r="A1" s="191" t="s">
        <v>221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4" ht="15.75" customHeight="1">
      <c r="A2" s="192"/>
      <c r="B2" s="192"/>
      <c r="C2" s="192"/>
      <c r="D2" s="192"/>
      <c r="E2" s="164" t="s">
        <v>220</v>
      </c>
      <c r="F2" s="164"/>
      <c r="G2" s="164"/>
      <c r="H2" s="164"/>
      <c r="I2" s="164"/>
      <c r="J2" s="164"/>
      <c r="K2" s="164"/>
      <c r="L2" s="164"/>
      <c r="M2" s="164"/>
      <c r="N2" s="40"/>
    </row>
    <row r="3" spans="1:14" ht="15.75" customHeight="1">
      <c r="A3" s="62"/>
      <c r="B3" s="62"/>
      <c r="C3" s="62"/>
      <c r="D3" s="62"/>
      <c r="E3" s="61"/>
      <c r="F3" s="61"/>
      <c r="G3" s="61"/>
      <c r="H3" s="61"/>
      <c r="I3" s="61"/>
      <c r="J3" s="61"/>
      <c r="K3" s="164" t="s">
        <v>391</v>
      </c>
      <c r="L3" s="164"/>
      <c r="M3" s="164"/>
      <c r="N3" s="40"/>
    </row>
    <row r="4" spans="1:13" ht="49.5" customHeight="1">
      <c r="A4" s="193" t="s">
        <v>194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</row>
    <row r="5" ht="13.5" customHeight="1">
      <c r="M5" s="20"/>
    </row>
    <row r="6" spans="1:13" ht="23.25" customHeight="1">
      <c r="A6" s="194" t="s">
        <v>0</v>
      </c>
      <c r="B6" s="194" t="s">
        <v>21</v>
      </c>
      <c r="C6" s="194" t="s">
        <v>22</v>
      </c>
      <c r="D6" s="194" t="s">
        <v>23</v>
      </c>
      <c r="E6" s="139" t="s">
        <v>3</v>
      </c>
      <c r="F6" s="139"/>
      <c r="G6" s="139"/>
      <c r="H6" s="139"/>
      <c r="I6" s="139"/>
      <c r="J6" s="194" t="s">
        <v>24</v>
      </c>
      <c r="K6" s="194" t="s">
        <v>25</v>
      </c>
      <c r="L6" s="189" t="s">
        <v>26</v>
      </c>
      <c r="M6" s="190"/>
    </row>
    <row r="7" spans="1:13" ht="12" customHeight="1">
      <c r="A7" s="195"/>
      <c r="B7" s="195"/>
      <c r="C7" s="195"/>
      <c r="D7" s="195"/>
      <c r="E7" s="194" t="s">
        <v>4</v>
      </c>
      <c r="F7" s="139" t="s">
        <v>27</v>
      </c>
      <c r="G7" s="139"/>
      <c r="H7" s="139"/>
      <c r="I7" s="139"/>
      <c r="J7" s="195"/>
      <c r="K7" s="195"/>
      <c r="L7" s="126"/>
      <c r="M7" s="127"/>
    </row>
    <row r="8" spans="1:13" ht="25.5" customHeight="1">
      <c r="A8" s="195"/>
      <c r="B8" s="195"/>
      <c r="C8" s="195"/>
      <c r="D8" s="195"/>
      <c r="E8" s="195"/>
      <c r="F8" s="198" t="s">
        <v>28</v>
      </c>
      <c r="G8" s="199"/>
      <c r="H8" s="200"/>
      <c r="I8" s="194" t="s">
        <v>29</v>
      </c>
      <c r="J8" s="195"/>
      <c r="K8" s="195"/>
      <c r="L8" s="126"/>
      <c r="M8" s="127"/>
    </row>
    <row r="9" spans="1:13" ht="25.5" customHeight="1">
      <c r="A9" s="195"/>
      <c r="B9" s="195"/>
      <c r="C9" s="195"/>
      <c r="D9" s="195"/>
      <c r="E9" s="195"/>
      <c r="F9" s="194" t="s">
        <v>218</v>
      </c>
      <c r="G9" s="198" t="s">
        <v>215</v>
      </c>
      <c r="H9" s="200"/>
      <c r="I9" s="195"/>
      <c r="J9" s="195"/>
      <c r="K9" s="195"/>
      <c r="L9" s="126"/>
      <c r="M9" s="127"/>
    </row>
    <row r="10" spans="1:13" ht="57" customHeight="1">
      <c r="A10" s="196"/>
      <c r="B10" s="196"/>
      <c r="C10" s="196"/>
      <c r="D10" s="196"/>
      <c r="E10" s="196"/>
      <c r="F10" s="196"/>
      <c r="G10" s="9" t="s">
        <v>216</v>
      </c>
      <c r="H10" s="9" t="s">
        <v>217</v>
      </c>
      <c r="I10" s="196"/>
      <c r="J10" s="196"/>
      <c r="K10" s="196"/>
      <c r="L10" s="128"/>
      <c r="M10" s="129"/>
    </row>
    <row r="11" spans="1:13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103">
        <v>7</v>
      </c>
      <c r="H11" s="7">
        <v>8</v>
      </c>
      <c r="I11" s="7">
        <v>9</v>
      </c>
      <c r="J11" s="7">
        <v>10</v>
      </c>
      <c r="K11" s="7">
        <v>11</v>
      </c>
      <c r="L11" s="197">
        <v>12</v>
      </c>
      <c r="M11" s="197"/>
    </row>
    <row r="12" spans="1:13" ht="22.5" customHeight="1">
      <c r="A12" s="26">
        <v>1</v>
      </c>
      <c r="B12" s="132" t="s">
        <v>65</v>
      </c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21"/>
    </row>
    <row r="13" spans="1:13" ht="18" customHeight="1">
      <c r="A13" s="122" t="s">
        <v>55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</row>
    <row r="14" spans="1:13" ht="18" customHeight="1">
      <c r="A14" s="188" t="s">
        <v>31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</row>
    <row r="15" spans="1:13" ht="17.25" customHeight="1">
      <c r="A15" s="124" t="s">
        <v>52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7"/>
    </row>
    <row r="16" spans="1:13" ht="30" customHeight="1">
      <c r="A16" s="123" t="s">
        <v>12</v>
      </c>
      <c r="B16" s="184" t="s">
        <v>78</v>
      </c>
      <c r="C16" s="14" t="s">
        <v>56</v>
      </c>
      <c r="D16" s="42">
        <f>F16+I16</f>
        <v>6823.96</v>
      </c>
      <c r="E16" s="42">
        <v>0</v>
      </c>
      <c r="F16" s="102">
        <v>3700</v>
      </c>
      <c r="G16" s="43">
        <v>0</v>
      </c>
      <c r="H16" s="43">
        <v>3700</v>
      </c>
      <c r="I16" s="42">
        <v>3123.96</v>
      </c>
      <c r="J16" s="42">
        <v>0</v>
      </c>
      <c r="K16" s="125" t="s">
        <v>18</v>
      </c>
      <c r="L16" s="189" t="s">
        <v>32</v>
      </c>
      <c r="M16" s="190"/>
    </row>
    <row r="17" spans="1:13" ht="30" customHeight="1">
      <c r="A17" s="123"/>
      <c r="B17" s="185"/>
      <c r="C17" s="14" t="s">
        <v>57</v>
      </c>
      <c r="D17" s="42">
        <v>0</v>
      </c>
      <c r="E17" s="42">
        <v>0</v>
      </c>
      <c r="F17" s="102">
        <v>0</v>
      </c>
      <c r="G17" s="102">
        <v>0</v>
      </c>
      <c r="H17" s="102">
        <v>0</v>
      </c>
      <c r="I17" s="42">
        <f>D17</f>
        <v>0</v>
      </c>
      <c r="J17" s="42">
        <v>0</v>
      </c>
      <c r="K17" s="125"/>
      <c r="L17" s="126"/>
      <c r="M17" s="127"/>
    </row>
    <row r="18" spans="1:13" ht="30" customHeight="1">
      <c r="A18" s="123"/>
      <c r="B18" s="149"/>
      <c r="C18" s="9" t="s">
        <v>58</v>
      </c>
      <c r="D18" s="42">
        <v>0</v>
      </c>
      <c r="E18" s="42">
        <v>0</v>
      </c>
      <c r="F18" s="102">
        <v>0</v>
      </c>
      <c r="G18" s="102">
        <v>0</v>
      </c>
      <c r="H18" s="102">
        <v>0</v>
      </c>
      <c r="I18" s="42">
        <v>0</v>
      </c>
      <c r="J18" s="42">
        <v>0</v>
      </c>
      <c r="K18" s="125"/>
      <c r="L18" s="126"/>
      <c r="M18" s="127"/>
    </row>
    <row r="19" spans="1:13" ht="30" customHeight="1">
      <c r="A19" s="147" t="s">
        <v>16</v>
      </c>
      <c r="B19" s="184" t="s">
        <v>77</v>
      </c>
      <c r="C19" s="14" t="s">
        <v>56</v>
      </c>
      <c r="D19" s="42">
        <f>I19</f>
        <v>2006.512</v>
      </c>
      <c r="E19" s="42">
        <v>0</v>
      </c>
      <c r="F19" s="102">
        <v>0</v>
      </c>
      <c r="G19" s="102">
        <v>0</v>
      </c>
      <c r="H19" s="102">
        <v>0</v>
      </c>
      <c r="I19" s="42">
        <v>2006.512</v>
      </c>
      <c r="J19" s="42">
        <v>0</v>
      </c>
      <c r="K19" s="125" t="s">
        <v>18</v>
      </c>
      <c r="L19" s="126"/>
      <c r="M19" s="127"/>
    </row>
    <row r="20" spans="1:13" ht="30" customHeight="1">
      <c r="A20" s="147"/>
      <c r="B20" s="185"/>
      <c r="C20" s="14" t="s">
        <v>57</v>
      </c>
      <c r="D20" s="42">
        <v>0</v>
      </c>
      <c r="E20" s="42">
        <v>0</v>
      </c>
      <c r="F20" s="102">
        <v>0</v>
      </c>
      <c r="G20" s="102">
        <v>0</v>
      </c>
      <c r="H20" s="102">
        <v>0</v>
      </c>
      <c r="I20" s="42">
        <v>0</v>
      </c>
      <c r="J20" s="42">
        <v>0</v>
      </c>
      <c r="K20" s="125"/>
      <c r="L20" s="126"/>
      <c r="M20" s="127"/>
    </row>
    <row r="21" spans="1:13" ht="30" customHeight="1">
      <c r="A21" s="147"/>
      <c r="B21" s="149"/>
      <c r="C21" s="9" t="s">
        <v>58</v>
      </c>
      <c r="D21" s="42">
        <v>0</v>
      </c>
      <c r="E21" s="42">
        <v>0</v>
      </c>
      <c r="F21" s="102">
        <v>0</v>
      </c>
      <c r="G21" s="102">
        <v>0</v>
      </c>
      <c r="H21" s="102">
        <v>0</v>
      </c>
      <c r="I21" s="42">
        <v>0</v>
      </c>
      <c r="J21" s="42">
        <v>0</v>
      </c>
      <c r="K21" s="125"/>
      <c r="L21" s="126"/>
      <c r="M21" s="127"/>
    </row>
    <row r="22" spans="1:13" ht="30" customHeight="1">
      <c r="A22" s="141" t="s">
        <v>19</v>
      </c>
      <c r="B22" s="184" t="s">
        <v>96</v>
      </c>
      <c r="C22" s="14" t="s">
        <v>56</v>
      </c>
      <c r="D22" s="42">
        <f>I22</f>
        <v>12683.80934</v>
      </c>
      <c r="E22" s="42">
        <v>0</v>
      </c>
      <c r="F22" s="102">
        <v>0</v>
      </c>
      <c r="G22" s="102">
        <v>0</v>
      </c>
      <c r="H22" s="102">
        <v>0</v>
      </c>
      <c r="I22" s="42">
        <v>12683.80934</v>
      </c>
      <c r="J22" s="42">
        <v>0</v>
      </c>
      <c r="K22" s="125" t="s">
        <v>18</v>
      </c>
      <c r="L22" s="126"/>
      <c r="M22" s="127"/>
    </row>
    <row r="23" spans="1:13" ht="30" customHeight="1">
      <c r="A23" s="142"/>
      <c r="B23" s="185"/>
      <c r="C23" s="14" t="s">
        <v>57</v>
      </c>
      <c r="D23" s="42">
        <v>0</v>
      </c>
      <c r="E23" s="42">
        <v>0</v>
      </c>
      <c r="F23" s="102">
        <v>0</v>
      </c>
      <c r="G23" s="102">
        <v>0</v>
      </c>
      <c r="H23" s="102">
        <v>0</v>
      </c>
      <c r="I23" s="42">
        <v>0</v>
      </c>
      <c r="J23" s="42">
        <v>0</v>
      </c>
      <c r="K23" s="125"/>
      <c r="L23" s="126"/>
      <c r="M23" s="127"/>
    </row>
    <row r="24" spans="1:13" ht="30" customHeight="1">
      <c r="A24" s="143"/>
      <c r="B24" s="149"/>
      <c r="C24" s="9" t="s">
        <v>58</v>
      </c>
      <c r="D24" s="42">
        <v>0</v>
      </c>
      <c r="E24" s="42">
        <v>0</v>
      </c>
      <c r="F24" s="102">
        <v>0</v>
      </c>
      <c r="G24" s="102">
        <v>0</v>
      </c>
      <c r="H24" s="102">
        <v>0</v>
      </c>
      <c r="I24" s="42">
        <v>0</v>
      </c>
      <c r="J24" s="42">
        <v>0</v>
      </c>
      <c r="K24" s="125"/>
      <c r="L24" s="126"/>
      <c r="M24" s="127"/>
    </row>
    <row r="25" spans="1:13" ht="30" customHeight="1">
      <c r="A25" s="147" t="s">
        <v>20</v>
      </c>
      <c r="B25" s="144" t="s">
        <v>79</v>
      </c>
      <c r="C25" s="14" t="s">
        <v>56</v>
      </c>
      <c r="D25" s="42">
        <f>F25+I25</f>
        <v>3544.21058</v>
      </c>
      <c r="E25" s="42">
        <v>0</v>
      </c>
      <c r="F25" s="102">
        <v>3349.47358</v>
      </c>
      <c r="G25" s="43">
        <v>0</v>
      </c>
      <c r="H25" s="43">
        <f>F25</f>
        <v>3349.47358</v>
      </c>
      <c r="I25" s="42">
        <v>194.737</v>
      </c>
      <c r="J25" s="42">
        <v>0</v>
      </c>
      <c r="K25" s="125" t="s">
        <v>18</v>
      </c>
      <c r="L25" s="126" t="s">
        <v>32</v>
      </c>
      <c r="M25" s="127"/>
    </row>
    <row r="26" spans="1:13" ht="30" customHeight="1">
      <c r="A26" s="147"/>
      <c r="B26" s="145"/>
      <c r="C26" s="14" t="s">
        <v>57</v>
      </c>
      <c r="D26" s="42">
        <v>0</v>
      </c>
      <c r="E26" s="42">
        <v>0</v>
      </c>
      <c r="F26" s="102">
        <v>0</v>
      </c>
      <c r="G26" s="43">
        <v>0</v>
      </c>
      <c r="H26" s="43">
        <v>0</v>
      </c>
      <c r="I26" s="42">
        <v>0</v>
      </c>
      <c r="J26" s="42">
        <v>0</v>
      </c>
      <c r="K26" s="125"/>
      <c r="L26" s="126"/>
      <c r="M26" s="127"/>
    </row>
    <row r="27" spans="1:13" ht="30" customHeight="1">
      <c r="A27" s="147"/>
      <c r="B27" s="146"/>
      <c r="C27" s="9" t="s">
        <v>58</v>
      </c>
      <c r="D27" s="42">
        <v>0</v>
      </c>
      <c r="E27" s="42">
        <v>0</v>
      </c>
      <c r="F27" s="102">
        <v>0</v>
      </c>
      <c r="G27" s="102">
        <v>0</v>
      </c>
      <c r="H27" s="102">
        <v>0</v>
      </c>
      <c r="I27" s="42">
        <v>0</v>
      </c>
      <c r="J27" s="42">
        <v>0</v>
      </c>
      <c r="K27" s="125"/>
      <c r="L27" s="126"/>
      <c r="M27" s="127"/>
    </row>
    <row r="28" spans="1:13" ht="30" customHeight="1">
      <c r="A28" s="155" t="s">
        <v>50</v>
      </c>
      <c r="B28" s="139" t="s">
        <v>112</v>
      </c>
      <c r="C28" s="14" t="s">
        <v>56</v>
      </c>
      <c r="D28" s="42">
        <f>I28+F28</f>
        <v>1830.9135099999999</v>
      </c>
      <c r="E28" s="42">
        <v>0</v>
      </c>
      <c r="F28" s="102">
        <v>350.52642</v>
      </c>
      <c r="G28" s="43">
        <v>0</v>
      </c>
      <c r="H28" s="43">
        <f>F28</f>
        <v>350.52642</v>
      </c>
      <c r="I28" s="42">
        <v>1480.38709</v>
      </c>
      <c r="J28" s="42">
        <v>0</v>
      </c>
      <c r="K28" s="125" t="s">
        <v>18</v>
      </c>
      <c r="L28" s="126"/>
      <c r="M28" s="127"/>
    </row>
    <row r="29" spans="1:13" ht="30" customHeight="1">
      <c r="A29" s="155"/>
      <c r="B29" s="139"/>
      <c r="C29" s="14" t="s">
        <v>57</v>
      </c>
      <c r="D29" s="42">
        <v>0</v>
      </c>
      <c r="E29" s="42">
        <v>0</v>
      </c>
      <c r="F29" s="102">
        <v>0</v>
      </c>
      <c r="G29" s="102">
        <v>0</v>
      </c>
      <c r="H29" s="102">
        <v>0</v>
      </c>
      <c r="I29" s="42">
        <v>0</v>
      </c>
      <c r="J29" s="42">
        <v>0</v>
      </c>
      <c r="K29" s="125"/>
      <c r="L29" s="126"/>
      <c r="M29" s="127"/>
    </row>
    <row r="30" spans="1:13" ht="30" customHeight="1">
      <c r="A30" s="155"/>
      <c r="B30" s="139"/>
      <c r="C30" s="9" t="s">
        <v>58</v>
      </c>
      <c r="D30" s="52">
        <v>0</v>
      </c>
      <c r="E30" s="52">
        <v>0</v>
      </c>
      <c r="F30" s="102">
        <v>0</v>
      </c>
      <c r="G30" s="102">
        <v>0</v>
      </c>
      <c r="H30" s="102">
        <v>0</v>
      </c>
      <c r="I30" s="52">
        <v>0</v>
      </c>
      <c r="J30" s="53">
        <v>0</v>
      </c>
      <c r="K30" s="125"/>
      <c r="L30" s="126"/>
      <c r="M30" s="127"/>
    </row>
    <row r="31" spans="1:13" ht="30" customHeight="1">
      <c r="A31" s="153" t="s">
        <v>108</v>
      </c>
      <c r="B31" s="154" t="s">
        <v>330</v>
      </c>
      <c r="C31" s="90" t="s">
        <v>56</v>
      </c>
      <c r="D31" s="71">
        <f>I31+F31</f>
        <v>0</v>
      </c>
      <c r="E31" s="71">
        <v>0</v>
      </c>
      <c r="F31" s="104">
        <v>0</v>
      </c>
      <c r="G31" s="104">
        <v>0</v>
      </c>
      <c r="H31" s="104">
        <v>0</v>
      </c>
      <c r="I31" s="71">
        <v>0</v>
      </c>
      <c r="J31" s="71">
        <v>0</v>
      </c>
      <c r="K31" s="154" t="s">
        <v>18</v>
      </c>
      <c r="L31" s="126"/>
      <c r="M31" s="127"/>
    </row>
    <row r="32" spans="1:13" ht="30" customHeight="1">
      <c r="A32" s="153"/>
      <c r="B32" s="154"/>
      <c r="C32" s="90" t="s">
        <v>57</v>
      </c>
      <c r="D32" s="71">
        <f>I32</f>
        <v>1617.31484</v>
      </c>
      <c r="E32" s="71">
        <v>0</v>
      </c>
      <c r="F32" s="104">
        <v>0</v>
      </c>
      <c r="G32" s="104">
        <v>0</v>
      </c>
      <c r="H32" s="104">
        <v>0</v>
      </c>
      <c r="I32" s="71">
        <v>1617.31484</v>
      </c>
      <c r="J32" s="71">
        <v>0</v>
      </c>
      <c r="K32" s="154"/>
      <c r="L32" s="126"/>
      <c r="M32" s="127"/>
    </row>
    <row r="33" spans="1:13" ht="30" customHeight="1">
      <c r="A33" s="153"/>
      <c r="B33" s="154"/>
      <c r="C33" s="89" t="s">
        <v>58</v>
      </c>
      <c r="D33" s="97">
        <v>0</v>
      </c>
      <c r="E33" s="97">
        <v>0</v>
      </c>
      <c r="F33" s="104">
        <v>0</v>
      </c>
      <c r="G33" s="104">
        <v>0</v>
      </c>
      <c r="H33" s="104">
        <v>0</v>
      </c>
      <c r="I33" s="97">
        <v>0</v>
      </c>
      <c r="J33" s="98">
        <v>0</v>
      </c>
      <c r="K33" s="154"/>
      <c r="L33" s="126"/>
      <c r="M33" s="127"/>
    </row>
    <row r="34" spans="1:13" ht="30" customHeight="1">
      <c r="A34" s="153" t="s">
        <v>113</v>
      </c>
      <c r="B34" s="154" t="s">
        <v>315</v>
      </c>
      <c r="C34" s="90" t="s">
        <v>56</v>
      </c>
      <c r="D34" s="71">
        <f>I34+F34</f>
        <v>0</v>
      </c>
      <c r="E34" s="71">
        <v>0</v>
      </c>
      <c r="F34" s="104">
        <v>0</v>
      </c>
      <c r="G34" s="104">
        <v>0</v>
      </c>
      <c r="H34" s="104">
        <v>0</v>
      </c>
      <c r="I34" s="71">
        <v>0</v>
      </c>
      <c r="J34" s="71">
        <v>0</v>
      </c>
      <c r="K34" s="154" t="s">
        <v>18</v>
      </c>
      <c r="L34" s="126"/>
      <c r="M34" s="127"/>
    </row>
    <row r="35" spans="1:13" ht="30" customHeight="1">
      <c r="A35" s="153"/>
      <c r="B35" s="154"/>
      <c r="C35" s="90" t="s">
        <v>57</v>
      </c>
      <c r="D35" s="71">
        <f>I35</f>
        <v>2755.477</v>
      </c>
      <c r="E35" s="71">
        <v>0</v>
      </c>
      <c r="F35" s="104">
        <v>0</v>
      </c>
      <c r="G35" s="104">
        <v>0</v>
      </c>
      <c r="H35" s="104">
        <v>0</v>
      </c>
      <c r="I35" s="71">
        <v>2755.477</v>
      </c>
      <c r="J35" s="71">
        <v>0</v>
      </c>
      <c r="K35" s="154"/>
      <c r="L35" s="126"/>
      <c r="M35" s="127"/>
    </row>
    <row r="36" spans="1:13" ht="30" customHeight="1">
      <c r="A36" s="153"/>
      <c r="B36" s="154"/>
      <c r="C36" s="89" t="s">
        <v>58</v>
      </c>
      <c r="D36" s="71">
        <v>0</v>
      </c>
      <c r="E36" s="71">
        <v>0</v>
      </c>
      <c r="F36" s="104">
        <v>0</v>
      </c>
      <c r="G36" s="104">
        <v>0</v>
      </c>
      <c r="H36" s="104">
        <v>0</v>
      </c>
      <c r="I36" s="71">
        <v>0</v>
      </c>
      <c r="J36" s="88">
        <v>0</v>
      </c>
      <c r="K36" s="154"/>
      <c r="L36" s="126"/>
      <c r="M36" s="127"/>
    </row>
    <row r="37" spans="1:13" ht="30" customHeight="1">
      <c r="A37" s="153" t="s">
        <v>114</v>
      </c>
      <c r="B37" s="154" t="s">
        <v>214</v>
      </c>
      <c r="C37" s="90" t="s">
        <v>56</v>
      </c>
      <c r="D37" s="71">
        <v>0</v>
      </c>
      <c r="E37" s="71">
        <v>0</v>
      </c>
      <c r="F37" s="104">
        <v>0</v>
      </c>
      <c r="G37" s="104">
        <v>0</v>
      </c>
      <c r="H37" s="104">
        <v>0</v>
      </c>
      <c r="I37" s="71">
        <v>0</v>
      </c>
      <c r="J37" s="71">
        <v>0</v>
      </c>
      <c r="K37" s="154" t="s">
        <v>18</v>
      </c>
      <c r="L37" s="126"/>
      <c r="M37" s="127"/>
    </row>
    <row r="38" spans="1:13" ht="30" customHeight="1">
      <c r="A38" s="153"/>
      <c r="B38" s="154"/>
      <c r="C38" s="90" t="s">
        <v>57</v>
      </c>
      <c r="D38" s="71">
        <f>F38+I38</f>
        <v>3107.066</v>
      </c>
      <c r="E38" s="71">
        <v>0</v>
      </c>
      <c r="F38" s="104">
        <v>1838.14025</v>
      </c>
      <c r="G38" s="88">
        <v>0</v>
      </c>
      <c r="H38" s="88">
        <f>F38</f>
        <v>1838.14025</v>
      </c>
      <c r="I38" s="71">
        <v>1268.92575</v>
      </c>
      <c r="J38" s="71">
        <v>0</v>
      </c>
      <c r="K38" s="154"/>
      <c r="L38" s="126"/>
      <c r="M38" s="127"/>
    </row>
    <row r="39" spans="1:13" ht="30" customHeight="1">
      <c r="A39" s="153"/>
      <c r="B39" s="154"/>
      <c r="C39" s="89" t="s">
        <v>58</v>
      </c>
      <c r="D39" s="71">
        <v>0</v>
      </c>
      <c r="E39" s="71">
        <v>0</v>
      </c>
      <c r="F39" s="104">
        <v>0</v>
      </c>
      <c r="G39" s="88">
        <v>0</v>
      </c>
      <c r="H39" s="88">
        <v>0</v>
      </c>
      <c r="I39" s="71">
        <v>0</v>
      </c>
      <c r="J39" s="88">
        <v>0</v>
      </c>
      <c r="K39" s="154"/>
      <c r="L39" s="126"/>
      <c r="M39" s="127"/>
    </row>
    <row r="40" spans="1:13" ht="30" customHeight="1">
      <c r="A40" s="153" t="s">
        <v>115</v>
      </c>
      <c r="B40" s="154" t="s">
        <v>209</v>
      </c>
      <c r="C40" s="90" t="s">
        <v>56</v>
      </c>
      <c r="D40" s="71">
        <f>F40+I40</f>
        <v>0</v>
      </c>
      <c r="E40" s="71">
        <v>0</v>
      </c>
      <c r="F40" s="104">
        <v>0</v>
      </c>
      <c r="G40" s="88">
        <v>0</v>
      </c>
      <c r="H40" s="88">
        <v>0</v>
      </c>
      <c r="I40" s="71">
        <v>0</v>
      </c>
      <c r="J40" s="71">
        <v>0</v>
      </c>
      <c r="K40" s="154" t="s">
        <v>18</v>
      </c>
      <c r="L40" s="126"/>
      <c r="M40" s="127"/>
    </row>
    <row r="41" spans="1:13" ht="30" customHeight="1">
      <c r="A41" s="153"/>
      <c r="B41" s="154"/>
      <c r="C41" s="90" t="s">
        <v>57</v>
      </c>
      <c r="D41" s="71">
        <f>F41+I41</f>
        <v>395.39573</v>
      </c>
      <c r="E41" s="71">
        <v>0</v>
      </c>
      <c r="F41" s="104">
        <v>0</v>
      </c>
      <c r="G41" s="88">
        <v>0</v>
      </c>
      <c r="H41" s="88">
        <v>0</v>
      </c>
      <c r="I41" s="71">
        <v>395.39573</v>
      </c>
      <c r="J41" s="71">
        <v>0</v>
      </c>
      <c r="K41" s="154"/>
      <c r="L41" s="126"/>
      <c r="M41" s="127"/>
    </row>
    <row r="42" spans="1:13" ht="30" customHeight="1">
      <c r="A42" s="153"/>
      <c r="B42" s="154"/>
      <c r="C42" s="89" t="s">
        <v>58</v>
      </c>
      <c r="D42" s="71">
        <v>0</v>
      </c>
      <c r="E42" s="71">
        <v>0</v>
      </c>
      <c r="F42" s="104">
        <v>0</v>
      </c>
      <c r="G42" s="88">
        <v>0</v>
      </c>
      <c r="H42" s="88">
        <v>0</v>
      </c>
      <c r="I42" s="71">
        <v>0</v>
      </c>
      <c r="J42" s="71">
        <v>0</v>
      </c>
      <c r="K42" s="154"/>
      <c r="L42" s="126"/>
      <c r="M42" s="127"/>
    </row>
    <row r="43" spans="1:13" ht="30" customHeight="1">
      <c r="A43" s="153" t="s">
        <v>197</v>
      </c>
      <c r="B43" s="150" t="s">
        <v>331</v>
      </c>
      <c r="C43" s="90" t="s">
        <v>56</v>
      </c>
      <c r="D43" s="71">
        <f>F43+I43</f>
        <v>0</v>
      </c>
      <c r="E43" s="71">
        <v>0</v>
      </c>
      <c r="F43" s="104">
        <v>0</v>
      </c>
      <c r="G43" s="88">
        <v>0</v>
      </c>
      <c r="H43" s="88">
        <v>0</v>
      </c>
      <c r="I43" s="71">
        <v>0</v>
      </c>
      <c r="J43" s="71">
        <v>0</v>
      </c>
      <c r="K43" s="154" t="s">
        <v>18</v>
      </c>
      <c r="L43" s="126"/>
      <c r="M43" s="127"/>
    </row>
    <row r="44" spans="1:13" ht="30" customHeight="1">
      <c r="A44" s="153"/>
      <c r="B44" s="151"/>
      <c r="C44" s="90" t="s">
        <v>57</v>
      </c>
      <c r="D44" s="71">
        <f>F44+I44</f>
        <v>1963.901</v>
      </c>
      <c r="E44" s="71">
        <v>0</v>
      </c>
      <c r="F44" s="104">
        <f>H44</f>
        <v>1161.85975</v>
      </c>
      <c r="G44" s="88">
        <v>0</v>
      </c>
      <c r="H44" s="88">
        <v>1161.85975</v>
      </c>
      <c r="I44" s="71">
        <v>802.04125</v>
      </c>
      <c r="J44" s="71">
        <v>0</v>
      </c>
      <c r="K44" s="154"/>
      <c r="L44" s="126"/>
      <c r="M44" s="127"/>
    </row>
    <row r="45" spans="1:13" ht="30" customHeight="1">
      <c r="A45" s="153"/>
      <c r="B45" s="152"/>
      <c r="C45" s="89" t="s">
        <v>58</v>
      </c>
      <c r="D45" s="71">
        <v>0</v>
      </c>
      <c r="E45" s="71">
        <v>0</v>
      </c>
      <c r="F45" s="104">
        <v>0</v>
      </c>
      <c r="G45" s="88">
        <v>0</v>
      </c>
      <c r="H45" s="88">
        <v>0</v>
      </c>
      <c r="I45" s="71">
        <v>0</v>
      </c>
      <c r="J45" s="71">
        <v>0</v>
      </c>
      <c r="K45" s="154"/>
      <c r="L45" s="126"/>
      <c r="M45" s="127"/>
    </row>
    <row r="46" spans="1:13" ht="32.25" customHeight="1">
      <c r="A46" s="155" t="s">
        <v>210</v>
      </c>
      <c r="B46" s="184" t="s">
        <v>213</v>
      </c>
      <c r="C46" s="14" t="s">
        <v>56</v>
      </c>
      <c r="D46" s="42">
        <f>F46+I46</f>
        <v>0</v>
      </c>
      <c r="E46" s="42">
        <v>0</v>
      </c>
      <c r="F46" s="102">
        <v>0</v>
      </c>
      <c r="G46" s="102">
        <v>0</v>
      </c>
      <c r="H46" s="102">
        <v>0</v>
      </c>
      <c r="I46" s="42">
        <v>0</v>
      </c>
      <c r="J46" s="42">
        <v>0</v>
      </c>
      <c r="K46" s="125" t="s">
        <v>18</v>
      </c>
      <c r="L46" s="126"/>
      <c r="M46" s="127"/>
    </row>
    <row r="47" spans="1:13" ht="32.25" customHeight="1">
      <c r="A47" s="155"/>
      <c r="B47" s="185"/>
      <c r="C47" s="14" t="s">
        <v>57</v>
      </c>
      <c r="D47" s="42">
        <f>F47+I47</f>
        <v>400</v>
      </c>
      <c r="E47" s="42">
        <v>0</v>
      </c>
      <c r="F47" s="102">
        <v>0</v>
      </c>
      <c r="G47" s="102">
        <v>0</v>
      </c>
      <c r="H47" s="102">
        <v>0</v>
      </c>
      <c r="I47" s="42">
        <v>400</v>
      </c>
      <c r="J47" s="42">
        <v>0</v>
      </c>
      <c r="K47" s="125"/>
      <c r="L47" s="126"/>
      <c r="M47" s="127"/>
    </row>
    <row r="48" spans="1:13" ht="34.5" customHeight="1">
      <c r="A48" s="155"/>
      <c r="B48" s="149"/>
      <c r="C48" s="9" t="s">
        <v>58</v>
      </c>
      <c r="D48" s="42">
        <v>0</v>
      </c>
      <c r="E48" s="42">
        <v>0</v>
      </c>
      <c r="F48" s="102">
        <v>0</v>
      </c>
      <c r="G48" s="102">
        <v>0</v>
      </c>
      <c r="H48" s="102">
        <v>0</v>
      </c>
      <c r="I48" s="42">
        <v>0</v>
      </c>
      <c r="J48" s="42">
        <v>0</v>
      </c>
      <c r="K48" s="125"/>
      <c r="L48" s="126"/>
      <c r="M48" s="127"/>
    </row>
    <row r="49" spans="1:13" ht="30" customHeight="1">
      <c r="A49" s="181" t="s">
        <v>211</v>
      </c>
      <c r="B49" s="184" t="s">
        <v>212</v>
      </c>
      <c r="C49" s="14" t="s">
        <v>56</v>
      </c>
      <c r="D49" s="42">
        <f>F49+I49</f>
        <v>0</v>
      </c>
      <c r="E49" s="42">
        <v>0</v>
      </c>
      <c r="F49" s="102">
        <v>0</v>
      </c>
      <c r="G49" s="102">
        <v>0</v>
      </c>
      <c r="H49" s="102">
        <v>0</v>
      </c>
      <c r="I49" s="42">
        <v>0</v>
      </c>
      <c r="J49" s="42">
        <v>0</v>
      </c>
      <c r="K49" s="184" t="s">
        <v>18</v>
      </c>
      <c r="L49" s="126"/>
      <c r="M49" s="127"/>
    </row>
    <row r="50" spans="1:13" ht="30" customHeight="1">
      <c r="A50" s="182"/>
      <c r="B50" s="185"/>
      <c r="C50" s="14" t="s">
        <v>57</v>
      </c>
      <c r="D50" s="42">
        <v>0</v>
      </c>
      <c r="E50" s="42">
        <v>0</v>
      </c>
      <c r="F50" s="102">
        <v>0</v>
      </c>
      <c r="G50" s="102">
        <v>0</v>
      </c>
      <c r="H50" s="102">
        <v>0</v>
      </c>
      <c r="I50" s="42">
        <v>0</v>
      </c>
      <c r="J50" s="42">
        <v>0</v>
      </c>
      <c r="K50" s="185"/>
      <c r="L50" s="126"/>
      <c r="M50" s="127"/>
    </row>
    <row r="51" spans="1:13" ht="30" customHeight="1">
      <c r="A51" s="182"/>
      <c r="B51" s="185"/>
      <c r="C51" s="9" t="s">
        <v>58</v>
      </c>
      <c r="D51" s="42">
        <v>2200</v>
      </c>
      <c r="E51" s="42">
        <v>0</v>
      </c>
      <c r="F51" s="102">
        <v>0</v>
      </c>
      <c r="G51" s="102">
        <v>0</v>
      </c>
      <c r="H51" s="102">
        <v>0</v>
      </c>
      <c r="I51" s="42">
        <v>2200</v>
      </c>
      <c r="J51" s="42">
        <v>0</v>
      </c>
      <c r="K51" s="185"/>
      <c r="L51" s="126"/>
      <c r="M51" s="127"/>
    </row>
    <row r="52" spans="1:13" ht="30" customHeight="1">
      <c r="A52" s="183"/>
      <c r="B52" s="149"/>
      <c r="C52" s="9" t="s">
        <v>202</v>
      </c>
      <c r="D52" s="42">
        <f>I52</f>
        <v>2200</v>
      </c>
      <c r="E52" s="42">
        <v>0</v>
      </c>
      <c r="F52" s="102">
        <v>0</v>
      </c>
      <c r="G52" s="102">
        <v>0</v>
      </c>
      <c r="H52" s="102">
        <v>0</v>
      </c>
      <c r="I52" s="42">
        <v>2200</v>
      </c>
      <c r="J52" s="42">
        <v>0</v>
      </c>
      <c r="K52" s="149"/>
      <c r="L52" s="128"/>
      <c r="M52" s="129"/>
    </row>
    <row r="53" spans="1:13" ht="30" customHeight="1">
      <c r="A53" s="148"/>
      <c r="B53" s="148" t="s">
        <v>11</v>
      </c>
      <c r="C53" s="14" t="s">
        <v>56</v>
      </c>
      <c r="D53" s="46">
        <f>D16+D19+D25+D22+D28+D31</f>
        <v>26889.40543</v>
      </c>
      <c r="E53" s="46">
        <v>0</v>
      </c>
      <c r="F53" s="100">
        <f>F16+F25+F28</f>
        <v>7400</v>
      </c>
      <c r="G53" s="46">
        <v>0</v>
      </c>
      <c r="H53" s="46">
        <f>H16+H25+H28</f>
        <v>7400</v>
      </c>
      <c r="I53" s="46">
        <f>I16+I19+I25+I22+I28+I31</f>
        <v>19489.40543</v>
      </c>
      <c r="J53" s="46">
        <v>0</v>
      </c>
      <c r="K53" s="56" t="s">
        <v>14</v>
      </c>
      <c r="L53" s="140"/>
      <c r="M53" s="134"/>
    </row>
    <row r="54" spans="1:13" ht="30" customHeight="1">
      <c r="A54" s="137"/>
      <c r="B54" s="137"/>
      <c r="C54" s="14" t="s">
        <v>57</v>
      </c>
      <c r="D54" s="46">
        <f>D35+D38+D41+D44+D47+D50+D32</f>
        <v>10239.154569999999</v>
      </c>
      <c r="E54" s="46">
        <v>0</v>
      </c>
      <c r="F54" s="100">
        <f>F38+F44</f>
        <v>3000</v>
      </c>
      <c r="G54" s="46">
        <v>0</v>
      </c>
      <c r="H54" s="46">
        <f>H38+H44</f>
        <v>3000</v>
      </c>
      <c r="I54" s="46">
        <f>I35+I38+I41+I44+I47+I32</f>
        <v>7239.154570000001</v>
      </c>
      <c r="J54" s="46">
        <v>0</v>
      </c>
      <c r="K54" s="59" t="s">
        <v>14</v>
      </c>
      <c r="L54" s="140"/>
      <c r="M54" s="134"/>
    </row>
    <row r="55" spans="1:13" ht="30" customHeight="1">
      <c r="A55" s="137"/>
      <c r="B55" s="137"/>
      <c r="C55" s="9" t="s">
        <v>58</v>
      </c>
      <c r="D55" s="46">
        <v>2200</v>
      </c>
      <c r="E55" s="46">
        <v>0</v>
      </c>
      <c r="F55" s="100">
        <v>0</v>
      </c>
      <c r="G55" s="46">
        <v>0</v>
      </c>
      <c r="H55" s="46">
        <v>0</v>
      </c>
      <c r="I55" s="46">
        <f>I51</f>
        <v>2200</v>
      </c>
      <c r="J55" s="46">
        <v>0</v>
      </c>
      <c r="K55" s="59" t="s">
        <v>14</v>
      </c>
      <c r="L55" s="140"/>
      <c r="M55" s="134"/>
    </row>
    <row r="56" spans="1:13" ht="30" customHeight="1">
      <c r="A56" s="137"/>
      <c r="B56" s="137"/>
      <c r="C56" s="9" t="s">
        <v>202</v>
      </c>
      <c r="D56" s="46">
        <f>I56</f>
        <v>2200</v>
      </c>
      <c r="E56" s="46">
        <v>0</v>
      </c>
      <c r="F56" s="100">
        <v>0</v>
      </c>
      <c r="G56" s="46">
        <v>0</v>
      </c>
      <c r="H56" s="46">
        <v>0</v>
      </c>
      <c r="I56" s="46">
        <v>2200</v>
      </c>
      <c r="J56" s="46">
        <v>0</v>
      </c>
      <c r="K56" s="59" t="s">
        <v>14</v>
      </c>
      <c r="L56" s="140"/>
      <c r="M56" s="134"/>
    </row>
    <row r="57" spans="1:13" ht="30" customHeight="1">
      <c r="A57" s="138"/>
      <c r="B57" s="138"/>
      <c r="C57" s="30" t="s">
        <v>64</v>
      </c>
      <c r="D57" s="46">
        <f>D53+D54+D55+D56</f>
        <v>41528.56</v>
      </c>
      <c r="E57" s="46">
        <v>0</v>
      </c>
      <c r="F57" s="100">
        <f>F53+F54+F55</f>
        <v>10400</v>
      </c>
      <c r="G57" s="46">
        <v>0</v>
      </c>
      <c r="H57" s="46">
        <f>H53+H54</f>
        <v>10400</v>
      </c>
      <c r="I57" s="46">
        <f>I53+I54+I55+I56</f>
        <v>31128.559999999998</v>
      </c>
      <c r="J57" s="46">
        <v>0</v>
      </c>
      <c r="K57" s="57"/>
      <c r="L57" s="135"/>
      <c r="M57" s="136"/>
    </row>
    <row r="58" spans="1:13" ht="18" customHeight="1">
      <c r="A58" s="28"/>
      <c r="B58" s="31"/>
      <c r="C58" s="38"/>
      <c r="D58" s="33"/>
      <c r="E58" s="33"/>
      <c r="F58" s="33"/>
      <c r="G58" s="33"/>
      <c r="H58" s="33"/>
      <c r="I58" s="33"/>
      <c r="J58" s="39"/>
      <c r="K58" s="28"/>
      <c r="L58" s="29"/>
      <c r="M58" s="29"/>
    </row>
    <row r="59" spans="2:9" ht="27" customHeight="1">
      <c r="B59" s="40"/>
      <c r="C59" s="40"/>
      <c r="D59" s="40"/>
      <c r="G59" s="131"/>
      <c r="H59" s="131"/>
      <c r="I59" s="131"/>
    </row>
    <row r="60" ht="15">
      <c r="B60" s="2"/>
    </row>
    <row r="61" spans="2:9" ht="31.5" customHeight="1">
      <c r="B61" s="2"/>
      <c r="G61" s="131"/>
      <c r="H61" s="131"/>
      <c r="I61" s="131"/>
    </row>
    <row r="62" ht="15">
      <c r="B62" s="2"/>
    </row>
    <row r="63" spans="2:9" ht="24.75" customHeight="1">
      <c r="B63" s="2"/>
      <c r="G63" s="131"/>
      <c r="H63" s="131"/>
      <c r="I63" s="131"/>
    </row>
    <row r="64" ht="15">
      <c r="B64" s="2"/>
    </row>
    <row r="65" spans="2:9" ht="30" customHeight="1">
      <c r="B65" s="2"/>
      <c r="G65" s="131"/>
      <c r="H65" s="131"/>
      <c r="I65" s="131"/>
    </row>
    <row r="66" ht="15">
      <c r="B66" s="2"/>
    </row>
    <row r="67" spans="2:11" ht="24" customHeight="1">
      <c r="B67" s="21"/>
      <c r="C67" s="21"/>
      <c r="D67" s="21"/>
      <c r="E67" s="21"/>
      <c r="F67" s="21"/>
      <c r="G67" s="130"/>
      <c r="H67" s="130"/>
      <c r="I67" s="130"/>
      <c r="J67" s="21"/>
      <c r="K67" s="21"/>
    </row>
  </sheetData>
  <sheetProtection/>
  <mergeCells count="71">
    <mergeCell ref="L11:M11"/>
    <mergeCell ref="F8:H8"/>
    <mergeCell ref="G9:H9"/>
    <mergeCell ref="F9:F10"/>
    <mergeCell ref="I8:I10"/>
    <mergeCell ref="J6:J10"/>
    <mergeCell ref="E2:M2"/>
    <mergeCell ref="F7:I7"/>
    <mergeCell ref="K6:K10"/>
    <mergeCell ref="L6:M10"/>
    <mergeCell ref="A1:M1"/>
    <mergeCell ref="E6:I6"/>
    <mergeCell ref="K3:M3"/>
    <mergeCell ref="A2:D2"/>
    <mergeCell ref="A4:M4"/>
    <mergeCell ref="A6:A10"/>
    <mergeCell ref="B6:B10"/>
    <mergeCell ref="C6:C10"/>
    <mergeCell ref="D6:D10"/>
    <mergeCell ref="E7:E10"/>
    <mergeCell ref="B12:M12"/>
    <mergeCell ref="A13:M13"/>
    <mergeCell ref="A16:A18"/>
    <mergeCell ref="B16:B18"/>
    <mergeCell ref="A15:M15"/>
    <mergeCell ref="A14:M14"/>
    <mergeCell ref="L16:M24"/>
    <mergeCell ref="A19:A21"/>
    <mergeCell ref="B19:B21"/>
    <mergeCell ref="K16:K18"/>
    <mergeCell ref="K19:K21"/>
    <mergeCell ref="G67:I67"/>
    <mergeCell ref="G59:I59"/>
    <mergeCell ref="G61:I61"/>
    <mergeCell ref="G63:I63"/>
    <mergeCell ref="G65:I65"/>
    <mergeCell ref="K22:K24"/>
    <mergeCell ref="K34:K36"/>
    <mergeCell ref="K31:K33"/>
    <mergeCell ref="K25:K27"/>
    <mergeCell ref="L53:M57"/>
    <mergeCell ref="K28:K30"/>
    <mergeCell ref="K40:K42"/>
    <mergeCell ref="K37:K39"/>
    <mergeCell ref="K43:K45"/>
    <mergeCell ref="K46:K48"/>
    <mergeCell ref="L25:M45"/>
    <mergeCell ref="L46:M52"/>
    <mergeCell ref="A34:A36"/>
    <mergeCell ref="B34:B36"/>
    <mergeCell ref="A25:A27"/>
    <mergeCell ref="A53:A57"/>
    <mergeCell ref="B53:B57"/>
    <mergeCell ref="A28:A30"/>
    <mergeCell ref="B28:B30"/>
    <mergeCell ref="A37:A39"/>
    <mergeCell ref="B37:B39"/>
    <mergeCell ref="A43:A45"/>
    <mergeCell ref="A22:A24"/>
    <mergeCell ref="B22:B24"/>
    <mergeCell ref="A31:A33"/>
    <mergeCell ref="B31:B33"/>
    <mergeCell ref="B25:B27"/>
    <mergeCell ref="A40:A42"/>
    <mergeCell ref="B40:B42"/>
    <mergeCell ref="A46:A48"/>
    <mergeCell ref="B46:B48"/>
    <mergeCell ref="A49:A52"/>
    <mergeCell ref="B49:B52"/>
    <mergeCell ref="K49:K52"/>
    <mergeCell ref="B43:B45"/>
  </mergeCells>
  <printOptions/>
  <pageMargins left="0.1968503937007874" right="0.1968503937007874" top="1.1811023622047245" bottom="0.1968503937007874" header="0.5118110236220472" footer="0.5118110236220472"/>
  <pageSetup horizontalDpi="600" verticalDpi="600" orientation="landscape" paperSize="9" scale="75" r:id="rId1"/>
  <rowBreaks count="2" manualBreakCount="2">
    <brk id="24" max="12" man="1"/>
    <brk id="4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59"/>
  <sheetViews>
    <sheetView view="pageBreakPreview" zoomScale="85" zoomScaleSheetLayoutView="85" workbookViewId="0" topLeftCell="A1">
      <selection activeCell="J4" sqref="J4:L4"/>
    </sheetView>
  </sheetViews>
  <sheetFormatPr defaultColWidth="9.140625" defaultRowHeight="12.75"/>
  <cols>
    <col min="1" max="1" width="5.421875" style="0" customWidth="1"/>
    <col min="2" max="2" width="27.8515625" style="0" customWidth="1"/>
    <col min="3" max="10" width="14.7109375" style="0" customWidth="1"/>
    <col min="11" max="11" width="17.8515625" style="0" customWidth="1"/>
    <col min="12" max="12" width="19.7109375" style="0" customWidth="1"/>
  </cols>
  <sheetData>
    <row r="1" ht="15">
      <c r="A1" s="10" t="s">
        <v>33</v>
      </c>
    </row>
    <row r="2" spans="1:12" ht="21" customHeight="1">
      <c r="A2" s="164" t="s">
        <v>222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ht="15.75" customHeight="1">
      <c r="A3" s="40"/>
      <c r="B3" s="40"/>
      <c r="C3" s="40"/>
      <c r="D3" s="40"/>
      <c r="E3" s="40"/>
      <c r="F3" s="40"/>
      <c r="G3" s="40"/>
      <c r="H3" s="164" t="s">
        <v>220</v>
      </c>
      <c r="I3" s="164"/>
      <c r="J3" s="164"/>
      <c r="K3" s="164"/>
      <c r="L3" s="164"/>
    </row>
    <row r="4" spans="1:12" ht="15">
      <c r="A4" s="10"/>
      <c r="J4" s="164" t="s">
        <v>391</v>
      </c>
      <c r="K4" s="164"/>
      <c r="L4" s="164"/>
    </row>
    <row r="5" spans="1:12" ht="33" customHeight="1">
      <c r="A5" s="204" t="s">
        <v>195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</row>
    <row r="6" spans="1:12" ht="15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</row>
    <row r="7" spans="1:12" ht="18.75" customHeight="1">
      <c r="A7" s="139" t="s">
        <v>0</v>
      </c>
      <c r="B7" s="139" t="s">
        <v>34</v>
      </c>
      <c r="C7" s="139" t="s">
        <v>22</v>
      </c>
      <c r="D7" s="139" t="s">
        <v>23</v>
      </c>
      <c r="E7" s="139" t="s">
        <v>35</v>
      </c>
      <c r="F7" s="139"/>
      <c r="G7" s="139"/>
      <c r="H7" s="139"/>
      <c r="I7" s="139"/>
      <c r="J7" s="139" t="s">
        <v>36</v>
      </c>
      <c r="K7" s="139" t="s">
        <v>37</v>
      </c>
      <c r="L7" s="139" t="s">
        <v>38</v>
      </c>
    </row>
    <row r="8" spans="1:12" ht="18" customHeight="1">
      <c r="A8" s="139"/>
      <c r="B8" s="139"/>
      <c r="C8" s="139"/>
      <c r="D8" s="139"/>
      <c r="E8" s="139" t="s">
        <v>39</v>
      </c>
      <c r="F8" s="139" t="s">
        <v>27</v>
      </c>
      <c r="G8" s="139"/>
      <c r="H8" s="139"/>
      <c r="I8" s="139"/>
      <c r="J8" s="139"/>
      <c r="K8" s="139"/>
      <c r="L8" s="139"/>
    </row>
    <row r="9" spans="1:12" ht="27" customHeight="1">
      <c r="A9" s="139"/>
      <c r="B9" s="139"/>
      <c r="C9" s="139"/>
      <c r="D9" s="139"/>
      <c r="E9" s="139"/>
      <c r="F9" s="139" t="s">
        <v>40</v>
      </c>
      <c r="G9" s="139"/>
      <c r="H9" s="139"/>
      <c r="I9" s="139" t="s">
        <v>7</v>
      </c>
      <c r="J9" s="139"/>
      <c r="K9" s="139"/>
      <c r="L9" s="139"/>
    </row>
    <row r="10" spans="1:12" ht="18.75" customHeight="1">
      <c r="A10" s="139"/>
      <c r="B10" s="139"/>
      <c r="C10" s="139"/>
      <c r="D10" s="139"/>
      <c r="E10" s="139"/>
      <c r="F10" s="139" t="s">
        <v>218</v>
      </c>
      <c r="G10" s="139" t="s">
        <v>215</v>
      </c>
      <c r="H10" s="139"/>
      <c r="I10" s="139"/>
      <c r="J10" s="139"/>
      <c r="K10" s="139"/>
      <c r="L10" s="139"/>
    </row>
    <row r="11" spans="1:12" ht="40.5" customHeight="1">
      <c r="A11" s="139"/>
      <c r="B11" s="139"/>
      <c r="C11" s="139"/>
      <c r="D11" s="139"/>
      <c r="E11" s="139"/>
      <c r="F11" s="139"/>
      <c r="G11" s="9" t="s">
        <v>216</v>
      </c>
      <c r="H11" s="9" t="s">
        <v>217</v>
      </c>
      <c r="I11" s="139"/>
      <c r="J11" s="139"/>
      <c r="K11" s="139"/>
      <c r="L11" s="139"/>
    </row>
    <row r="12" spans="1:12" ht="12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  <c r="L12" s="7">
        <v>12</v>
      </c>
    </row>
    <row r="13" spans="1:12" ht="21" customHeight="1">
      <c r="A13" s="32">
        <v>1</v>
      </c>
      <c r="B13" s="212" t="s">
        <v>74</v>
      </c>
      <c r="C13" s="212"/>
      <c r="D13" s="212"/>
      <c r="E13" s="212"/>
      <c r="F13" s="212"/>
      <c r="G13" s="212"/>
      <c r="H13" s="212"/>
      <c r="I13" s="212"/>
      <c r="J13" s="212"/>
      <c r="K13" s="212"/>
      <c r="L13" s="212"/>
    </row>
    <row r="14" spans="1:12" ht="21.75" customHeight="1">
      <c r="A14" s="188" t="s">
        <v>75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</row>
    <row r="15" spans="1:12" ht="12.75">
      <c r="A15" s="188" t="s">
        <v>76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</row>
    <row r="16" spans="1:12" ht="11.25" customHeight="1">
      <c r="A16" s="188"/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</row>
    <row r="17" spans="1:12" ht="20.25" customHeight="1">
      <c r="A17" s="213" t="s">
        <v>52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</row>
    <row r="18" spans="1:13" ht="19.5" customHeight="1">
      <c r="A18" s="203" t="s">
        <v>12</v>
      </c>
      <c r="B18" s="125" t="s">
        <v>42</v>
      </c>
      <c r="C18" s="14" t="s">
        <v>56</v>
      </c>
      <c r="D18" s="42">
        <f>I18</f>
        <v>1087.928</v>
      </c>
      <c r="E18" s="42">
        <v>0</v>
      </c>
      <c r="F18" s="42">
        <v>0</v>
      </c>
      <c r="G18" s="42">
        <v>0</v>
      </c>
      <c r="H18" s="42">
        <v>0</v>
      </c>
      <c r="I18" s="42">
        <v>1087.928</v>
      </c>
      <c r="J18" s="72">
        <v>0</v>
      </c>
      <c r="K18" s="202" t="s">
        <v>15</v>
      </c>
      <c r="L18" s="125" t="s">
        <v>41</v>
      </c>
      <c r="M18" s="11"/>
    </row>
    <row r="19" spans="1:13" ht="19.5" customHeight="1">
      <c r="A19" s="203"/>
      <c r="B19" s="125"/>
      <c r="C19" s="9" t="s">
        <v>57</v>
      </c>
      <c r="D19" s="71">
        <f>I19</f>
        <v>1087.445</v>
      </c>
      <c r="E19" s="42">
        <v>0</v>
      </c>
      <c r="F19" s="42">
        <v>0</v>
      </c>
      <c r="G19" s="42">
        <v>0</v>
      </c>
      <c r="H19" s="42">
        <v>0</v>
      </c>
      <c r="I19" s="42">
        <v>1087.445</v>
      </c>
      <c r="J19" s="72">
        <v>0</v>
      </c>
      <c r="K19" s="202"/>
      <c r="L19" s="125"/>
      <c r="M19" s="11"/>
    </row>
    <row r="20" spans="1:13" ht="19.5" customHeight="1">
      <c r="A20" s="203"/>
      <c r="B20" s="125"/>
      <c r="C20" s="9" t="s">
        <v>58</v>
      </c>
      <c r="D20" s="42">
        <f>I20</f>
        <v>1250</v>
      </c>
      <c r="E20" s="42">
        <v>0</v>
      </c>
      <c r="F20" s="42">
        <v>0</v>
      </c>
      <c r="G20" s="42">
        <v>0</v>
      </c>
      <c r="H20" s="42">
        <v>0</v>
      </c>
      <c r="I20" s="42">
        <v>1250</v>
      </c>
      <c r="J20" s="72">
        <v>0</v>
      </c>
      <c r="K20" s="202"/>
      <c r="L20" s="125"/>
      <c r="M20" s="11"/>
    </row>
    <row r="21" spans="1:13" ht="19.5" customHeight="1">
      <c r="A21" s="203"/>
      <c r="B21" s="125"/>
      <c r="C21" s="9" t="s">
        <v>202</v>
      </c>
      <c r="D21" s="42">
        <f>I21</f>
        <v>1250</v>
      </c>
      <c r="E21" s="42">
        <v>0</v>
      </c>
      <c r="F21" s="42">
        <v>0</v>
      </c>
      <c r="G21" s="42">
        <v>0</v>
      </c>
      <c r="H21" s="42">
        <v>0</v>
      </c>
      <c r="I21" s="42">
        <v>1250</v>
      </c>
      <c r="J21" s="72">
        <v>0</v>
      </c>
      <c r="K21" s="202"/>
      <c r="L21" s="125"/>
      <c r="M21" s="11"/>
    </row>
    <row r="22" spans="1:13" ht="19.5" customHeight="1">
      <c r="A22" s="203" t="s">
        <v>16</v>
      </c>
      <c r="B22" s="125" t="s">
        <v>43</v>
      </c>
      <c r="C22" s="14" t="s">
        <v>56</v>
      </c>
      <c r="D22" s="42">
        <f>E22+I22</f>
        <v>120.6</v>
      </c>
      <c r="E22" s="42">
        <v>120.6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202" t="s">
        <v>15</v>
      </c>
      <c r="L22" s="125"/>
      <c r="M22" s="11"/>
    </row>
    <row r="23" spans="1:13" ht="19.5" customHeight="1">
      <c r="A23" s="203"/>
      <c r="B23" s="125"/>
      <c r="C23" s="9" t="s">
        <v>57</v>
      </c>
      <c r="D23" s="42">
        <f>E23+I23</f>
        <v>120.6</v>
      </c>
      <c r="E23" s="42">
        <v>120.6</v>
      </c>
      <c r="F23" s="42">
        <v>0</v>
      </c>
      <c r="G23" s="42">
        <v>0</v>
      </c>
      <c r="H23" s="42">
        <v>0</v>
      </c>
      <c r="I23" s="42">
        <v>0</v>
      </c>
      <c r="J23" s="72">
        <v>0</v>
      </c>
      <c r="K23" s="202"/>
      <c r="L23" s="125"/>
      <c r="M23" s="11"/>
    </row>
    <row r="24" spans="1:13" ht="19.5" customHeight="1">
      <c r="A24" s="203"/>
      <c r="B24" s="125"/>
      <c r="C24" s="9" t="s">
        <v>58</v>
      </c>
      <c r="D24" s="44">
        <f>E24+I24</f>
        <v>120.6</v>
      </c>
      <c r="E24" s="44">
        <v>120.6</v>
      </c>
      <c r="F24" s="42">
        <v>0</v>
      </c>
      <c r="G24" s="42">
        <v>0</v>
      </c>
      <c r="H24" s="42">
        <v>0</v>
      </c>
      <c r="I24" s="44">
        <v>0</v>
      </c>
      <c r="J24" s="44">
        <v>0</v>
      </c>
      <c r="K24" s="202"/>
      <c r="L24" s="125"/>
      <c r="M24" s="12"/>
    </row>
    <row r="25" spans="1:13" ht="19.5" customHeight="1">
      <c r="A25" s="203"/>
      <c r="B25" s="125"/>
      <c r="C25" s="9" t="s">
        <v>202</v>
      </c>
      <c r="D25" s="44">
        <f>E25</f>
        <v>120.6</v>
      </c>
      <c r="E25" s="44">
        <v>120.6</v>
      </c>
      <c r="F25" s="42">
        <v>0</v>
      </c>
      <c r="G25" s="42">
        <v>0</v>
      </c>
      <c r="H25" s="42">
        <v>0</v>
      </c>
      <c r="I25" s="44">
        <v>0</v>
      </c>
      <c r="J25" s="44">
        <v>0</v>
      </c>
      <c r="K25" s="202"/>
      <c r="L25" s="125"/>
      <c r="M25" s="12"/>
    </row>
    <row r="26" spans="1:14" ht="19.5" customHeight="1">
      <c r="A26" s="203" t="s">
        <v>19</v>
      </c>
      <c r="B26" s="125" t="s">
        <v>201</v>
      </c>
      <c r="C26" s="14" t="s">
        <v>56</v>
      </c>
      <c r="D26" s="42">
        <f>I26</f>
        <v>139.72</v>
      </c>
      <c r="E26" s="42">
        <v>0</v>
      </c>
      <c r="F26" s="42">
        <v>0</v>
      </c>
      <c r="G26" s="42">
        <v>0</v>
      </c>
      <c r="H26" s="42">
        <v>0</v>
      </c>
      <c r="I26" s="42">
        <v>139.72</v>
      </c>
      <c r="J26" s="42">
        <v>0</v>
      </c>
      <c r="K26" s="202" t="s">
        <v>44</v>
      </c>
      <c r="L26" s="125"/>
      <c r="M26" s="12"/>
      <c r="N26" s="1"/>
    </row>
    <row r="27" spans="1:14" ht="19.5" customHeight="1">
      <c r="A27" s="203"/>
      <c r="B27" s="125"/>
      <c r="C27" s="9" t="s">
        <v>57</v>
      </c>
      <c r="D27" s="42">
        <f>I27</f>
        <v>97.4</v>
      </c>
      <c r="E27" s="42">
        <v>0</v>
      </c>
      <c r="F27" s="42">
        <v>0</v>
      </c>
      <c r="G27" s="42">
        <v>0</v>
      </c>
      <c r="H27" s="42">
        <v>0</v>
      </c>
      <c r="I27" s="91">
        <v>97.4</v>
      </c>
      <c r="J27" s="44">
        <v>0</v>
      </c>
      <c r="K27" s="202"/>
      <c r="L27" s="125"/>
      <c r="M27" s="12"/>
      <c r="N27" s="1"/>
    </row>
    <row r="28" spans="1:14" ht="19.5" customHeight="1">
      <c r="A28" s="203"/>
      <c r="B28" s="125"/>
      <c r="C28" s="9" t="s">
        <v>58</v>
      </c>
      <c r="D28" s="44">
        <v>0</v>
      </c>
      <c r="E28" s="44">
        <v>0</v>
      </c>
      <c r="F28" s="42">
        <v>0</v>
      </c>
      <c r="G28" s="42">
        <v>0</v>
      </c>
      <c r="H28" s="42">
        <v>0</v>
      </c>
      <c r="I28" s="44">
        <v>0</v>
      </c>
      <c r="J28" s="44">
        <v>0</v>
      </c>
      <c r="K28" s="202"/>
      <c r="L28" s="125"/>
      <c r="M28" s="12"/>
      <c r="N28" s="1"/>
    </row>
    <row r="29" spans="1:14" ht="19.5" customHeight="1">
      <c r="A29" s="203"/>
      <c r="B29" s="125"/>
      <c r="C29" s="9" t="s">
        <v>202</v>
      </c>
      <c r="D29" s="44">
        <v>0</v>
      </c>
      <c r="E29" s="44">
        <v>0</v>
      </c>
      <c r="F29" s="42">
        <v>0</v>
      </c>
      <c r="G29" s="42">
        <v>0</v>
      </c>
      <c r="H29" s="42">
        <v>0</v>
      </c>
      <c r="I29" s="44">
        <v>0</v>
      </c>
      <c r="J29" s="44">
        <v>0</v>
      </c>
      <c r="K29" s="202"/>
      <c r="L29" s="125"/>
      <c r="M29" s="12"/>
      <c r="N29" s="1"/>
    </row>
    <row r="30" spans="1:14" ht="19.5" customHeight="1">
      <c r="A30" s="203" t="s">
        <v>20</v>
      </c>
      <c r="B30" s="125" t="s">
        <v>192</v>
      </c>
      <c r="C30" s="14" t="s">
        <v>56</v>
      </c>
      <c r="D30" s="44">
        <f>I30</f>
        <v>675.03571</v>
      </c>
      <c r="E30" s="44">
        <v>0</v>
      </c>
      <c r="F30" s="42">
        <v>0</v>
      </c>
      <c r="G30" s="42">
        <v>0</v>
      </c>
      <c r="H30" s="42">
        <v>0</v>
      </c>
      <c r="I30" s="44">
        <v>675.03571</v>
      </c>
      <c r="J30" s="44">
        <v>0</v>
      </c>
      <c r="K30" s="202" t="s">
        <v>15</v>
      </c>
      <c r="L30" s="125"/>
      <c r="M30" s="12"/>
      <c r="N30" s="1"/>
    </row>
    <row r="31" spans="1:14" ht="19.5" customHeight="1">
      <c r="A31" s="203"/>
      <c r="B31" s="125"/>
      <c r="C31" s="9" t="s">
        <v>57</v>
      </c>
      <c r="D31" s="87">
        <f>I31</f>
        <v>730</v>
      </c>
      <c r="E31" s="44">
        <v>0</v>
      </c>
      <c r="F31" s="42">
        <v>0</v>
      </c>
      <c r="G31" s="42">
        <v>0</v>
      </c>
      <c r="H31" s="42">
        <v>0</v>
      </c>
      <c r="I31" s="44">
        <v>730</v>
      </c>
      <c r="J31" s="44">
        <v>0</v>
      </c>
      <c r="K31" s="202"/>
      <c r="L31" s="125"/>
      <c r="M31" s="12"/>
      <c r="N31" s="1"/>
    </row>
    <row r="32" spans="1:14" ht="19.5" customHeight="1">
      <c r="A32" s="203"/>
      <c r="B32" s="125"/>
      <c r="C32" s="9" t="s">
        <v>58</v>
      </c>
      <c r="D32" s="44">
        <f>I32</f>
        <v>1000</v>
      </c>
      <c r="E32" s="44">
        <v>0</v>
      </c>
      <c r="F32" s="42">
        <v>0</v>
      </c>
      <c r="G32" s="42">
        <v>0</v>
      </c>
      <c r="H32" s="42">
        <v>0</v>
      </c>
      <c r="I32" s="44">
        <v>1000</v>
      </c>
      <c r="J32" s="44">
        <v>0</v>
      </c>
      <c r="K32" s="202"/>
      <c r="L32" s="125"/>
      <c r="M32" s="12"/>
      <c r="N32" s="1"/>
    </row>
    <row r="33" spans="1:14" ht="19.5" customHeight="1">
      <c r="A33" s="203"/>
      <c r="B33" s="125"/>
      <c r="C33" s="9" t="s">
        <v>202</v>
      </c>
      <c r="D33" s="44">
        <f>I33</f>
        <v>1000</v>
      </c>
      <c r="E33" s="44">
        <v>0</v>
      </c>
      <c r="F33" s="42">
        <v>0</v>
      </c>
      <c r="G33" s="42">
        <v>0</v>
      </c>
      <c r="H33" s="42">
        <v>0</v>
      </c>
      <c r="I33" s="44">
        <v>1000</v>
      </c>
      <c r="J33" s="44">
        <v>0</v>
      </c>
      <c r="K33" s="202"/>
      <c r="L33" s="125"/>
      <c r="M33" s="12"/>
      <c r="N33" s="1"/>
    </row>
    <row r="34" spans="1:14" ht="36.75" customHeight="1">
      <c r="A34" s="155" t="s">
        <v>50</v>
      </c>
      <c r="B34" s="125" t="s">
        <v>360</v>
      </c>
      <c r="C34" s="14" t="s">
        <v>56</v>
      </c>
      <c r="D34" s="42">
        <f>I34</f>
        <v>352.584</v>
      </c>
      <c r="E34" s="42">
        <v>0</v>
      </c>
      <c r="F34" s="42">
        <v>0</v>
      </c>
      <c r="G34" s="42">
        <v>0</v>
      </c>
      <c r="H34" s="42">
        <v>0</v>
      </c>
      <c r="I34" s="42">
        <v>352.584</v>
      </c>
      <c r="J34" s="42">
        <v>0</v>
      </c>
      <c r="K34" s="125" t="s">
        <v>18</v>
      </c>
      <c r="L34" s="184" t="s">
        <v>41</v>
      </c>
      <c r="M34" s="12"/>
      <c r="N34" s="1"/>
    </row>
    <row r="35" spans="1:14" ht="36.75" customHeight="1">
      <c r="A35" s="155"/>
      <c r="B35" s="125"/>
      <c r="C35" s="14" t="s">
        <v>57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125"/>
      <c r="L35" s="185"/>
      <c r="M35" s="12"/>
      <c r="N35" s="1"/>
    </row>
    <row r="36" spans="1:14" ht="36.75" customHeight="1">
      <c r="A36" s="155"/>
      <c r="B36" s="125"/>
      <c r="C36" s="9" t="s">
        <v>58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125"/>
      <c r="L36" s="185"/>
      <c r="M36" s="12"/>
      <c r="N36" s="1"/>
    </row>
    <row r="37" spans="1:14" ht="19.5" customHeight="1">
      <c r="A37" s="155" t="s">
        <v>108</v>
      </c>
      <c r="B37" s="125" t="s">
        <v>109</v>
      </c>
      <c r="C37" s="14" t="s">
        <v>56</v>
      </c>
      <c r="D37" s="42">
        <f>I37</f>
        <v>225.052</v>
      </c>
      <c r="E37" s="42">
        <v>0</v>
      </c>
      <c r="F37" s="42">
        <v>0</v>
      </c>
      <c r="G37" s="42">
        <v>0</v>
      </c>
      <c r="H37" s="42">
        <v>0</v>
      </c>
      <c r="I37" s="42">
        <v>225.052</v>
      </c>
      <c r="J37" s="42">
        <v>0</v>
      </c>
      <c r="K37" s="202" t="s">
        <v>44</v>
      </c>
      <c r="L37" s="185"/>
      <c r="M37" s="12"/>
      <c r="N37" s="1"/>
    </row>
    <row r="38" spans="1:14" ht="19.5" customHeight="1">
      <c r="A38" s="155"/>
      <c r="B38" s="125"/>
      <c r="C38" s="9" t="s">
        <v>57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202"/>
      <c r="L38" s="185"/>
      <c r="M38" s="12"/>
      <c r="N38" s="1"/>
    </row>
    <row r="39" spans="1:14" ht="19.5" customHeight="1">
      <c r="A39" s="155"/>
      <c r="B39" s="125"/>
      <c r="C39" s="9" t="s">
        <v>58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202"/>
      <c r="L39" s="185"/>
      <c r="M39" s="12"/>
      <c r="N39" s="1"/>
    </row>
    <row r="40" spans="1:14" ht="19.5" customHeight="1">
      <c r="A40" s="155" t="s">
        <v>113</v>
      </c>
      <c r="B40" s="125" t="s">
        <v>344</v>
      </c>
      <c r="C40" s="14" t="s">
        <v>56</v>
      </c>
      <c r="D40" s="42">
        <f>I40</f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202" t="s">
        <v>44</v>
      </c>
      <c r="L40" s="185"/>
      <c r="M40" s="12"/>
      <c r="N40" s="1"/>
    </row>
    <row r="41" spans="1:14" ht="19.5" customHeight="1">
      <c r="A41" s="155"/>
      <c r="B41" s="125"/>
      <c r="C41" s="59" t="s">
        <v>57</v>
      </c>
      <c r="D41" s="42">
        <f>I41</f>
        <v>200</v>
      </c>
      <c r="E41" s="42">
        <v>0</v>
      </c>
      <c r="F41" s="42">
        <v>0</v>
      </c>
      <c r="G41" s="42">
        <v>0</v>
      </c>
      <c r="H41" s="42">
        <v>0</v>
      </c>
      <c r="I41" s="42">
        <v>200</v>
      </c>
      <c r="J41" s="42">
        <v>0</v>
      </c>
      <c r="K41" s="216"/>
      <c r="L41" s="185"/>
      <c r="M41" s="12"/>
      <c r="N41" s="1"/>
    </row>
    <row r="42" spans="1:14" ht="19.5" customHeight="1">
      <c r="A42" s="155"/>
      <c r="B42" s="125"/>
      <c r="C42" s="59" t="s">
        <v>58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216"/>
      <c r="L42" s="185"/>
      <c r="M42" s="12"/>
      <c r="N42" s="1"/>
    </row>
    <row r="43" spans="1:14" ht="19.5" customHeight="1">
      <c r="A43" s="155" t="s">
        <v>114</v>
      </c>
      <c r="B43" s="125" t="s">
        <v>193</v>
      </c>
      <c r="C43" s="14" t="s">
        <v>56</v>
      </c>
      <c r="D43" s="42">
        <f>I43</f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202" t="s">
        <v>44</v>
      </c>
      <c r="L43" s="185"/>
      <c r="M43" s="12"/>
      <c r="N43" s="1"/>
    </row>
    <row r="44" spans="1:14" ht="19.5" customHeight="1">
      <c r="A44" s="155"/>
      <c r="B44" s="125"/>
      <c r="C44" s="9" t="s">
        <v>57</v>
      </c>
      <c r="D44" s="42">
        <f>I44</f>
        <v>159.7</v>
      </c>
      <c r="E44" s="42">
        <v>0</v>
      </c>
      <c r="F44" s="42">
        <v>0</v>
      </c>
      <c r="G44" s="42">
        <v>0</v>
      </c>
      <c r="H44" s="42">
        <v>0</v>
      </c>
      <c r="I44" s="42">
        <v>159.7</v>
      </c>
      <c r="J44" s="42">
        <v>0</v>
      </c>
      <c r="K44" s="202"/>
      <c r="L44" s="185"/>
      <c r="M44" s="12"/>
      <c r="N44" s="1"/>
    </row>
    <row r="45" spans="1:14" ht="19.5" customHeight="1">
      <c r="A45" s="155"/>
      <c r="B45" s="125"/>
      <c r="C45" s="9" t="s">
        <v>58</v>
      </c>
      <c r="D45" s="42">
        <v>0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202"/>
      <c r="L45" s="185"/>
      <c r="M45" s="12"/>
      <c r="N45" s="1"/>
    </row>
    <row r="46" spans="1:14" ht="19.5" customHeight="1">
      <c r="A46" s="155" t="s">
        <v>115</v>
      </c>
      <c r="B46" s="125" t="s">
        <v>116</v>
      </c>
      <c r="C46" s="14" t="s">
        <v>56</v>
      </c>
      <c r="D46" s="42">
        <f>I46</f>
        <v>93.265</v>
      </c>
      <c r="E46" s="42">
        <v>0</v>
      </c>
      <c r="F46" s="42">
        <v>0</v>
      </c>
      <c r="G46" s="42">
        <v>0</v>
      </c>
      <c r="H46" s="42">
        <v>0</v>
      </c>
      <c r="I46" s="42">
        <v>93.265</v>
      </c>
      <c r="J46" s="42">
        <v>0</v>
      </c>
      <c r="K46" s="202" t="s">
        <v>44</v>
      </c>
      <c r="L46" s="185"/>
      <c r="M46" s="12"/>
      <c r="N46" s="1"/>
    </row>
    <row r="47" spans="1:14" ht="19.5" customHeight="1">
      <c r="A47" s="155"/>
      <c r="B47" s="125"/>
      <c r="C47" s="9" t="s">
        <v>57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202"/>
      <c r="L47" s="185"/>
      <c r="M47" s="12"/>
      <c r="N47" s="1"/>
    </row>
    <row r="48" spans="1:14" ht="19.5" customHeight="1">
      <c r="A48" s="155"/>
      <c r="B48" s="125"/>
      <c r="C48" s="9" t="s">
        <v>58</v>
      </c>
      <c r="D48" s="42">
        <v>0</v>
      </c>
      <c r="E48" s="42">
        <v>0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202"/>
      <c r="L48" s="185"/>
      <c r="M48" s="12"/>
      <c r="N48" s="1"/>
    </row>
    <row r="49" spans="1:14" ht="19.5" customHeight="1">
      <c r="A49" s="155" t="s">
        <v>197</v>
      </c>
      <c r="B49" s="125" t="s">
        <v>198</v>
      </c>
      <c r="C49" s="14" t="s">
        <v>56</v>
      </c>
      <c r="D49" s="42">
        <f>I49</f>
        <v>0</v>
      </c>
      <c r="E49" s="42">
        <v>0</v>
      </c>
      <c r="F49" s="42">
        <v>0</v>
      </c>
      <c r="G49" s="42">
        <v>0</v>
      </c>
      <c r="H49" s="42">
        <v>0</v>
      </c>
      <c r="I49" s="42">
        <v>0</v>
      </c>
      <c r="J49" s="42">
        <v>0</v>
      </c>
      <c r="K49" s="202" t="s">
        <v>44</v>
      </c>
      <c r="L49" s="185"/>
      <c r="M49" s="12"/>
      <c r="N49" s="1"/>
    </row>
    <row r="50" spans="1:14" ht="19.5" customHeight="1">
      <c r="A50" s="155"/>
      <c r="B50" s="125"/>
      <c r="C50" s="9" t="s">
        <v>57</v>
      </c>
      <c r="D50" s="42">
        <f>I50</f>
        <v>222.44925</v>
      </c>
      <c r="E50" s="42">
        <v>0</v>
      </c>
      <c r="F50" s="42">
        <v>0</v>
      </c>
      <c r="G50" s="42">
        <v>0</v>
      </c>
      <c r="H50" s="42">
        <v>0</v>
      </c>
      <c r="I50" s="42">
        <v>222.44925</v>
      </c>
      <c r="J50" s="42">
        <v>0</v>
      </c>
      <c r="K50" s="202"/>
      <c r="L50" s="185"/>
      <c r="M50" s="12"/>
      <c r="N50" s="1"/>
    </row>
    <row r="51" spans="1:14" ht="19.5" customHeight="1">
      <c r="A51" s="155"/>
      <c r="B51" s="125"/>
      <c r="C51" s="9" t="s">
        <v>58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202"/>
      <c r="L51" s="185"/>
      <c r="M51" s="12"/>
      <c r="N51" s="1"/>
    </row>
    <row r="52" spans="1:14" ht="19.5" customHeight="1">
      <c r="A52" s="155" t="s">
        <v>210</v>
      </c>
      <c r="B52" s="125" t="s">
        <v>371</v>
      </c>
      <c r="C52" s="14" t="s">
        <v>56</v>
      </c>
      <c r="D52" s="42">
        <f>I52</f>
        <v>0</v>
      </c>
      <c r="E52" s="42">
        <v>0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202" t="s">
        <v>15</v>
      </c>
      <c r="L52" s="185"/>
      <c r="M52" s="12"/>
      <c r="N52" s="1"/>
    </row>
    <row r="53" spans="1:14" ht="19.5" customHeight="1">
      <c r="A53" s="155"/>
      <c r="B53" s="125"/>
      <c r="C53" s="9" t="s">
        <v>57</v>
      </c>
      <c r="D53" s="71">
        <f>I53</f>
        <v>1326.547</v>
      </c>
      <c r="E53" s="42">
        <v>0</v>
      </c>
      <c r="F53" s="42">
        <v>0</v>
      </c>
      <c r="G53" s="42">
        <v>0</v>
      </c>
      <c r="H53" s="42">
        <v>0</v>
      </c>
      <c r="I53" s="71">
        <v>1326.547</v>
      </c>
      <c r="J53" s="42">
        <v>0</v>
      </c>
      <c r="K53" s="202"/>
      <c r="L53" s="185"/>
      <c r="M53" s="12"/>
      <c r="N53" s="1"/>
    </row>
    <row r="54" spans="1:14" ht="19.5" customHeight="1">
      <c r="A54" s="155"/>
      <c r="B54" s="125"/>
      <c r="C54" s="9" t="s">
        <v>58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202"/>
      <c r="L54" s="185"/>
      <c r="M54" s="12"/>
      <c r="N54" s="1"/>
    </row>
    <row r="55" spans="1:14" ht="19.5" customHeight="1">
      <c r="A55" s="155" t="s">
        <v>211</v>
      </c>
      <c r="B55" s="125" t="s">
        <v>390</v>
      </c>
      <c r="C55" s="14" t="s">
        <v>56</v>
      </c>
      <c r="D55" s="42">
        <f>I55</f>
        <v>0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202" t="s">
        <v>44</v>
      </c>
      <c r="L55" s="185"/>
      <c r="M55" s="12"/>
      <c r="N55" s="1"/>
    </row>
    <row r="56" spans="1:14" ht="19.5" customHeight="1">
      <c r="A56" s="155"/>
      <c r="B56" s="125"/>
      <c r="C56" s="9" t="s">
        <v>57</v>
      </c>
      <c r="D56" s="71">
        <f>I56</f>
        <v>80.962</v>
      </c>
      <c r="E56" s="42">
        <v>0</v>
      </c>
      <c r="F56" s="42">
        <v>0</v>
      </c>
      <c r="G56" s="42">
        <v>0</v>
      </c>
      <c r="H56" s="42">
        <v>0</v>
      </c>
      <c r="I56" s="71">
        <v>80.962</v>
      </c>
      <c r="J56" s="42">
        <v>0</v>
      </c>
      <c r="K56" s="202"/>
      <c r="L56" s="185"/>
      <c r="M56" s="12"/>
      <c r="N56" s="1"/>
    </row>
    <row r="57" spans="1:14" ht="19.5" customHeight="1">
      <c r="A57" s="155"/>
      <c r="B57" s="125"/>
      <c r="C57" s="9" t="s">
        <v>58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202"/>
      <c r="L57" s="185"/>
      <c r="M57" s="12"/>
      <c r="N57" s="1"/>
    </row>
    <row r="58" spans="1:14" ht="19.5" customHeight="1">
      <c r="A58" s="155" t="s">
        <v>361</v>
      </c>
      <c r="B58" s="125" t="s">
        <v>362</v>
      </c>
      <c r="C58" s="14" t="s">
        <v>56</v>
      </c>
      <c r="D58" s="42">
        <f>I58</f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202" t="s">
        <v>44</v>
      </c>
      <c r="L58" s="185"/>
      <c r="M58" s="12"/>
      <c r="N58" s="1"/>
    </row>
    <row r="59" spans="1:14" ht="19.5" customHeight="1">
      <c r="A59" s="155"/>
      <c r="B59" s="125"/>
      <c r="C59" s="9" t="s">
        <v>57</v>
      </c>
      <c r="D59" s="71">
        <f>I59</f>
        <v>30</v>
      </c>
      <c r="E59" s="42">
        <v>0</v>
      </c>
      <c r="F59" s="42">
        <v>0</v>
      </c>
      <c r="G59" s="42">
        <v>0</v>
      </c>
      <c r="H59" s="42">
        <v>0</v>
      </c>
      <c r="I59" s="71">
        <v>30</v>
      </c>
      <c r="J59" s="42">
        <v>0</v>
      </c>
      <c r="K59" s="202"/>
      <c r="L59" s="185"/>
      <c r="M59" s="12"/>
      <c r="N59" s="1"/>
    </row>
    <row r="60" spans="1:14" ht="19.5" customHeight="1">
      <c r="A60" s="155"/>
      <c r="B60" s="125"/>
      <c r="C60" s="9" t="s">
        <v>58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202"/>
      <c r="L60" s="185"/>
      <c r="M60" s="12"/>
      <c r="N60" s="1"/>
    </row>
    <row r="61" spans="1:14" ht="19.5" customHeight="1">
      <c r="A61" s="155" t="s">
        <v>372</v>
      </c>
      <c r="B61" s="125" t="s">
        <v>373</v>
      </c>
      <c r="C61" s="14" t="s">
        <v>56</v>
      </c>
      <c r="D61" s="42">
        <f>I61</f>
        <v>0</v>
      </c>
      <c r="E61" s="42">
        <v>0</v>
      </c>
      <c r="F61" s="42">
        <v>0</v>
      </c>
      <c r="G61" s="42">
        <v>0</v>
      </c>
      <c r="H61" s="42">
        <v>0</v>
      </c>
      <c r="I61" s="42">
        <v>0</v>
      </c>
      <c r="J61" s="42">
        <v>0</v>
      </c>
      <c r="K61" s="202" t="s">
        <v>15</v>
      </c>
      <c r="L61" s="185"/>
      <c r="M61" s="12"/>
      <c r="N61" s="1"/>
    </row>
    <row r="62" spans="1:14" ht="19.5" customHeight="1">
      <c r="A62" s="155"/>
      <c r="B62" s="125"/>
      <c r="C62" s="9" t="s">
        <v>57</v>
      </c>
      <c r="D62" s="71">
        <f>I62</f>
        <v>47.865</v>
      </c>
      <c r="E62" s="42">
        <v>0</v>
      </c>
      <c r="F62" s="42">
        <v>0</v>
      </c>
      <c r="G62" s="42">
        <v>0</v>
      </c>
      <c r="H62" s="42">
        <v>0</v>
      </c>
      <c r="I62" s="71">
        <v>47.865</v>
      </c>
      <c r="J62" s="42">
        <v>0</v>
      </c>
      <c r="K62" s="202"/>
      <c r="L62" s="185"/>
      <c r="M62" s="12"/>
      <c r="N62" s="1"/>
    </row>
    <row r="63" spans="1:14" ht="19.5" customHeight="1">
      <c r="A63" s="155"/>
      <c r="B63" s="125"/>
      <c r="C63" s="9" t="s">
        <v>58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202"/>
      <c r="L63" s="149"/>
      <c r="M63" s="12"/>
      <c r="N63" s="1"/>
    </row>
    <row r="64" spans="1:14" ht="22.5" customHeight="1">
      <c r="A64" s="63" t="s">
        <v>66</v>
      </c>
      <c r="B64" s="210" t="s">
        <v>67</v>
      </c>
      <c r="C64" s="210"/>
      <c r="D64" s="210"/>
      <c r="E64" s="210"/>
      <c r="F64" s="210"/>
      <c r="G64" s="210"/>
      <c r="H64" s="210"/>
      <c r="I64" s="210"/>
      <c r="J64" s="210"/>
      <c r="K64" s="210"/>
      <c r="L64" s="210"/>
      <c r="M64" s="12"/>
      <c r="N64" s="1"/>
    </row>
    <row r="65" spans="1:14" ht="19.5" customHeight="1">
      <c r="A65" s="215" t="s">
        <v>30</v>
      </c>
      <c r="B65" s="215"/>
      <c r="C65" s="215"/>
      <c r="D65" s="215"/>
      <c r="E65" s="215"/>
      <c r="F65" s="215"/>
      <c r="G65" s="215"/>
      <c r="H65" s="215"/>
      <c r="I65" s="215"/>
      <c r="J65" s="215"/>
      <c r="K65" s="215"/>
      <c r="L65" s="215"/>
      <c r="M65" s="12"/>
      <c r="N65" s="1"/>
    </row>
    <row r="66" spans="1:14" ht="19.5" customHeight="1">
      <c r="A66" s="215" t="s">
        <v>68</v>
      </c>
      <c r="B66" s="215"/>
      <c r="C66" s="215"/>
      <c r="D66" s="215"/>
      <c r="E66" s="215"/>
      <c r="F66" s="215"/>
      <c r="G66" s="215"/>
      <c r="H66" s="215"/>
      <c r="I66" s="215"/>
      <c r="J66" s="215"/>
      <c r="K66" s="215"/>
      <c r="L66" s="215"/>
      <c r="M66" s="12"/>
      <c r="N66" s="1"/>
    </row>
    <row r="67" spans="1:14" ht="19.5" customHeight="1">
      <c r="A67" s="213" t="s">
        <v>52</v>
      </c>
      <c r="B67" s="213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12"/>
      <c r="N67" s="1"/>
    </row>
    <row r="68" spans="1:14" ht="30" customHeight="1">
      <c r="A68" s="203" t="s">
        <v>69</v>
      </c>
      <c r="B68" s="161" t="s">
        <v>97</v>
      </c>
      <c r="C68" s="14" t="s">
        <v>56</v>
      </c>
      <c r="D68" s="42">
        <f>I68</f>
        <v>1382.807</v>
      </c>
      <c r="E68" s="42">
        <v>0</v>
      </c>
      <c r="F68" s="42">
        <v>0</v>
      </c>
      <c r="G68" s="42">
        <v>0</v>
      </c>
      <c r="H68" s="42">
        <v>0</v>
      </c>
      <c r="I68" s="42">
        <f>I71+I74+I77+I80+I83+I86+I89+I92+I95</f>
        <v>1382.807</v>
      </c>
      <c r="J68" s="72">
        <v>0</v>
      </c>
      <c r="K68" s="202" t="s">
        <v>44</v>
      </c>
      <c r="L68" s="184" t="s">
        <v>41</v>
      </c>
      <c r="M68" s="12"/>
      <c r="N68" s="1"/>
    </row>
    <row r="69" spans="1:14" ht="30" customHeight="1">
      <c r="A69" s="203"/>
      <c r="B69" s="161"/>
      <c r="C69" s="9" t="s">
        <v>57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  <c r="J69" s="72">
        <v>0</v>
      </c>
      <c r="K69" s="202"/>
      <c r="L69" s="185"/>
      <c r="M69" s="12"/>
      <c r="N69" s="1"/>
    </row>
    <row r="70" spans="1:14" ht="30" customHeight="1">
      <c r="A70" s="203"/>
      <c r="B70" s="161"/>
      <c r="C70" s="9" t="s">
        <v>58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  <c r="J70" s="72">
        <v>0</v>
      </c>
      <c r="K70" s="202"/>
      <c r="L70" s="185"/>
      <c r="M70" s="12"/>
      <c r="N70" s="1"/>
    </row>
    <row r="71" spans="1:14" ht="19.5" customHeight="1">
      <c r="A71" s="203" t="s">
        <v>81</v>
      </c>
      <c r="B71" s="161" t="s">
        <v>98</v>
      </c>
      <c r="C71" s="14" t="s">
        <v>56</v>
      </c>
      <c r="D71" s="42">
        <f>I71</f>
        <v>392.796</v>
      </c>
      <c r="E71" s="42">
        <v>0</v>
      </c>
      <c r="F71" s="42">
        <v>0</v>
      </c>
      <c r="G71" s="42">
        <v>0</v>
      </c>
      <c r="H71" s="42">
        <v>0</v>
      </c>
      <c r="I71" s="42">
        <v>392.796</v>
      </c>
      <c r="J71" s="72">
        <v>0</v>
      </c>
      <c r="K71" s="202" t="s">
        <v>44</v>
      </c>
      <c r="L71" s="185"/>
      <c r="M71" s="12"/>
      <c r="N71" s="1"/>
    </row>
    <row r="72" spans="1:14" ht="19.5" customHeight="1">
      <c r="A72" s="203"/>
      <c r="B72" s="161"/>
      <c r="C72" s="9" t="s">
        <v>57</v>
      </c>
      <c r="D72" s="42">
        <v>0</v>
      </c>
      <c r="E72" s="42">
        <v>0</v>
      </c>
      <c r="F72" s="42">
        <v>0</v>
      </c>
      <c r="G72" s="42">
        <v>0</v>
      </c>
      <c r="H72" s="42">
        <v>0</v>
      </c>
      <c r="I72" s="42">
        <v>0</v>
      </c>
      <c r="J72" s="72">
        <v>0</v>
      </c>
      <c r="K72" s="202"/>
      <c r="L72" s="185"/>
      <c r="M72" s="12"/>
      <c r="N72" s="1"/>
    </row>
    <row r="73" spans="1:14" ht="19.5" customHeight="1">
      <c r="A73" s="203"/>
      <c r="B73" s="161"/>
      <c r="C73" s="9" t="s">
        <v>58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72">
        <v>0</v>
      </c>
      <c r="K73" s="202"/>
      <c r="L73" s="185"/>
      <c r="M73" s="12"/>
      <c r="N73" s="1"/>
    </row>
    <row r="74" spans="1:14" ht="19.5" customHeight="1">
      <c r="A74" s="203" t="s">
        <v>82</v>
      </c>
      <c r="B74" s="161" t="s">
        <v>99</v>
      </c>
      <c r="C74" s="14" t="s">
        <v>56</v>
      </c>
      <c r="D74" s="42">
        <f>I74</f>
        <v>85.749</v>
      </c>
      <c r="E74" s="42">
        <v>0</v>
      </c>
      <c r="F74" s="42">
        <v>0</v>
      </c>
      <c r="G74" s="42">
        <v>0</v>
      </c>
      <c r="H74" s="42">
        <v>0</v>
      </c>
      <c r="I74" s="42">
        <v>85.749</v>
      </c>
      <c r="J74" s="42">
        <v>0</v>
      </c>
      <c r="K74" s="202" t="s">
        <v>44</v>
      </c>
      <c r="L74" s="185"/>
      <c r="M74" s="12"/>
      <c r="N74" s="1"/>
    </row>
    <row r="75" spans="1:14" ht="19.5" customHeight="1">
      <c r="A75" s="203"/>
      <c r="B75" s="161"/>
      <c r="C75" s="9" t="s">
        <v>57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72">
        <v>0</v>
      </c>
      <c r="K75" s="202"/>
      <c r="L75" s="185"/>
      <c r="M75" s="12"/>
      <c r="N75" s="1"/>
    </row>
    <row r="76" spans="1:14" ht="19.5" customHeight="1">
      <c r="A76" s="203"/>
      <c r="B76" s="161"/>
      <c r="C76" s="9" t="s">
        <v>58</v>
      </c>
      <c r="D76" s="42">
        <v>0</v>
      </c>
      <c r="E76" s="44">
        <v>0</v>
      </c>
      <c r="F76" s="42">
        <v>0</v>
      </c>
      <c r="G76" s="42">
        <v>0</v>
      </c>
      <c r="H76" s="42">
        <v>0</v>
      </c>
      <c r="I76" s="42">
        <v>0</v>
      </c>
      <c r="J76" s="44">
        <v>0</v>
      </c>
      <c r="K76" s="202"/>
      <c r="L76" s="185"/>
      <c r="M76" s="12"/>
      <c r="N76" s="1"/>
    </row>
    <row r="77" spans="1:14" ht="24" customHeight="1">
      <c r="A77" s="203" t="s">
        <v>83</v>
      </c>
      <c r="B77" s="125" t="s">
        <v>100</v>
      </c>
      <c r="C77" s="14" t="s">
        <v>56</v>
      </c>
      <c r="D77" s="42">
        <f>I77</f>
        <v>250.29</v>
      </c>
      <c r="E77" s="42">
        <v>0</v>
      </c>
      <c r="F77" s="42">
        <v>0</v>
      </c>
      <c r="G77" s="42">
        <v>0</v>
      </c>
      <c r="H77" s="42">
        <v>0</v>
      </c>
      <c r="I77" s="42">
        <v>250.29</v>
      </c>
      <c r="J77" s="42">
        <v>0</v>
      </c>
      <c r="K77" s="202" t="s">
        <v>44</v>
      </c>
      <c r="L77" s="185"/>
      <c r="M77" s="12"/>
      <c r="N77" s="1"/>
    </row>
    <row r="78" spans="1:14" ht="24" customHeight="1">
      <c r="A78" s="203"/>
      <c r="B78" s="125"/>
      <c r="C78" s="9" t="s">
        <v>57</v>
      </c>
      <c r="D78" s="42">
        <f>I78</f>
        <v>0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  <c r="J78" s="44">
        <v>0</v>
      </c>
      <c r="K78" s="202"/>
      <c r="L78" s="185"/>
      <c r="M78" s="12"/>
      <c r="N78" s="1"/>
    </row>
    <row r="79" spans="1:14" ht="24" customHeight="1">
      <c r="A79" s="203"/>
      <c r="B79" s="125"/>
      <c r="C79" s="9" t="s">
        <v>58</v>
      </c>
      <c r="D79" s="42">
        <f>I79</f>
        <v>0</v>
      </c>
      <c r="E79" s="44">
        <v>0</v>
      </c>
      <c r="F79" s="42">
        <v>0</v>
      </c>
      <c r="G79" s="42">
        <v>0</v>
      </c>
      <c r="H79" s="42">
        <v>0</v>
      </c>
      <c r="I79" s="42">
        <v>0</v>
      </c>
      <c r="J79" s="44">
        <v>0</v>
      </c>
      <c r="K79" s="202"/>
      <c r="L79" s="185"/>
      <c r="M79" s="12"/>
      <c r="N79" s="1"/>
    </row>
    <row r="80" spans="1:14" ht="24" customHeight="1">
      <c r="A80" s="203" t="s">
        <v>84</v>
      </c>
      <c r="B80" s="125" t="s">
        <v>101</v>
      </c>
      <c r="C80" s="14" t="s">
        <v>56</v>
      </c>
      <c r="D80" s="42">
        <f>I80</f>
        <v>295.733</v>
      </c>
      <c r="E80" s="44">
        <v>0</v>
      </c>
      <c r="F80" s="42">
        <v>0</v>
      </c>
      <c r="G80" s="42">
        <v>0</v>
      </c>
      <c r="H80" s="42">
        <v>0</v>
      </c>
      <c r="I80" s="42">
        <v>295.733</v>
      </c>
      <c r="J80" s="44">
        <v>0</v>
      </c>
      <c r="K80" s="202" t="s">
        <v>44</v>
      </c>
      <c r="L80" s="185"/>
      <c r="M80" s="12"/>
      <c r="N80" s="1"/>
    </row>
    <row r="81" spans="1:14" ht="24" customHeight="1">
      <c r="A81" s="203"/>
      <c r="B81" s="125"/>
      <c r="C81" s="9" t="s">
        <v>57</v>
      </c>
      <c r="D81" s="42">
        <v>0</v>
      </c>
      <c r="E81" s="44">
        <v>0</v>
      </c>
      <c r="F81" s="42">
        <v>0</v>
      </c>
      <c r="G81" s="42">
        <v>0</v>
      </c>
      <c r="H81" s="42">
        <v>0</v>
      </c>
      <c r="I81" s="42">
        <f aca="true" t="shared" si="0" ref="I81:I97">D81</f>
        <v>0</v>
      </c>
      <c r="J81" s="44">
        <v>0</v>
      </c>
      <c r="K81" s="202"/>
      <c r="L81" s="185"/>
      <c r="M81" s="12"/>
      <c r="N81" s="1"/>
    </row>
    <row r="82" spans="1:14" ht="24" customHeight="1">
      <c r="A82" s="203"/>
      <c r="B82" s="125"/>
      <c r="C82" s="9" t="s">
        <v>58</v>
      </c>
      <c r="D82" s="42">
        <v>0</v>
      </c>
      <c r="E82" s="44">
        <v>0</v>
      </c>
      <c r="F82" s="42">
        <v>0</v>
      </c>
      <c r="G82" s="42">
        <v>0</v>
      </c>
      <c r="H82" s="42">
        <v>0</v>
      </c>
      <c r="I82" s="42">
        <f t="shared" si="0"/>
        <v>0</v>
      </c>
      <c r="J82" s="44">
        <v>0</v>
      </c>
      <c r="K82" s="202"/>
      <c r="L82" s="185"/>
      <c r="M82" s="12"/>
      <c r="N82" s="1"/>
    </row>
    <row r="83" spans="1:14" ht="24" customHeight="1">
      <c r="A83" s="203" t="s">
        <v>85</v>
      </c>
      <c r="B83" s="125" t="s">
        <v>102</v>
      </c>
      <c r="C83" s="14" t="s">
        <v>56</v>
      </c>
      <c r="D83" s="42">
        <f>I83</f>
        <v>66.707</v>
      </c>
      <c r="E83" s="44">
        <v>0</v>
      </c>
      <c r="F83" s="42">
        <v>0</v>
      </c>
      <c r="G83" s="42">
        <v>0</v>
      </c>
      <c r="H83" s="42">
        <v>0</v>
      </c>
      <c r="I83" s="42">
        <v>66.707</v>
      </c>
      <c r="J83" s="44">
        <v>0</v>
      </c>
      <c r="K83" s="202" t="s">
        <v>44</v>
      </c>
      <c r="L83" s="185"/>
      <c r="M83" s="12"/>
      <c r="N83" s="1"/>
    </row>
    <row r="84" spans="1:14" ht="24" customHeight="1">
      <c r="A84" s="203"/>
      <c r="B84" s="125"/>
      <c r="C84" s="9" t="s">
        <v>57</v>
      </c>
      <c r="D84" s="42">
        <v>0</v>
      </c>
      <c r="E84" s="44">
        <v>0</v>
      </c>
      <c r="F84" s="42">
        <v>0</v>
      </c>
      <c r="G84" s="42">
        <v>0</v>
      </c>
      <c r="H84" s="42">
        <v>0</v>
      </c>
      <c r="I84" s="42">
        <f t="shared" si="0"/>
        <v>0</v>
      </c>
      <c r="J84" s="44">
        <v>0</v>
      </c>
      <c r="K84" s="202"/>
      <c r="L84" s="185"/>
      <c r="M84" s="12"/>
      <c r="N84" s="1"/>
    </row>
    <row r="85" spans="1:14" ht="24" customHeight="1">
      <c r="A85" s="203"/>
      <c r="B85" s="125"/>
      <c r="C85" s="9" t="s">
        <v>58</v>
      </c>
      <c r="D85" s="42">
        <v>0</v>
      </c>
      <c r="E85" s="44">
        <v>0</v>
      </c>
      <c r="F85" s="42">
        <v>0</v>
      </c>
      <c r="G85" s="42">
        <v>0</v>
      </c>
      <c r="H85" s="42">
        <v>0</v>
      </c>
      <c r="I85" s="42">
        <f t="shared" si="0"/>
        <v>0</v>
      </c>
      <c r="J85" s="44">
        <v>0</v>
      </c>
      <c r="K85" s="202"/>
      <c r="L85" s="185"/>
      <c r="M85" s="12"/>
      <c r="N85" s="1"/>
    </row>
    <row r="86" spans="1:14" ht="24" customHeight="1">
      <c r="A86" s="203" t="s">
        <v>86</v>
      </c>
      <c r="B86" s="125" t="s">
        <v>103</v>
      </c>
      <c r="C86" s="14" t="s">
        <v>56</v>
      </c>
      <c r="D86" s="42">
        <f>I86</f>
        <v>99.856</v>
      </c>
      <c r="E86" s="44">
        <v>0</v>
      </c>
      <c r="F86" s="42">
        <v>0</v>
      </c>
      <c r="G86" s="42">
        <v>0</v>
      </c>
      <c r="H86" s="42">
        <v>0</v>
      </c>
      <c r="I86" s="42">
        <v>99.856</v>
      </c>
      <c r="J86" s="44">
        <v>0</v>
      </c>
      <c r="K86" s="202" t="s">
        <v>44</v>
      </c>
      <c r="L86" s="185"/>
      <c r="M86" s="12"/>
      <c r="N86" s="1"/>
    </row>
    <row r="87" spans="1:14" ht="24" customHeight="1">
      <c r="A87" s="203"/>
      <c r="B87" s="125"/>
      <c r="C87" s="9" t="s">
        <v>57</v>
      </c>
      <c r="D87" s="42">
        <v>0</v>
      </c>
      <c r="E87" s="44">
        <v>0</v>
      </c>
      <c r="F87" s="42">
        <v>0</v>
      </c>
      <c r="G87" s="42">
        <v>0</v>
      </c>
      <c r="H87" s="42">
        <v>0</v>
      </c>
      <c r="I87" s="42">
        <f t="shared" si="0"/>
        <v>0</v>
      </c>
      <c r="J87" s="44">
        <v>0</v>
      </c>
      <c r="K87" s="202"/>
      <c r="L87" s="185"/>
      <c r="M87" s="12"/>
      <c r="N87" s="1"/>
    </row>
    <row r="88" spans="1:14" ht="24" customHeight="1">
      <c r="A88" s="203"/>
      <c r="B88" s="125"/>
      <c r="C88" s="9" t="s">
        <v>58</v>
      </c>
      <c r="D88" s="42">
        <v>0</v>
      </c>
      <c r="E88" s="44">
        <v>0</v>
      </c>
      <c r="F88" s="42">
        <v>0</v>
      </c>
      <c r="G88" s="42">
        <v>0</v>
      </c>
      <c r="H88" s="42">
        <v>0</v>
      </c>
      <c r="I88" s="42">
        <f t="shared" si="0"/>
        <v>0</v>
      </c>
      <c r="J88" s="44">
        <v>0</v>
      </c>
      <c r="K88" s="202"/>
      <c r="L88" s="185"/>
      <c r="M88" s="12"/>
      <c r="N88" s="1"/>
    </row>
    <row r="89" spans="1:14" ht="24" customHeight="1">
      <c r="A89" s="203" t="s">
        <v>87</v>
      </c>
      <c r="B89" s="125" t="s">
        <v>104</v>
      </c>
      <c r="C89" s="14" t="s">
        <v>56</v>
      </c>
      <c r="D89" s="42">
        <f>I89</f>
        <v>142.097</v>
      </c>
      <c r="E89" s="44">
        <v>0</v>
      </c>
      <c r="F89" s="42">
        <v>0</v>
      </c>
      <c r="G89" s="42">
        <v>0</v>
      </c>
      <c r="H89" s="42">
        <v>0</v>
      </c>
      <c r="I89" s="42">
        <v>142.097</v>
      </c>
      <c r="J89" s="44">
        <v>0</v>
      </c>
      <c r="K89" s="202" t="s">
        <v>44</v>
      </c>
      <c r="L89" s="185"/>
      <c r="M89" s="12"/>
      <c r="N89" s="1"/>
    </row>
    <row r="90" spans="1:14" ht="24" customHeight="1">
      <c r="A90" s="203"/>
      <c r="B90" s="125"/>
      <c r="C90" s="9" t="s">
        <v>57</v>
      </c>
      <c r="D90" s="42">
        <v>0</v>
      </c>
      <c r="E90" s="44">
        <v>0</v>
      </c>
      <c r="F90" s="42">
        <v>0</v>
      </c>
      <c r="G90" s="42">
        <v>0</v>
      </c>
      <c r="H90" s="42">
        <v>0</v>
      </c>
      <c r="I90" s="42">
        <f t="shared" si="0"/>
        <v>0</v>
      </c>
      <c r="J90" s="44">
        <v>0</v>
      </c>
      <c r="K90" s="202"/>
      <c r="L90" s="185"/>
      <c r="M90" s="12"/>
      <c r="N90" s="1"/>
    </row>
    <row r="91" spans="1:14" ht="24" customHeight="1">
      <c r="A91" s="203"/>
      <c r="B91" s="125"/>
      <c r="C91" s="9" t="s">
        <v>58</v>
      </c>
      <c r="D91" s="42">
        <v>0</v>
      </c>
      <c r="E91" s="44">
        <v>0</v>
      </c>
      <c r="F91" s="42">
        <v>0</v>
      </c>
      <c r="G91" s="42">
        <v>0</v>
      </c>
      <c r="H91" s="42">
        <v>0</v>
      </c>
      <c r="I91" s="42">
        <f t="shared" si="0"/>
        <v>0</v>
      </c>
      <c r="J91" s="44">
        <v>0</v>
      </c>
      <c r="K91" s="202"/>
      <c r="L91" s="185"/>
      <c r="M91" s="12"/>
      <c r="N91" s="1"/>
    </row>
    <row r="92" spans="1:14" ht="24" customHeight="1">
      <c r="A92" s="203" t="s">
        <v>88</v>
      </c>
      <c r="B92" s="125" t="s">
        <v>105</v>
      </c>
      <c r="C92" s="14" t="s">
        <v>56</v>
      </c>
      <c r="D92" s="42">
        <f>I92</f>
        <v>9.153</v>
      </c>
      <c r="E92" s="44">
        <v>0</v>
      </c>
      <c r="F92" s="42">
        <v>0</v>
      </c>
      <c r="G92" s="42">
        <v>0</v>
      </c>
      <c r="H92" s="42">
        <v>0</v>
      </c>
      <c r="I92" s="42">
        <v>9.153</v>
      </c>
      <c r="J92" s="44">
        <v>0</v>
      </c>
      <c r="K92" s="202" t="s">
        <v>44</v>
      </c>
      <c r="L92" s="185" t="s">
        <v>41</v>
      </c>
      <c r="M92" s="12"/>
      <c r="N92" s="1"/>
    </row>
    <row r="93" spans="1:14" ht="24" customHeight="1">
      <c r="A93" s="203"/>
      <c r="B93" s="125"/>
      <c r="C93" s="9" t="s">
        <v>57</v>
      </c>
      <c r="D93" s="42">
        <v>0</v>
      </c>
      <c r="E93" s="44">
        <v>0</v>
      </c>
      <c r="F93" s="42">
        <v>0</v>
      </c>
      <c r="G93" s="42">
        <v>0</v>
      </c>
      <c r="H93" s="42">
        <v>0</v>
      </c>
      <c r="I93" s="42">
        <f t="shared" si="0"/>
        <v>0</v>
      </c>
      <c r="J93" s="44">
        <v>0</v>
      </c>
      <c r="K93" s="202"/>
      <c r="L93" s="185"/>
      <c r="M93" s="12"/>
      <c r="N93" s="1"/>
    </row>
    <row r="94" spans="1:14" ht="24" customHeight="1">
      <c r="A94" s="203"/>
      <c r="B94" s="125"/>
      <c r="C94" s="9" t="s">
        <v>58</v>
      </c>
      <c r="D94" s="42">
        <v>0</v>
      </c>
      <c r="E94" s="44">
        <v>0</v>
      </c>
      <c r="F94" s="42">
        <v>0</v>
      </c>
      <c r="G94" s="42">
        <v>0</v>
      </c>
      <c r="H94" s="42">
        <v>0</v>
      </c>
      <c r="I94" s="42">
        <f t="shared" si="0"/>
        <v>0</v>
      </c>
      <c r="J94" s="44">
        <v>0</v>
      </c>
      <c r="K94" s="202"/>
      <c r="L94" s="185"/>
      <c r="M94" s="12"/>
      <c r="N94" s="1"/>
    </row>
    <row r="95" spans="1:14" ht="24" customHeight="1">
      <c r="A95" s="203" t="s">
        <v>89</v>
      </c>
      <c r="B95" s="125" t="s">
        <v>106</v>
      </c>
      <c r="C95" s="14" t="s">
        <v>56</v>
      </c>
      <c r="D95" s="42">
        <f>I95</f>
        <v>40.426</v>
      </c>
      <c r="E95" s="44">
        <v>0</v>
      </c>
      <c r="F95" s="42">
        <v>0</v>
      </c>
      <c r="G95" s="42">
        <v>0</v>
      </c>
      <c r="H95" s="42">
        <v>0</v>
      </c>
      <c r="I95" s="42">
        <v>40.426</v>
      </c>
      <c r="J95" s="44">
        <v>0</v>
      </c>
      <c r="K95" s="202" t="s">
        <v>44</v>
      </c>
      <c r="L95" s="185"/>
      <c r="M95" s="12"/>
      <c r="N95" s="1"/>
    </row>
    <row r="96" spans="1:14" ht="24" customHeight="1">
      <c r="A96" s="203"/>
      <c r="B96" s="125"/>
      <c r="C96" s="9" t="s">
        <v>57</v>
      </c>
      <c r="D96" s="42">
        <v>0</v>
      </c>
      <c r="E96" s="44">
        <v>0</v>
      </c>
      <c r="F96" s="42">
        <v>0</v>
      </c>
      <c r="G96" s="42">
        <v>0</v>
      </c>
      <c r="H96" s="42">
        <v>0</v>
      </c>
      <c r="I96" s="42">
        <f t="shared" si="0"/>
        <v>0</v>
      </c>
      <c r="J96" s="44">
        <v>0</v>
      </c>
      <c r="K96" s="202"/>
      <c r="L96" s="185"/>
      <c r="M96" s="12"/>
      <c r="N96" s="1"/>
    </row>
    <row r="97" spans="1:14" ht="24" customHeight="1">
      <c r="A97" s="203"/>
      <c r="B97" s="125"/>
      <c r="C97" s="9" t="s">
        <v>58</v>
      </c>
      <c r="D97" s="42">
        <v>0</v>
      </c>
      <c r="E97" s="44">
        <v>0</v>
      </c>
      <c r="F97" s="42">
        <v>0</v>
      </c>
      <c r="G97" s="42">
        <v>0</v>
      </c>
      <c r="H97" s="42">
        <v>0</v>
      </c>
      <c r="I97" s="42">
        <f t="shared" si="0"/>
        <v>0</v>
      </c>
      <c r="J97" s="44">
        <v>0</v>
      </c>
      <c r="K97" s="202"/>
      <c r="L97" s="185"/>
      <c r="M97" s="12"/>
      <c r="N97" s="1"/>
    </row>
    <row r="98" spans="1:14" ht="24" customHeight="1">
      <c r="A98" s="203" t="s">
        <v>70</v>
      </c>
      <c r="B98" s="125" t="s">
        <v>107</v>
      </c>
      <c r="C98" s="14" t="s">
        <v>56</v>
      </c>
      <c r="D98" s="42">
        <f>I98</f>
        <v>240.371</v>
      </c>
      <c r="E98" s="44">
        <v>0</v>
      </c>
      <c r="F98" s="42">
        <v>0</v>
      </c>
      <c r="G98" s="42">
        <v>0</v>
      </c>
      <c r="H98" s="42">
        <v>0</v>
      </c>
      <c r="I98" s="42">
        <v>240.371</v>
      </c>
      <c r="J98" s="44">
        <v>0</v>
      </c>
      <c r="K98" s="202" t="s">
        <v>15</v>
      </c>
      <c r="L98" s="185"/>
      <c r="M98" s="12"/>
      <c r="N98" s="1"/>
    </row>
    <row r="99" spans="1:14" ht="24" customHeight="1">
      <c r="A99" s="203"/>
      <c r="B99" s="125"/>
      <c r="C99" s="9" t="s">
        <v>57</v>
      </c>
      <c r="D99" s="42">
        <v>0</v>
      </c>
      <c r="E99" s="44">
        <v>0</v>
      </c>
      <c r="F99" s="42">
        <v>0</v>
      </c>
      <c r="G99" s="42">
        <v>0</v>
      </c>
      <c r="H99" s="42">
        <v>0</v>
      </c>
      <c r="I99" s="42">
        <f>D99</f>
        <v>0</v>
      </c>
      <c r="J99" s="44">
        <v>0</v>
      </c>
      <c r="K99" s="202"/>
      <c r="L99" s="185"/>
      <c r="M99" s="12"/>
      <c r="N99" s="1"/>
    </row>
    <row r="100" spans="1:14" ht="24" customHeight="1">
      <c r="A100" s="203"/>
      <c r="B100" s="125"/>
      <c r="C100" s="9" t="s">
        <v>58</v>
      </c>
      <c r="D100" s="42">
        <v>0</v>
      </c>
      <c r="E100" s="44">
        <v>0</v>
      </c>
      <c r="F100" s="42">
        <v>0</v>
      </c>
      <c r="G100" s="42">
        <v>0</v>
      </c>
      <c r="H100" s="42">
        <v>0</v>
      </c>
      <c r="I100" s="42">
        <f>D100</f>
        <v>0</v>
      </c>
      <c r="J100" s="44">
        <v>0</v>
      </c>
      <c r="K100" s="202"/>
      <c r="L100" s="185"/>
      <c r="M100" s="12"/>
      <c r="N100" s="1"/>
    </row>
    <row r="101" spans="1:14" ht="30" customHeight="1">
      <c r="A101" s="203" t="s">
        <v>110</v>
      </c>
      <c r="B101" s="125" t="s">
        <v>111</v>
      </c>
      <c r="C101" s="14" t="s">
        <v>56</v>
      </c>
      <c r="D101" s="42">
        <f>I101</f>
        <v>458.403</v>
      </c>
      <c r="E101" s="44">
        <v>0</v>
      </c>
      <c r="F101" s="42">
        <v>0</v>
      </c>
      <c r="G101" s="42">
        <v>0</v>
      </c>
      <c r="H101" s="42">
        <v>0</v>
      </c>
      <c r="I101" s="42">
        <v>458.403</v>
      </c>
      <c r="J101" s="44">
        <v>0</v>
      </c>
      <c r="K101" s="202" t="s">
        <v>44</v>
      </c>
      <c r="L101" s="185"/>
      <c r="M101" s="12"/>
      <c r="N101" s="1"/>
    </row>
    <row r="102" spans="1:14" ht="30" customHeight="1">
      <c r="A102" s="203"/>
      <c r="B102" s="125"/>
      <c r="C102" s="9" t="s">
        <v>57</v>
      </c>
      <c r="D102" s="42">
        <v>0</v>
      </c>
      <c r="E102" s="44">
        <v>0</v>
      </c>
      <c r="F102" s="42">
        <v>0</v>
      </c>
      <c r="G102" s="42">
        <v>0</v>
      </c>
      <c r="H102" s="42">
        <v>0</v>
      </c>
      <c r="I102" s="42">
        <f>D102</f>
        <v>0</v>
      </c>
      <c r="J102" s="44">
        <v>0</v>
      </c>
      <c r="K102" s="202"/>
      <c r="L102" s="185"/>
      <c r="M102" s="12"/>
      <c r="N102" s="1"/>
    </row>
    <row r="103" spans="1:14" ht="30" customHeight="1">
      <c r="A103" s="203"/>
      <c r="B103" s="125"/>
      <c r="C103" s="9" t="s">
        <v>58</v>
      </c>
      <c r="D103" s="42">
        <v>0</v>
      </c>
      <c r="E103" s="44">
        <v>0</v>
      </c>
      <c r="F103" s="42">
        <v>0</v>
      </c>
      <c r="G103" s="42">
        <v>0</v>
      </c>
      <c r="H103" s="42">
        <v>0</v>
      </c>
      <c r="I103" s="42">
        <f>D103</f>
        <v>0</v>
      </c>
      <c r="J103" s="44">
        <v>0</v>
      </c>
      <c r="K103" s="202"/>
      <c r="L103" s="185"/>
      <c r="M103" s="12"/>
      <c r="N103" s="1"/>
    </row>
    <row r="104" spans="1:14" ht="30" customHeight="1">
      <c r="A104" s="201" t="s">
        <v>199</v>
      </c>
      <c r="B104" s="154" t="s">
        <v>329</v>
      </c>
      <c r="C104" s="90" t="s">
        <v>56</v>
      </c>
      <c r="D104" s="71">
        <f>I104</f>
        <v>0</v>
      </c>
      <c r="E104" s="71">
        <v>0</v>
      </c>
      <c r="F104" s="71">
        <v>0</v>
      </c>
      <c r="G104" s="71">
        <v>0</v>
      </c>
      <c r="H104" s="71">
        <v>0</v>
      </c>
      <c r="I104" s="71">
        <v>0</v>
      </c>
      <c r="J104" s="71">
        <v>0</v>
      </c>
      <c r="K104" s="202" t="s">
        <v>44</v>
      </c>
      <c r="L104" s="185"/>
      <c r="M104" s="12"/>
      <c r="N104" s="1"/>
    </row>
    <row r="105" spans="1:14" ht="30" customHeight="1">
      <c r="A105" s="201"/>
      <c r="B105" s="154"/>
      <c r="C105" s="89" t="s">
        <v>57</v>
      </c>
      <c r="D105" s="71">
        <f>D108+D111</f>
        <v>1934.478</v>
      </c>
      <c r="E105" s="71">
        <v>0</v>
      </c>
      <c r="F105" s="71">
        <v>0</v>
      </c>
      <c r="G105" s="71">
        <v>0</v>
      </c>
      <c r="H105" s="71">
        <v>0</v>
      </c>
      <c r="I105" s="71">
        <f>I108+I111</f>
        <v>1934.478</v>
      </c>
      <c r="J105" s="71">
        <v>0</v>
      </c>
      <c r="K105" s="202"/>
      <c r="L105" s="185"/>
      <c r="M105" s="12"/>
      <c r="N105" s="1"/>
    </row>
    <row r="106" spans="1:14" ht="30" customHeight="1">
      <c r="A106" s="201"/>
      <c r="B106" s="154"/>
      <c r="C106" s="89" t="s">
        <v>58</v>
      </c>
      <c r="D106" s="71">
        <v>0</v>
      </c>
      <c r="E106" s="71">
        <v>0</v>
      </c>
      <c r="F106" s="71">
        <v>0</v>
      </c>
      <c r="G106" s="71">
        <v>0</v>
      </c>
      <c r="H106" s="71">
        <v>0</v>
      </c>
      <c r="I106" s="71">
        <v>0</v>
      </c>
      <c r="J106" s="71">
        <v>0</v>
      </c>
      <c r="K106" s="202"/>
      <c r="L106" s="185"/>
      <c r="M106" s="12"/>
      <c r="N106" s="1"/>
    </row>
    <row r="107" spans="1:14" ht="30" customHeight="1">
      <c r="A107" s="201" t="s">
        <v>316</v>
      </c>
      <c r="B107" s="154" t="s">
        <v>319</v>
      </c>
      <c r="C107" s="90" t="s">
        <v>56</v>
      </c>
      <c r="D107" s="71">
        <f>I107</f>
        <v>0</v>
      </c>
      <c r="E107" s="87">
        <v>0</v>
      </c>
      <c r="F107" s="71">
        <v>0</v>
      </c>
      <c r="G107" s="71">
        <v>0</v>
      </c>
      <c r="H107" s="71">
        <v>0</v>
      </c>
      <c r="I107" s="71">
        <v>0</v>
      </c>
      <c r="J107" s="87">
        <v>0</v>
      </c>
      <c r="K107" s="202" t="s">
        <v>44</v>
      </c>
      <c r="L107" s="185"/>
      <c r="M107" s="12"/>
      <c r="N107" s="1"/>
    </row>
    <row r="108" spans="1:14" ht="30" customHeight="1">
      <c r="A108" s="201"/>
      <c r="B108" s="154"/>
      <c r="C108" s="89" t="s">
        <v>57</v>
      </c>
      <c r="D108" s="71">
        <f>I108</f>
        <v>551.694</v>
      </c>
      <c r="E108" s="87">
        <v>0</v>
      </c>
      <c r="F108" s="71">
        <v>0</v>
      </c>
      <c r="G108" s="71">
        <v>0</v>
      </c>
      <c r="H108" s="71">
        <v>0</v>
      </c>
      <c r="I108" s="71">
        <v>551.694</v>
      </c>
      <c r="J108" s="87">
        <v>0</v>
      </c>
      <c r="K108" s="202"/>
      <c r="L108" s="185"/>
      <c r="M108" s="12"/>
      <c r="N108" s="1"/>
    </row>
    <row r="109" spans="1:14" ht="30" customHeight="1">
      <c r="A109" s="201"/>
      <c r="B109" s="154"/>
      <c r="C109" s="89" t="s">
        <v>58</v>
      </c>
      <c r="D109" s="71">
        <v>0</v>
      </c>
      <c r="E109" s="87">
        <v>0</v>
      </c>
      <c r="F109" s="71">
        <v>0</v>
      </c>
      <c r="G109" s="71">
        <v>0</v>
      </c>
      <c r="H109" s="71">
        <v>0</v>
      </c>
      <c r="I109" s="71">
        <f>D109</f>
        <v>0</v>
      </c>
      <c r="J109" s="87">
        <v>0</v>
      </c>
      <c r="K109" s="202"/>
      <c r="L109" s="185"/>
      <c r="M109" s="12"/>
      <c r="N109" s="1"/>
    </row>
    <row r="110" spans="1:14" ht="30" customHeight="1">
      <c r="A110" s="201" t="s">
        <v>317</v>
      </c>
      <c r="B110" s="154" t="s">
        <v>318</v>
      </c>
      <c r="C110" s="90" t="s">
        <v>56</v>
      </c>
      <c r="D110" s="71">
        <f>I110</f>
        <v>0</v>
      </c>
      <c r="E110" s="87">
        <v>0</v>
      </c>
      <c r="F110" s="71">
        <v>0</v>
      </c>
      <c r="G110" s="71">
        <v>0</v>
      </c>
      <c r="H110" s="71">
        <v>0</v>
      </c>
      <c r="I110" s="71">
        <v>0</v>
      </c>
      <c r="J110" s="87">
        <v>0</v>
      </c>
      <c r="K110" s="202" t="s">
        <v>44</v>
      </c>
      <c r="L110" s="185"/>
      <c r="M110" s="12"/>
      <c r="N110" s="1"/>
    </row>
    <row r="111" spans="1:14" ht="30" customHeight="1">
      <c r="A111" s="201"/>
      <c r="B111" s="154"/>
      <c r="C111" s="89" t="s">
        <v>57</v>
      </c>
      <c r="D111" s="71">
        <f>I111</f>
        <v>1382.784</v>
      </c>
      <c r="E111" s="87">
        <v>0</v>
      </c>
      <c r="F111" s="71">
        <v>0</v>
      </c>
      <c r="G111" s="71">
        <v>0</v>
      </c>
      <c r="H111" s="71">
        <v>0</v>
      </c>
      <c r="I111" s="71">
        <v>1382.784</v>
      </c>
      <c r="J111" s="87">
        <v>0</v>
      </c>
      <c r="K111" s="202"/>
      <c r="L111" s="185"/>
      <c r="M111" s="12"/>
      <c r="N111" s="1"/>
    </row>
    <row r="112" spans="1:14" ht="30" customHeight="1">
      <c r="A112" s="201"/>
      <c r="B112" s="154"/>
      <c r="C112" s="89" t="s">
        <v>58</v>
      </c>
      <c r="D112" s="71">
        <v>0</v>
      </c>
      <c r="E112" s="87">
        <v>0</v>
      </c>
      <c r="F112" s="71">
        <v>0</v>
      </c>
      <c r="G112" s="71">
        <v>0</v>
      </c>
      <c r="H112" s="71">
        <v>0</v>
      </c>
      <c r="I112" s="71">
        <f>D112</f>
        <v>0</v>
      </c>
      <c r="J112" s="87">
        <v>0</v>
      </c>
      <c r="K112" s="202"/>
      <c r="L112" s="185"/>
      <c r="M112" s="12"/>
      <c r="N112" s="1"/>
    </row>
    <row r="113" spans="1:14" ht="30" customHeight="1">
      <c r="A113" s="201" t="s">
        <v>200</v>
      </c>
      <c r="B113" s="154" t="s">
        <v>364</v>
      </c>
      <c r="C113" s="90" t="s">
        <v>56</v>
      </c>
      <c r="D113" s="71">
        <f>I113</f>
        <v>0</v>
      </c>
      <c r="E113" s="87">
        <v>0</v>
      </c>
      <c r="F113" s="71">
        <v>0</v>
      </c>
      <c r="G113" s="71">
        <v>0</v>
      </c>
      <c r="H113" s="71">
        <v>0</v>
      </c>
      <c r="I113" s="71">
        <v>0</v>
      </c>
      <c r="J113" s="87">
        <v>0</v>
      </c>
      <c r="K113" s="217" t="s">
        <v>44</v>
      </c>
      <c r="L113" s="185"/>
      <c r="M113" s="12"/>
      <c r="N113" s="1"/>
    </row>
    <row r="114" spans="1:14" ht="30" customHeight="1">
      <c r="A114" s="201"/>
      <c r="B114" s="154"/>
      <c r="C114" s="89" t="s">
        <v>57</v>
      </c>
      <c r="D114" s="71">
        <f>D117+D120+D123</f>
        <v>1436.96109</v>
      </c>
      <c r="E114" s="87">
        <v>0</v>
      </c>
      <c r="F114" s="71">
        <v>0</v>
      </c>
      <c r="G114" s="71">
        <v>0</v>
      </c>
      <c r="H114" s="71">
        <v>0</v>
      </c>
      <c r="I114" s="71">
        <f>I117+I120+I123</f>
        <v>1436.96109</v>
      </c>
      <c r="J114" s="87">
        <v>0</v>
      </c>
      <c r="K114" s="218"/>
      <c r="L114" s="185"/>
      <c r="M114" s="12"/>
      <c r="N114" s="1"/>
    </row>
    <row r="115" spans="1:14" ht="30" customHeight="1">
      <c r="A115" s="201"/>
      <c r="B115" s="154"/>
      <c r="C115" s="89" t="s">
        <v>58</v>
      </c>
      <c r="D115" s="71">
        <v>0</v>
      </c>
      <c r="E115" s="87">
        <v>0</v>
      </c>
      <c r="F115" s="71">
        <v>0</v>
      </c>
      <c r="G115" s="71">
        <v>0</v>
      </c>
      <c r="H115" s="71">
        <v>0</v>
      </c>
      <c r="I115" s="71">
        <f>D115</f>
        <v>0</v>
      </c>
      <c r="J115" s="87">
        <v>0</v>
      </c>
      <c r="K115" s="218"/>
      <c r="L115" s="185"/>
      <c r="M115" s="12"/>
      <c r="N115" s="1"/>
    </row>
    <row r="116" spans="1:14" ht="30" customHeight="1">
      <c r="A116" s="201" t="s">
        <v>363</v>
      </c>
      <c r="B116" s="154" t="s">
        <v>365</v>
      </c>
      <c r="C116" s="90" t="s">
        <v>56</v>
      </c>
      <c r="D116" s="71">
        <v>0</v>
      </c>
      <c r="E116" s="71">
        <v>0</v>
      </c>
      <c r="F116" s="71">
        <v>0</v>
      </c>
      <c r="G116" s="71">
        <v>0</v>
      </c>
      <c r="H116" s="71">
        <v>0</v>
      </c>
      <c r="I116" s="71">
        <v>0</v>
      </c>
      <c r="J116" s="71">
        <v>0</v>
      </c>
      <c r="K116" s="202" t="s">
        <v>44</v>
      </c>
      <c r="L116" s="185" t="s">
        <v>41</v>
      </c>
      <c r="M116" s="12"/>
      <c r="N116" s="1"/>
    </row>
    <row r="117" spans="1:14" ht="30" customHeight="1">
      <c r="A117" s="201"/>
      <c r="B117" s="154"/>
      <c r="C117" s="89" t="s">
        <v>57</v>
      </c>
      <c r="D117" s="71">
        <f>I117</f>
        <v>420.46103</v>
      </c>
      <c r="E117" s="71">
        <v>0</v>
      </c>
      <c r="F117" s="71">
        <v>0</v>
      </c>
      <c r="G117" s="71">
        <v>0</v>
      </c>
      <c r="H117" s="71">
        <v>0</v>
      </c>
      <c r="I117" s="71">
        <f>422.868-2.40697</f>
        <v>420.46103</v>
      </c>
      <c r="J117" s="71">
        <v>0</v>
      </c>
      <c r="K117" s="202"/>
      <c r="L117" s="185"/>
      <c r="M117" s="12"/>
      <c r="N117" s="1"/>
    </row>
    <row r="118" spans="1:14" ht="30" customHeight="1">
      <c r="A118" s="201"/>
      <c r="B118" s="154"/>
      <c r="C118" s="89" t="s">
        <v>58</v>
      </c>
      <c r="D118" s="71">
        <v>0</v>
      </c>
      <c r="E118" s="71">
        <v>0</v>
      </c>
      <c r="F118" s="71">
        <v>0</v>
      </c>
      <c r="G118" s="71">
        <v>0</v>
      </c>
      <c r="H118" s="71">
        <v>0</v>
      </c>
      <c r="I118" s="71">
        <v>0</v>
      </c>
      <c r="J118" s="71">
        <v>0</v>
      </c>
      <c r="K118" s="202"/>
      <c r="L118" s="185"/>
      <c r="M118" s="12"/>
      <c r="N118" s="1"/>
    </row>
    <row r="119" spans="1:14" ht="30" customHeight="1">
      <c r="A119" s="201" t="s">
        <v>366</v>
      </c>
      <c r="B119" s="154" t="s">
        <v>367</v>
      </c>
      <c r="C119" s="90" t="s">
        <v>56</v>
      </c>
      <c r="D119" s="71">
        <v>0</v>
      </c>
      <c r="E119" s="71">
        <v>0</v>
      </c>
      <c r="F119" s="71">
        <v>0</v>
      </c>
      <c r="G119" s="71">
        <v>0</v>
      </c>
      <c r="H119" s="71">
        <v>0</v>
      </c>
      <c r="I119" s="71">
        <v>0</v>
      </c>
      <c r="J119" s="71">
        <v>0</v>
      </c>
      <c r="K119" s="202" t="s">
        <v>44</v>
      </c>
      <c r="L119" s="185"/>
      <c r="M119" s="12"/>
      <c r="N119" s="1"/>
    </row>
    <row r="120" spans="1:14" ht="30" customHeight="1">
      <c r="A120" s="201"/>
      <c r="B120" s="154"/>
      <c r="C120" s="89" t="s">
        <v>57</v>
      </c>
      <c r="D120" s="71">
        <f>I120</f>
        <v>762.20503</v>
      </c>
      <c r="E120" s="71">
        <v>0</v>
      </c>
      <c r="F120" s="71">
        <v>0</v>
      </c>
      <c r="G120" s="71">
        <v>0</v>
      </c>
      <c r="H120" s="71">
        <v>0</v>
      </c>
      <c r="I120" s="71">
        <f>764.612-2.40697</f>
        <v>762.20503</v>
      </c>
      <c r="J120" s="71">
        <v>0</v>
      </c>
      <c r="K120" s="202"/>
      <c r="L120" s="185"/>
      <c r="M120" s="12"/>
      <c r="N120" s="1"/>
    </row>
    <row r="121" spans="1:14" ht="30" customHeight="1">
      <c r="A121" s="201"/>
      <c r="B121" s="154"/>
      <c r="C121" s="89" t="s">
        <v>58</v>
      </c>
      <c r="D121" s="71">
        <v>0</v>
      </c>
      <c r="E121" s="71">
        <v>0</v>
      </c>
      <c r="F121" s="71">
        <v>0</v>
      </c>
      <c r="G121" s="71">
        <v>0</v>
      </c>
      <c r="H121" s="71">
        <v>0</v>
      </c>
      <c r="I121" s="71">
        <v>0</v>
      </c>
      <c r="J121" s="71">
        <v>0</v>
      </c>
      <c r="K121" s="202"/>
      <c r="L121" s="185"/>
      <c r="M121" s="12"/>
      <c r="N121" s="1"/>
    </row>
    <row r="122" spans="1:14" ht="30" customHeight="1">
      <c r="A122" s="201" t="s">
        <v>368</v>
      </c>
      <c r="B122" s="154" t="s">
        <v>369</v>
      </c>
      <c r="C122" s="90" t="s">
        <v>56</v>
      </c>
      <c r="D122" s="71">
        <v>0</v>
      </c>
      <c r="E122" s="71">
        <v>0</v>
      </c>
      <c r="F122" s="71">
        <v>0</v>
      </c>
      <c r="G122" s="71">
        <v>0</v>
      </c>
      <c r="H122" s="71">
        <v>0</v>
      </c>
      <c r="I122" s="71">
        <v>0</v>
      </c>
      <c r="J122" s="71">
        <v>0</v>
      </c>
      <c r="K122" s="202" t="s">
        <v>44</v>
      </c>
      <c r="L122" s="185"/>
      <c r="M122" s="12"/>
      <c r="N122" s="1"/>
    </row>
    <row r="123" spans="1:14" ht="30" customHeight="1">
      <c r="A123" s="201"/>
      <c r="B123" s="154"/>
      <c r="C123" s="89" t="s">
        <v>57</v>
      </c>
      <c r="D123" s="71">
        <f>I123</f>
        <v>254.29503</v>
      </c>
      <c r="E123" s="71">
        <v>0</v>
      </c>
      <c r="F123" s="71">
        <v>0</v>
      </c>
      <c r="G123" s="71">
        <v>0</v>
      </c>
      <c r="H123" s="71">
        <v>0</v>
      </c>
      <c r="I123" s="71">
        <f>256.702-2.40697</f>
        <v>254.29503</v>
      </c>
      <c r="J123" s="71">
        <v>0</v>
      </c>
      <c r="K123" s="202"/>
      <c r="L123" s="185"/>
      <c r="M123" s="12"/>
      <c r="N123" s="1"/>
    </row>
    <row r="124" spans="1:14" ht="30" customHeight="1">
      <c r="A124" s="201"/>
      <c r="B124" s="154"/>
      <c r="C124" s="89" t="s">
        <v>58</v>
      </c>
      <c r="D124" s="71">
        <v>0</v>
      </c>
      <c r="E124" s="71">
        <v>0</v>
      </c>
      <c r="F124" s="71">
        <v>0</v>
      </c>
      <c r="G124" s="71">
        <v>0</v>
      </c>
      <c r="H124" s="71">
        <v>0</v>
      </c>
      <c r="I124" s="71">
        <v>0</v>
      </c>
      <c r="J124" s="71">
        <v>0</v>
      </c>
      <c r="K124" s="202"/>
      <c r="L124" s="185"/>
      <c r="M124" s="12"/>
      <c r="N124" s="1"/>
    </row>
    <row r="125" spans="1:14" ht="30" customHeight="1">
      <c r="A125" s="201" t="s">
        <v>205</v>
      </c>
      <c r="B125" s="154" t="s">
        <v>389</v>
      </c>
      <c r="C125" s="90" t="s">
        <v>56</v>
      </c>
      <c r="D125" s="71">
        <v>0</v>
      </c>
      <c r="E125" s="71">
        <v>0</v>
      </c>
      <c r="F125" s="71">
        <v>0</v>
      </c>
      <c r="G125" s="71">
        <v>0</v>
      </c>
      <c r="H125" s="71">
        <v>0</v>
      </c>
      <c r="I125" s="71">
        <v>0</v>
      </c>
      <c r="J125" s="71">
        <v>0</v>
      </c>
      <c r="K125" s="202" t="s">
        <v>44</v>
      </c>
      <c r="L125" s="185"/>
      <c r="M125" s="12"/>
      <c r="N125" s="1"/>
    </row>
    <row r="126" spans="1:14" ht="30" customHeight="1">
      <c r="A126" s="201"/>
      <c r="B126" s="154"/>
      <c r="C126" s="89" t="s">
        <v>57</v>
      </c>
      <c r="D126" s="71">
        <f>I126</f>
        <v>188.42908</v>
      </c>
      <c r="E126" s="71">
        <v>0</v>
      </c>
      <c r="F126" s="71">
        <v>0</v>
      </c>
      <c r="G126" s="71">
        <v>0</v>
      </c>
      <c r="H126" s="71">
        <v>0</v>
      </c>
      <c r="I126" s="71">
        <v>188.42908</v>
      </c>
      <c r="J126" s="71">
        <v>0</v>
      </c>
      <c r="K126" s="202"/>
      <c r="L126" s="185"/>
      <c r="M126" s="12"/>
      <c r="N126" s="1"/>
    </row>
    <row r="127" spans="1:14" ht="30" customHeight="1">
      <c r="A127" s="201"/>
      <c r="B127" s="154"/>
      <c r="C127" s="89" t="s">
        <v>58</v>
      </c>
      <c r="D127" s="71">
        <v>0</v>
      </c>
      <c r="E127" s="71">
        <v>0</v>
      </c>
      <c r="F127" s="71">
        <v>0</v>
      </c>
      <c r="G127" s="71">
        <v>0</v>
      </c>
      <c r="H127" s="71">
        <v>0</v>
      </c>
      <c r="I127" s="71">
        <v>0</v>
      </c>
      <c r="J127" s="71">
        <v>0</v>
      </c>
      <c r="K127" s="202"/>
      <c r="L127" s="185"/>
      <c r="M127" s="12"/>
      <c r="N127" s="1"/>
    </row>
    <row r="128" spans="1:14" ht="30" customHeight="1">
      <c r="A128" s="203" t="s">
        <v>370</v>
      </c>
      <c r="B128" s="125" t="s">
        <v>206</v>
      </c>
      <c r="C128" s="14" t="s">
        <v>57</v>
      </c>
      <c r="D128" s="42">
        <f>I128</f>
        <v>0</v>
      </c>
      <c r="E128" s="44">
        <v>0</v>
      </c>
      <c r="F128" s="42">
        <v>0</v>
      </c>
      <c r="G128" s="42">
        <v>0</v>
      </c>
      <c r="H128" s="42">
        <v>0</v>
      </c>
      <c r="I128" s="42">
        <v>0</v>
      </c>
      <c r="J128" s="44">
        <v>0</v>
      </c>
      <c r="K128" s="202" t="s">
        <v>44</v>
      </c>
      <c r="L128" s="185"/>
      <c r="M128" s="12"/>
      <c r="N128" s="1"/>
    </row>
    <row r="129" spans="1:14" ht="30" customHeight="1">
      <c r="A129" s="203"/>
      <c r="B129" s="125"/>
      <c r="C129" s="9" t="s">
        <v>58</v>
      </c>
      <c r="D129" s="42">
        <f>I129</f>
        <v>0</v>
      </c>
      <c r="E129" s="44">
        <v>0</v>
      </c>
      <c r="F129" s="42">
        <v>0</v>
      </c>
      <c r="G129" s="42">
        <v>0</v>
      </c>
      <c r="H129" s="42">
        <v>0</v>
      </c>
      <c r="I129" s="42">
        <v>0</v>
      </c>
      <c r="J129" s="44">
        <v>0</v>
      </c>
      <c r="K129" s="202"/>
      <c r="L129" s="185"/>
      <c r="M129" s="12"/>
      <c r="N129" s="1"/>
    </row>
    <row r="130" spans="1:14" ht="30" customHeight="1">
      <c r="A130" s="203"/>
      <c r="B130" s="125"/>
      <c r="C130" s="9" t="s">
        <v>202</v>
      </c>
      <c r="D130" s="42">
        <v>0</v>
      </c>
      <c r="E130" s="44">
        <v>0</v>
      </c>
      <c r="F130" s="42">
        <v>0</v>
      </c>
      <c r="G130" s="42">
        <v>0</v>
      </c>
      <c r="H130" s="42">
        <v>0</v>
      </c>
      <c r="I130" s="42">
        <f>D130</f>
        <v>0</v>
      </c>
      <c r="J130" s="44">
        <v>0</v>
      </c>
      <c r="K130" s="202"/>
      <c r="L130" s="149"/>
      <c r="M130" s="12"/>
      <c r="N130" s="1"/>
    </row>
    <row r="131" spans="1:14" ht="24" customHeight="1">
      <c r="A131" s="63" t="s">
        <v>90</v>
      </c>
      <c r="B131" s="211" t="s">
        <v>332</v>
      </c>
      <c r="C131" s="211"/>
      <c r="D131" s="211"/>
      <c r="E131" s="211"/>
      <c r="F131" s="211"/>
      <c r="G131" s="211"/>
      <c r="H131" s="211"/>
      <c r="I131" s="211"/>
      <c r="J131" s="211"/>
      <c r="K131" s="211"/>
      <c r="L131" s="211"/>
      <c r="M131" s="12"/>
      <c r="N131" s="1"/>
    </row>
    <row r="132" spans="1:14" ht="24" customHeight="1">
      <c r="A132" s="215" t="s">
        <v>92</v>
      </c>
      <c r="B132" s="215"/>
      <c r="C132" s="215"/>
      <c r="D132" s="215"/>
      <c r="E132" s="215"/>
      <c r="F132" s="215"/>
      <c r="G132" s="215"/>
      <c r="H132" s="215"/>
      <c r="I132" s="215"/>
      <c r="J132" s="215"/>
      <c r="K132" s="215"/>
      <c r="L132" s="215"/>
      <c r="M132" s="12"/>
      <c r="N132" s="1"/>
    </row>
    <row r="133" spans="1:14" ht="24" customHeight="1">
      <c r="A133" s="215" t="s">
        <v>91</v>
      </c>
      <c r="B133" s="215"/>
      <c r="C133" s="215"/>
      <c r="D133" s="215"/>
      <c r="E133" s="215"/>
      <c r="F133" s="215"/>
      <c r="G133" s="215"/>
      <c r="H133" s="215"/>
      <c r="I133" s="215"/>
      <c r="J133" s="215"/>
      <c r="K133" s="215"/>
      <c r="L133" s="215"/>
      <c r="M133" s="12"/>
      <c r="N133" s="1"/>
    </row>
    <row r="134" spans="1:14" ht="24" customHeight="1">
      <c r="A134" s="215" t="s">
        <v>52</v>
      </c>
      <c r="B134" s="215"/>
      <c r="C134" s="215"/>
      <c r="D134" s="215"/>
      <c r="E134" s="215"/>
      <c r="F134" s="215"/>
      <c r="G134" s="215"/>
      <c r="H134" s="215"/>
      <c r="I134" s="215"/>
      <c r="J134" s="215"/>
      <c r="K134" s="215"/>
      <c r="L134" s="215"/>
      <c r="M134" s="12"/>
      <c r="N134" s="1"/>
    </row>
    <row r="135" spans="1:14" ht="39.75" customHeight="1">
      <c r="A135" s="203" t="s">
        <v>93</v>
      </c>
      <c r="B135" s="125" t="s">
        <v>333</v>
      </c>
      <c r="C135" s="14" t="s">
        <v>56</v>
      </c>
      <c r="D135" s="42">
        <f>F135+I135</f>
        <v>907.78526</v>
      </c>
      <c r="E135" s="91">
        <v>0</v>
      </c>
      <c r="F135" s="42">
        <v>862.396</v>
      </c>
      <c r="G135" s="91">
        <v>0</v>
      </c>
      <c r="H135" s="91">
        <v>0</v>
      </c>
      <c r="I135" s="42">
        <v>45.38926</v>
      </c>
      <c r="J135" s="91">
        <v>0</v>
      </c>
      <c r="K135" s="202" t="s">
        <v>94</v>
      </c>
      <c r="L135" s="125" t="s">
        <v>95</v>
      </c>
      <c r="M135" s="12"/>
      <c r="N135" s="1"/>
    </row>
    <row r="136" spans="1:14" ht="39.75" customHeight="1">
      <c r="A136" s="203"/>
      <c r="B136" s="125"/>
      <c r="C136" s="9" t="s">
        <v>57</v>
      </c>
      <c r="D136" s="42">
        <f>I136+F136</f>
        <v>878.2640000000001</v>
      </c>
      <c r="E136" s="91">
        <v>0</v>
      </c>
      <c r="F136" s="91">
        <f>G136+H136</f>
        <v>797.6415400000001</v>
      </c>
      <c r="G136" s="91">
        <v>707.83009</v>
      </c>
      <c r="H136" s="91">
        <v>89.81145</v>
      </c>
      <c r="I136" s="42">
        <v>80.62246</v>
      </c>
      <c r="J136" s="91">
        <v>0</v>
      </c>
      <c r="K136" s="202"/>
      <c r="L136" s="125"/>
      <c r="M136" s="12"/>
      <c r="N136" s="1"/>
    </row>
    <row r="137" spans="1:14" ht="39.75" customHeight="1">
      <c r="A137" s="203"/>
      <c r="B137" s="125"/>
      <c r="C137" s="9" t="s">
        <v>58</v>
      </c>
      <c r="D137" s="42">
        <v>0</v>
      </c>
      <c r="E137" s="91">
        <v>0</v>
      </c>
      <c r="F137" s="42">
        <v>0</v>
      </c>
      <c r="G137" s="91">
        <v>0</v>
      </c>
      <c r="H137" s="91">
        <v>0</v>
      </c>
      <c r="I137" s="42">
        <f>D137</f>
        <v>0</v>
      </c>
      <c r="J137" s="91">
        <v>0</v>
      </c>
      <c r="K137" s="202"/>
      <c r="L137" s="125"/>
      <c r="M137" s="12"/>
      <c r="N137" s="1"/>
    </row>
    <row r="138" spans="1:14" ht="19.5" customHeight="1">
      <c r="A138" s="203"/>
      <c r="B138" s="214" t="s">
        <v>11</v>
      </c>
      <c r="C138" s="208" t="s">
        <v>56</v>
      </c>
      <c r="D138" s="45">
        <f>D18+D22+D30+D98</f>
        <v>2123.93471</v>
      </c>
      <c r="E138" s="45">
        <f>E22</f>
        <v>120.6</v>
      </c>
      <c r="F138" s="46">
        <v>0</v>
      </c>
      <c r="G138" s="45">
        <v>0</v>
      </c>
      <c r="H138" s="46">
        <v>0</v>
      </c>
      <c r="I138" s="45">
        <f>I18+I22+I30+I98</f>
        <v>2003.33471</v>
      </c>
      <c r="J138" s="42">
        <v>0</v>
      </c>
      <c r="K138" s="14" t="s">
        <v>15</v>
      </c>
      <c r="L138" s="125"/>
      <c r="M138" s="12"/>
      <c r="N138" s="1"/>
    </row>
    <row r="139" spans="1:14" ht="19.5" customHeight="1">
      <c r="A139" s="203"/>
      <c r="B139" s="214"/>
      <c r="C139" s="208"/>
      <c r="D139" s="45">
        <f>D26+D71+D74+D77+D80+D34+D83+D86+D89+D92+D95+D37+D101+D40+D43+D46</f>
        <v>2651.8309999999997</v>
      </c>
      <c r="E139" s="45">
        <v>0</v>
      </c>
      <c r="F139" s="46">
        <v>0</v>
      </c>
      <c r="G139" s="45">
        <v>0</v>
      </c>
      <c r="H139" s="46">
        <v>0</v>
      </c>
      <c r="I139" s="45">
        <f>I26+I71+I74+I77+I80+I83+I86+I89+I92+I95+I34+I37+I101+I40+I43+I46</f>
        <v>2651.8309999999997</v>
      </c>
      <c r="J139" s="46">
        <v>0</v>
      </c>
      <c r="K139" s="14" t="s">
        <v>14</v>
      </c>
      <c r="L139" s="125"/>
      <c r="M139" s="12"/>
      <c r="N139" s="1"/>
    </row>
    <row r="140" spans="1:14" ht="19.5" customHeight="1">
      <c r="A140" s="203"/>
      <c r="B140" s="214"/>
      <c r="C140" s="208"/>
      <c r="D140" s="45">
        <f>D135</f>
        <v>907.78526</v>
      </c>
      <c r="E140" s="45">
        <v>0</v>
      </c>
      <c r="F140" s="46">
        <f>F135</f>
        <v>862.396</v>
      </c>
      <c r="G140" s="45">
        <f>G135</f>
        <v>0</v>
      </c>
      <c r="H140" s="46">
        <v>0</v>
      </c>
      <c r="I140" s="45">
        <f>I135</f>
        <v>45.38926</v>
      </c>
      <c r="J140" s="46">
        <v>0</v>
      </c>
      <c r="K140" s="14" t="s">
        <v>94</v>
      </c>
      <c r="L140" s="125"/>
      <c r="M140" s="12"/>
      <c r="N140" s="1"/>
    </row>
    <row r="141" spans="1:14" ht="19.5" customHeight="1">
      <c r="A141" s="203"/>
      <c r="B141" s="214"/>
      <c r="C141" s="30" t="s">
        <v>71</v>
      </c>
      <c r="D141" s="45">
        <f>D138+D139+D140</f>
        <v>5683.550969999999</v>
      </c>
      <c r="E141" s="45">
        <f>E138</f>
        <v>120.6</v>
      </c>
      <c r="F141" s="46">
        <f>F140</f>
        <v>862.396</v>
      </c>
      <c r="G141" s="45">
        <f>G140</f>
        <v>0</v>
      </c>
      <c r="H141" s="46">
        <v>0</v>
      </c>
      <c r="I141" s="45">
        <f>I138+I139+I140</f>
        <v>4700.554969999999</v>
      </c>
      <c r="J141" s="46">
        <v>0</v>
      </c>
      <c r="K141" s="14"/>
      <c r="L141" s="125"/>
      <c r="M141" s="12"/>
      <c r="N141" s="1"/>
    </row>
    <row r="142" spans="1:14" ht="19.5" customHeight="1">
      <c r="A142" s="203"/>
      <c r="B142" s="214"/>
      <c r="C142" s="209" t="s">
        <v>57</v>
      </c>
      <c r="D142" s="45">
        <f>E142+I142</f>
        <v>3312.457</v>
      </c>
      <c r="E142" s="45">
        <v>120.6</v>
      </c>
      <c r="F142" s="46">
        <v>0</v>
      </c>
      <c r="G142" s="45">
        <v>0</v>
      </c>
      <c r="H142" s="46">
        <v>0</v>
      </c>
      <c r="I142" s="45">
        <f>I19+I31+I53+I62</f>
        <v>3191.857</v>
      </c>
      <c r="J142" s="46">
        <v>0</v>
      </c>
      <c r="K142" s="14" t="s">
        <v>15</v>
      </c>
      <c r="L142" s="125"/>
      <c r="M142" s="12"/>
      <c r="N142" s="1"/>
    </row>
    <row r="143" spans="1:14" ht="19.5" customHeight="1">
      <c r="A143" s="203"/>
      <c r="B143" s="214"/>
      <c r="C143" s="209"/>
      <c r="D143" s="45">
        <f>D27+D35+D38+D41+D44+D47+D50+D69+D72+D75+D78+D81+D84+D87+D90+D93+D96+D102+D108+D111+D129+D114+D126+D56+D59</f>
        <v>4350.37942</v>
      </c>
      <c r="E143" s="45">
        <v>0</v>
      </c>
      <c r="F143" s="46">
        <v>0</v>
      </c>
      <c r="G143" s="45">
        <v>0</v>
      </c>
      <c r="H143" s="46">
        <v>0</v>
      </c>
      <c r="I143" s="45">
        <f>I27+I41+I44+I50+I56+I59+I105+I114+I126</f>
        <v>4350.37942</v>
      </c>
      <c r="J143" s="46">
        <v>0</v>
      </c>
      <c r="K143" s="14" t="s">
        <v>14</v>
      </c>
      <c r="L143" s="125"/>
      <c r="M143" s="12"/>
      <c r="N143" s="1"/>
    </row>
    <row r="144" spans="1:14" ht="19.5" customHeight="1">
      <c r="A144" s="203"/>
      <c r="B144" s="214"/>
      <c r="C144" s="209"/>
      <c r="D144" s="45">
        <f>F144+I144</f>
        <v>878.2640000000001</v>
      </c>
      <c r="E144" s="45">
        <v>0</v>
      </c>
      <c r="F144" s="45">
        <f>G144+H144</f>
        <v>797.6415400000001</v>
      </c>
      <c r="G144" s="45">
        <f>G136</f>
        <v>707.83009</v>
      </c>
      <c r="H144" s="45">
        <f>H136</f>
        <v>89.81145</v>
      </c>
      <c r="I144" s="45">
        <f>I136</f>
        <v>80.62246</v>
      </c>
      <c r="J144" s="46">
        <v>0</v>
      </c>
      <c r="K144" s="14" t="s">
        <v>94</v>
      </c>
      <c r="L144" s="125"/>
      <c r="M144" s="12"/>
      <c r="N144" s="1"/>
    </row>
    <row r="145" spans="1:14" ht="19.5" customHeight="1">
      <c r="A145" s="203"/>
      <c r="B145" s="214"/>
      <c r="C145" s="75" t="s">
        <v>72</v>
      </c>
      <c r="D145" s="45">
        <f>D142+D143+D144</f>
        <v>8541.100419999999</v>
      </c>
      <c r="E145" s="45">
        <f>E142</f>
        <v>120.6</v>
      </c>
      <c r="F145" s="46">
        <f>F144</f>
        <v>797.6415400000001</v>
      </c>
      <c r="G145" s="45">
        <f>G142+G143+G144</f>
        <v>707.83009</v>
      </c>
      <c r="H145" s="46">
        <f>H144</f>
        <v>89.81145</v>
      </c>
      <c r="I145" s="45">
        <f>I142+I143+I144</f>
        <v>7622.85888</v>
      </c>
      <c r="J145" s="46">
        <v>0</v>
      </c>
      <c r="K145" s="14"/>
      <c r="L145" s="125"/>
      <c r="M145" s="12"/>
      <c r="N145" s="1"/>
    </row>
    <row r="146" spans="1:14" ht="19.5" customHeight="1">
      <c r="A146" s="203"/>
      <c r="B146" s="214"/>
      <c r="C146" s="208" t="s">
        <v>58</v>
      </c>
      <c r="D146" s="45">
        <f>D20+D24+D32</f>
        <v>2370.6</v>
      </c>
      <c r="E146" s="45">
        <v>120.6</v>
      </c>
      <c r="F146" s="46">
        <v>0</v>
      </c>
      <c r="G146" s="45">
        <v>0</v>
      </c>
      <c r="H146" s="46">
        <v>0</v>
      </c>
      <c r="I146" s="45">
        <f>I20+I24+I32</f>
        <v>2250</v>
      </c>
      <c r="J146" s="45">
        <v>0</v>
      </c>
      <c r="K146" s="14" t="s">
        <v>15</v>
      </c>
      <c r="L146" s="125"/>
      <c r="M146" s="12"/>
      <c r="N146" s="1"/>
    </row>
    <row r="147" spans="1:14" ht="19.5" customHeight="1">
      <c r="A147" s="203"/>
      <c r="B147" s="214"/>
      <c r="C147" s="208"/>
      <c r="D147" s="45">
        <f>D76+D79</f>
        <v>0</v>
      </c>
      <c r="E147" s="45">
        <v>0</v>
      </c>
      <c r="F147" s="46">
        <v>0</v>
      </c>
      <c r="G147" s="45">
        <v>0</v>
      </c>
      <c r="H147" s="46">
        <v>0</v>
      </c>
      <c r="I147" s="45">
        <f>I76+I79</f>
        <v>0</v>
      </c>
      <c r="J147" s="45">
        <v>0</v>
      </c>
      <c r="K147" s="14" t="s">
        <v>14</v>
      </c>
      <c r="L147" s="125"/>
      <c r="M147" s="12"/>
      <c r="N147" s="1"/>
    </row>
    <row r="148" spans="1:14" ht="19.5" customHeight="1">
      <c r="A148" s="203"/>
      <c r="B148" s="214"/>
      <c r="C148" s="27" t="s">
        <v>73</v>
      </c>
      <c r="D148" s="45">
        <f>D146+D147</f>
        <v>2370.6</v>
      </c>
      <c r="E148" s="45">
        <f>E146</f>
        <v>120.6</v>
      </c>
      <c r="F148" s="46">
        <v>0</v>
      </c>
      <c r="G148" s="45">
        <v>0</v>
      </c>
      <c r="H148" s="46">
        <v>0</v>
      </c>
      <c r="I148" s="45">
        <f>I146+I147</f>
        <v>2250</v>
      </c>
      <c r="J148" s="46">
        <v>0</v>
      </c>
      <c r="K148" s="73"/>
      <c r="L148" s="125"/>
      <c r="M148" s="12"/>
      <c r="N148" s="1"/>
    </row>
    <row r="149" spans="1:12" ht="18.75" customHeight="1">
      <c r="A149" s="203"/>
      <c r="B149" s="214"/>
      <c r="C149" s="208" t="s">
        <v>202</v>
      </c>
      <c r="D149" s="45">
        <f>E149+I149</f>
        <v>2370.6</v>
      </c>
      <c r="E149" s="45">
        <v>120.6</v>
      </c>
      <c r="F149" s="46">
        <v>0</v>
      </c>
      <c r="G149" s="45">
        <v>0</v>
      </c>
      <c r="H149" s="46">
        <v>0</v>
      </c>
      <c r="I149" s="45">
        <f>I21+I25+I29+I33</f>
        <v>2250</v>
      </c>
      <c r="J149" s="45">
        <v>0</v>
      </c>
      <c r="K149" s="14" t="s">
        <v>15</v>
      </c>
      <c r="L149" s="125"/>
    </row>
    <row r="150" spans="1:12" ht="20.25" customHeight="1">
      <c r="A150" s="203"/>
      <c r="B150" s="214"/>
      <c r="C150" s="208"/>
      <c r="D150" s="45">
        <v>0</v>
      </c>
      <c r="E150" s="45">
        <v>0</v>
      </c>
      <c r="F150" s="46">
        <v>0</v>
      </c>
      <c r="G150" s="45">
        <v>0</v>
      </c>
      <c r="H150" s="46">
        <v>0</v>
      </c>
      <c r="I150" s="45">
        <v>0</v>
      </c>
      <c r="J150" s="45">
        <v>0</v>
      </c>
      <c r="K150" s="14" t="s">
        <v>14</v>
      </c>
      <c r="L150" s="125"/>
    </row>
    <row r="151" spans="1:12" ht="19.5" customHeight="1">
      <c r="A151" s="203"/>
      <c r="B151" s="214"/>
      <c r="C151" s="27" t="s">
        <v>203</v>
      </c>
      <c r="D151" s="45">
        <f>D149+D150</f>
        <v>2370.6</v>
      </c>
      <c r="E151" s="45">
        <f>E25</f>
        <v>120.6</v>
      </c>
      <c r="F151" s="46">
        <v>0</v>
      </c>
      <c r="G151" s="45">
        <v>0</v>
      </c>
      <c r="H151" s="46">
        <v>0</v>
      </c>
      <c r="I151" s="45">
        <f>I149+I150</f>
        <v>2250</v>
      </c>
      <c r="J151" s="46">
        <v>0</v>
      </c>
      <c r="K151" s="73"/>
      <c r="L151" s="125"/>
    </row>
    <row r="152" spans="1:12" ht="18" customHeight="1">
      <c r="A152" s="203"/>
      <c r="B152" s="214"/>
      <c r="C152" s="34" t="s">
        <v>204</v>
      </c>
      <c r="D152" s="47">
        <f>D141+D145+D148+D151</f>
        <v>18965.851389999996</v>
      </c>
      <c r="E152" s="47">
        <f>E141+E145+E148+E151</f>
        <v>482.4</v>
      </c>
      <c r="F152" s="47">
        <f>F141+F145+F148+F151</f>
        <v>1660.03754</v>
      </c>
      <c r="G152" s="47">
        <f>G141+G145+G148+G151</f>
        <v>707.83009</v>
      </c>
      <c r="H152" s="47">
        <f>H144</f>
        <v>89.81145</v>
      </c>
      <c r="I152" s="47">
        <f>I141+I145+I148+I151</f>
        <v>16823.413849999997</v>
      </c>
      <c r="J152" s="47">
        <v>0</v>
      </c>
      <c r="K152" s="14"/>
      <c r="L152" s="125"/>
    </row>
    <row r="153" spans="1:10" ht="18" customHeight="1">
      <c r="A153" s="25"/>
      <c r="B153" s="207"/>
      <c r="C153" s="207"/>
      <c r="D153" s="207"/>
      <c r="E153" s="207"/>
      <c r="F153" s="207"/>
      <c r="G153" s="207"/>
      <c r="H153" s="207"/>
      <c r="I153" s="207"/>
      <c r="J153" s="207"/>
    </row>
    <row r="154" spans="1:10" ht="13.5" customHeight="1">
      <c r="A154" s="25"/>
      <c r="B154" s="130"/>
      <c r="C154" s="130"/>
      <c r="D154" s="130"/>
      <c r="E154" s="21"/>
      <c r="F154" s="21"/>
      <c r="G154" s="21"/>
      <c r="H154" s="130"/>
      <c r="I154" s="130"/>
      <c r="J154" s="21"/>
    </row>
    <row r="155" spans="1:10" ht="18.75" customHeight="1">
      <c r="A155" s="25"/>
      <c r="B155" s="21"/>
      <c r="C155" s="21"/>
      <c r="D155" s="23"/>
      <c r="E155" s="23"/>
      <c r="F155" s="23"/>
      <c r="G155" s="23"/>
      <c r="H155" s="23"/>
      <c r="I155" s="23"/>
      <c r="J155" s="21"/>
    </row>
    <row r="156" spans="1:10" ht="17.25" customHeight="1">
      <c r="A156" s="25"/>
      <c r="B156" s="41"/>
      <c r="C156" s="41"/>
      <c r="D156" s="41"/>
      <c r="E156" s="41"/>
      <c r="F156" s="41"/>
      <c r="G156" s="41"/>
      <c r="H156" s="206"/>
      <c r="I156" s="206"/>
      <c r="J156" s="41"/>
    </row>
    <row r="157" ht="21.75" customHeight="1">
      <c r="A157" s="25"/>
    </row>
    <row r="158" spans="1:10" ht="18" customHeight="1">
      <c r="A158" s="25"/>
      <c r="B158" s="21"/>
      <c r="C158" s="21"/>
      <c r="D158" s="21"/>
      <c r="E158" s="21"/>
      <c r="F158" s="21"/>
      <c r="G158" s="21"/>
      <c r="H158" s="130"/>
      <c r="I158" s="130"/>
      <c r="J158" s="21"/>
    </row>
    <row r="159" spans="1:10" ht="15">
      <c r="A159" s="25"/>
      <c r="B159" s="10"/>
      <c r="C159" s="25"/>
      <c r="D159" s="25"/>
      <c r="E159" s="25"/>
      <c r="F159" s="25"/>
      <c r="G159" s="25"/>
      <c r="H159" s="25"/>
      <c r="I159" s="25"/>
      <c r="J159" s="25"/>
    </row>
  </sheetData>
  <sheetProtection/>
  <mergeCells count="158">
    <mergeCell ref="L92:L115"/>
    <mergeCell ref="L116:L130"/>
    <mergeCell ref="J7:J11"/>
    <mergeCell ref="K46:K48"/>
    <mergeCell ref="K128:K130"/>
    <mergeCell ref="K110:K112"/>
    <mergeCell ref="K107:K109"/>
    <mergeCell ref="K101:K103"/>
    <mergeCell ref="K113:K115"/>
    <mergeCell ref="F8:I8"/>
    <mergeCell ref="F9:H9"/>
    <mergeCell ref="E8:E11"/>
    <mergeCell ref="A52:A54"/>
    <mergeCell ref="B52:B54"/>
    <mergeCell ref="A49:A51"/>
    <mergeCell ref="B49:B51"/>
    <mergeCell ref="A7:A11"/>
    <mergeCell ref="B7:B11"/>
    <mergeCell ref="C7:C11"/>
    <mergeCell ref="A40:A42"/>
    <mergeCell ref="B40:B42"/>
    <mergeCell ref="A134:L134"/>
    <mergeCell ref="B68:B70"/>
    <mergeCell ref="B74:B76"/>
    <mergeCell ref="L34:L63"/>
    <mergeCell ref="A46:A48"/>
    <mergeCell ref="B43:B45"/>
    <mergeCell ref="A55:A57"/>
    <mergeCell ref="L68:L91"/>
    <mergeCell ref="A74:A76"/>
    <mergeCell ref="A71:A73"/>
    <mergeCell ref="A128:A130"/>
    <mergeCell ref="A95:A97"/>
    <mergeCell ref="A122:A124"/>
    <mergeCell ref="A58:A60"/>
    <mergeCell ref="A61:A63"/>
    <mergeCell ref="K116:K118"/>
    <mergeCell ref="K61:K63"/>
    <mergeCell ref="K68:K70"/>
    <mergeCell ref="K104:K106"/>
    <mergeCell ref="A65:L65"/>
    <mergeCell ref="A86:A88"/>
    <mergeCell ref="B86:B88"/>
    <mergeCell ref="A83:A85"/>
    <mergeCell ref="A43:A45"/>
    <mergeCell ref="B128:B130"/>
    <mergeCell ref="A101:A103"/>
    <mergeCell ref="B101:B103"/>
    <mergeCell ref="B107:B109"/>
    <mergeCell ref="A110:A112"/>
    <mergeCell ref="B104:B106"/>
    <mergeCell ref="A116:A118"/>
    <mergeCell ref="B116:B118"/>
    <mergeCell ref="A125:A127"/>
    <mergeCell ref="K98:K100"/>
    <mergeCell ref="B71:B73"/>
    <mergeCell ref="A67:L67"/>
    <mergeCell ref="A66:L66"/>
    <mergeCell ref="K80:K82"/>
    <mergeCell ref="K77:K79"/>
    <mergeCell ref="K92:K94"/>
    <mergeCell ref="A80:A82"/>
    <mergeCell ref="A68:A70"/>
    <mergeCell ref="A77:A79"/>
    <mergeCell ref="K95:K97"/>
    <mergeCell ref="B92:B94"/>
    <mergeCell ref="K55:K57"/>
    <mergeCell ref="B58:B60"/>
    <mergeCell ref="K58:K60"/>
    <mergeCell ref="B77:B79"/>
    <mergeCell ref="K89:K91"/>
    <mergeCell ref="B55:B57"/>
    <mergeCell ref="K83:K85"/>
    <mergeCell ref="K86:K88"/>
    <mergeCell ref="A89:A91"/>
    <mergeCell ref="A92:A94"/>
    <mergeCell ref="B83:B85"/>
    <mergeCell ref="B89:B91"/>
    <mergeCell ref="A37:A39"/>
    <mergeCell ref="A34:A36"/>
    <mergeCell ref="B34:B36"/>
    <mergeCell ref="K37:K39"/>
    <mergeCell ref="K34:K36"/>
    <mergeCell ref="B37:B39"/>
    <mergeCell ref="A30:A33"/>
    <mergeCell ref="B30:B33"/>
    <mergeCell ref="B18:B21"/>
    <mergeCell ref="B22:B25"/>
    <mergeCell ref="A22:A25"/>
    <mergeCell ref="B135:B137"/>
    <mergeCell ref="A142:A152"/>
    <mergeCell ref="B138:B152"/>
    <mergeCell ref="A132:L132"/>
    <mergeCell ref="K135:K137"/>
    <mergeCell ref="A138:A141"/>
    <mergeCell ref="A133:L133"/>
    <mergeCell ref="L135:L137"/>
    <mergeCell ref="A135:A137"/>
    <mergeCell ref="A2:L2"/>
    <mergeCell ref="B13:L13"/>
    <mergeCell ref="J4:L4"/>
    <mergeCell ref="A17:L17"/>
    <mergeCell ref="A14:L14"/>
    <mergeCell ref="A15:L16"/>
    <mergeCell ref="H3:L3"/>
    <mergeCell ref="G10:H10"/>
    <mergeCell ref="F10:F11"/>
    <mergeCell ref="I9:I11"/>
    <mergeCell ref="H158:I158"/>
    <mergeCell ref="C142:C144"/>
    <mergeCell ref="C146:C147"/>
    <mergeCell ref="B64:L64"/>
    <mergeCell ref="B80:B82"/>
    <mergeCell ref="K71:K73"/>
    <mergeCell ref="K74:K76"/>
    <mergeCell ref="L138:L152"/>
    <mergeCell ref="C138:C140"/>
    <mergeCell ref="B131:L131"/>
    <mergeCell ref="B61:B63"/>
    <mergeCell ref="L18:L33"/>
    <mergeCell ref="K18:K21"/>
    <mergeCell ref="K22:K25"/>
    <mergeCell ref="K30:K33"/>
    <mergeCell ref="B46:B48"/>
    <mergeCell ref="K52:K54"/>
    <mergeCell ref="K49:K51"/>
    <mergeCell ref="K40:K42"/>
    <mergeCell ref="K43:K45"/>
    <mergeCell ref="H156:I156"/>
    <mergeCell ref="H154:I154"/>
    <mergeCell ref="B153:J153"/>
    <mergeCell ref="C149:C150"/>
    <mergeCell ref="B154:D154"/>
    <mergeCell ref="A5:L5"/>
    <mergeCell ref="A6:L6"/>
    <mergeCell ref="E7:I7"/>
    <mergeCell ref="K26:K29"/>
    <mergeCell ref="A18:A21"/>
    <mergeCell ref="A26:A29"/>
    <mergeCell ref="B26:B29"/>
    <mergeCell ref="K7:K11"/>
    <mergeCell ref="L7:L11"/>
    <mergeCell ref="D7:D11"/>
    <mergeCell ref="B95:B97"/>
    <mergeCell ref="A113:A115"/>
    <mergeCell ref="B113:B115"/>
    <mergeCell ref="A107:A109"/>
    <mergeCell ref="A98:A100"/>
    <mergeCell ref="B98:B100"/>
    <mergeCell ref="B110:B112"/>
    <mergeCell ref="A104:A106"/>
    <mergeCell ref="A119:A121"/>
    <mergeCell ref="K125:K127"/>
    <mergeCell ref="K119:K121"/>
    <mergeCell ref="K122:K124"/>
    <mergeCell ref="B119:B121"/>
    <mergeCell ref="B122:B124"/>
    <mergeCell ref="B125:B127"/>
  </mergeCells>
  <printOptions/>
  <pageMargins left="0.1968503937007874" right="0.1968503937007874" top="1.1811023622047245" bottom="0.1968503937007874" header="0.5118110236220472" footer="0.5118110236220472"/>
  <pageSetup horizontalDpi="600" verticalDpi="600" orientation="landscape" paperSize="9" scale="77" r:id="rId1"/>
  <rowBreaks count="6" manualBreakCount="6">
    <brk id="33" max="11" man="1"/>
    <brk id="63" max="11" man="1"/>
    <brk id="91" max="11" man="1"/>
    <brk id="115" max="11" man="1"/>
    <brk id="137" max="11" man="1"/>
    <brk id="15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view="pageBreakPreview" zoomScaleSheetLayoutView="100" workbookViewId="0" topLeftCell="A1">
      <selection activeCell="J3" sqref="J3:L3"/>
    </sheetView>
  </sheetViews>
  <sheetFormatPr defaultColWidth="9.140625" defaultRowHeight="12.75"/>
  <cols>
    <col min="1" max="1" width="9.00390625" style="0" bestFit="1" customWidth="1"/>
    <col min="2" max="2" width="24.8515625" style="0" customWidth="1"/>
    <col min="3" max="3" width="15.57421875" style="0" customWidth="1"/>
    <col min="4" max="4" width="13.7109375" style="0" customWidth="1"/>
    <col min="5" max="5" width="11.421875" style="0" customWidth="1"/>
    <col min="6" max="8" width="13.7109375" style="0" customWidth="1"/>
    <col min="9" max="9" width="12.8515625" style="0" bestFit="1" customWidth="1"/>
    <col min="10" max="10" width="13.28125" style="0" customWidth="1"/>
    <col min="11" max="11" width="15.8515625" style="0" customWidth="1"/>
    <col min="12" max="12" width="21.140625" style="0" customWidth="1"/>
  </cols>
  <sheetData>
    <row r="1" spans="1:14" ht="15">
      <c r="A1" s="164" t="s">
        <v>326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40"/>
      <c r="N1" s="40"/>
    </row>
    <row r="2" spans="1:14" ht="15">
      <c r="A2" s="164" t="s">
        <v>220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40"/>
      <c r="N2" s="40"/>
    </row>
    <row r="3" spans="1:14" ht="15">
      <c r="A3" s="164"/>
      <c r="B3" s="164"/>
      <c r="C3" s="164"/>
      <c r="D3" s="164"/>
      <c r="E3" s="164"/>
      <c r="F3" s="164"/>
      <c r="G3" s="164"/>
      <c r="H3" s="164"/>
      <c r="I3" s="164"/>
      <c r="J3" s="164" t="s">
        <v>391</v>
      </c>
      <c r="K3" s="164"/>
      <c r="L3" s="164"/>
      <c r="M3" s="40"/>
      <c r="N3" s="40"/>
    </row>
    <row r="4" spans="1:14" ht="20.2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40"/>
      <c r="N4" s="40"/>
    </row>
    <row r="5" spans="1:12" ht="20.25">
      <c r="A5" s="204" t="s">
        <v>320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</row>
    <row r="6" ht="15">
      <c r="A6" s="92"/>
    </row>
    <row r="7" spans="1:12" ht="12.75" customHeight="1">
      <c r="A7" s="167" t="s">
        <v>0</v>
      </c>
      <c r="B7" s="167" t="s">
        <v>45</v>
      </c>
      <c r="C7" s="167" t="s">
        <v>22</v>
      </c>
      <c r="D7" s="167" t="s">
        <v>46</v>
      </c>
      <c r="E7" s="163" t="s">
        <v>3</v>
      </c>
      <c r="F7" s="163"/>
      <c r="G7" s="163"/>
      <c r="H7" s="163"/>
      <c r="I7" s="163"/>
      <c r="J7" s="167" t="s">
        <v>24</v>
      </c>
      <c r="K7" s="167" t="s">
        <v>47</v>
      </c>
      <c r="L7" s="194" t="s">
        <v>38</v>
      </c>
    </row>
    <row r="8" spans="1:12" ht="12.75">
      <c r="A8" s="168"/>
      <c r="B8" s="168"/>
      <c r="C8" s="168"/>
      <c r="D8" s="168"/>
      <c r="E8" s="167" t="s">
        <v>4</v>
      </c>
      <c r="F8" s="163" t="s">
        <v>27</v>
      </c>
      <c r="G8" s="163"/>
      <c r="H8" s="163"/>
      <c r="I8" s="163"/>
      <c r="J8" s="168"/>
      <c r="K8" s="168"/>
      <c r="L8" s="195"/>
    </row>
    <row r="9" spans="1:12" ht="20.25" customHeight="1">
      <c r="A9" s="168"/>
      <c r="B9" s="168"/>
      <c r="C9" s="168"/>
      <c r="D9" s="168"/>
      <c r="E9" s="168"/>
      <c r="F9" s="238" t="s">
        <v>28</v>
      </c>
      <c r="G9" s="239"/>
      <c r="H9" s="240"/>
      <c r="I9" s="167" t="s">
        <v>7</v>
      </c>
      <c r="J9" s="168"/>
      <c r="K9" s="168"/>
      <c r="L9" s="195"/>
    </row>
    <row r="10" spans="1:12" ht="17.25" customHeight="1">
      <c r="A10" s="168"/>
      <c r="B10" s="168"/>
      <c r="C10" s="168"/>
      <c r="D10" s="168"/>
      <c r="E10" s="168"/>
      <c r="F10" s="241" t="s">
        <v>218</v>
      </c>
      <c r="G10" s="163" t="s">
        <v>215</v>
      </c>
      <c r="H10" s="163"/>
      <c r="I10" s="168"/>
      <c r="J10" s="168"/>
      <c r="K10" s="168"/>
      <c r="L10" s="195"/>
    </row>
    <row r="11" spans="1:12" ht="39">
      <c r="A11" s="169"/>
      <c r="B11" s="169"/>
      <c r="C11" s="169"/>
      <c r="D11" s="169"/>
      <c r="E11" s="169"/>
      <c r="F11" s="242"/>
      <c r="G11" s="8" t="s">
        <v>216</v>
      </c>
      <c r="H11" s="8" t="s">
        <v>217</v>
      </c>
      <c r="I11" s="169"/>
      <c r="J11" s="169"/>
      <c r="K11" s="169"/>
      <c r="L11" s="196"/>
    </row>
    <row r="12" spans="1:12" ht="12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</row>
    <row r="13" spans="1:12" ht="19.5" customHeight="1">
      <c r="A13" s="93">
        <v>1</v>
      </c>
      <c r="B13" s="225" t="s">
        <v>321</v>
      </c>
      <c r="C13" s="226"/>
      <c r="D13" s="226"/>
      <c r="E13" s="226"/>
      <c r="F13" s="226"/>
      <c r="G13" s="226"/>
      <c r="H13" s="226"/>
      <c r="I13" s="226"/>
      <c r="J13" s="226"/>
      <c r="K13" s="226"/>
      <c r="L13" s="227"/>
    </row>
    <row r="14" spans="1:12" ht="21" customHeight="1">
      <c r="A14" s="228" t="s">
        <v>322</v>
      </c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</row>
    <row r="15" spans="1:12" ht="19.5" customHeight="1">
      <c r="A15" s="229" t="s">
        <v>323</v>
      </c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1"/>
    </row>
    <row r="16" spans="1:12" ht="19.5" customHeight="1">
      <c r="A16" s="232" t="s">
        <v>12</v>
      </c>
      <c r="B16" s="167" t="s">
        <v>327</v>
      </c>
      <c r="C16" s="8" t="s">
        <v>56</v>
      </c>
      <c r="D16" s="48">
        <f>I16</f>
        <v>26320.12689</v>
      </c>
      <c r="E16" s="48">
        <v>0</v>
      </c>
      <c r="F16" s="48">
        <v>0</v>
      </c>
      <c r="G16" s="48">
        <v>0</v>
      </c>
      <c r="H16" s="48">
        <v>0</v>
      </c>
      <c r="I16" s="48">
        <v>26320.12689</v>
      </c>
      <c r="J16" s="48">
        <v>0</v>
      </c>
      <c r="K16" s="167" t="s">
        <v>18</v>
      </c>
      <c r="L16" s="167" t="s">
        <v>324</v>
      </c>
    </row>
    <row r="17" spans="1:12" ht="19.5" customHeight="1">
      <c r="A17" s="233"/>
      <c r="B17" s="168"/>
      <c r="C17" s="8" t="s">
        <v>57</v>
      </c>
      <c r="D17" s="60">
        <f>I17</f>
        <v>29666.29001</v>
      </c>
      <c r="E17" s="48">
        <v>0</v>
      </c>
      <c r="F17" s="48">
        <v>0</v>
      </c>
      <c r="G17" s="48">
        <v>0</v>
      </c>
      <c r="H17" s="48">
        <v>0</v>
      </c>
      <c r="I17" s="48">
        <v>29666.29001</v>
      </c>
      <c r="J17" s="48">
        <v>0</v>
      </c>
      <c r="K17" s="168"/>
      <c r="L17" s="168"/>
    </row>
    <row r="18" spans="1:12" ht="19.5" customHeight="1">
      <c r="A18" s="233"/>
      <c r="B18" s="168"/>
      <c r="C18" s="8" t="s">
        <v>58</v>
      </c>
      <c r="D18" s="48">
        <f>I18</f>
        <v>26812.968</v>
      </c>
      <c r="E18" s="48">
        <v>0</v>
      </c>
      <c r="F18" s="48">
        <v>0</v>
      </c>
      <c r="G18" s="48">
        <v>0</v>
      </c>
      <c r="H18" s="48">
        <v>0</v>
      </c>
      <c r="I18" s="94">
        <v>26812.968</v>
      </c>
      <c r="J18" s="48">
        <v>0</v>
      </c>
      <c r="K18" s="168"/>
      <c r="L18" s="168"/>
    </row>
    <row r="19" spans="1:12" ht="19.5" customHeight="1">
      <c r="A19" s="234"/>
      <c r="B19" s="169"/>
      <c r="C19" s="8" t="s">
        <v>202</v>
      </c>
      <c r="D19" s="48">
        <v>26812.968</v>
      </c>
      <c r="E19" s="48">
        <v>0</v>
      </c>
      <c r="F19" s="48">
        <v>0</v>
      </c>
      <c r="G19" s="48">
        <v>0</v>
      </c>
      <c r="H19" s="48">
        <v>0</v>
      </c>
      <c r="I19" s="94">
        <v>26812.968</v>
      </c>
      <c r="J19" s="48">
        <v>0</v>
      </c>
      <c r="K19" s="169"/>
      <c r="L19" s="168"/>
    </row>
    <row r="20" spans="1:12" ht="19.5" customHeight="1">
      <c r="A20" s="232" t="s">
        <v>51</v>
      </c>
      <c r="B20" s="235" t="s">
        <v>328</v>
      </c>
      <c r="C20" s="8" t="s">
        <v>56</v>
      </c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167" t="s">
        <v>18</v>
      </c>
      <c r="L20" s="168"/>
    </row>
    <row r="21" spans="1:12" ht="19.5" customHeight="1">
      <c r="A21" s="233"/>
      <c r="B21" s="236"/>
      <c r="C21" s="8" t="s">
        <v>57</v>
      </c>
      <c r="D21" s="60">
        <f>I21</f>
        <v>74</v>
      </c>
      <c r="E21" s="48">
        <v>0</v>
      </c>
      <c r="F21" s="48">
        <v>0</v>
      </c>
      <c r="G21" s="48">
        <v>0</v>
      </c>
      <c r="H21" s="48">
        <v>0</v>
      </c>
      <c r="I21" s="48">
        <v>74</v>
      </c>
      <c r="J21" s="48">
        <v>0</v>
      </c>
      <c r="K21" s="168"/>
      <c r="L21" s="168"/>
    </row>
    <row r="22" spans="1:12" ht="19.5" customHeight="1">
      <c r="A22" s="233"/>
      <c r="B22" s="236"/>
      <c r="C22" s="8" t="s">
        <v>58</v>
      </c>
      <c r="D22" s="48">
        <f>I22</f>
        <v>0</v>
      </c>
      <c r="E22" s="48">
        <v>0</v>
      </c>
      <c r="F22" s="48">
        <v>0</v>
      </c>
      <c r="G22" s="48">
        <v>0</v>
      </c>
      <c r="H22" s="48">
        <v>0</v>
      </c>
      <c r="I22" s="94">
        <v>0</v>
      </c>
      <c r="J22" s="48">
        <v>0</v>
      </c>
      <c r="K22" s="168"/>
      <c r="L22" s="168"/>
    </row>
    <row r="23" spans="1:12" ht="19.5" customHeight="1">
      <c r="A23" s="234"/>
      <c r="B23" s="237"/>
      <c r="C23" s="8" t="s">
        <v>202</v>
      </c>
      <c r="D23" s="48">
        <v>0</v>
      </c>
      <c r="E23" s="48">
        <v>0</v>
      </c>
      <c r="F23" s="48">
        <v>0</v>
      </c>
      <c r="G23" s="48">
        <v>0</v>
      </c>
      <c r="H23" s="48">
        <v>0</v>
      </c>
      <c r="I23" s="94">
        <v>0</v>
      </c>
      <c r="J23" s="48">
        <v>0</v>
      </c>
      <c r="K23" s="169"/>
      <c r="L23" s="169"/>
    </row>
    <row r="24" spans="1:12" ht="19.5" customHeight="1">
      <c r="A24" s="219"/>
      <c r="B24" s="222" t="s">
        <v>11</v>
      </c>
      <c r="C24" s="35" t="s">
        <v>56</v>
      </c>
      <c r="D24" s="95">
        <f>D16</f>
        <v>26320.12689</v>
      </c>
      <c r="E24" s="95">
        <v>0</v>
      </c>
      <c r="F24" s="95">
        <f>F16</f>
        <v>0</v>
      </c>
      <c r="G24" s="50">
        <v>0</v>
      </c>
      <c r="H24" s="50">
        <v>0</v>
      </c>
      <c r="I24" s="95">
        <f>I16</f>
        <v>26320.12689</v>
      </c>
      <c r="J24" s="95">
        <v>0</v>
      </c>
      <c r="K24" s="167"/>
      <c r="L24" s="167"/>
    </row>
    <row r="25" spans="1:12" ht="19.5" customHeight="1">
      <c r="A25" s="220"/>
      <c r="B25" s="223"/>
      <c r="C25" s="35" t="s">
        <v>57</v>
      </c>
      <c r="D25" s="95">
        <f>D17</f>
        <v>29666.29001</v>
      </c>
      <c r="E25" s="95">
        <v>0</v>
      </c>
      <c r="F25" s="95">
        <v>0</v>
      </c>
      <c r="G25" s="50">
        <v>0</v>
      </c>
      <c r="H25" s="50">
        <v>0</v>
      </c>
      <c r="I25" s="95">
        <f>I17</f>
        <v>29666.29001</v>
      </c>
      <c r="J25" s="95">
        <v>0</v>
      </c>
      <c r="K25" s="168"/>
      <c r="L25" s="168"/>
    </row>
    <row r="26" spans="1:12" ht="19.5" customHeight="1">
      <c r="A26" s="220"/>
      <c r="B26" s="223"/>
      <c r="C26" s="35" t="s">
        <v>58</v>
      </c>
      <c r="D26" s="95">
        <f>D18</f>
        <v>26812.968</v>
      </c>
      <c r="E26" s="95">
        <v>0</v>
      </c>
      <c r="F26" s="95">
        <v>0</v>
      </c>
      <c r="G26" s="50">
        <v>0</v>
      </c>
      <c r="H26" s="50">
        <v>0</v>
      </c>
      <c r="I26" s="95">
        <f>I18</f>
        <v>26812.968</v>
      </c>
      <c r="J26" s="95">
        <v>0</v>
      </c>
      <c r="K26" s="168"/>
      <c r="L26" s="168"/>
    </row>
    <row r="27" spans="1:12" ht="19.5" customHeight="1">
      <c r="A27" s="220"/>
      <c r="B27" s="223"/>
      <c r="C27" s="35" t="s">
        <v>202</v>
      </c>
      <c r="D27" s="95">
        <f>D19</f>
        <v>26812.968</v>
      </c>
      <c r="E27" s="95">
        <v>0</v>
      </c>
      <c r="F27" s="95">
        <v>0</v>
      </c>
      <c r="G27" s="50">
        <v>0</v>
      </c>
      <c r="H27" s="50">
        <v>0</v>
      </c>
      <c r="I27" s="95">
        <v>26812.968</v>
      </c>
      <c r="J27" s="95">
        <v>0</v>
      </c>
      <c r="K27" s="168"/>
      <c r="L27" s="168"/>
    </row>
    <row r="28" spans="1:12" ht="19.5" customHeight="1">
      <c r="A28" s="221"/>
      <c r="B28" s="224"/>
      <c r="C28" s="96" t="s">
        <v>325</v>
      </c>
      <c r="D28" s="47">
        <f>D24+D25+D26+D27</f>
        <v>109612.3529</v>
      </c>
      <c r="E28" s="47">
        <v>0</v>
      </c>
      <c r="F28" s="47">
        <v>0</v>
      </c>
      <c r="G28" s="50">
        <v>0</v>
      </c>
      <c r="H28" s="50">
        <v>0</v>
      </c>
      <c r="I28" s="47">
        <f>I24+I25+I26+I27</f>
        <v>109612.3529</v>
      </c>
      <c r="J28" s="47">
        <v>0</v>
      </c>
      <c r="K28" s="169"/>
      <c r="L28" s="169"/>
    </row>
  </sheetData>
  <mergeCells count="35">
    <mergeCell ref="A3:C3"/>
    <mergeCell ref="D3:F3"/>
    <mergeCell ref="G3:I3"/>
    <mergeCell ref="J3:L3"/>
    <mergeCell ref="J7:J11"/>
    <mergeCell ref="K7:K11"/>
    <mergeCell ref="L7:L11"/>
    <mergeCell ref="A1:L1"/>
    <mergeCell ref="A5:L5"/>
    <mergeCell ref="A2:L2"/>
    <mergeCell ref="A7:A11"/>
    <mergeCell ref="B7:B11"/>
    <mergeCell ref="C7:C11"/>
    <mergeCell ref="D7:D11"/>
    <mergeCell ref="E7:I7"/>
    <mergeCell ref="F8:I8"/>
    <mergeCell ref="F9:H9"/>
    <mergeCell ref="E8:E11"/>
    <mergeCell ref="F10:F11"/>
    <mergeCell ref="G10:H10"/>
    <mergeCell ref="I9:I11"/>
    <mergeCell ref="L24:L28"/>
    <mergeCell ref="B13:L13"/>
    <mergeCell ref="A14:L14"/>
    <mergeCell ref="A15:L15"/>
    <mergeCell ref="A16:A19"/>
    <mergeCell ref="B16:B19"/>
    <mergeCell ref="K16:K19"/>
    <mergeCell ref="L16:L23"/>
    <mergeCell ref="A20:A23"/>
    <mergeCell ref="B20:B23"/>
    <mergeCell ref="K20:K23"/>
    <mergeCell ref="A24:A28"/>
    <mergeCell ref="B24:B28"/>
    <mergeCell ref="K24:K28"/>
  </mergeCells>
  <printOptions/>
  <pageMargins left="0.1968503937007874" right="0.1968503937007874" top="1.1811023622047245" bottom="0.1968503937007874" header="0.5118110236220472" footer="0.5118110236220472"/>
  <pageSetup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A6" sqref="A6:G6"/>
    </sheetView>
  </sheetViews>
  <sheetFormatPr defaultColWidth="9.140625" defaultRowHeight="12.75"/>
  <cols>
    <col min="1" max="1" width="44.7109375" style="0" customWidth="1"/>
    <col min="2" max="2" width="19.00390625" style="0" customWidth="1"/>
    <col min="3" max="3" width="16.140625" style="0" customWidth="1"/>
    <col min="4" max="4" width="14.421875" style="0" customWidth="1"/>
    <col min="5" max="5" width="14.28125" style="0" customWidth="1"/>
    <col min="6" max="6" width="12.8515625" style="0" customWidth="1"/>
    <col min="7" max="7" width="13.00390625" style="0" customWidth="1"/>
  </cols>
  <sheetData>
    <row r="1" spans="1:7" ht="15">
      <c r="A1" s="164" t="s">
        <v>224</v>
      </c>
      <c r="B1" s="164"/>
      <c r="C1" s="164"/>
      <c r="D1" s="164"/>
      <c r="E1" s="164"/>
      <c r="F1" s="164"/>
      <c r="G1" s="164"/>
    </row>
    <row r="2" spans="1:7" ht="15">
      <c r="A2" s="164" t="s">
        <v>220</v>
      </c>
      <c r="B2" s="164"/>
      <c r="C2" s="164"/>
      <c r="D2" s="164"/>
      <c r="E2" s="164"/>
      <c r="F2" s="164"/>
      <c r="G2" s="164"/>
    </row>
    <row r="3" spans="1:9" ht="19.5" customHeight="1">
      <c r="A3" s="40"/>
      <c r="B3" s="40"/>
      <c r="C3" s="40"/>
      <c r="D3" s="40"/>
      <c r="E3" s="40"/>
      <c r="F3" s="40" t="s">
        <v>391</v>
      </c>
      <c r="H3" s="40"/>
      <c r="I3" s="40"/>
    </row>
    <row r="5" spans="1:7" ht="15" customHeight="1">
      <c r="A5" s="248" t="s">
        <v>387</v>
      </c>
      <c r="B5" s="248"/>
      <c r="C5" s="248"/>
      <c r="D5" s="248"/>
      <c r="E5" s="248"/>
      <c r="F5" s="248"/>
      <c r="G5" s="248"/>
    </row>
    <row r="6" spans="1:7" ht="18.75" customHeight="1">
      <c r="A6" s="248" t="s">
        <v>388</v>
      </c>
      <c r="B6" s="248"/>
      <c r="C6" s="248"/>
      <c r="D6" s="248"/>
      <c r="E6" s="248"/>
      <c r="F6" s="248"/>
      <c r="G6" s="248"/>
    </row>
    <row r="7" ht="18">
      <c r="A7" s="113"/>
    </row>
    <row r="8" spans="1:7" ht="18">
      <c r="A8" s="249" t="s">
        <v>375</v>
      </c>
      <c r="B8" s="249"/>
      <c r="C8" s="249"/>
      <c r="D8" s="249"/>
      <c r="E8" s="249"/>
      <c r="F8" s="249"/>
      <c r="G8" s="249"/>
    </row>
    <row r="9" ht="18">
      <c r="A9" s="114"/>
    </row>
    <row r="10" ht="18" thickBot="1">
      <c r="A10" s="114"/>
    </row>
    <row r="11" spans="1:7" ht="22.5" customHeight="1" thickBot="1">
      <c r="A11" s="243" t="s">
        <v>376</v>
      </c>
      <c r="B11" s="243" t="s">
        <v>377</v>
      </c>
      <c r="C11" s="245" t="s">
        <v>378</v>
      </c>
      <c r="D11" s="246"/>
      <c r="E11" s="246"/>
      <c r="F11" s="246"/>
      <c r="G11" s="247"/>
    </row>
    <row r="12" spans="1:7" ht="18" thickBot="1">
      <c r="A12" s="244"/>
      <c r="B12" s="244"/>
      <c r="C12" s="115" t="s">
        <v>57</v>
      </c>
      <c r="D12" s="115" t="s">
        <v>58</v>
      </c>
      <c r="E12" s="115" t="s">
        <v>202</v>
      </c>
      <c r="F12" s="115" t="s">
        <v>229</v>
      </c>
      <c r="G12" s="115" t="s">
        <v>386</v>
      </c>
    </row>
    <row r="13" spans="1:7" ht="18" thickBot="1">
      <c r="A13" s="117">
        <v>1</v>
      </c>
      <c r="B13" s="115">
        <v>2</v>
      </c>
      <c r="C13" s="115">
        <v>4</v>
      </c>
      <c r="D13" s="115">
        <v>5</v>
      </c>
      <c r="E13" s="115">
        <v>6</v>
      </c>
      <c r="F13" s="115">
        <v>7</v>
      </c>
      <c r="G13" s="115">
        <v>8</v>
      </c>
    </row>
    <row r="14" spans="1:7" ht="68.25" customHeight="1" thickBot="1">
      <c r="A14" s="118" t="s">
        <v>379</v>
      </c>
      <c r="B14" s="119" t="s">
        <v>380</v>
      </c>
      <c r="C14" s="115">
        <v>17</v>
      </c>
      <c r="D14" s="115">
        <v>15</v>
      </c>
      <c r="E14" s="115">
        <v>16</v>
      </c>
      <c r="F14" s="115">
        <v>12</v>
      </c>
      <c r="G14" s="115">
        <v>12</v>
      </c>
    </row>
    <row r="15" spans="1:7" ht="64.5" customHeight="1" thickBot="1">
      <c r="A15" s="120" t="s">
        <v>381</v>
      </c>
      <c r="B15" s="116" t="s">
        <v>382</v>
      </c>
      <c r="C15" s="115">
        <v>23</v>
      </c>
      <c r="D15" s="115">
        <v>20.3</v>
      </c>
      <c r="E15" s="115">
        <v>21.6</v>
      </c>
      <c r="F15" s="115">
        <v>16.2</v>
      </c>
      <c r="G15" s="115">
        <v>16.2</v>
      </c>
    </row>
    <row r="16" spans="1:7" ht="45" customHeight="1" thickBot="1">
      <c r="A16" s="120" t="s">
        <v>383</v>
      </c>
      <c r="B16" s="116" t="s">
        <v>380</v>
      </c>
      <c r="C16" s="115">
        <v>1</v>
      </c>
      <c r="D16" s="115">
        <v>1</v>
      </c>
      <c r="E16" s="115">
        <v>1</v>
      </c>
      <c r="F16" s="115"/>
      <c r="G16" s="115"/>
    </row>
    <row r="17" spans="1:7" ht="59.25" customHeight="1" thickBot="1">
      <c r="A17" s="120" t="s">
        <v>384</v>
      </c>
      <c r="B17" s="116" t="s">
        <v>385</v>
      </c>
      <c r="C17" s="115">
        <v>17</v>
      </c>
      <c r="D17" s="115">
        <v>17</v>
      </c>
      <c r="E17" s="115">
        <v>16</v>
      </c>
      <c r="F17" s="115"/>
      <c r="G17" s="115"/>
    </row>
  </sheetData>
  <mergeCells count="8">
    <mergeCell ref="A1:G1"/>
    <mergeCell ref="A2:G2"/>
    <mergeCell ref="A11:A12"/>
    <mergeCell ref="B11:B12"/>
    <mergeCell ref="C11:G11"/>
    <mergeCell ref="A6:G6"/>
    <mergeCell ref="A5:G5"/>
    <mergeCell ref="A8:G8"/>
  </mergeCells>
  <printOptions/>
  <pageMargins left="0.75" right="0.75" top="1" bottom="1" header="0.5" footer="0.5"/>
  <pageSetup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1"/>
  <sheetViews>
    <sheetView view="pageBreakPreview" zoomScaleSheetLayoutView="100" workbookViewId="0" topLeftCell="A1">
      <selection activeCell="I3" sqref="I3:K3"/>
    </sheetView>
  </sheetViews>
  <sheetFormatPr defaultColWidth="9.140625" defaultRowHeight="12.75"/>
  <cols>
    <col min="1" max="1" width="6.7109375" style="0" customWidth="1"/>
    <col min="2" max="2" width="16.28125" style="68" customWidth="1"/>
    <col min="3" max="3" width="12.57421875" style="0" customWidth="1"/>
    <col min="4" max="4" width="14.140625" style="0" customWidth="1"/>
    <col min="5" max="6" width="12.140625" style="0" customWidth="1"/>
    <col min="7" max="7" width="14.00390625" style="0" customWidth="1"/>
    <col min="8" max="8" width="13.421875" style="0" customWidth="1"/>
    <col min="9" max="9" width="13.140625" style="0" customWidth="1"/>
    <col min="10" max="10" width="13.421875" style="0" customWidth="1"/>
    <col min="11" max="11" width="26.57421875" style="0" customWidth="1"/>
  </cols>
  <sheetData>
    <row r="1" spans="10:11" ht="15">
      <c r="J1" s="164" t="s">
        <v>340</v>
      </c>
      <c r="K1" s="164"/>
    </row>
    <row r="2" spans="1:15" ht="15">
      <c r="A2" s="1"/>
      <c r="B2" s="77"/>
      <c r="C2" s="1"/>
      <c r="D2" s="1"/>
      <c r="E2" s="164" t="s">
        <v>220</v>
      </c>
      <c r="F2" s="164"/>
      <c r="G2" s="164"/>
      <c r="H2" s="164"/>
      <c r="I2" s="164"/>
      <c r="J2" s="164"/>
      <c r="K2" s="164"/>
      <c r="L2" s="40"/>
      <c r="M2" s="40"/>
      <c r="N2" s="40"/>
      <c r="O2" s="40"/>
    </row>
    <row r="3" spans="1:15" ht="15">
      <c r="A3" s="1"/>
      <c r="B3" s="77"/>
      <c r="C3" s="1"/>
      <c r="D3" s="1"/>
      <c r="E3" s="61"/>
      <c r="F3" s="61"/>
      <c r="G3" s="61"/>
      <c r="H3" s="61"/>
      <c r="I3" s="164" t="s">
        <v>391</v>
      </c>
      <c r="J3" s="164"/>
      <c r="K3" s="164"/>
      <c r="L3" s="40"/>
      <c r="M3" s="40"/>
      <c r="N3" s="40"/>
      <c r="O3" s="40"/>
    </row>
    <row r="4" spans="1:15" ht="15" customHeight="1">
      <c r="A4" s="1"/>
      <c r="B4" s="77"/>
      <c r="C4" s="1"/>
      <c r="D4" s="1"/>
      <c r="E4" s="61"/>
      <c r="F4" s="61"/>
      <c r="G4" s="61"/>
      <c r="H4" s="61"/>
      <c r="I4" s="61"/>
      <c r="J4" s="61"/>
      <c r="K4" s="61" t="s">
        <v>225</v>
      </c>
      <c r="L4" s="40"/>
      <c r="M4" s="40"/>
      <c r="N4" s="40"/>
      <c r="O4" s="40"/>
    </row>
    <row r="5" spans="1:15" ht="15">
      <c r="A5" s="1"/>
      <c r="B5" s="77"/>
      <c r="C5" s="1"/>
      <c r="D5" s="1"/>
      <c r="E5" s="1"/>
      <c r="F5" s="164" t="s">
        <v>191</v>
      </c>
      <c r="G5" s="164"/>
      <c r="H5" s="164"/>
      <c r="I5" s="164"/>
      <c r="J5" s="164"/>
      <c r="K5" s="164"/>
      <c r="L5" s="40"/>
      <c r="M5" s="40"/>
      <c r="N5" s="40"/>
      <c r="O5" s="40"/>
    </row>
    <row r="6" spans="1:15" ht="15">
      <c r="A6" s="1"/>
      <c r="B6" s="77"/>
      <c r="C6" s="1"/>
      <c r="D6" s="1"/>
      <c r="E6" s="1"/>
      <c r="F6" s="1"/>
      <c r="G6" s="1"/>
      <c r="H6" s="61"/>
      <c r="I6" s="61"/>
      <c r="J6" s="61"/>
      <c r="K6" s="61"/>
      <c r="L6" s="40"/>
      <c r="M6" s="40"/>
      <c r="N6" s="40"/>
      <c r="O6" s="40"/>
    </row>
    <row r="7" spans="1:11" ht="27" customHeight="1">
      <c r="A7" s="165" t="s">
        <v>343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</row>
    <row r="8" spans="1:11" ht="14.25" customHeight="1">
      <c r="A8" s="158" t="s">
        <v>0</v>
      </c>
      <c r="B8" s="250" t="s">
        <v>1</v>
      </c>
      <c r="C8" s="167" t="s">
        <v>2</v>
      </c>
      <c r="D8" s="167" t="s">
        <v>23</v>
      </c>
      <c r="E8" s="166" t="s">
        <v>3</v>
      </c>
      <c r="F8" s="166"/>
      <c r="G8" s="166"/>
      <c r="H8" s="166"/>
      <c r="I8" s="166"/>
      <c r="J8" s="167" t="s">
        <v>8</v>
      </c>
      <c r="K8" s="172" t="s">
        <v>9</v>
      </c>
    </row>
    <row r="9" spans="1:11" ht="12.75" customHeight="1">
      <c r="A9" s="159"/>
      <c r="B9" s="251"/>
      <c r="C9" s="168"/>
      <c r="D9" s="168"/>
      <c r="E9" s="167" t="s">
        <v>4</v>
      </c>
      <c r="F9" s="175" t="s">
        <v>5</v>
      </c>
      <c r="G9" s="176"/>
      <c r="H9" s="176"/>
      <c r="I9" s="177"/>
      <c r="J9" s="168"/>
      <c r="K9" s="173"/>
    </row>
    <row r="10" spans="1:11" ht="27.75" customHeight="1">
      <c r="A10" s="159"/>
      <c r="B10" s="251"/>
      <c r="C10" s="168"/>
      <c r="D10" s="168"/>
      <c r="E10" s="168"/>
      <c r="F10" s="178" t="s">
        <v>6</v>
      </c>
      <c r="G10" s="178"/>
      <c r="H10" s="178"/>
      <c r="I10" s="167" t="s">
        <v>7</v>
      </c>
      <c r="J10" s="168"/>
      <c r="K10" s="173"/>
    </row>
    <row r="11" spans="1:11" ht="27.75" customHeight="1">
      <c r="A11" s="159"/>
      <c r="B11" s="251"/>
      <c r="C11" s="168"/>
      <c r="D11" s="168"/>
      <c r="E11" s="168"/>
      <c r="F11" s="167" t="s">
        <v>218</v>
      </c>
      <c r="G11" s="179" t="s">
        <v>215</v>
      </c>
      <c r="H11" s="180"/>
      <c r="I11" s="168"/>
      <c r="J11" s="168"/>
      <c r="K11" s="173"/>
    </row>
    <row r="12" spans="1:11" ht="43.5" customHeight="1">
      <c r="A12" s="160"/>
      <c r="B12" s="252"/>
      <c r="C12" s="169"/>
      <c r="D12" s="169"/>
      <c r="E12" s="169"/>
      <c r="F12" s="169"/>
      <c r="G12" s="74" t="s">
        <v>216</v>
      </c>
      <c r="H12" s="74" t="s">
        <v>217</v>
      </c>
      <c r="I12" s="169"/>
      <c r="J12" s="169"/>
      <c r="K12" s="174"/>
    </row>
    <row r="13" spans="1:11" ht="12.75">
      <c r="A13" s="3">
        <v>1</v>
      </c>
      <c r="B13" s="78">
        <v>2</v>
      </c>
      <c r="C13" s="3">
        <v>3</v>
      </c>
      <c r="D13" s="3">
        <v>4</v>
      </c>
      <c r="E13" s="3">
        <v>5</v>
      </c>
      <c r="F13" s="3"/>
      <c r="G13" s="3"/>
      <c r="H13" s="3">
        <v>6</v>
      </c>
      <c r="I13" s="3">
        <v>7</v>
      </c>
      <c r="J13" s="3">
        <v>8</v>
      </c>
      <c r="K13" s="3">
        <v>9</v>
      </c>
    </row>
    <row r="14" spans="1:12" ht="64.5" customHeight="1">
      <c r="A14" s="162"/>
      <c r="B14" s="84" t="s">
        <v>189</v>
      </c>
      <c r="C14" s="22" t="s">
        <v>175</v>
      </c>
      <c r="D14" s="48"/>
      <c r="E14" s="44"/>
      <c r="F14" s="44"/>
      <c r="G14" s="44"/>
      <c r="H14" s="44"/>
      <c r="I14" s="48"/>
      <c r="J14" s="44"/>
      <c r="K14" s="76" t="s">
        <v>226</v>
      </c>
      <c r="L14" s="1"/>
    </row>
    <row r="15" spans="1:12" ht="26.25" customHeight="1">
      <c r="A15" s="162"/>
      <c r="B15" s="70" t="s">
        <v>11</v>
      </c>
      <c r="C15" s="37" t="s">
        <v>227</v>
      </c>
      <c r="D15" s="50">
        <f aca="true" t="shared" si="0" ref="D15:I15">D16+D17+D18+D19+D20</f>
        <v>19906.05964</v>
      </c>
      <c r="E15" s="50">
        <f t="shared" si="0"/>
        <v>0</v>
      </c>
      <c r="F15" s="50">
        <f t="shared" si="0"/>
        <v>9379.29284</v>
      </c>
      <c r="G15" s="50">
        <f t="shared" si="0"/>
        <v>8345.07248</v>
      </c>
      <c r="H15" s="50">
        <f t="shared" si="0"/>
        <v>1034.22036</v>
      </c>
      <c r="I15" s="50">
        <f t="shared" si="0"/>
        <v>10526.7668</v>
      </c>
      <c r="J15" s="45">
        <f>J16</f>
        <v>0</v>
      </c>
      <c r="K15" s="6"/>
      <c r="L15" s="1"/>
    </row>
    <row r="16" spans="1:12" ht="19.5" customHeight="1">
      <c r="A16" s="162"/>
      <c r="B16" s="250" t="s">
        <v>228</v>
      </c>
      <c r="C16" s="79" t="s">
        <v>57</v>
      </c>
      <c r="D16" s="48">
        <f>F16+I16</f>
        <v>13332.00366</v>
      </c>
      <c r="E16" s="44">
        <v>0</v>
      </c>
      <c r="F16" s="44">
        <f>G16+H16</f>
        <v>3133.93966</v>
      </c>
      <c r="G16" s="44">
        <v>2789.2063</v>
      </c>
      <c r="H16" s="44">
        <v>344.73336</v>
      </c>
      <c r="I16" s="48">
        <v>10198.064</v>
      </c>
      <c r="J16" s="44">
        <v>0</v>
      </c>
      <c r="K16" s="6"/>
      <c r="L16" s="1"/>
    </row>
    <row r="17" spans="1:12" ht="19.5" customHeight="1">
      <c r="A17" s="162"/>
      <c r="B17" s="251"/>
      <c r="C17" s="79" t="s">
        <v>58</v>
      </c>
      <c r="D17" s="48">
        <f>F17+I17</f>
        <v>3287.02799</v>
      </c>
      <c r="E17" s="44">
        <v>0</v>
      </c>
      <c r="F17" s="44">
        <f>G17+H17</f>
        <v>3122.67659</v>
      </c>
      <c r="G17" s="44">
        <v>2777.93309</v>
      </c>
      <c r="H17" s="44">
        <v>344.7435</v>
      </c>
      <c r="I17" s="48">
        <v>164.3514</v>
      </c>
      <c r="J17" s="44">
        <v>0</v>
      </c>
      <c r="K17" s="6"/>
      <c r="L17" s="1"/>
    </row>
    <row r="18" spans="1:12" ht="19.5" customHeight="1">
      <c r="A18" s="162"/>
      <c r="B18" s="251"/>
      <c r="C18" s="79" t="s">
        <v>202</v>
      </c>
      <c r="D18" s="48">
        <f>F18+I18</f>
        <v>3287.02799</v>
      </c>
      <c r="E18" s="44">
        <v>0</v>
      </c>
      <c r="F18" s="44">
        <f>G18+H18</f>
        <v>3122.67659</v>
      </c>
      <c r="G18" s="44">
        <v>2777.93309</v>
      </c>
      <c r="H18" s="44">
        <v>344.7435</v>
      </c>
      <c r="I18" s="48">
        <v>164.3514</v>
      </c>
      <c r="J18" s="44">
        <v>0</v>
      </c>
      <c r="K18" s="6"/>
      <c r="L18" s="1"/>
    </row>
    <row r="19" spans="1:11" ht="19.5" customHeight="1">
      <c r="A19" s="162"/>
      <c r="B19" s="251"/>
      <c r="C19" s="79" t="s">
        <v>229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17"/>
    </row>
    <row r="20" spans="1:11" ht="19.5" customHeight="1">
      <c r="A20" s="162"/>
      <c r="B20" s="252"/>
      <c r="C20" s="86" t="s">
        <v>230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17"/>
    </row>
    <row r="21" spans="1:11" ht="30" customHeight="1">
      <c r="A21" s="80"/>
      <c r="B21" s="81"/>
      <c r="C21" s="82"/>
      <c r="D21" s="83"/>
      <c r="E21" s="83"/>
      <c r="F21" s="83"/>
      <c r="G21" s="83"/>
      <c r="H21" s="83"/>
      <c r="I21" s="83"/>
      <c r="J21" s="83"/>
      <c r="K21" s="1"/>
    </row>
  </sheetData>
  <sheetProtection/>
  <mergeCells count="20">
    <mergeCell ref="I3:K3"/>
    <mergeCell ref="F5:K5"/>
    <mergeCell ref="B16:B20"/>
    <mergeCell ref="A8:A12"/>
    <mergeCell ref="B8:B12"/>
    <mergeCell ref="A14:A20"/>
    <mergeCell ref="F9:I9"/>
    <mergeCell ref="F10:H10"/>
    <mergeCell ref="F11:F12"/>
    <mergeCell ref="G11:H11"/>
    <mergeCell ref="J1:K1"/>
    <mergeCell ref="A7:K7"/>
    <mergeCell ref="E8:I8"/>
    <mergeCell ref="E2:K2"/>
    <mergeCell ref="C8:C12"/>
    <mergeCell ref="D8:D12"/>
    <mergeCell ref="E9:E12"/>
    <mergeCell ref="I10:I12"/>
    <mergeCell ref="J8:J12"/>
    <mergeCell ref="K8:K12"/>
  </mergeCells>
  <printOptions/>
  <pageMargins left="0.3937007874015748" right="0.3937007874015748" top="1.1811023622047245" bottom="0.1968503937007874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45"/>
  <sheetViews>
    <sheetView tabSelected="1" zoomScaleSheetLayoutView="100" workbookViewId="0" topLeftCell="A1">
      <selection activeCell="K8" sqref="K8"/>
    </sheetView>
  </sheetViews>
  <sheetFormatPr defaultColWidth="9.140625" defaultRowHeight="12.75"/>
  <cols>
    <col min="1" max="1" width="7.00390625" style="0" customWidth="1"/>
    <col min="2" max="2" width="28.421875" style="0" customWidth="1"/>
    <col min="3" max="3" width="13.00390625" style="0" customWidth="1"/>
    <col min="4" max="4" width="15.421875" style="0" customWidth="1"/>
    <col min="5" max="6" width="12.140625" style="0" customWidth="1"/>
    <col min="7" max="7" width="13.7109375" style="0" customWidth="1"/>
    <col min="8" max="8" width="14.7109375" style="0" customWidth="1"/>
    <col min="9" max="10" width="14.28125" style="0" customWidth="1"/>
    <col min="11" max="11" width="14.421875" style="0" customWidth="1"/>
    <col min="12" max="12" width="27.00390625" style="0" customWidth="1"/>
    <col min="13" max="13" width="11.140625" style="0" bestFit="1" customWidth="1"/>
    <col min="15" max="15" width="15.57421875" style="0" customWidth="1"/>
    <col min="17" max="17" width="16.28125" style="0" customWidth="1"/>
  </cols>
  <sheetData>
    <row r="1" spans="7:12" ht="27" customHeight="1">
      <c r="G1" s="61"/>
      <c r="H1" s="61"/>
      <c r="I1" s="61"/>
      <c r="J1" s="61"/>
      <c r="K1" s="61"/>
      <c r="L1" s="61" t="s">
        <v>374</v>
      </c>
    </row>
    <row r="2" spans="7:12" ht="30" customHeight="1">
      <c r="G2" s="164" t="s">
        <v>220</v>
      </c>
      <c r="H2" s="164"/>
      <c r="I2" s="164"/>
      <c r="J2" s="164"/>
      <c r="K2" s="164"/>
      <c r="L2" s="164"/>
    </row>
    <row r="3" spans="7:12" ht="18" customHeight="1">
      <c r="G3" s="61"/>
      <c r="H3" s="61"/>
      <c r="I3" s="61"/>
      <c r="J3" s="164" t="s">
        <v>391</v>
      </c>
      <c r="K3" s="164"/>
      <c r="L3" s="164"/>
    </row>
    <row r="4" spans="1:12" ht="30.75" customHeight="1">
      <c r="A4" s="263" t="s">
        <v>223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</row>
    <row r="5" spans="1:12" ht="20.25" customHeight="1">
      <c r="A5" s="13"/>
      <c r="B5" s="13"/>
      <c r="C5" s="13"/>
      <c r="D5" s="13"/>
      <c r="E5" s="13"/>
      <c r="F5" s="13"/>
      <c r="G5" s="13"/>
      <c r="H5" s="13"/>
      <c r="I5" s="164" t="s">
        <v>191</v>
      </c>
      <c r="J5" s="164"/>
      <c r="K5" s="164"/>
      <c r="L5" s="164"/>
    </row>
    <row r="6" spans="1:12" ht="15">
      <c r="A6" s="15" t="s">
        <v>49</v>
      </c>
      <c r="J6" s="164"/>
      <c r="K6" s="164"/>
      <c r="L6" s="164"/>
    </row>
    <row r="7" spans="1:15" ht="32.25" customHeight="1">
      <c r="A7" s="204" t="s">
        <v>196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58"/>
      <c r="N7" s="58"/>
      <c r="O7" s="58"/>
    </row>
    <row r="8" ht="15">
      <c r="A8" s="16"/>
    </row>
    <row r="9" spans="1:12" ht="12.75" customHeight="1">
      <c r="A9" s="167" t="s">
        <v>0</v>
      </c>
      <c r="B9" s="167" t="s">
        <v>45</v>
      </c>
      <c r="C9" s="167" t="s">
        <v>22</v>
      </c>
      <c r="D9" s="167" t="s">
        <v>46</v>
      </c>
      <c r="E9" s="163" t="s">
        <v>3</v>
      </c>
      <c r="F9" s="163"/>
      <c r="G9" s="163"/>
      <c r="H9" s="163"/>
      <c r="I9" s="163"/>
      <c r="J9" s="167" t="s">
        <v>24</v>
      </c>
      <c r="K9" s="167" t="s">
        <v>47</v>
      </c>
      <c r="L9" s="194" t="s">
        <v>38</v>
      </c>
    </row>
    <row r="10" spans="1:12" ht="26.25" customHeight="1">
      <c r="A10" s="168"/>
      <c r="B10" s="168"/>
      <c r="C10" s="168"/>
      <c r="D10" s="168"/>
      <c r="E10" s="167" t="s">
        <v>4</v>
      </c>
      <c r="F10" s="238" t="s">
        <v>27</v>
      </c>
      <c r="G10" s="239"/>
      <c r="H10" s="239"/>
      <c r="I10" s="240"/>
      <c r="J10" s="168"/>
      <c r="K10" s="168"/>
      <c r="L10" s="195"/>
    </row>
    <row r="11" spans="1:12" ht="39" customHeight="1">
      <c r="A11" s="168"/>
      <c r="B11" s="168"/>
      <c r="C11" s="168"/>
      <c r="D11" s="168"/>
      <c r="E11" s="168"/>
      <c r="F11" s="238" t="s">
        <v>28</v>
      </c>
      <c r="G11" s="239"/>
      <c r="H11" s="240"/>
      <c r="I11" s="167" t="s">
        <v>7</v>
      </c>
      <c r="J11" s="168"/>
      <c r="K11" s="168"/>
      <c r="L11" s="195"/>
    </row>
    <row r="12" spans="1:12" ht="27" customHeight="1">
      <c r="A12" s="168"/>
      <c r="B12" s="168"/>
      <c r="C12" s="168"/>
      <c r="D12" s="168"/>
      <c r="E12" s="168"/>
      <c r="F12" s="167" t="s">
        <v>218</v>
      </c>
      <c r="G12" s="238" t="s">
        <v>215</v>
      </c>
      <c r="H12" s="240"/>
      <c r="I12" s="168"/>
      <c r="J12" s="168"/>
      <c r="K12" s="168"/>
      <c r="L12" s="195"/>
    </row>
    <row r="13" spans="1:12" ht="42.75" customHeight="1">
      <c r="A13" s="169"/>
      <c r="B13" s="169"/>
      <c r="C13" s="169"/>
      <c r="D13" s="169"/>
      <c r="E13" s="169"/>
      <c r="F13" s="169"/>
      <c r="G13" s="8" t="s">
        <v>216</v>
      </c>
      <c r="H13" s="8" t="s">
        <v>217</v>
      </c>
      <c r="I13" s="169"/>
      <c r="J13" s="169"/>
      <c r="K13" s="169"/>
      <c r="L13" s="196"/>
    </row>
    <row r="14" spans="1:12" ht="12.75">
      <c r="A14" s="8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  <c r="I14" s="8">
        <v>9</v>
      </c>
      <c r="J14" s="8">
        <v>10</v>
      </c>
      <c r="K14" s="8">
        <v>11</v>
      </c>
      <c r="L14" s="9">
        <v>12</v>
      </c>
    </row>
    <row r="15" spans="1:12" ht="19.5" customHeight="1">
      <c r="A15" s="35">
        <v>1</v>
      </c>
      <c r="B15" s="258" t="s">
        <v>117</v>
      </c>
      <c r="C15" s="258"/>
      <c r="D15" s="258"/>
      <c r="E15" s="258"/>
      <c r="F15" s="258"/>
      <c r="G15" s="258"/>
      <c r="H15" s="258"/>
      <c r="I15" s="258"/>
      <c r="J15" s="258"/>
      <c r="K15" s="258"/>
      <c r="L15" s="258"/>
    </row>
    <row r="16" spans="1:12" ht="28.5" customHeight="1">
      <c r="A16" s="213" t="s">
        <v>188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</row>
    <row r="17" spans="1:12" ht="26.25" customHeight="1">
      <c r="A17" s="213" t="s">
        <v>187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</row>
    <row r="18" spans="1:12" ht="33" customHeight="1">
      <c r="A18" s="259" t="s">
        <v>12</v>
      </c>
      <c r="B18" s="194" t="s">
        <v>345</v>
      </c>
      <c r="C18" s="139" t="s">
        <v>57</v>
      </c>
      <c r="D18" s="257">
        <f>D21+D25+D26+D27+D35+D39+D43+D44+D45+D46+D47+D52+D57+D61+D62+D31+D48+D53</f>
        <v>13332.00366</v>
      </c>
      <c r="E18" s="257">
        <v>0</v>
      </c>
      <c r="F18" s="260">
        <f>F21+F25+F26+F27+F35+F39+F43+F44+F45+F46+F47+F52+F57+F61</f>
        <v>3133.93966</v>
      </c>
      <c r="G18" s="260">
        <f>G21+G25+G26+G27+G35+G39+G43+G44+G45+G46+G47+G52+G57+G61</f>
        <v>2789.2063</v>
      </c>
      <c r="H18" s="257">
        <f>H21+H25+H26+H27+H35+H39+H43+H44+H45+H46+H47+H52+H57+H61</f>
        <v>344.73336</v>
      </c>
      <c r="I18" s="257">
        <f>I21+I25+I26+I27+I35+I39+I43+I44+I45+I46+I47+I52+I57+I61+I62+I31+I48+I53</f>
        <v>10198.064</v>
      </c>
      <c r="J18" s="257">
        <v>0</v>
      </c>
      <c r="K18" s="194" t="s">
        <v>346</v>
      </c>
      <c r="L18" s="139" t="s">
        <v>347</v>
      </c>
    </row>
    <row r="19" spans="1:12" ht="45" customHeight="1">
      <c r="A19" s="259"/>
      <c r="B19" s="195"/>
      <c r="C19" s="139"/>
      <c r="D19" s="257"/>
      <c r="E19" s="257"/>
      <c r="F19" s="261"/>
      <c r="G19" s="261"/>
      <c r="H19" s="257"/>
      <c r="I19" s="257"/>
      <c r="J19" s="257"/>
      <c r="K19" s="195"/>
      <c r="L19" s="139"/>
    </row>
    <row r="20" spans="1:17" ht="45" customHeight="1">
      <c r="A20" s="259"/>
      <c r="B20" s="196"/>
      <c r="C20" s="139"/>
      <c r="D20" s="257"/>
      <c r="E20" s="257"/>
      <c r="F20" s="262"/>
      <c r="G20" s="262"/>
      <c r="H20" s="257"/>
      <c r="I20" s="257"/>
      <c r="J20" s="257"/>
      <c r="K20" s="195"/>
      <c r="L20" s="139"/>
      <c r="O20" s="105"/>
      <c r="P20" s="105"/>
      <c r="Q20" s="105"/>
    </row>
    <row r="21" spans="1:12" ht="30" customHeight="1">
      <c r="A21" s="65" t="s">
        <v>48</v>
      </c>
      <c r="B21" s="66" t="s">
        <v>236</v>
      </c>
      <c r="C21" s="9"/>
      <c r="D21" s="43">
        <f>D23+D24</f>
        <v>1544.87266</v>
      </c>
      <c r="E21" s="51"/>
      <c r="F21" s="51">
        <f>F23</f>
        <v>1029.67112</v>
      </c>
      <c r="G21" s="51">
        <f>G23</f>
        <v>916.4073</v>
      </c>
      <c r="H21" s="51">
        <f>H23</f>
        <v>113.26382</v>
      </c>
      <c r="I21" s="51">
        <v>515.20154</v>
      </c>
      <c r="J21" s="17"/>
      <c r="K21" s="139" t="s">
        <v>118</v>
      </c>
      <c r="L21" s="194"/>
    </row>
    <row r="22" spans="1:17" ht="30" customHeight="1">
      <c r="A22" s="65" t="s">
        <v>334</v>
      </c>
      <c r="B22" s="66" t="s">
        <v>335</v>
      </c>
      <c r="C22" s="9"/>
      <c r="D22" s="43"/>
      <c r="E22" s="51"/>
      <c r="F22" s="51"/>
      <c r="G22" s="51"/>
      <c r="H22" s="51"/>
      <c r="I22" s="51"/>
      <c r="J22" s="17"/>
      <c r="K22" s="139"/>
      <c r="L22" s="195"/>
      <c r="O22" s="105"/>
      <c r="Q22" s="105"/>
    </row>
    <row r="23" spans="1:12" ht="30" customHeight="1">
      <c r="A23" s="65"/>
      <c r="B23" s="66" t="s">
        <v>336</v>
      </c>
      <c r="C23" s="9"/>
      <c r="D23" s="43">
        <v>1144.057</v>
      </c>
      <c r="E23" s="51"/>
      <c r="F23" s="51">
        <v>1029.67112</v>
      </c>
      <c r="G23" s="51">
        <v>916.4073</v>
      </c>
      <c r="H23" s="51">
        <v>113.26382</v>
      </c>
      <c r="I23" s="51">
        <v>114.38588</v>
      </c>
      <c r="J23" s="17"/>
      <c r="K23" s="139"/>
      <c r="L23" s="195"/>
    </row>
    <row r="24" spans="1:12" ht="30" customHeight="1">
      <c r="A24" s="65"/>
      <c r="B24" s="66" t="s">
        <v>337</v>
      </c>
      <c r="C24" s="9"/>
      <c r="D24" s="43">
        <f>I24</f>
        <v>400.81566</v>
      </c>
      <c r="E24" s="51"/>
      <c r="F24" s="51"/>
      <c r="G24" s="51"/>
      <c r="H24" s="51"/>
      <c r="I24" s="51">
        <v>400.81566</v>
      </c>
      <c r="J24" s="17"/>
      <c r="K24" s="139"/>
      <c r="L24" s="195"/>
    </row>
    <row r="25" spans="1:12" ht="30" customHeight="1">
      <c r="A25" s="65" t="s">
        <v>51</v>
      </c>
      <c r="B25" s="66" t="s">
        <v>237</v>
      </c>
      <c r="C25" s="9"/>
      <c r="D25" s="43">
        <f>I25</f>
        <v>0</v>
      </c>
      <c r="E25" s="51"/>
      <c r="F25" s="51">
        <v>0</v>
      </c>
      <c r="G25" s="51"/>
      <c r="H25" s="51"/>
      <c r="I25" s="51">
        <v>0</v>
      </c>
      <c r="J25" s="17"/>
      <c r="K25" s="194" t="s">
        <v>118</v>
      </c>
      <c r="L25" s="195"/>
    </row>
    <row r="26" spans="1:12" ht="30" customHeight="1">
      <c r="A26" s="65" t="s">
        <v>119</v>
      </c>
      <c r="B26" s="66" t="s">
        <v>238</v>
      </c>
      <c r="C26" s="9"/>
      <c r="D26" s="43">
        <f>I26</f>
        <v>0</v>
      </c>
      <c r="E26" s="51"/>
      <c r="F26" s="51">
        <v>0</v>
      </c>
      <c r="G26" s="51"/>
      <c r="H26" s="51"/>
      <c r="I26" s="51">
        <v>0</v>
      </c>
      <c r="J26" s="17"/>
      <c r="K26" s="195"/>
      <c r="L26" s="195"/>
    </row>
    <row r="27" spans="1:12" ht="30" customHeight="1">
      <c r="A27" s="65" t="s">
        <v>120</v>
      </c>
      <c r="B27" s="66" t="s">
        <v>232</v>
      </c>
      <c r="C27" s="9"/>
      <c r="D27" s="43">
        <f>F27+I27</f>
        <v>2014.1599999999999</v>
      </c>
      <c r="E27" s="51"/>
      <c r="F27" s="51">
        <f>F29+F30</f>
        <v>1185.4294</v>
      </c>
      <c r="G27" s="51">
        <f>G29+G30</f>
        <v>1055.03217</v>
      </c>
      <c r="H27" s="51">
        <f>H29+H30</f>
        <v>130.39723</v>
      </c>
      <c r="I27" s="54">
        <f>I29+I30</f>
        <v>828.7306</v>
      </c>
      <c r="J27" s="17"/>
      <c r="K27" s="195"/>
      <c r="L27" s="195"/>
    </row>
    <row r="28" spans="1:12" ht="30" customHeight="1">
      <c r="A28" s="65" t="s">
        <v>338</v>
      </c>
      <c r="B28" s="66" t="s">
        <v>335</v>
      </c>
      <c r="C28" s="9"/>
      <c r="D28" s="43"/>
      <c r="E28" s="51"/>
      <c r="F28" s="51"/>
      <c r="G28" s="51"/>
      <c r="H28" s="51"/>
      <c r="I28" s="54"/>
      <c r="J28" s="17"/>
      <c r="K28" s="195"/>
      <c r="L28" s="195"/>
    </row>
    <row r="29" spans="1:12" ht="30" customHeight="1">
      <c r="A29" s="65"/>
      <c r="B29" s="66" t="s">
        <v>336</v>
      </c>
      <c r="C29" s="9"/>
      <c r="D29" s="43">
        <v>1316.684</v>
      </c>
      <c r="E29" s="51"/>
      <c r="F29" s="51">
        <v>1185.4294</v>
      </c>
      <c r="G29" s="51">
        <v>1055.03217</v>
      </c>
      <c r="H29" s="51">
        <v>130.39723</v>
      </c>
      <c r="I29" s="54">
        <v>131.2546</v>
      </c>
      <c r="J29" s="17"/>
      <c r="K29" s="195"/>
      <c r="L29" s="195"/>
    </row>
    <row r="30" spans="1:12" ht="30" customHeight="1">
      <c r="A30" s="65"/>
      <c r="B30" s="66" t="s">
        <v>337</v>
      </c>
      <c r="C30" s="9"/>
      <c r="D30" s="43">
        <v>697.476</v>
      </c>
      <c r="E30" s="51"/>
      <c r="F30" s="51">
        <v>0</v>
      </c>
      <c r="G30" s="51">
        <v>0</v>
      </c>
      <c r="H30" s="51">
        <v>0</v>
      </c>
      <c r="I30" s="54">
        <v>697.476</v>
      </c>
      <c r="J30" s="17"/>
      <c r="K30" s="195"/>
      <c r="L30" s="195"/>
    </row>
    <row r="31" spans="1:12" ht="30" customHeight="1">
      <c r="A31" s="65" t="s">
        <v>121</v>
      </c>
      <c r="B31" s="106" t="s">
        <v>128</v>
      </c>
      <c r="C31" s="9"/>
      <c r="D31" s="43">
        <f>F31+I31</f>
        <v>2017.301</v>
      </c>
      <c r="E31" s="51"/>
      <c r="F31" s="51">
        <v>0</v>
      </c>
      <c r="G31" s="51"/>
      <c r="H31" s="51"/>
      <c r="I31" s="54">
        <f>I33+I34</f>
        <v>2017.301</v>
      </c>
      <c r="J31" s="17"/>
      <c r="K31" s="139" t="s">
        <v>348</v>
      </c>
      <c r="L31" s="195"/>
    </row>
    <row r="32" spans="1:12" ht="30" customHeight="1">
      <c r="A32" s="65" t="s">
        <v>349</v>
      </c>
      <c r="B32" s="66" t="s">
        <v>335</v>
      </c>
      <c r="C32" s="9"/>
      <c r="D32" s="51"/>
      <c r="E32" s="51"/>
      <c r="F32" s="51"/>
      <c r="G32" s="51"/>
      <c r="H32" s="51"/>
      <c r="I32" s="54"/>
      <c r="J32" s="17"/>
      <c r="K32" s="139"/>
      <c r="L32" s="195"/>
    </row>
    <row r="33" spans="1:12" ht="30" customHeight="1">
      <c r="A33" s="65"/>
      <c r="B33" s="66" t="s">
        <v>336</v>
      </c>
      <c r="C33" s="9"/>
      <c r="D33" s="51">
        <f>F33+I33</f>
        <v>1463.072</v>
      </c>
      <c r="E33" s="51"/>
      <c r="F33" s="51">
        <f>F35+F36</f>
        <v>0</v>
      </c>
      <c r="G33" s="51"/>
      <c r="H33" s="51"/>
      <c r="I33" s="54">
        <v>1463.072</v>
      </c>
      <c r="J33" s="17"/>
      <c r="K33" s="139"/>
      <c r="L33" s="195"/>
    </row>
    <row r="34" spans="1:12" ht="30" customHeight="1">
      <c r="A34" s="65"/>
      <c r="B34" s="66" t="s">
        <v>337</v>
      </c>
      <c r="C34" s="9"/>
      <c r="D34" s="51">
        <f>F34+I34</f>
        <v>554.229</v>
      </c>
      <c r="E34" s="51"/>
      <c r="F34" s="51">
        <f>F36+F37</f>
        <v>0</v>
      </c>
      <c r="G34" s="51"/>
      <c r="H34" s="51"/>
      <c r="I34" s="54">
        <v>554.229</v>
      </c>
      <c r="J34" s="17"/>
      <c r="K34" s="139"/>
      <c r="L34" s="195"/>
    </row>
    <row r="35" spans="1:12" ht="30" customHeight="1">
      <c r="A35" s="65" t="s">
        <v>122</v>
      </c>
      <c r="B35" s="106" t="s">
        <v>233</v>
      </c>
      <c r="C35" s="9"/>
      <c r="D35" s="43">
        <f>F35+I35</f>
        <v>2043.6129999999998</v>
      </c>
      <c r="E35" s="51"/>
      <c r="F35" s="51">
        <v>0</v>
      </c>
      <c r="G35" s="51"/>
      <c r="H35" s="51"/>
      <c r="I35" s="54">
        <f>I37+I38</f>
        <v>2043.6129999999998</v>
      </c>
      <c r="J35" s="17"/>
      <c r="K35" s="139"/>
      <c r="L35" s="195"/>
    </row>
    <row r="36" spans="1:12" ht="30" customHeight="1">
      <c r="A36" s="65" t="s">
        <v>350</v>
      </c>
      <c r="B36" s="66" t="s">
        <v>335</v>
      </c>
      <c r="C36" s="9"/>
      <c r="D36" s="51"/>
      <c r="E36" s="51"/>
      <c r="F36" s="51"/>
      <c r="G36" s="51"/>
      <c r="H36" s="51"/>
      <c r="I36" s="51"/>
      <c r="J36" s="17"/>
      <c r="K36" s="139"/>
      <c r="L36" s="195"/>
    </row>
    <row r="37" spans="1:12" ht="30" customHeight="1">
      <c r="A37" s="65"/>
      <c r="B37" s="66" t="s">
        <v>336</v>
      </c>
      <c r="C37" s="9"/>
      <c r="D37" s="51">
        <f>F37+I37</f>
        <v>988.571</v>
      </c>
      <c r="E37" s="51"/>
      <c r="F37" s="51">
        <f>F39+F40</f>
        <v>0</v>
      </c>
      <c r="G37" s="51"/>
      <c r="H37" s="51"/>
      <c r="I37" s="51">
        <v>988.571</v>
      </c>
      <c r="J37" s="17"/>
      <c r="K37" s="139"/>
      <c r="L37" s="195"/>
    </row>
    <row r="38" spans="1:12" ht="30" customHeight="1">
      <c r="A38" s="65"/>
      <c r="B38" s="66" t="s">
        <v>337</v>
      </c>
      <c r="C38" s="9"/>
      <c r="D38" s="51">
        <f>F38+I38</f>
        <v>1055.042</v>
      </c>
      <c r="E38" s="51"/>
      <c r="F38" s="51">
        <f>F40+F41</f>
        <v>0</v>
      </c>
      <c r="G38" s="51"/>
      <c r="H38" s="51"/>
      <c r="I38" s="51">
        <v>1055.042</v>
      </c>
      <c r="J38" s="17"/>
      <c r="K38" s="139"/>
      <c r="L38" s="195"/>
    </row>
    <row r="39" spans="1:12" ht="30" customHeight="1">
      <c r="A39" s="65" t="s">
        <v>123</v>
      </c>
      <c r="B39" s="106" t="s">
        <v>231</v>
      </c>
      <c r="C39" s="9"/>
      <c r="D39" s="43">
        <f>F39+I39</f>
        <v>1164.396</v>
      </c>
      <c r="E39" s="51"/>
      <c r="F39" s="51">
        <v>0</v>
      </c>
      <c r="G39" s="51"/>
      <c r="H39" s="51"/>
      <c r="I39" s="54">
        <f>I41+I42</f>
        <v>1164.396</v>
      </c>
      <c r="J39" s="17"/>
      <c r="K39" s="139"/>
      <c r="L39" s="195"/>
    </row>
    <row r="40" spans="1:12" ht="30" customHeight="1">
      <c r="A40" s="65" t="s">
        <v>351</v>
      </c>
      <c r="B40" s="66" t="s">
        <v>335</v>
      </c>
      <c r="C40" s="9"/>
      <c r="D40" s="51"/>
      <c r="E40" s="51"/>
      <c r="F40" s="51"/>
      <c r="G40" s="51"/>
      <c r="H40" s="51"/>
      <c r="I40" s="54"/>
      <c r="J40" s="17"/>
      <c r="K40" s="139"/>
      <c r="L40" s="195"/>
    </row>
    <row r="41" spans="1:12" ht="30" customHeight="1">
      <c r="A41" s="65"/>
      <c r="B41" s="66" t="s">
        <v>336</v>
      </c>
      <c r="C41" s="9"/>
      <c r="D41" s="51">
        <f>F41+I41</f>
        <v>953.826</v>
      </c>
      <c r="E41" s="51"/>
      <c r="F41" s="51">
        <f>F43+F44</f>
        <v>0</v>
      </c>
      <c r="G41" s="51"/>
      <c r="H41" s="51"/>
      <c r="I41" s="54">
        <v>953.826</v>
      </c>
      <c r="J41" s="17"/>
      <c r="K41" s="139"/>
      <c r="L41" s="195"/>
    </row>
    <row r="42" spans="1:12" ht="30" customHeight="1">
      <c r="A42" s="65"/>
      <c r="B42" s="66" t="s">
        <v>337</v>
      </c>
      <c r="C42" s="9"/>
      <c r="D42" s="51">
        <f>F42+I42</f>
        <v>210.57</v>
      </c>
      <c r="E42" s="51"/>
      <c r="F42" s="51">
        <f>F44+F45</f>
        <v>0</v>
      </c>
      <c r="G42" s="51"/>
      <c r="H42" s="51"/>
      <c r="I42" s="54">
        <v>210.57</v>
      </c>
      <c r="J42" s="17"/>
      <c r="K42" s="139"/>
      <c r="L42" s="195"/>
    </row>
    <row r="43" spans="1:12" ht="30" customHeight="1">
      <c r="A43" s="65" t="s">
        <v>124</v>
      </c>
      <c r="B43" s="66" t="s">
        <v>234</v>
      </c>
      <c r="C43" s="9"/>
      <c r="D43" s="43">
        <f>I43</f>
        <v>0</v>
      </c>
      <c r="E43" s="54"/>
      <c r="F43" s="54">
        <v>0</v>
      </c>
      <c r="G43" s="54"/>
      <c r="H43" s="54"/>
      <c r="I43" s="54">
        <v>0</v>
      </c>
      <c r="J43" s="17"/>
      <c r="K43" s="139" t="s">
        <v>118</v>
      </c>
      <c r="L43" s="195"/>
    </row>
    <row r="44" spans="1:12" ht="30" customHeight="1">
      <c r="A44" s="65" t="s">
        <v>125</v>
      </c>
      <c r="B44" s="66" t="s">
        <v>235</v>
      </c>
      <c r="C44" s="9"/>
      <c r="D44" s="43">
        <f>I44</f>
        <v>0</v>
      </c>
      <c r="E44" s="51"/>
      <c r="F44" s="51">
        <v>0</v>
      </c>
      <c r="G44" s="51"/>
      <c r="H44" s="51"/>
      <c r="I44" s="51">
        <v>0</v>
      </c>
      <c r="J44" s="17"/>
      <c r="K44" s="139"/>
      <c r="L44" s="195"/>
    </row>
    <row r="45" spans="1:12" ht="30" customHeight="1">
      <c r="A45" s="65" t="s">
        <v>126</v>
      </c>
      <c r="B45" s="66" t="s">
        <v>239</v>
      </c>
      <c r="C45" s="9"/>
      <c r="D45" s="43">
        <f>I45</f>
        <v>0</v>
      </c>
      <c r="E45" s="51"/>
      <c r="F45" s="51">
        <v>0</v>
      </c>
      <c r="G45" s="51"/>
      <c r="H45" s="51"/>
      <c r="I45" s="51">
        <v>0</v>
      </c>
      <c r="J45" s="17"/>
      <c r="K45" s="139"/>
      <c r="L45" s="195"/>
    </row>
    <row r="46" spans="1:12" ht="30" customHeight="1">
      <c r="A46" s="65" t="s">
        <v>241</v>
      </c>
      <c r="B46" s="66" t="s">
        <v>240</v>
      </c>
      <c r="C46" s="9"/>
      <c r="D46" s="43">
        <f>I46</f>
        <v>0</v>
      </c>
      <c r="E46" s="51"/>
      <c r="F46" s="51">
        <v>0</v>
      </c>
      <c r="G46" s="51"/>
      <c r="H46" s="51"/>
      <c r="I46" s="51">
        <v>0</v>
      </c>
      <c r="J46" s="17"/>
      <c r="K46" s="139"/>
      <c r="L46" s="195"/>
    </row>
    <row r="47" spans="1:12" ht="30" customHeight="1">
      <c r="A47" s="65" t="s">
        <v>243</v>
      </c>
      <c r="B47" s="66" t="s">
        <v>242</v>
      </c>
      <c r="C47" s="9"/>
      <c r="D47" s="43">
        <f>I47</f>
        <v>0</v>
      </c>
      <c r="E47" s="51"/>
      <c r="F47" s="51">
        <v>0</v>
      </c>
      <c r="G47" s="51"/>
      <c r="H47" s="51"/>
      <c r="I47" s="51">
        <v>0</v>
      </c>
      <c r="J47" s="17"/>
      <c r="K47" s="139"/>
      <c r="L47" s="195"/>
    </row>
    <row r="48" spans="1:12" ht="30" customHeight="1">
      <c r="A48" s="65" t="s">
        <v>244</v>
      </c>
      <c r="B48" s="106" t="s">
        <v>305</v>
      </c>
      <c r="C48" s="9"/>
      <c r="D48" s="43">
        <f>F48+I48</f>
        <v>1831.386</v>
      </c>
      <c r="E48" s="51"/>
      <c r="F48" s="51">
        <v>0</v>
      </c>
      <c r="G48" s="51"/>
      <c r="H48" s="51"/>
      <c r="I48" s="54">
        <f>I50+I51</f>
        <v>1831.386</v>
      </c>
      <c r="J48" s="17"/>
      <c r="K48" s="194" t="s">
        <v>348</v>
      </c>
      <c r="L48" s="195"/>
    </row>
    <row r="49" spans="1:12" ht="30" customHeight="1">
      <c r="A49" s="65" t="s">
        <v>339</v>
      </c>
      <c r="B49" s="66" t="s">
        <v>335</v>
      </c>
      <c r="C49" s="9"/>
      <c r="D49" s="51"/>
      <c r="E49" s="51"/>
      <c r="F49" s="51"/>
      <c r="G49" s="51"/>
      <c r="H49" s="51"/>
      <c r="I49" s="51"/>
      <c r="J49" s="17"/>
      <c r="K49" s="195"/>
      <c r="L49" s="195"/>
    </row>
    <row r="50" spans="1:12" ht="30" customHeight="1">
      <c r="A50" s="65"/>
      <c r="B50" s="66" t="s">
        <v>336</v>
      </c>
      <c r="C50" s="9"/>
      <c r="D50" s="51">
        <f>F50+I50</f>
        <v>1148.947</v>
      </c>
      <c r="E50" s="51"/>
      <c r="F50" s="51">
        <f>F52+F53</f>
        <v>0</v>
      </c>
      <c r="G50" s="51"/>
      <c r="H50" s="51"/>
      <c r="I50" s="51">
        <v>1148.947</v>
      </c>
      <c r="J50" s="17"/>
      <c r="K50" s="195"/>
      <c r="L50" s="195"/>
    </row>
    <row r="51" spans="1:12" ht="30" customHeight="1">
      <c r="A51" s="65"/>
      <c r="B51" s="66" t="s">
        <v>337</v>
      </c>
      <c r="C51" s="9"/>
      <c r="D51" s="51">
        <f>F51+I51</f>
        <v>682.439</v>
      </c>
      <c r="E51" s="51"/>
      <c r="F51" s="51">
        <f>F53+F54</f>
        <v>0</v>
      </c>
      <c r="G51" s="51"/>
      <c r="H51" s="51"/>
      <c r="I51" s="51">
        <v>682.439</v>
      </c>
      <c r="J51" s="17"/>
      <c r="K51" s="195"/>
      <c r="L51" s="195"/>
    </row>
    <row r="52" spans="1:12" ht="30" customHeight="1">
      <c r="A52" s="65" t="s">
        <v>245</v>
      </c>
      <c r="B52" s="66" t="s">
        <v>246</v>
      </c>
      <c r="C52" s="9"/>
      <c r="D52" s="43">
        <v>0</v>
      </c>
      <c r="E52" s="51"/>
      <c r="F52" s="51">
        <v>0</v>
      </c>
      <c r="G52" s="51"/>
      <c r="H52" s="51"/>
      <c r="I52" s="51">
        <v>0</v>
      </c>
      <c r="J52" s="17"/>
      <c r="K52" s="195"/>
      <c r="L52" s="195"/>
    </row>
    <row r="53" spans="1:12" ht="30" customHeight="1">
      <c r="A53" s="65" t="s">
        <v>352</v>
      </c>
      <c r="B53" s="106" t="s">
        <v>272</v>
      </c>
      <c r="C53" s="9"/>
      <c r="D53" s="43">
        <f>F53+I53</f>
        <v>1130.913</v>
      </c>
      <c r="E53" s="51"/>
      <c r="F53" s="51">
        <v>0</v>
      </c>
      <c r="G53" s="51"/>
      <c r="H53" s="51"/>
      <c r="I53" s="54">
        <f>I55+I56</f>
        <v>1130.913</v>
      </c>
      <c r="J53" s="17"/>
      <c r="K53" s="195"/>
      <c r="L53" s="195"/>
    </row>
    <row r="54" spans="1:12" ht="30" customHeight="1">
      <c r="A54" s="65" t="s">
        <v>353</v>
      </c>
      <c r="B54" s="66" t="s">
        <v>335</v>
      </c>
      <c r="C54" s="9"/>
      <c r="D54" s="51"/>
      <c r="E54" s="51"/>
      <c r="F54" s="51"/>
      <c r="G54" s="51"/>
      <c r="H54" s="51"/>
      <c r="I54" s="51"/>
      <c r="J54" s="17"/>
      <c r="K54" s="195"/>
      <c r="L54" s="195"/>
    </row>
    <row r="55" spans="1:12" ht="30" customHeight="1">
      <c r="A55" s="65"/>
      <c r="B55" s="66" t="s">
        <v>336</v>
      </c>
      <c r="C55" s="9"/>
      <c r="D55" s="51">
        <f>F55+I55</f>
        <v>1861.90714</v>
      </c>
      <c r="E55" s="51"/>
      <c r="F55" s="51">
        <f>F57+F58</f>
        <v>918.83914</v>
      </c>
      <c r="G55" s="51"/>
      <c r="H55" s="51"/>
      <c r="I55" s="51">
        <v>943.068</v>
      </c>
      <c r="J55" s="17"/>
      <c r="K55" s="195"/>
      <c r="L55" s="195"/>
    </row>
    <row r="56" spans="1:12" ht="30" customHeight="1">
      <c r="A56" s="65"/>
      <c r="B56" s="66" t="s">
        <v>337</v>
      </c>
      <c r="C56" s="9"/>
      <c r="D56" s="51">
        <f>F56+I56</f>
        <v>1106.68414</v>
      </c>
      <c r="E56" s="51"/>
      <c r="F56" s="51">
        <f>F58+F59</f>
        <v>918.83914</v>
      </c>
      <c r="G56" s="51"/>
      <c r="H56" s="51"/>
      <c r="I56" s="51">
        <v>187.845</v>
      </c>
      <c r="J56" s="17"/>
      <c r="K56" s="195"/>
      <c r="L56" s="195"/>
    </row>
    <row r="57" spans="1:12" ht="30" customHeight="1">
      <c r="A57" s="65" t="s">
        <v>354</v>
      </c>
      <c r="B57" s="66" t="s">
        <v>247</v>
      </c>
      <c r="C57" s="9"/>
      <c r="D57" s="43">
        <f>F57+I57</f>
        <v>1570.062</v>
      </c>
      <c r="E57" s="51"/>
      <c r="F57" s="51">
        <f>G57+H57</f>
        <v>918.83914</v>
      </c>
      <c r="G57" s="51">
        <f>G59</f>
        <v>817.76683</v>
      </c>
      <c r="H57" s="51">
        <f>H59</f>
        <v>101.07231</v>
      </c>
      <c r="I57" s="51">
        <f>I59+I60</f>
        <v>651.22286</v>
      </c>
      <c r="J57" s="17"/>
      <c r="K57" s="139" t="s">
        <v>118</v>
      </c>
      <c r="L57" s="195"/>
    </row>
    <row r="58" spans="1:12" ht="30" customHeight="1">
      <c r="A58" s="65" t="s">
        <v>355</v>
      </c>
      <c r="B58" s="66" t="s">
        <v>335</v>
      </c>
      <c r="C58" s="9"/>
      <c r="D58" s="43"/>
      <c r="E58" s="51"/>
      <c r="F58" s="51"/>
      <c r="G58" s="51"/>
      <c r="H58" s="51"/>
      <c r="I58" s="51"/>
      <c r="J58" s="17"/>
      <c r="K58" s="139"/>
      <c r="L58" s="195"/>
    </row>
    <row r="59" spans="1:12" ht="30" customHeight="1">
      <c r="A59" s="65"/>
      <c r="B59" s="66" t="s">
        <v>336</v>
      </c>
      <c r="C59" s="9"/>
      <c r="D59" s="43">
        <f>F59+I59</f>
        <v>1020.576</v>
      </c>
      <c r="E59" s="51"/>
      <c r="F59" s="51">
        <f>G59+H59</f>
        <v>918.83914</v>
      </c>
      <c r="G59" s="51">
        <v>817.76683</v>
      </c>
      <c r="H59" s="51">
        <v>101.07231</v>
      </c>
      <c r="I59" s="51">
        <v>101.73686</v>
      </c>
      <c r="J59" s="17"/>
      <c r="K59" s="139"/>
      <c r="L59" s="195"/>
    </row>
    <row r="60" spans="1:12" ht="30" customHeight="1">
      <c r="A60" s="65"/>
      <c r="B60" s="66" t="s">
        <v>337</v>
      </c>
      <c r="C60" s="9"/>
      <c r="D60" s="43">
        <f>I60</f>
        <v>549.486</v>
      </c>
      <c r="E60" s="51"/>
      <c r="F60" s="51"/>
      <c r="G60" s="51"/>
      <c r="H60" s="51"/>
      <c r="I60" s="51">
        <v>549.486</v>
      </c>
      <c r="J60" s="17"/>
      <c r="K60" s="139"/>
      <c r="L60" s="195"/>
    </row>
    <row r="61" spans="1:12" ht="30" customHeight="1">
      <c r="A61" s="65" t="s">
        <v>356</v>
      </c>
      <c r="B61" s="66" t="s">
        <v>248</v>
      </c>
      <c r="C61" s="9"/>
      <c r="D61" s="43">
        <v>0</v>
      </c>
      <c r="E61" s="51"/>
      <c r="F61" s="51">
        <v>0</v>
      </c>
      <c r="G61" s="51"/>
      <c r="H61" s="51"/>
      <c r="I61" s="51">
        <v>0</v>
      </c>
      <c r="J61" s="17"/>
      <c r="K61" s="139"/>
      <c r="L61" s="196"/>
    </row>
    <row r="62" spans="1:12" ht="72" customHeight="1">
      <c r="A62" s="65" t="s">
        <v>342</v>
      </c>
      <c r="B62" s="66" t="s">
        <v>341</v>
      </c>
      <c r="C62" s="9"/>
      <c r="D62" s="43">
        <f>I62</f>
        <v>15.3</v>
      </c>
      <c r="E62" s="51"/>
      <c r="F62" s="51"/>
      <c r="G62" s="51"/>
      <c r="H62" s="51"/>
      <c r="I62" s="51">
        <v>15.3</v>
      </c>
      <c r="J62" s="17"/>
      <c r="K62" s="139"/>
      <c r="L62" s="101"/>
    </row>
    <row r="63" spans="1:13" ht="111.75" customHeight="1">
      <c r="A63" s="65" t="s">
        <v>16</v>
      </c>
      <c r="B63" s="111" t="s">
        <v>345</v>
      </c>
      <c r="C63" s="9">
        <v>2019</v>
      </c>
      <c r="D63" s="55">
        <f aca="true" t="shared" si="0" ref="D63:J63">D64+D65+D66+D67+D68+D69+D70+D71+D72+D73+D74+D75+D76+D77+D78</f>
        <v>3287.02799</v>
      </c>
      <c r="E63" s="55">
        <f t="shared" si="0"/>
        <v>0</v>
      </c>
      <c r="F63" s="55">
        <f t="shared" si="0"/>
        <v>3122.67659</v>
      </c>
      <c r="G63" s="55">
        <f t="shared" si="0"/>
        <v>2777.93309</v>
      </c>
      <c r="H63" s="55">
        <f t="shared" si="0"/>
        <v>344.74350000000004</v>
      </c>
      <c r="I63" s="55">
        <f t="shared" si="0"/>
        <v>164.35139999999998</v>
      </c>
      <c r="J63" s="55">
        <f t="shared" si="0"/>
        <v>0</v>
      </c>
      <c r="K63" s="111" t="s">
        <v>15</v>
      </c>
      <c r="L63" s="67" t="s">
        <v>358</v>
      </c>
      <c r="M63" s="108"/>
    </row>
    <row r="64" spans="1:12" ht="30" customHeight="1">
      <c r="A64" s="22" t="s">
        <v>127</v>
      </c>
      <c r="B64" s="66" t="s">
        <v>249</v>
      </c>
      <c r="C64" s="9"/>
      <c r="D64" s="51">
        <f>F64+I64</f>
        <v>644.94156</v>
      </c>
      <c r="E64" s="51"/>
      <c r="F64" s="51">
        <f>G64+H64</f>
        <v>612.69447</v>
      </c>
      <c r="G64" s="51">
        <v>545.053</v>
      </c>
      <c r="H64" s="51">
        <v>67.64147</v>
      </c>
      <c r="I64" s="51">
        <v>32.24709</v>
      </c>
      <c r="J64" s="51"/>
      <c r="K64" s="67"/>
      <c r="L64" s="194" t="s">
        <v>184</v>
      </c>
    </row>
    <row r="65" spans="1:12" ht="30" customHeight="1">
      <c r="A65" s="65" t="s">
        <v>251</v>
      </c>
      <c r="B65" s="66" t="s">
        <v>250</v>
      </c>
      <c r="C65" s="9"/>
      <c r="D65" s="51">
        <f>F65+I65</f>
        <v>526.10313</v>
      </c>
      <c r="E65" s="51"/>
      <c r="F65" s="51">
        <f>G65+H65</f>
        <v>499.79798</v>
      </c>
      <c r="G65" s="51">
        <v>444.62028</v>
      </c>
      <c r="H65" s="51">
        <v>55.1777</v>
      </c>
      <c r="I65" s="51">
        <v>26.30515</v>
      </c>
      <c r="J65" s="51"/>
      <c r="K65" s="194" t="s">
        <v>15</v>
      </c>
      <c r="L65" s="195"/>
    </row>
    <row r="66" spans="1:12" ht="30" customHeight="1">
      <c r="A66" s="65" t="s">
        <v>252</v>
      </c>
      <c r="B66" s="66" t="s">
        <v>253</v>
      </c>
      <c r="C66" s="9"/>
      <c r="D66" s="51">
        <f>F66+I66</f>
        <v>460.48585999999995</v>
      </c>
      <c r="E66" s="51"/>
      <c r="F66" s="51">
        <f>G66+H66</f>
        <v>437.46155999999996</v>
      </c>
      <c r="G66" s="51">
        <v>389.1658</v>
      </c>
      <c r="H66" s="51">
        <v>48.29576</v>
      </c>
      <c r="I66" s="51">
        <v>23.0243</v>
      </c>
      <c r="J66" s="51"/>
      <c r="K66" s="195"/>
      <c r="L66" s="195"/>
    </row>
    <row r="67" spans="1:12" ht="30" customHeight="1">
      <c r="A67" s="65" t="s">
        <v>255</v>
      </c>
      <c r="B67" s="66" t="s">
        <v>254</v>
      </c>
      <c r="C67" s="9"/>
      <c r="D67" s="51">
        <v>0</v>
      </c>
      <c r="E67" s="51"/>
      <c r="F67" s="51">
        <v>0</v>
      </c>
      <c r="G67" s="51"/>
      <c r="H67" s="51"/>
      <c r="I67" s="51"/>
      <c r="J67" s="51"/>
      <c r="K67" s="195"/>
      <c r="L67" s="195"/>
    </row>
    <row r="68" spans="1:12" ht="30" customHeight="1">
      <c r="A68" s="65" t="s">
        <v>256</v>
      </c>
      <c r="B68" s="66" t="s">
        <v>257</v>
      </c>
      <c r="C68" s="9"/>
      <c r="D68" s="51">
        <v>0</v>
      </c>
      <c r="E68" s="51"/>
      <c r="F68" s="51">
        <v>0</v>
      </c>
      <c r="G68" s="51"/>
      <c r="H68" s="51"/>
      <c r="I68" s="51"/>
      <c r="J68" s="51"/>
      <c r="K68" s="195"/>
      <c r="L68" s="195"/>
    </row>
    <row r="69" spans="1:12" ht="30" customHeight="1">
      <c r="A69" s="65" t="s">
        <v>258</v>
      </c>
      <c r="B69" s="66" t="s">
        <v>259</v>
      </c>
      <c r="C69" s="9"/>
      <c r="D69" s="51">
        <v>0</v>
      </c>
      <c r="E69" s="51"/>
      <c r="F69" s="51">
        <v>0</v>
      </c>
      <c r="G69" s="51"/>
      <c r="H69" s="51"/>
      <c r="I69" s="51"/>
      <c r="J69" s="51"/>
      <c r="K69" s="195"/>
      <c r="L69" s="195"/>
    </row>
    <row r="70" spans="1:12" ht="30" customHeight="1">
      <c r="A70" s="65" t="s">
        <v>260</v>
      </c>
      <c r="B70" s="66" t="s">
        <v>261</v>
      </c>
      <c r="C70" s="9"/>
      <c r="D70" s="51">
        <v>0</v>
      </c>
      <c r="E70" s="51"/>
      <c r="F70" s="51">
        <v>0</v>
      </c>
      <c r="G70" s="51"/>
      <c r="H70" s="51"/>
      <c r="I70" s="51"/>
      <c r="J70" s="51"/>
      <c r="K70" s="195"/>
      <c r="L70" s="195"/>
    </row>
    <row r="71" spans="1:12" ht="30" customHeight="1">
      <c r="A71" s="65" t="s">
        <v>130</v>
      </c>
      <c r="B71" s="66" t="s">
        <v>262</v>
      </c>
      <c r="C71" s="9"/>
      <c r="D71" s="51">
        <v>0</v>
      </c>
      <c r="E71" s="51"/>
      <c r="F71" s="51">
        <v>0</v>
      </c>
      <c r="G71" s="51"/>
      <c r="H71" s="51"/>
      <c r="I71" s="51"/>
      <c r="J71" s="51"/>
      <c r="K71" s="195"/>
      <c r="L71" s="195"/>
    </row>
    <row r="72" spans="1:12" ht="30" customHeight="1">
      <c r="A72" s="65" t="s">
        <v>263</v>
      </c>
      <c r="B72" s="66" t="s">
        <v>264</v>
      </c>
      <c r="C72" s="9"/>
      <c r="D72" s="51">
        <v>0</v>
      </c>
      <c r="E72" s="51"/>
      <c r="F72" s="51">
        <v>0</v>
      </c>
      <c r="G72" s="51"/>
      <c r="H72" s="51"/>
      <c r="I72" s="51"/>
      <c r="J72" s="51"/>
      <c r="K72" s="195"/>
      <c r="L72" s="195"/>
    </row>
    <row r="73" spans="1:12" ht="30" customHeight="1">
      <c r="A73" s="109" t="s">
        <v>265</v>
      </c>
      <c r="B73" s="66" t="s">
        <v>129</v>
      </c>
      <c r="C73" s="9"/>
      <c r="D73" s="51">
        <f>F73+I73</f>
        <v>549.2690799999999</v>
      </c>
      <c r="E73" s="51"/>
      <c r="F73" s="51">
        <f>G73+H73</f>
        <v>521.80563</v>
      </c>
      <c r="G73" s="51">
        <v>464.19829</v>
      </c>
      <c r="H73" s="51">
        <v>57.60734</v>
      </c>
      <c r="I73" s="51">
        <v>27.46345</v>
      </c>
      <c r="J73" s="51"/>
      <c r="K73" s="195"/>
      <c r="L73" s="195"/>
    </row>
    <row r="74" spans="1:12" ht="30" customHeight="1">
      <c r="A74" s="65" t="s">
        <v>266</v>
      </c>
      <c r="B74" s="66" t="s">
        <v>131</v>
      </c>
      <c r="C74" s="9"/>
      <c r="D74" s="51">
        <f>F74+I74</f>
        <v>1106.22836</v>
      </c>
      <c r="E74" s="51"/>
      <c r="F74" s="51">
        <f>G74+H74</f>
        <v>1050.91695</v>
      </c>
      <c r="G74" s="51">
        <v>934.89572</v>
      </c>
      <c r="H74" s="51">
        <v>116.02123</v>
      </c>
      <c r="I74" s="51">
        <v>55.31141</v>
      </c>
      <c r="J74" s="51"/>
      <c r="K74" s="195"/>
      <c r="L74" s="195"/>
    </row>
    <row r="75" spans="1:12" ht="30" customHeight="1">
      <c r="A75" s="65" t="s">
        <v>267</v>
      </c>
      <c r="B75" s="66" t="s">
        <v>271</v>
      </c>
      <c r="C75" s="9"/>
      <c r="D75" s="51">
        <v>0</v>
      </c>
      <c r="E75" s="51"/>
      <c r="F75" s="51">
        <v>0</v>
      </c>
      <c r="G75" s="51"/>
      <c r="H75" s="51"/>
      <c r="I75" s="51"/>
      <c r="J75" s="51"/>
      <c r="K75" s="195"/>
      <c r="L75" s="195"/>
    </row>
    <row r="76" spans="1:12" ht="30" customHeight="1">
      <c r="A76" s="65" t="s">
        <v>268</v>
      </c>
      <c r="B76" s="66" t="s">
        <v>273</v>
      </c>
      <c r="C76" s="9"/>
      <c r="D76" s="51">
        <v>0</v>
      </c>
      <c r="E76" s="51"/>
      <c r="F76" s="51">
        <v>0</v>
      </c>
      <c r="G76" s="51"/>
      <c r="H76" s="51"/>
      <c r="I76" s="51"/>
      <c r="J76" s="51"/>
      <c r="K76" s="195"/>
      <c r="L76" s="195"/>
    </row>
    <row r="77" spans="1:12" ht="30" customHeight="1">
      <c r="A77" s="65" t="s">
        <v>269</v>
      </c>
      <c r="B77" s="66" t="s">
        <v>274</v>
      </c>
      <c r="C77" s="9"/>
      <c r="D77" s="51">
        <v>0</v>
      </c>
      <c r="E77" s="51"/>
      <c r="F77" s="51">
        <v>0</v>
      </c>
      <c r="G77" s="51"/>
      <c r="H77" s="51"/>
      <c r="I77" s="51"/>
      <c r="J77" s="51"/>
      <c r="K77" s="195"/>
      <c r="L77" s="195"/>
    </row>
    <row r="78" spans="1:12" ht="30" customHeight="1">
      <c r="A78" s="65" t="s">
        <v>270</v>
      </c>
      <c r="B78" s="66" t="s">
        <v>275</v>
      </c>
      <c r="C78" s="9"/>
      <c r="D78" s="51">
        <v>0</v>
      </c>
      <c r="E78" s="51"/>
      <c r="F78" s="51">
        <v>0</v>
      </c>
      <c r="G78" s="51"/>
      <c r="H78" s="51"/>
      <c r="I78" s="51"/>
      <c r="J78" s="51"/>
      <c r="K78" s="196"/>
      <c r="L78" s="195"/>
    </row>
    <row r="79" spans="1:12" ht="104.25" customHeight="1">
      <c r="A79" s="65" t="s">
        <v>19</v>
      </c>
      <c r="B79" s="111" t="s">
        <v>345</v>
      </c>
      <c r="C79" s="9">
        <v>2020</v>
      </c>
      <c r="D79" s="55">
        <f>D80+D81+D82+D83+D84+D85+D86+D87+D88+D89+D90+D91+D92+D93+D94+D95</f>
        <v>3287.0279900000005</v>
      </c>
      <c r="E79" s="55">
        <f aca="true" t="shared" si="1" ref="E79:J79">E80+E81+E82+E83+E84+E85+E86+E87+E88+E89+E90+E91+E92+E93+E94+E95</f>
        <v>0</v>
      </c>
      <c r="F79" s="55">
        <f t="shared" si="1"/>
        <v>3122.67659</v>
      </c>
      <c r="G79" s="55">
        <f t="shared" si="1"/>
        <v>2777.93309</v>
      </c>
      <c r="H79" s="55">
        <f t="shared" si="1"/>
        <v>344.74350000000004</v>
      </c>
      <c r="I79" s="55">
        <f>I80+I81+I82+I83+I84+I85+I86+I87+I88+I89+I90+I91+I92+I93+I94+I95</f>
        <v>164.35139999999998</v>
      </c>
      <c r="J79" s="55">
        <f t="shared" si="1"/>
        <v>0</v>
      </c>
      <c r="K79" s="9"/>
      <c r="L79" s="195"/>
    </row>
    <row r="80" spans="1:12" ht="30" customHeight="1">
      <c r="A80" s="22" t="s">
        <v>132</v>
      </c>
      <c r="B80" s="66" t="s">
        <v>133</v>
      </c>
      <c r="C80" s="9"/>
      <c r="D80" s="51">
        <f>F80+I80</f>
        <v>835.86629</v>
      </c>
      <c r="E80" s="51"/>
      <c r="F80" s="51">
        <f>G80+H80</f>
        <v>794.07299</v>
      </c>
      <c r="G80" s="51">
        <v>706.40733</v>
      </c>
      <c r="H80" s="51">
        <v>87.66566</v>
      </c>
      <c r="I80" s="51">
        <v>41.7933</v>
      </c>
      <c r="J80" s="51"/>
      <c r="K80" s="9"/>
      <c r="L80" s="195"/>
    </row>
    <row r="81" spans="1:12" ht="30" customHeight="1">
      <c r="A81" s="22" t="s">
        <v>134</v>
      </c>
      <c r="B81" s="66" t="s">
        <v>276</v>
      </c>
      <c r="C81" s="9"/>
      <c r="D81" s="51">
        <v>0</v>
      </c>
      <c r="E81" s="51"/>
      <c r="F81" s="51">
        <v>0</v>
      </c>
      <c r="G81" s="51"/>
      <c r="H81" s="51"/>
      <c r="I81" s="51"/>
      <c r="J81" s="51"/>
      <c r="K81" s="9"/>
      <c r="L81" s="195"/>
    </row>
    <row r="82" spans="1:12" ht="30" customHeight="1">
      <c r="A82" s="22" t="s">
        <v>135</v>
      </c>
      <c r="B82" s="66" t="s">
        <v>277</v>
      </c>
      <c r="C82" s="9"/>
      <c r="D82" s="51">
        <f>F82+I82</f>
        <v>620.6722599999999</v>
      </c>
      <c r="E82" s="51"/>
      <c r="F82" s="51">
        <f>G82+H82</f>
        <v>589.63865</v>
      </c>
      <c r="G82" s="51">
        <v>524.54254</v>
      </c>
      <c r="H82" s="51">
        <v>65.09611</v>
      </c>
      <c r="I82" s="51">
        <v>31.03361</v>
      </c>
      <c r="J82" s="51"/>
      <c r="K82" s="9"/>
      <c r="L82" s="195"/>
    </row>
    <row r="83" spans="1:12" ht="30" customHeight="1">
      <c r="A83" s="22" t="s">
        <v>136</v>
      </c>
      <c r="B83" s="66" t="s">
        <v>278</v>
      </c>
      <c r="C83" s="9"/>
      <c r="D83" s="51">
        <v>0</v>
      </c>
      <c r="E83" s="51"/>
      <c r="F83" s="51">
        <v>0</v>
      </c>
      <c r="G83" s="51"/>
      <c r="H83" s="51"/>
      <c r="I83" s="51"/>
      <c r="J83" s="51"/>
      <c r="K83" s="9"/>
      <c r="L83" s="195"/>
    </row>
    <row r="84" spans="1:12" ht="30" customHeight="1">
      <c r="A84" s="22" t="s">
        <v>137</v>
      </c>
      <c r="B84" s="66" t="s">
        <v>279</v>
      </c>
      <c r="C84" s="9"/>
      <c r="D84" s="51">
        <v>0</v>
      </c>
      <c r="E84" s="51"/>
      <c r="F84" s="51">
        <v>0</v>
      </c>
      <c r="G84" s="51"/>
      <c r="H84" s="51"/>
      <c r="I84" s="51"/>
      <c r="J84" s="51"/>
      <c r="K84" s="9"/>
      <c r="L84" s="195"/>
    </row>
    <row r="85" spans="1:12" ht="30" customHeight="1">
      <c r="A85" s="22" t="s">
        <v>138</v>
      </c>
      <c r="B85" s="66" t="s">
        <v>280</v>
      </c>
      <c r="C85" s="9"/>
      <c r="D85" s="51">
        <v>0</v>
      </c>
      <c r="E85" s="51"/>
      <c r="F85" s="51">
        <v>0</v>
      </c>
      <c r="G85" s="51"/>
      <c r="H85" s="51"/>
      <c r="I85" s="51"/>
      <c r="J85" s="51"/>
      <c r="K85" s="9"/>
      <c r="L85" s="195"/>
    </row>
    <row r="86" spans="1:12" ht="30" customHeight="1">
      <c r="A86" s="22" t="s">
        <v>139</v>
      </c>
      <c r="B86" s="66" t="s">
        <v>281</v>
      </c>
      <c r="C86" s="9"/>
      <c r="D86" s="51">
        <f>F86+I86</f>
        <v>696.32924</v>
      </c>
      <c r="E86" s="51"/>
      <c r="F86" s="51">
        <f>G86+H86</f>
        <v>661.5127600000001</v>
      </c>
      <c r="G86" s="51">
        <v>588.48175</v>
      </c>
      <c r="H86" s="51">
        <v>73.03101</v>
      </c>
      <c r="I86" s="51">
        <v>34.81648</v>
      </c>
      <c r="J86" s="51"/>
      <c r="K86" s="9"/>
      <c r="L86" s="195"/>
    </row>
    <row r="87" spans="1:12" ht="30" customHeight="1">
      <c r="A87" s="22" t="s">
        <v>140</v>
      </c>
      <c r="B87" s="66" t="s">
        <v>282</v>
      </c>
      <c r="C87" s="9"/>
      <c r="D87" s="51">
        <f>F87+I87</f>
        <v>526.19804</v>
      </c>
      <c r="E87" s="51"/>
      <c r="F87" s="51">
        <f>G87+H87</f>
        <v>499.88814</v>
      </c>
      <c r="G87" s="51">
        <v>444.70049</v>
      </c>
      <c r="H87" s="51">
        <v>55.18765</v>
      </c>
      <c r="I87" s="51">
        <v>26.3099</v>
      </c>
      <c r="J87" s="51"/>
      <c r="K87" s="9"/>
      <c r="L87" s="195"/>
    </row>
    <row r="88" spans="1:12" ht="30" customHeight="1">
      <c r="A88" s="22" t="s">
        <v>142</v>
      </c>
      <c r="B88" s="66" t="s">
        <v>283</v>
      </c>
      <c r="C88" s="9"/>
      <c r="D88" s="51">
        <v>0</v>
      </c>
      <c r="E88" s="51"/>
      <c r="F88" s="51">
        <v>0</v>
      </c>
      <c r="G88" s="51"/>
      <c r="H88" s="51"/>
      <c r="I88" s="51"/>
      <c r="J88" s="51"/>
      <c r="K88" s="9"/>
      <c r="L88" s="195"/>
    </row>
    <row r="89" spans="1:12" ht="30" customHeight="1">
      <c r="A89" s="22" t="s">
        <v>143</v>
      </c>
      <c r="B89" s="66" t="s">
        <v>284</v>
      </c>
      <c r="C89" s="9"/>
      <c r="D89" s="51">
        <v>0</v>
      </c>
      <c r="E89" s="51"/>
      <c r="F89" s="51">
        <v>0</v>
      </c>
      <c r="G89" s="51"/>
      <c r="H89" s="51"/>
      <c r="I89" s="51"/>
      <c r="J89" s="51"/>
      <c r="K89" s="9"/>
      <c r="L89" s="195"/>
    </row>
    <row r="90" spans="1:12" ht="30" customHeight="1">
      <c r="A90" s="65" t="s">
        <v>285</v>
      </c>
      <c r="B90" s="66" t="s">
        <v>291</v>
      </c>
      <c r="C90" s="9"/>
      <c r="D90" s="51">
        <v>0</v>
      </c>
      <c r="E90" s="51"/>
      <c r="F90" s="51">
        <v>0</v>
      </c>
      <c r="G90" s="51"/>
      <c r="H90" s="51"/>
      <c r="I90" s="51"/>
      <c r="J90" s="51"/>
      <c r="K90" s="9"/>
      <c r="L90" s="195"/>
    </row>
    <row r="91" spans="1:12" ht="30" customHeight="1">
      <c r="A91" s="65" t="s">
        <v>286</v>
      </c>
      <c r="B91" s="66" t="s">
        <v>292</v>
      </c>
      <c r="C91" s="9"/>
      <c r="D91" s="51">
        <v>0</v>
      </c>
      <c r="E91" s="51"/>
      <c r="F91" s="51">
        <v>0</v>
      </c>
      <c r="G91" s="51"/>
      <c r="H91" s="51"/>
      <c r="I91" s="51"/>
      <c r="J91" s="51"/>
      <c r="K91" s="9"/>
      <c r="L91" s="195"/>
    </row>
    <row r="92" spans="1:12" ht="30" customHeight="1">
      <c r="A92" s="65" t="s">
        <v>287</v>
      </c>
      <c r="B92" s="66" t="s">
        <v>141</v>
      </c>
      <c r="C92" s="9"/>
      <c r="D92" s="51">
        <f>F92+I92</f>
        <v>607.9621599999999</v>
      </c>
      <c r="E92" s="51"/>
      <c r="F92" s="51">
        <f>G92+H92</f>
        <v>577.56405</v>
      </c>
      <c r="G92" s="51">
        <v>513.80098</v>
      </c>
      <c r="H92" s="51">
        <v>63.76307</v>
      </c>
      <c r="I92" s="51">
        <v>30.39811</v>
      </c>
      <c r="J92" s="51"/>
      <c r="K92" s="9"/>
      <c r="L92" s="195"/>
    </row>
    <row r="93" spans="1:12" ht="30" customHeight="1">
      <c r="A93" s="65" t="s">
        <v>288</v>
      </c>
      <c r="B93" s="66" t="s">
        <v>293</v>
      </c>
      <c r="C93" s="9"/>
      <c r="D93" s="51">
        <v>0</v>
      </c>
      <c r="E93" s="51"/>
      <c r="F93" s="51">
        <v>0</v>
      </c>
      <c r="G93" s="51"/>
      <c r="H93" s="51"/>
      <c r="I93" s="51"/>
      <c r="J93" s="51"/>
      <c r="K93" s="9"/>
      <c r="L93" s="195"/>
    </row>
    <row r="94" spans="1:12" ht="30" customHeight="1">
      <c r="A94" s="65" t="s">
        <v>289</v>
      </c>
      <c r="B94" s="66" t="s">
        <v>294</v>
      </c>
      <c r="C94" s="9"/>
      <c r="D94" s="51">
        <v>0</v>
      </c>
      <c r="E94" s="51"/>
      <c r="F94" s="51">
        <v>0</v>
      </c>
      <c r="G94" s="51"/>
      <c r="H94" s="51"/>
      <c r="I94" s="51"/>
      <c r="J94" s="51"/>
      <c r="K94" s="9"/>
      <c r="L94" s="195"/>
    </row>
    <row r="95" spans="1:12" ht="30" customHeight="1">
      <c r="A95" s="65" t="s">
        <v>290</v>
      </c>
      <c r="B95" s="66" t="s">
        <v>144</v>
      </c>
      <c r="C95" s="9"/>
      <c r="D95" s="51">
        <v>0</v>
      </c>
      <c r="E95" s="51"/>
      <c r="F95" s="51">
        <v>0</v>
      </c>
      <c r="G95" s="51"/>
      <c r="H95" s="51"/>
      <c r="I95" s="51"/>
      <c r="J95" s="51"/>
      <c r="K95" s="9"/>
      <c r="L95" s="196"/>
    </row>
    <row r="96" spans="1:12" ht="102" customHeight="1">
      <c r="A96" s="65" t="s">
        <v>20</v>
      </c>
      <c r="B96" s="111" t="s">
        <v>345</v>
      </c>
      <c r="C96" s="9">
        <v>2021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I96" s="55">
        <v>0</v>
      </c>
      <c r="J96" s="55">
        <v>0</v>
      </c>
      <c r="K96" s="27"/>
      <c r="L96" s="67" t="s">
        <v>359</v>
      </c>
    </row>
    <row r="97" spans="1:12" ht="30" customHeight="1">
      <c r="A97" s="8" t="s">
        <v>145</v>
      </c>
      <c r="B97" s="66" t="s">
        <v>295</v>
      </c>
      <c r="C97" s="9"/>
      <c r="D97" s="51">
        <v>0</v>
      </c>
      <c r="E97" s="51"/>
      <c r="F97" s="51"/>
      <c r="G97" s="51"/>
      <c r="H97" s="51"/>
      <c r="I97" s="51"/>
      <c r="J97" s="51"/>
      <c r="K97" s="9"/>
      <c r="L97" s="8"/>
    </row>
    <row r="98" spans="1:12" ht="30" customHeight="1">
      <c r="A98" s="8" t="s">
        <v>146</v>
      </c>
      <c r="B98" s="66" t="s">
        <v>296</v>
      </c>
      <c r="C98" s="9"/>
      <c r="D98" s="51">
        <v>0</v>
      </c>
      <c r="E98" s="51"/>
      <c r="F98" s="51"/>
      <c r="G98" s="51"/>
      <c r="H98" s="51"/>
      <c r="I98" s="51"/>
      <c r="J98" s="51"/>
      <c r="K98" s="9"/>
      <c r="L98" s="8"/>
    </row>
    <row r="99" spans="1:12" ht="30" customHeight="1">
      <c r="A99" s="8" t="s">
        <v>148</v>
      </c>
      <c r="B99" s="66" t="s">
        <v>147</v>
      </c>
      <c r="C99" s="9"/>
      <c r="D99" s="51">
        <v>0</v>
      </c>
      <c r="E99" s="51"/>
      <c r="F99" s="51"/>
      <c r="G99" s="51"/>
      <c r="H99" s="51"/>
      <c r="I99" s="51"/>
      <c r="J99" s="51"/>
      <c r="K99" s="9"/>
      <c r="L99" s="8"/>
    </row>
    <row r="100" spans="1:12" ht="30" customHeight="1">
      <c r="A100" s="8" t="s">
        <v>150</v>
      </c>
      <c r="B100" s="66" t="s">
        <v>149</v>
      </c>
      <c r="C100" s="9"/>
      <c r="D100" s="51">
        <v>0</v>
      </c>
      <c r="E100" s="51"/>
      <c r="F100" s="51"/>
      <c r="G100" s="51"/>
      <c r="H100" s="51"/>
      <c r="I100" s="51"/>
      <c r="J100" s="51"/>
      <c r="K100" s="9"/>
      <c r="L100" s="8"/>
    </row>
    <row r="101" spans="1:12" ht="30" customHeight="1">
      <c r="A101" s="8" t="s">
        <v>151</v>
      </c>
      <c r="B101" s="66" t="s">
        <v>297</v>
      </c>
      <c r="C101" s="9"/>
      <c r="D101" s="51">
        <v>0</v>
      </c>
      <c r="E101" s="51"/>
      <c r="F101" s="51"/>
      <c r="G101" s="51"/>
      <c r="H101" s="51"/>
      <c r="I101" s="51"/>
      <c r="J101" s="51"/>
      <c r="K101" s="9"/>
      <c r="L101" s="8"/>
    </row>
    <row r="102" spans="1:12" ht="30" customHeight="1">
      <c r="A102" s="8" t="s">
        <v>152</v>
      </c>
      <c r="B102" s="66" t="s">
        <v>298</v>
      </c>
      <c r="C102" s="9"/>
      <c r="D102" s="51">
        <v>0</v>
      </c>
      <c r="E102" s="51"/>
      <c r="F102" s="51"/>
      <c r="G102" s="51"/>
      <c r="H102" s="51"/>
      <c r="I102" s="51"/>
      <c r="J102" s="51"/>
      <c r="K102" s="9"/>
      <c r="L102" s="8"/>
    </row>
    <row r="103" spans="1:12" ht="30" customHeight="1">
      <c r="A103" s="8" t="s">
        <v>153</v>
      </c>
      <c r="B103" s="66" t="s">
        <v>299</v>
      </c>
      <c r="C103" s="9"/>
      <c r="D103" s="51">
        <v>0</v>
      </c>
      <c r="E103" s="51"/>
      <c r="F103" s="51"/>
      <c r="G103" s="51"/>
      <c r="H103" s="51"/>
      <c r="I103" s="51"/>
      <c r="J103" s="51"/>
      <c r="K103" s="9"/>
      <c r="L103" s="8"/>
    </row>
    <row r="104" spans="1:12" ht="30" customHeight="1">
      <c r="A104" s="85" t="s">
        <v>301</v>
      </c>
      <c r="B104" s="66" t="s">
        <v>300</v>
      </c>
      <c r="C104" s="9"/>
      <c r="D104" s="51">
        <v>0</v>
      </c>
      <c r="E104" s="51"/>
      <c r="F104" s="51"/>
      <c r="G104" s="51"/>
      <c r="H104" s="51"/>
      <c r="I104" s="51"/>
      <c r="J104" s="51"/>
      <c r="K104" s="9"/>
      <c r="L104" s="8"/>
    </row>
    <row r="105" spans="1:12" ht="30" customHeight="1">
      <c r="A105" s="85" t="s">
        <v>302</v>
      </c>
      <c r="B105" s="66" t="s">
        <v>303</v>
      </c>
      <c r="C105" s="9"/>
      <c r="D105" s="51">
        <v>0</v>
      </c>
      <c r="E105" s="51"/>
      <c r="F105" s="51"/>
      <c r="G105" s="51"/>
      <c r="H105" s="51"/>
      <c r="I105" s="51"/>
      <c r="J105" s="51"/>
      <c r="K105" s="9"/>
      <c r="L105" s="8"/>
    </row>
    <row r="106" spans="1:12" ht="30" customHeight="1">
      <c r="A106" s="85" t="s">
        <v>304</v>
      </c>
      <c r="B106" s="66" t="s">
        <v>307</v>
      </c>
      <c r="C106" s="9"/>
      <c r="D106" s="51">
        <v>0</v>
      </c>
      <c r="E106" s="51"/>
      <c r="F106" s="51"/>
      <c r="G106" s="51"/>
      <c r="H106" s="51"/>
      <c r="I106" s="51"/>
      <c r="J106" s="51"/>
      <c r="K106" s="9"/>
      <c r="L106" s="8"/>
    </row>
    <row r="107" spans="1:12" ht="30" customHeight="1">
      <c r="A107" s="85" t="s">
        <v>306</v>
      </c>
      <c r="B107" s="66" t="s">
        <v>308</v>
      </c>
      <c r="C107" s="9"/>
      <c r="D107" s="51">
        <v>0</v>
      </c>
      <c r="E107" s="51"/>
      <c r="F107" s="51"/>
      <c r="G107" s="51"/>
      <c r="H107" s="51"/>
      <c r="I107" s="51"/>
      <c r="J107" s="51"/>
      <c r="K107" s="9"/>
      <c r="L107" s="8"/>
    </row>
    <row r="108" spans="1:12" ht="102" customHeight="1">
      <c r="A108" s="65" t="s">
        <v>50</v>
      </c>
      <c r="B108" s="111" t="s">
        <v>345</v>
      </c>
      <c r="C108" s="9">
        <v>2022</v>
      </c>
      <c r="D108" s="55">
        <v>0</v>
      </c>
      <c r="E108" s="55">
        <v>0</v>
      </c>
      <c r="F108" s="55">
        <v>0</v>
      </c>
      <c r="G108" s="55">
        <v>0</v>
      </c>
      <c r="H108" s="55">
        <v>0</v>
      </c>
      <c r="I108" s="55">
        <v>0</v>
      </c>
      <c r="J108" s="55">
        <v>0</v>
      </c>
      <c r="K108" s="27"/>
      <c r="L108" s="67" t="s">
        <v>185</v>
      </c>
    </row>
    <row r="109" spans="1:12" ht="30" customHeight="1">
      <c r="A109" s="22" t="s">
        <v>154</v>
      </c>
      <c r="B109" s="66" t="s">
        <v>155</v>
      </c>
      <c r="C109" s="9"/>
      <c r="D109" s="51">
        <v>0</v>
      </c>
      <c r="E109" s="51"/>
      <c r="F109" s="51"/>
      <c r="G109" s="51"/>
      <c r="H109" s="51"/>
      <c r="I109" s="51"/>
      <c r="J109" s="51"/>
      <c r="K109" s="9"/>
      <c r="L109" s="8"/>
    </row>
    <row r="110" spans="1:12" ht="30" customHeight="1">
      <c r="A110" s="22" t="s">
        <v>156</v>
      </c>
      <c r="B110" s="66" t="s">
        <v>157</v>
      </c>
      <c r="C110" s="9"/>
      <c r="D110" s="51">
        <v>0</v>
      </c>
      <c r="E110" s="51"/>
      <c r="F110" s="51"/>
      <c r="G110" s="51"/>
      <c r="H110" s="51"/>
      <c r="I110" s="51"/>
      <c r="J110" s="51"/>
      <c r="K110" s="9"/>
      <c r="L110" s="8"/>
    </row>
    <row r="111" spans="1:12" ht="30" customHeight="1">
      <c r="A111" s="22" t="s">
        <v>158</v>
      </c>
      <c r="B111" s="66" t="s">
        <v>159</v>
      </c>
      <c r="C111" s="9"/>
      <c r="D111" s="51">
        <v>0</v>
      </c>
      <c r="E111" s="51"/>
      <c r="F111" s="51"/>
      <c r="G111" s="51"/>
      <c r="H111" s="51"/>
      <c r="I111" s="51"/>
      <c r="J111" s="51"/>
      <c r="K111" s="9"/>
      <c r="L111" s="8"/>
    </row>
    <row r="112" spans="1:12" ht="30" customHeight="1">
      <c r="A112" s="22" t="s">
        <v>160</v>
      </c>
      <c r="B112" s="66" t="s">
        <v>161</v>
      </c>
      <c r="C112" s="9"/>
      <c r="D112" s="51">
        <v>0</v>
      </c>
      <c r="E112" s="51"/>
      <c r="F112" s="51"/>
      <c r="G112" s="51"/>
      <c r="H112" s="51"/>
      <c r="I112" s="51"/>
      <c r="J112" s="51"/>
      <c r="K112" s="9"/>
      <c r="L112" s="8"/>
    </row>
    <row r="113" spans="1:12" ht="30" customHeight="1">
      <c r="A113" s="22" t="s">
        <v>162</v>
      </c>
      <c r="B113" s="66" t="s">
        <v>163</v>
      </c>
      <c r="C113" s="9"/>
      <c r="D113" s="51">
        <v>0</v>
      </c>
      <c r="E113" s="51"/>
      <c r="F113" s="51"/>
      <c r="G113" s="51"/>
      <c r="H113" s="51"/>
      <c r="I113" s="51"/>
      <c r="J113" s="51"/>
      <c r="K113" s="9"/>
      <c r="L113" s="8"/>
    </row>
    <row r="114" spans="1:12" ht="30" customHeight="1">
      <c r="A114" s="22" t="s">
        <v>164</v>
      </c>
      <c r="B114" s="66" t="s">
        <v>165</v>
      </c>
      <c r="C114" s="9"/>
      <c r="D114" s="51">
        <v>0</v>
      </c>
      <c r="E114" s="51"/>
      <c r="F114" s="51"/>
      <c r="G114" s="51"/>
      <c r="H114" s="51"/>
      <c r="I114" s="51"/>
      <c r="J114" s="51"/>
      <c r="K114" s="9"/>
      <c r="L114" s="8"/>
    </row>
    <row r="115" spans="1:12" ht="30" customHeight="1">
      <c r="A115" s="22" t="s">
        <v>166</v>
      </c>
      <c r="B115" s="66" t="s">
        <v>167</v>
      </c>
      <c r="C115" s="9"/>
      <c r="D115" s="51">
        <v>0</v>
      </c>
      <c r="E115" s="51"/>
      <c r="F115" s="51"/>
      <c r="G115" s="51"/>
      <c r="H115" s="51"/>
      <c r="I115" s="51"/>
      <c r="J115" s="51"/>
      <c r="K115" s="9"/>
      <c r="L115" s="8"/>
    </row>
    <row r="116" spans="1:12" ht="30" customHeight="1">
      <c r="A116" s="22" t="s">
        <v>168</v>
      </c>
      <c r="B116" s="66" t="s">
        <v>169</v>
      </c>
      <c r="C116" s="9"/>
      <c r="D116" s="51">
        <v>0</v>
      </c>
      <c r="E116" s="51"/>
      <c r="F116" s="51"/>
      <c r="G116" s="51"/>
      <c r="H116" s="51"/>
      <c r="I116" s="51"/>
      <c r="J116" s="51"/>
      <c r="K116" s="9"/>
      <c r="L116" s="8"/>
    </row>
    <row r="117" spans="1:12" ht="30" customHeight="1">
      <c r="A117" s="22" t="s">
        <v>170</v>
      </c>
      <c r="B117" s="66" t="s">
        <v>171</v>
      </c>
      <c r="C117" s="9"/>
      <c r="D117" s="51">
        <v>0</v>
      </c>
      <c r="E117" s="51"/>
      <c r="F117" s="51"/>
      <c r="G117" s="51"/>
      <c r="H117" s="51"/>
      <c r="I117" s="51"/>
      <c r="J117" s="51"/>
      <c r="K117" s="9"/>
      <c r="L117" s="8"/>
    </row>
    <row r="118" spans="1:12" ht="30" customHeight="1">
      <c r="A118" s="22" t="s">
        <v>172</v>
      </c>
      <c r="B118" s="66" t="s">
        <v>309</v>
      </c>
      <c r="C118" s="9"/>
      <c r="D118" s="51">
        <v>0</v>
      </c>
      <c r="E118" s="51"/>
      <c r="F118" s="51"/>
      <c r="G118" s="51"/>
      <c r="H118" s="51"/>
      <c r="I118" s="51"/>
      <c r="J118" s="51"/>
      <c r="K118" s="9"/>
      <c r="L118" s="8"/>
    </row>
    <row r="119" spans="1:12" ht="30" customHeight="1">
      <c r="A119" s="65" t="s">
        <v>310</v>
      </c>
      <c r="B119" s="66" t="s">
        <v>311</v>
      </c>
      <c r="C119" s="9"/>
      <c r="D119" s="51">
        <v>0</v>
      </c>
      <c r="E119" s="51"/>
      <c r="F119" s="51"/>
      <c r="G119" s="51"/>
      <c r="H119" s="51"/>
      <c r="I119" s="51"/>
      <c r="J119" s="51"/>
      <c r="K119" s="9"/>
      <c r="L119" s="8"/>
    </row>
    <row r="120" spans="1:12" ht="30" customHeight="1">
      <c r="A120" s="65" t="s">
        <v>312</v>
      </c>
      <c r="B120" s="66" t="s">
        <v>313</v>
      </c>
      <c r="C120" s="9"/>
      <c r="D120" s="51">
        <v>0</v>
      </c>
      <c r="E120" s="51"/>
      <c r="F120" s="51"/>
      <c r="G120" s="51"/>
      <c r="H120" s="51"/>
      <c r="I120" s="51"/>
      <c r="J120" s="51"/>
      <c r="K120" s="9"/>
      <c r="L120" s="8"/>
    </row>
    <row r="121" spans="1:12" ht="24.75" customHeight="1">
      <c r="A121" s="254" t="s">
        <v>173</v>
      </c>
      <c r="B121" s="254"/>
      <c r="C121" s="254"/>
      <c r="D121" s="254"/>
      <c r="E121" s="254"/>
      <c r="F121" s="254"/>
      <c r="G121" s="254"/>
      <c r="H121" s="254"/>
      <c r="I121" s="254"/>
      <c r="J121" s="254"/>
      <c r="K121" s="254"/>
      <c r="L121" s="254"/>
    </row>
    <row r="122" spans="1:12" ht="148.5" customHeight="1">
      <c r="A122" s="65" t="s">
        <v>69</v>
      </c>
      <c r="B122" s="67" t="s">
        <v>357</v>
      </c>
      <c r="C122" s="110" t="s">
        <v>175</v>
      </c>
      <c r="D122" s="55">
        <v>0</v>
      </c>
      <c r="E122" s="55">
        <v>0</v>
      </c>
      <c r="F122" s="55">
        <v>0</v>
      </c>
      <c r="G122" s="55">
        <v>0</v>
      </c>
      <c r="H122" s="55">
        <v>0</v>
      </c>
      <c r="I122" s="55">
        <v>0</v>
      </c>
      <c r="J122" s="55">
        <v>0</v>
      </c>
      <c r="K122" s="27"/>
      <c r="L122" s="67" t="s">
        <v>186</v>
      </c>
    </row>
    <row r="123" spans="1:12" ht="31.5" customHeight="1">
      <c r="A123" s="65" t="s">
        <v>81</v>
      </c>
      <c r="B123" s="66" t="s">
        <v>174</v>
      </c>
      <c r="C123" s="9">
        <v>2018</v>
      </c>
      <c r="D123" s="51"/>
      <c r="E123" s="51"/>
      <c r="F123" s="51"/>
      <c r="G123" s="51"/>
      <c r="H123" s="51"/>
      <c r="I123" s="51"/>
      <c r="J123" s="51"/>
      <c r="K123" s="9"/>
      <c r="L123" s="8"/>
    </row>
    <row r="124" spans="1:12" ht="143.25" customHeight="1">
      <c r="A124" s="22" t="s">
        <v>176</v>
      </c>
      <c r="B124" s="67" t="s">
        <v>177</v>
      </c>
      <c r="C124" s="22">
        <v>2019</v>
      </c>
      <c r="D124" s="51">
        <v>0</v>
      </c>
      <c r="E124" s="51"/>
      <c r="F124" s="51"/>
      <c r="G124" s="51"/>
      <c r="H124" s="51"/>
      <c r="I124" s="51"/>
      <c r="J124" s="51"/>
      <c r="K124" s="9"/>
      <c r="L124" s="67" t="s">
        <v>186</v>
      </c>
    </row>
    <row r="125" spans="1:12" ht="36" customHeight="1">
      <c r="A125" s="22" t="s">
        <v>178</v>
      </c>
      <c r="B125" s="66" t="s">
        <v>179</v>
      </c>
      <c r="C125" s="22"/>
      <c r="D125" s="51"/>
      <c r="E125" s="51"/>
      <c r="F125" s="51"/>
      <c r="G125" s="51"/>
      <c r="H125" s="51"/>
      <c r="I125" s="51"/>
      <c r="J125" s="51"/>
      <c r="K125" s="9"/>
      <c r="L125" s="8"/>
    </row>
    <row r="126" spans="1:12" ht="146.25" customHeight="1">
      <c r="A126" s="22" t="s">
        <v>180</v>
      </c>
      <c r="B126" s="66" t="s">
        <v>181</v>
      </c>
      <c r="C126" s="22">
        <v>2020</v>
      </c>
      <c r="D126" s="51">
        <v>0</v>
      </c>
      <c r="E126" s="51"/>
      <c r="F126" s="51"/>
      <c r="G126" s="51"/>
      <c r="H126" s="51"/>
      <c r="I126" s="51"/>
      <c r="J126" s="51"/>
      <c r="K126" s="9"/>
      <c r="L126" s="67" t="s">
        <v>186</v>
      </c>
    </row>
    <row r="127" spans="1:12" ht="31.5" customHeight="1">
      <c r="A127" s="22" t="s">
        <v>182</v>
      </c>
      <c r="B127" s="66" t="s">
        <v>183</v>
      </c>
      <c r="C127" s="22"/>
      <c r="D127" s="51">
        <v>0</v>
      </c>
      <c r="E127" s="51"/>
      <c r="F127" s="51"/>
      <c r="G127" s="51"/>
      <c r="H127" s="51"/>
      <c r="I127" s="51"/>
      <c r="J127" s="51"/>
      <c r="K127" s="9"/>
      <c r="L127" s="8"/>
    </row>
    <row r="128" spans="1:12" ht="24.75" customHeight="1">
      <c r="A128" s="162"/>
      <c r="B128" s="209" t="s">
        <v>11</v>
      </c>
      <c r="C128" s="255" t="s">
        <v>57</v>
      </c>
      <c r="D128" s="55">
        <f>F128+I128</f>
        <v>5144.39466</v>
      </c>
      <c r="E128" s="55">
        <v>0</v>
      </c>
      <c r="F128" s="55">
        <f>G128+H128</f>
        <v>3133.93966</v>
      </c>
      <c r="G128" s="55">
        <f>G18</f>
        <v>2789.2063</v>
      </c>
      <c r="H128" s="55">
        <f>H18</f>
        <v>344.73336</v>
      </c>
      <c r="I128" s="55">
        <f>I21+I27+I43+I44+I45+I46+I47+I57+I61+I62</f>
        <v>2010.4549999999997</v>
      </c>
      <c r="J128" s="55">
        <f>J18</f>
        <v>0</v>
      </c>
      <c r="K128" s="67" t="s">
        <v>15</v>
      </c>
      <c r="L128" s="139"/>
    </row>
    <row r="129" spans="1:12" ht="24.75" customHeight="1">
      <c r="A129" s="162"/>
      <c r="B129" s="209"/>
      <c r="C129" s="256"/>
      <c r="D129" s="55">
        <f>I129</f>
        <v>8187.609</v>
      </c>
      <c r="E129" s="55">
        <v>0</v>
      </c>
      <c r="F129" s="55">
        <v>0</v>
      </c>
      <c r="G129" s="55">
        <v>0</v>
      </c>
      <c r="H129" s="55">
        <v>0</v>
      </c>
      <c r="I129" s="55">
        <f>I31+I35+I39+I48+I53</f>
        <v>8187.609</v>
      </c>
      <c r="J129" s="55">
        <v>0</v>
      </c>
      <c r="K129" s="67" t="s">
        <v>348</v>
      </c>
      <c r="L129" s="139"/>
    </row>
    <row r="130" spans="1:12" ht="24.75" customHeight="1">
      <c r="A130" s="162"/>
      <c r="B130" s="209"/>
      <c r="C130" s="112" t="s">
        <v>72</v>
      </c>
      <c r="D130" s="55">
        <f>D128+D129</f>
        <v>13332.00366</v>
      </c>
      <c r="E130" s="55">
        <f>E128</f>
        <v>0</v>
      </c>
      <c r="F130" s="55">
        <f>F128</f>
        <v>3133.93966</v>
      </c>
      <c r="G130" s="55">
        <f>G128</f>
        <v>2789.2063</v>
      </c>
      <c r="H130" s="55">
        <f>H128</f>
        <v>344.73336</v>
      </c>
      <c r="I130" s="55">
        <f>I128+I129</f>
        <v>10198.064</v>
      </c>
      <c r="J130" s="55">
        <v>0</v>
      </c>
      <c r="K130" s="107"/>
      <c r="L130" s="139"/>
    </row>
    <row r="131" spans="1:12" ht="24.75" customHeight="1">
      <c r="A131" s="162"/>
      <c r="B131" s="209"/>
      <c r="C131" s="27" t="s">
        <v>58</v>
      </c>
      <c r="D131" s="55">
        <f>F131+I131</f>
        <v>3287.02799</v>
      </c>
      <c r="E131" s="55">
        <v>0</v>
      </c>
      <c r="F131" s="55">
        <f>G131+H131</f>
        <v>3122.67659</v>
      </c>
      <c r="G131" s="55">
        <f>G63</f>
        <v>2777.93309</v>
      </c>
      <c r="H131" s="55">
        <f>H63</f>
        <v>344.74350000000004</v>
      </c>
      <c r="I131" s="55">
        <f>I63</f>
        <v>164.35139999999998</v>
      </c>
      <c r="J131" s="55">
        <v>0</v>
      </c>
      <c r="K131" s="67"/>
      <c r="L131" s="139"/>
    </row>
    <row r="132" spans="1:12" ht="24.75" customHeight="1">
      <c r="A132" s="162"/>
      <c r="B132" s="209"/>
      <c r="C132" s="27" t="s">
        <v>202</v>
      </c>
      <c r="D132" s="55">
        <f>F132+I132</f>
        <v>3287.02799</v>
      </c>
      <c r="E132" s="55">
        <v>0</v>
      </c>
      <c r="F132" s="55">
        <f>G132+H132</f>
        <v>3122.67659</v>
      </c>
      <c r="G132" s="55">
        <f>G79</f>
        <v>2777.93309</v>
      </c>
      <c r="H132" s="55">
        <f>H79</f>
        <v>344.74350000000004</v>
      </c>
      <c r="I132" s="55">
        <f>I79</f>
        <v>164.35139999999998</v>
      </c>
      <c r="J132" s="55">
        <v>0</v>
      </c>
      <c r="K132" s="67"/>
      <c r="L132" s="139"/>
    </row>
    <row r="133" spans="1:12" ht="24.75" customHeight="1">
      <c r="A133" s="162"/>
      <c r="B133" s="209"/>
      <c r="C133" s="27" t="s">
        <v>229</v>
      </c>
      <c r="D133" s="55">
        <v>0</v>
      </c>
      <c r="E133" s="55">
        <v>0</v>
      </c>
      <c r="F133" s="55">
        <v>0</v>
      </c>
      <c r="G133" s="55">
        <v>0</v>
      </c>
      <c r="H133" s="55">
        <v>0</v>
      </c>
      <c r="I133" s="55">
        <v>0</v>
      </c>
      <c r="J133" s="55">
        <v>0</v>
      </c>
      <c r="K133" s="67"/>
      <c r="L133" s="139"/>
    </row>
    <row r="134" spans="1:12" ht="24.75" customHeight="1">
      <c r="A134" s="162"/>
      <c r="B134" s="209"/>
      <c r="C134" s="27" t="s">
        <v>230</v>
      </c>
      <c r="D134" s="55">
        <v>0</v>
      </c>
      <c r="E134" s="55">
        <v>0</v>
      </c>
      <c r="F134" s="55">
        <v>0</v>
      </c>
      <c r="G134" s="55">
        <v>0</v>
      </c>
      <c r="H134" s="55">
        <v>0</v>
      </c>
      <c r="I134" s="55">
        <v>0</v>
      </c>
      <c r="J134" s="55">
        <v>0</v>
      </c>
      <c r="K134" s="67"/>
      <c r="L134" s="139"/>
    </row>
    <row r="135" spans="1:12" ht="24.75" customHeight="1">
      <c r="A135" s="162"/>
      <c r="B135" s="209"/>
      <c r="C135" s="27" t="s">
        <v>314</v>
      </c>
      <c r="D135" s="55">
        <f>SUM(D130:D134)</f>
        <v>19906.05964</v>
      </c>
      <c r="E135" s="55">
        <v>0</v>
      </c>
      <c r="F135" s="55">
        <f>SUM(F130:F134)</f>
        <v>9379.29284</v>
      </c>
      <c r="G135" s="55">
        <f>SUM(G130:G134)</f>
        <v>8345.07248</v>
      </c>
      <c r="H135" s="55">
        <f>SUM(H130:H134)</f>
        <v>1034.22036</v>
      </c>
      <c r="I135" s="55">
        <f>SUM(I130:I134)</f>
        <v>10526.7668</v>
      </c>
      <c r="J135" s="55">
        <v>0</v>
      </c>
      <c r="K135" s="67"/>
      <c r="L135" s="139"/>
    </row>
    <row r="136" ht="21" customHeight="1"/>
    <row r="137" spans="1:12" ht="15">
      <c r="A137" s="25"/>
      <c r="B137" s="207"/>
      <c r="C137" s="207"/>
      <c r="D137" s="207"/>
      <c r="E137" s="207"/>
      <c r="F137" s="207"/>
      <c r="G137" s="207"/>
      <c r="H137" s="207"/>
      <c r="I137" s="207"/>
      <c r="J137" s="207"/>
      <c r="K137" s="207"/>
      <c r="L137" s="207"/>
    </row>
    <row r="138" spans="1:12" ht="20.25" customHeight="1">
      <c r="A138" s="25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</row>
    <row r="139" spans="1:12" ht="15">
      <c r="A139" s="25"/>
      <c r="B139" s="207"/>
      <c r="C139" s="207"/>
      <c r="D139" s="207"/>
      <c r="E139" s="207"/>
      <c r="F139" s="207"/>
      <c r="G139" s="207"/>
      <c r="H139" s="207"/>
      <c r="I139" s="207"/>
      <c r="J139" s="207"/>
      <c r="K139" s="207"/>
      <c r="L139" s="207"/>
    </row>
    <row r="140" spans="1:12" ht="19.5" customHeight="1">
      <c r="A140" s="25"/>
      <c r="B140" s="207"/>
      <c r="C140" s="207"/>
      <c r="D140" s="207"/>
      <c r="E140" s="207"/>
      <c r="F140" s="207"/>
      <c r="G140" s="207"/>
      <c r="H140" s="207"/>
      <c r="I140" s="207"/>
      <c r="J140" s="207"/>
      <c r="K140" s="207"/>
      <c r="L140" s="207"/>
    </row>
    <row r="141" spans="1:12" ht="15">
      <c r="A141" s="25"/>
      <c r="B141" s="207"/>
      <c r="C141" s="207"/>
      <c r="D141" s="207"/>
      <c r="E141" s="207"/>
      <c r="F141" s="207"/>
      <c r="G141" s="207"/>
      <c r="H141" s="207"/>
      <c r="I141" s="207"/>
      <c r="J141" s="207"/>
      <c r="K141" s="207"/>
      <c r="L141" s="207"/>
    </row>
    <row r="142" spans="1:12" ht="19.5" customHeight="1">
      <c r="A142" s="25"/>
      <c r="B142" s="21"/>
      <c r="C142" s="21"/>
      <c r="D142" s="23"/>
      <c r="E142" s="23"/>
      <c r="F142" s="23"/>
      <c r="G142" s="23"/>
      <c r="H142" s="23"/>
      <c r="I142" s="23"/>
      <c r="J142" s="23"/>
      <c r="K142" s="21"/>
      <c r="L142" s="21"/>
    </row>
    <row r="143" spans="1:12" ht="15">
      <c r="A143" s="25"/>
      <c r="B143" s="253"/>
      <c r="C143" s="253"/>
      <c r="D143" s="253"/>
      <c r="E143" s="253"/>
      <c r="F143" s="253"/>
      <c r="G143" s="253"/>
      <c r="H143" s="253"/>
      <c r="I143" s="253"/>
      <c r="J143" s="253"/>
      <c r="K143" s="253"/>
      <c r="L143" s="253"/>
    </row>
    <row r="144" spans="1:12" ht="21.75" customHeight="1">
      <c r="A144" s="25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</row>
    <row r="145" spans="1:12" ht="15">
      <c r="A145" s="25"/>
      <c r="B145" s="207"/>
      <c r="C145" s="207"/>
      <c r="D145" s="207"/>
      <c r="E145" s="207"/>
      <c r="F145" s="207"/>
      <c r="G145" s="207"/>
      <c r="H145" s="207"/>
      <c r="I145" s="207"/>
      <c r="J145" s="207"/>
      <c r="K145" s="207"/>
      <c r="L145" s="207"/>
    </row>
  </sheetData>
  <mergeCells count="56">
    <mergeCell ref="G2:L2"/>
    <mergeCell ref="J3:L3"/>
    <mergeCell ref="A4:L4"/>
    <mergeCell ref="I5:L5"/>
    <mergeCell ref="J6:L6"/>
    <mergeCell ref="A7:L7"/>
    <mergeCell ref="A9:A13"/>
    <mergeCell ref="B9:B13"/>
    <mergeCell ref="C9:C13"/>
    <mergeCell ref="D9:D13"/>
    <mergeCell ref="E9:I9"/>
    <mergeCell ref="J9:J13"/>
    <mergeCell ref="K9:K13"/>
    <mergeCell ref="L9:L13"/>
    <mergeCell ref="E10:E13"/>
    <mergeCell ref="F10:I10"/>
    <mergeCell ref="F11:H11"/>
    <mergeCell ref="I11:I13"/>
    <mergeCell ref="F12:F13"/>
    <mergeCell ref="G12:H12"/>
    <mergeCell ref="B15:L15"/>
    <mergeCell ref="A16:L16"/>
    <mergeCell ref="A17:L17"/>
    <mergeCell ref="A18:A20"/>
    <mergeCell ref="C18:C20"/>
    <mergeCell ref="D18:D20"/>
    <mergeCell ref="E18:E20"/>
    <mergeCell ref="F18:F20"/>
    <mergeCell ref="G18:G20"/>
    <mergeCell ref="B18:B20"/>
    <mergeCell ref="H18:H20"/>
    <mergeCell ref="I18:I20"/>
    <mergeCell ref="J18:J20"/>
    <mergeCell ref="K18:K20"/>
    <mergeCell ref="L18:L20"/>
    <mergeCell ref="K21:K24"/>
    <mergeCell ref="L21:L24"/>
    <mergeCell ref="K25:K30"/>
    <mergeCell ref="L25:L61"/>
    <mergeCell ref="K31:K42"/>
    <mergeCell ref="K43:K47"/>
    <mergeCell ref="K48:K56"/>
    <mergeCell ref="K57:K62"/>
    <mergeCell ref="L64:L95"/>
    <mergeCell ref="A121:L121"/>
    <mergeCell ref="A128:A135"/>
    <mergeCell ref="B128:B135"/>
    <mergeCell ref="L128:L135"/>
    <mergeCell ref="K65:K78"/>
    <mergeCell ref="C128:C129"/>
    <mergeCell ref="B143:L143"/>
    <mergeCell ref="B145:L145"/>
    <mergeCell ref="B137:L137"/>
    <mergeCell ref="B139:L139"/>
    <mergeCell ref="B140:L140"/>
    <mergeCell ref="B141:L141"/>
  </mergeCells>
  <printOptions/>
  <pageMargins left="0.3937007874015748" right="0.3937007874015748" top="0.984251968503937" bottom="0.1968503937007874" header="0.5118110236220472" footer="0.5118110236220472"/>
  <pageSetup horizontalDpi="600" verticalDpi="600" orientation="landscape" paperSize="9" scale="76" r:id="rId1"/>
  <rowBreaks count="3" manualBreakCount="3">
    <brk id="107" max="11" man="1"/>
    <brk id="123" max="11" man="1"/>
    <brk id="1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2018-07-20T07:04:46Z</cp:lastPrinted>
  <dcterms:created xsi:type="dcterms:W3CDTF">1996-10-08T23:32:33Z</dcterms:created>
  <dcterms:modified xsi:type="dcterms:W3CDTF">2018-08-01T06:28:19Z</dcterms:modified>
  <cp:category/>
  <cp:version/>
  <cp:contentType/>
  <cp:contentStatus/>
</cp:coreProperties>
</file>