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 30.07. 2018" sheetId="1" r:id="rId1"/>
  </sheets>
  <definedNames>
    <definedName name="_xlnm.Print_Titles" localSheetId="0">'Прил.на  30.07. 2018'!$6:$11</definedName>
    <definedName name="_xlnm.Print_Area" localSheetId="0">'Прил.на  30.07. 2018'!$A$1:$P$104</definedName>
  </definedNames>
  <calcPr fullCalcOnLoad="1"/>
</workbook>
</file>

<file path=xl/sharedStrings.xml><?xml version="1.0" encoding="utf-8"?>
<sst xmlns="http://schemas.openxmlformats.org/spreadsheetml/2006/main" count="103" uniqueCount="74">
  <si>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</si>
  <si>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</si>
  <si>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</si>
  <si>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</si>
  <si>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</si>
  <si>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Ожидаемые результаты</t>
  </si>
  <si>
    <t>МБОУ СОШ№1</t>
  </si>
  <si>
    <t>МБОУ СОШ№2</t>
  </si>
  <si>
    <t>МБОУ ДЮСШ</t>
  </si>
  <si>
    <t>МБОУ ЦВР "Лад"</t>
  </si>
  <si>
    <t>МКУ "ГКМХ"</t>
  </si>
  <si>
    <t>субсидий и иных межбюджетных трансфертов</t>
  </si>
  <si>
    <t>МБОУ ДОД ЦВР "Лад"</t>
  </si>
  <si>
    <t xml:space="preserve">МБОУ ДОД ЦВР "Лад" </t>
  </si>
  <si>
    <t>МКУ "Комитет по культуре и спорту" (отдел по молодежной политике и вопросам демографии)</t>
  </si>
  <si>
    <t>В том числе:</t>
  </si>
  <si>
    <t>Субвенции</t>
  </si>
  <si>
    <t>Субсидии, иные межбюджетные трансферты</t>
  </si>
  <si>
    <t>Собственные доходы:</t>
  </si>
  <si>
    <t>Внебюджетные средства</t>
  </si>
  <si>
    <t>Итого по подпрограмме:</t>
  </si>
  <si>
    <t>Итого по разделу 1:</t>
  </si>
  <si>
    <t>Итого по разделу 2:</t>
  </si>
  <si>
    <t>Итого по разделу 3:</t>
  </si>
  <si>
    <t>2017-2020г.г.</t>
  </si>
  <si>
    <t>Управление образования (ЦВР)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</si>
  <si>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                                 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</si>
  <si>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;2020 г. -18%</t>
  </si>
  <si>
    <t xml:space="preserve">3.  Организация санаторно- курортного оздоровления.Социальная поддержка детей  и  семей, нуждающихся в особой заботе государста  </t>
  </si>
  <si>
    <t>1. Организация отдыха и оздоровления детей и подростков ЗАТО г.Радужный Владимисркой области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</si>
  <si>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</t>
  </si>
  <si>
    <t>Удовлетворенность потребности населения в санаторно-курортном оздоровлении детей  до 14 лет включительно: 2018 г. - 100% ; 2019 г. - 100%; 2020г. -100%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</si>
  <si>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</si>
  <si>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 xml:space="preserve">Приложение № 4 к  программе </t>
  </si>
  <si>
    <t xml:space="preserve"> </t>
  </si>
  <si>
    <r>
      <rPr>
        <b/>
        <sz val="12"/>
        <rFont val="Times New Roman"/>
        <family val="1"/>
      </rPr>
      <t>Задача</t>
    </r>
    <r>
      <rPr>
        <sz val="12"/>
        <rFont val="Times New Roman"/>
        <family val="1"/>
      </rPr>
      <t>:  Организация отдыха и оздоровления детей и подростков</t>
    </r>
  </si>
  <si>
    <t>№   п/п</t>
  </si>
  <si>
    <r>
      <rPr>
        <b/>
        <sz val="12"/>
        <rFont val="Times New Roman"/>
        <family val="1"/>
      </rPr>
      <t>Цель:</t>
    </r>
    <r>
      <rPr>
        <sz val="12"/>
        <rFont val="Times New Roman"/>
        <family val="1"/>
      </rPr>
      <t xml:space="preserve"> Развитие системы загородного оздоровительного лагеря, укрепление  материально-технической базы, обеспечение  безопасности жизни и здоровья детей</t>
    </r>
  </si>
  <si>
    <r>
      <rPr>
        <b/>
        <sz val="12"/>
        <rFont val="Times New Roman"/>
        <family val="1"/>
      </rPr>
      <t>Задача</t>
    </r>
    <r>
      <rPr>
        <sz val="12"/>
        <rFont val="Times New Roman"/>
        <family val="1"/>
      </rPr>
      <t>:  создание  условий  для  обеспечения  безопасного  пребывания  детей  и  подростков  в  загородном  оздоровительном  лагере</t>
    </r>
  </si>
  <si>
    <t>МБОУ ДОД ЦВР "Лад -дол</t>
  </si>
  <si>
    <t xml:space="preserve">4.  Мероприятия муниципальной подпрограммы  «Совершенствование организации отдыха и оздоровления детей и подростков в ЗАТО г.Радужный" </t>
  </si>
  <si>
    <r>
      <rPr>
        <b/>
        <sz val="12"/>
        <rFont val="Times New Roman"/>
        <family val="1"/>
      </rPr>
      <t>Цель:</t>
    </r>
    <r>
      <rPr>
        <sz val="12"/>
        <rFont val="Times New Roman"/>
        <family val="1"/>
      </rPr>
      <t xml:space="preserve"> Организация отдыха и оздоровления детей, оказавшихся в трудной жизненной ситуации  </t>
    </r>
  </si>
  <si>
    <r>
      <rPr>
        <b/>
        <sz val="12"/>
        <rFont val="Times New Roman"/>
        <family val="1"/>
      </rPr>
      <t>Задача</t>
    </r>
    <r>
      <rPr>
        <sz val="12"/>
        <rFont val="Times New Roman"/>
        <family val="1"/>
      </rPr>
      <t>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  </r>
  </si>
  <si>
    <t>Всего</t>
  </si>
  <si>
    <t>Другие собсвенные  доходы</t>
  </si>
  <si>
    <t>в том числе:</t>
  </si>
  <si>
    <t>из федерального бюджета</t>
  </si>
  <si>
    <t>из областного бюджета</t>
  </si>
  <si>
    <t>1.1.</t>
  </si>
  <si>
    <t xml:space="preserve">.Организация отдыха и оздоровления детей в лагерях с дневным пребыванием детей    </t>
  </si>
  <si>
    <t>2.1.</t>
  </si>
  <si>
    <t>.Расходы на обеспечение деятельности (оказания услуг) детского оздоровительного  лагеря "Лесной городок"</t>
  </si>
  <si>
    <t>2.2.</t>
  </si>
  <si>
    <t>.Расходы на проведение оздоровительной кампании
(путевка)</t>
  </si>
  <si>
    <t>.Развитие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</si>
  <si>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</si>
  <si>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3.1.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</si>
  <si>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</si>
  <si>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 xml:space="preserve">.Полная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</si>
  <si>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1.2.</t>
  </si>
  <si>
    <r>
      <rPr>
        <b/>
        <sz val="12"/>
        <rFont val="Times New Roman"/>
        <family val="1"/>
      </rPr>
      <t>Цель:</t>
    </r>
    <r>
      <rPr>
        <sz val="12"/>
        <rFont val="Times New Roman"/>
        <family val="1"/>
      </rPr>
      <t xml:space="preserve">  повышение  удовлетворенности  населения  услугами  по  организации  отдыха  и  оздоровления  детей  и  подростков  Владитмирской области</t>
    </r>
  </si>
  <si>
    <t>Организация культурно-экскурсионного обслуживания в каникулярный период</t>
  </si>
  <si>
    <t>1.3.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</si>
  <si>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городских лагерях с дневным пребыванием. </t>
  </si>
  <si>
    <t xml:space="preserve">Помощь детям  из семей, нуждающихся в особой заботе государства </t>
  </si>
  <si>
    <t>Управление образования (сош 1)</t>
  </si>
  <si>
    <t>3. Организация отдыха детей в детском оздоровительном лагере "Лесной городок" (загородный)</t>
  </si>
  <si>
    <t>3..2.</t>
  </si>
  <si>
    <t>3.3.</t>
  </si>
  <si>
    <t>3.4.</t>
  </si>
  <si>
    <t>3..5.</t>
  </si>
  <si>
    <t xml:space="preserve">.Проведение мероприятий по обеспечению санитарно-гигиенического, противоэпидемиологического режима, медицинского осмотра работников и охраны в ДООЛ загородном лагере "Лесной городок". </t>
  </si>
  <si>
    <t xml:space="preserve">Приложение № 3  к Постановлению  администрации ЗАТО         </t>
  </si>
  <si>
    <t>г. Радужный Владимирской области   № 1130 от 13.08.2018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</si>
</sst>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  <numFmt numFmtId="182" formatCode="_-* #,##0.000_р_._-;\-* #,##0.000_р_._-;_-* &quot;-&quot;??_р_._-;_-@_-"/>
    <numFmt numFmtId="183" formatCode="_-* #,##0.0000_р_._-;\-* #,##0.0000_р_._-;_-* &quot;-&quot;??_р_._-;_-@_-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7" fontId="1" fillId="0" borderId="11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1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177" fontId="3" fillId="0" borderId="12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177" fontId="3" fillId="0" borderId="19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177" fontId="3" fillId="0" borderId="19" xfId="0" applyNumberFormat="1" applyFont="1" applyFill="1" applyBorder="1" applyAlignment="1">
      <alignment horizontal="center" vertical="top" wrapText="1"/>
    </xf>
    <xf numFmtId="177" fontId="3" fillId="0" borderId="21" xfId="0" applyNumberFormat="1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177" fontId="3" fillId="0" borderId="12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 vertical="top" wrapText="1"/>
    </xf>
    <xf numFmtId="177" fontId="1" fillId="0" borderId="19" xfId="0" applyNumberFormat="1" applyFont="1" applyFill="1" applyBorder="1" applyAlignment="1">
      <alignment horizontal="center" vertical="top" wrapText="1"/>
    </xf>
    <xf numFmtId="177" fontId="1" fillId="0" borderId="21" xfId="0" applyNumberFormat="1" applyFont="1" applyFill="1" applyBorder="1" applyAlignment="1">
      <alignment horizontal="center" vertical="top" wrapText="1"/>
    </xf>
    <xf numFmtId="177" fontId="1" fillId="0" borderId="22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vertical="top" wrapText="1"/>
    </xf>
    <xf numFmtId="177" fontId="1" fillId="0" borderId="21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177" fontId="4" fillId="0" borderId="24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177" fontId="4" fillId="0" borderId="15" xfId="0" applyNumberFormat="1" applyFont="1" applyFill="1" applyBorder="1" applyAlignment="1">
      <alignment vertical="top" wrapText="1"/>
    </xf>
    <xf numFmtId="177" fontId="3" fillId="0" borderId="21" xfId="0" applyNumberFormat="1" applyFont="1" applyFill="1" applyBorder="1" applyAlignment="1">
      <alignment vertical="top" wrapText="1"/>
    </xf>
    <xf numFmtId="177" fontId="1" fillId="0" borderId="24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77" fontId="3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center" wrapText="1"/>
    </xf>
    <xf numFmtId="177" fontId="1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77" fontId="5" fillId="0" borderId="13" xfId="0" applyNumberFormat="1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35" xfId="0" applyFont="1" applyBorder="1" applyAlignment="1">
      <alignment horizontal="center" vertical="top" wrapText="1"/>
    </xf>
    <xf numFmtId="177" fontId="1" fillId="0" borderId="25" xfId="0" applyNumberFormat="1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177" fontId="5" fillId="0" borderId="12" xfId="0" applyNumberFormat="1" applyFont="1" applyFill="1" applyBorder="1" applyAlignment="1">
      <alignment vertical="top" wrapText="1"/>
    </xf>
    <xf numFmtId="180" fontId="3" fillId="0" borderId="19" xfId="0" applyNumberFormat="1" applyFont="1" applyBorder="1" applyAlignment="1">
      <alignment horizontal="center" vertical="top" wrapText="1"/>
    </xf>
    <xf numFmtId="180" fontId="3" fillId="0" borderId="17" xfId="0" applyNumberFormat="1" applyFont="1" applyBorder="1" applyAlignment="1">
      <alignment horizontal="center" vertical="top" wrapText="1"/>
    </xf>
    <xf numFmtId="180" fontId="3" fillId="0" borderId="19" xfId="0" applyNumberFormat="1" applyFont="1" applyFill="1" applyBorder="1" applyAlignment="1">
      <alignment horizontal="center" vertical="top" wrapText="1"/>
    </xf>
    <xf numFmtId="180" fontId="1" fillId="0" borderId="17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180" fontId="3" fillId="0" borderId="11" xfId="0" applyNumberFormat="1" applyFont="1" applyBorder="1" applyAlignment="1">
      <alignment horizontal="center" vertical="top" wrapText="1"/>
    </xf>
    <xf numFmtId="180" fontId="3" fillId="0" borderId="0" xfId="0" applyNumberFormat="1" applyFont="1" applyBorder="1" applyAlignment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180" fontId="1" fillId="0" borderId="0" xfId="0" applyNumberFormat="1" applyFont="1" applyBorder="1" applyAlignment="1">
      <alignment horizontal="center" vertical="top" wrapText="1"/>
    </xf>
    <xf numFmtId="180" fontId="3" fillId="0" borderId="26" xfId="0" applyNumberFormat="1" applyFont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177" fontId="3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vertical="top" wrapText="1"/>
    </xf>
    <xf numFmtId="177" fontId="4" fillId="0" borderId="40" xfId="0" applyNumberFormat="1" applyFont="1" applyFill="1" applyBorder="1" applyAlignment="1">
      <alignment vertical="top" wrapText="1"/>
    </xf>
    <xf numFmtId="177" fontId="1" fillId="0" borderId="41" xfId="0" applyNumberFormat="1" applyFont="1" applyFill="1" applyBorder="1" applyAlignment="1">
      <alignment horizontal="center" vertical="top" wrapText="1"/>
    </xf>
    <xf numFmtId="177" fontId="1" fillId="0" borderId="4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177" fontId="3" fillId="0" borderId="43" xfId="0" applyNumberFormat="1" applyFont="1" applyBorder="1" applyAlignment="1">
      <alignment horizontal="center" vertical="top" wrapText="1"/>
    </xf>
    <xf numFmtId="177" fontId="1" fillId="0" borderId="25" xfId="0" applyNumberFormat="1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top" wrapText="1"/>
    </xf>
    <xf numFmtId="183" fontId="3" fillId="0" borderId="19" xfId="60" applyNumberFormat="1" applyFont="1" applyFill="1" applyBorder="1" applyAlignment="1">
      <alignment horizontal="left" vertical="center" wrapText="1"/>
    </xf>
    <xf numFmtId="2" fontId="1" fillId="0" borderId="22" xfId="0" applyNumberFormat="1" applyFont="1" applyFill="1" applyBorder="1" applyAlignment="1">
      <alignment horizontal="center" vertical="top" wrapText="1"/>
    </xf>
    <xf numFmtId="177" fontId="5" fillId="0" borderId="21" xfId="0" applyNumberFormat="1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center" wrapText="1"/>
    </xf>
    <xf numFmtId="177" fontId="5" fillId="0" borderId="25" xfId="0" applyNumberFormat="1" applyFont="1" applyBorder="1" applyAlignment="1">
      <alignment horizontal="center" vertical="top" wrapText="1"/>
    </xf>
    <xf numFmtId="177" fontId="3" fillId="0" borderId="28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77" fontId="1" fillId="0" borderId="24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4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177" fontId="3" fillId="0" borderId="26" xfId="0" applyNumberFormat="1" applyFont="1" applyBorder="1" applyAlignment="1">
      <alignment horizontal="center" vertical="top" wrapText="1"/>
    </xf>
    <xf numFmtId="177" fontId="3" fillId="0" borderId="46" xfId="0" applyNumberFormat="1" applyFont="1" applyBorder="1" applyAlignment="1">
      <alignment horizontal="center" vertical="top" wrapText="1"/>
    </xf>
    <xf numFmtId="180" fontId="3" fillId="0" borderId="16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80" fontId="3" fillId="0" borderId="2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top" wrapText="1"/>
    </xf>
    <xf numFmtId="0" fontId="1" fillId="0" borderId="40" xfId="0" applyFont="1" applyFill="1" applyBorder="1" applyAlignment="1">
      <alignment horizontal="left" vertical="center" wrapText="1"/>
    </xf>
    <xf numFmtId="180" fontId="3" fillId="0" borderId="4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2" fontId="1" fillId="0" borderId="32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0" xfId="0" applyFont="1" applyBorder="1" applyAlignment="1">
      <alignment vertical="top" wrapText="1"/>
    </xf>
    <xf numFmtId="177" fontId="1" fillId="0" borderId="19" xfId="0" applyNumberFormat="1" applyFont="1" applyBorder="1" applyAlignment="1">
      <alignment horizontal="center" vertical="center" wrapText="1"/>
    </xf>
    <xf numFmtId="177" fontId="3" fillId="0" borderId="50" xfId="0" applyNumberFormat="1" applyFont="1" applyBorder="1" applyAlignment="1">
      <alignment horizontal="center" vertical="top" wrapText="1"/>
    </xf>
    <xf numFmtId="177" fontId="1" fillId="0" borderId="50" xfId="0" applyNumberFormat="1" applyFont="1" applyBorder="1" applyAlignment="1">
      <alignment horizontal="center" vertical="top" wrapText="1"/>
    </xf>
    <xf numFmtId="0" fontId="1" fillId="0" borderId="44" xfId="0" applyFont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177" fontId="1" fillId="0" borderId="28" xfId="0" applyNumberFormat="1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177" fontId="5" fillId="0" borderId="19" xfId="0" applyNumberFormat="1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top" wrapText="1"/>
    </xf>
    <xf numFmtId="0" fontId="5" fillId="0" borderId="52" xfId="0" applyFont="1" applyBorder="1" applyAlignment="1">
      <alignment vertical="top" wrapText="1"/>
    </xf>
    <xf numFmtId="177" fontId="1" fillId="0" borderId="14" xfId="0" applyNumberFormat="1" applyFont="1" applyBorder="1" applyAlignment="1">
      <alignment horizontal="center" vertical="top" wrapText="1"/>
    </xf>
    <xf numFmtId="177" fontId="1" fillId="0" borderId="44" xfId="0" applyNumberFormat="1" applyFont="1" applyBorder="1" applyAlignment="1">
      <alignment horizontal="center" vertical="top" wrapText="1"/>
    </xf>
    <xf numFmtId="177" fontId="4" fillId="0" borderId="52" xfId="0" applyNumberFormat="1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177" fontId="5" fillId="0" borderId="43" xfId="0" applyNumberFormat="1" applyFont="1" applyBorder="1" applyAlignment="1">
      <alignment horizontal="center" vertical="top" wrapText="1"/>
    </xf>
    <xf numFmtId="177" fontId="5" fillId="0" borderId="28" xfId="0" applyNumberFormat="1" applyFont="1" applyBorder="1" applyAlignment="1">
      <alignment horizontal="center" vertical="top" wrapText="1"/>
    </xf>
    <xf numFmtId="0" fontId="1" fillId="0" borderId="43" xfId="0" applyFont="1" applyFill="1" applyBorder="1" applyAlignment="1">
      <alignment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177" fontId="1" fillId="0" borderId="54" xfId="0" applyNumberFormat="1" applyFont="1" applyBorder="1" applyAlignment="1">
      <alignment horizontal="center" vertical="top" wrapText="1"/>
    </xf>
    <xf numFmtId="177" fontId="1" fillId="0" borderId="47" xfId="0" applyNumberFormat="1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left" vertical="center" wrapText="1"/>
    </xf>
    <xf numFmtId="177" fontId="1" fillId="0" borderId="26" xfId="0" applyNumberFormat="1" applyFont="1" applyFill="1" applyBorder="1" applyAlignment="1">
      <alignment horizontal="center" vertical="center" wrapText="1"/>
    </xf>
    <xf numFmtId="180" fontId="3" fillId="0" borderId="24" xfId="0" applyNumberFormat="1" applyFont="1" applyBorder="1" applyAlignment="1">
      <alignment horizontal="center" vertical="top" wrapText="1"/>
    </xf>
    <xf numFmtId="180" fontId="3" fillId="0" borderId="50" xfId="0" applyNumberFormat="1" applyFont="1" applyBorder="1" applyAlignment="1">
      <alignment horizontal="center" vertical="top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177" fontId="5" fillId="0" borderId="19" xfId="0" applyNumberFormat="1" applyFont="1" applyBorder="1" applyAlignment="1">
      <alignment horizontal="center" vertical="center" wrapText="1"/>
    </xf>
    <xf numFmtId="177" fontId="1" fillId="0" borderId="23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77" fontId="4" fillId="0" borderId="23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77" fontId="1" fillId="0" borderId="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horizontal="center" vertical="top" wrapText="1"/>
    </xf>
    <xf numFmtId="177" fontId="4" fillId="0" borderId="18" xfId="0" applyNumberFormat="1" applyFont="1" applyBorder="1" applyAlignment="1">
      <alignment horizontal="center" vertical="top" wrapText="1"/>
    </xf>
    <xf numFmtId="177" fontId="5" fillId="0" borderId="56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177" fontId="3" fillId="0" borderId="37" xfId="0" applyNumberFormat="1" applyFont="1" applyBorder="1" applyAlignment="1">
      <alignment horizontal="center" vertical="top" wrapText="1"/>
    </xf>
    <xf numFmtId="177" fontId="3" fillId="0" borderId="57" xfId="0" applyNumberFormat="1" applyFont="1" applyBorder="1" applyAlignment="1">
      <alignment horizontal="center" vertical="top" wrapText="1"/>
    </xf>
    <xf numFmtId="177" fontId="3" fillId="0" borderId="30" xfId="0" applyNumberFormat="1" applyFont="1" applyBorder="1" applyAlignment="1">
      <alignment horizontal="center" vertical="top" wrapText="1"/>
    </xf>
    <xf numFmtId="177" fontId="1" fillId="0" borderId="58" xfId="0" applyNumberFormat="1" applyFont="1" applyFill="1" applyBorder="1" applyAlignment="1">
      <alignment horizontal="center" vertical="top" wrapText="1"/>
    </xf>
    <xf numFmtId="177" fontId="1" fillId="0" borderId="50" xfId="0" applyNumberFormat="1" applyFont="1" applyFill="1" applyBorder="1" applyAlignment="1">
      <alignment horizontal="center" vertical="top" wrapText="1"/>
    </xf>
    <xf numFmtId="177" fontId="51" fillId="0" borderId="50" xfId="0" applyNumberFormat="1" applyFont="1" applyFill="1" applyBorder="1" applyAlignment="1">
      <alignment horizontal="center" vertical="top" wrapText="1"/>
    </xf>
    <xf numFmtId="177" fontId="1" fillId="0" borderId="57" xfId="0" applyNumberFormat="1" applyFont="1" applyFill="1" applyBorder="1" applyAlignment="1">
      <alignment horizontal="center" vertical="top" wrapText="1"/>
    </xf>
    <xf numFmtId="177" fontId="1" fillId="0" borderId="48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177" fontId="5" fillId="0" borderId="27" xfId="0" applyNumberFormat="1" applyFont="1" applyBorder="1" applyAlignment="1">
      <alignment horizontal="center" vertical="top" wrapText="1"/>
    </xf>
    <xf numFmtId="177" fontId="1" fillId="0" borderId="56" xfId="0" applyNumberFormat="1" applyFont="1" applyBorder="1" applyAlignment="1">
      <alignment vertical="top" wrapText="1"/>
    </xf>
    <xf numFmtId="177" fontId="1" fillId="0" borderId="59" xfId="0" applyNumberFormat="1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177" fontId="4" fillId="0" borderId="22" xfId="0" applyNumberFormat="1" applyFont="1" applyBorder="1" applyAlignment="1">
      <alignment horizontal="center" vertical="top" wrapText="1"/>
    </xf>
    <xf numFmtId="177" fontId="4" fillId="0" borderId="20" xfId="0" applyNumberFormat="1" applyFont="1" applyBorder="1" applyAlignment="1">
      <alignment horizontal="center" vertical="top" wrapText="1"/>
    </xf>
    <xf numFmtId="177" fontId="1" fillId="0" borderId="43" xfId="0" applyNumberFormat="1" applyFont="1" applyBorder="1" applyAlignment="1">
      <alignment horizontal="center" vertical="top" wrapText="1"/>
    </xf>
    <xf numFmtId="177" fontId="4" fillId="0" borderId="26" xfId="0" applyNumberFormat="1" applyFont="1" applyBorder="1" applyAlignment="1">
      <alignment horizontal="center" vertical="top" wrapText="1"/>
    </xf>
    <xf numFmtId="177" fontId="3" fillId="0" borderId="22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177" fontId="4" fillId="0" borderId="19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9" fillId="0" borderId="60" xfId="0" applyFont="1" applyBorder="1" applyAlignment="1">
      <alignment horizontal="center" vertical="top" wrapText="1"/>
    </xf>
    <xf numFmtId="177" fontId="4" fillId="0" borderId="27" xfId="0" applyNumberFormat="1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177" fontId="1" fillId="0" borderId="27" xfId="0" applyNumberFormat="1" applyFont="1" applyBorder="1" applyAlignment="1">
      <alignment vertical="top" wrapText="1"/>
    </xf>
    <xf numFmtId="177" fontId="1" fillId="0" borderId="51" xfId="0" applyNumberFormat="1" applyFont="1" applyBorder="1" applyAlignment="1">
      <alignment horizontal="center" vertical="top" wrapText="1"/>
    </xf>
    <xf numFmtId="177" fontId="1" fillId="0" borderId="27" xfId="0" applyNumberFormat="1" applyFont="1" applyBorder="1" applyAlignment="1">
      <alignment horizontal="center" vertical="top" wrapText="1"/>
    </xf>
    <xf numFmtId="177" fontId="1" fillId="0" borderId="28" xfId="0" applyNumberFormat="1" applyFont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177" fontId="3" fillId="0" borderId="23" xfId="0" applyNumberFormat="1" applyFont="1" applyBorder="1" applyAlignment="1">
      <alignment horizontal="center" vertical="top" wrapText="1"/>
    </xf>
    <xf numFmtId="177" fontId="1" fillId="0" borderId="61" xfId="0" applyNumberFormat="1" applyFont="1" applyFill="1" applyBorder="1" applyAlignment="1">
      <alignment horizontal="center" vertical="top" wrapText="1"/>
    </xf>
    <xf numFmtId="177" fontId="5" fillId="0" borderId="37" xfId="0" applyNumberFormat="1" applyFont="1" applyFill="1" applyBorder="1" applyAlignment="1">
      <alignment vertical="top" wrapText="1"/>
    </xf>
    <xf numFmtId="177" fontId="1" fillId="0" borderId="38" xfId="0" applyNumberFormat="1" applyFont="1" applyFill="1" applyBorder="1" applyAlignment="1">
      <alignment vertical="center" wrapText="1"/>
    </xf>
    <xf numFmtId="177" fontId="1" fillId="0" borderId="62" xfId="0" applyNumberFormat="1" applyFont="1" applyFill="1" applyBorder="1" applyAlignment="1">
      <alignment horizontal="center" vertical="top" wrapText="1"/>
    </xf>
    <xf numFmtId="177" fontId="5" fillId="0" borderId="24" xfId="0" applyNumberFormat="1" applyFont="1" applyBorder="1" applyAlignment="1">
      <alignment vertical="top" wrapText="1"/>
    </xf>
    <xf numFmtId="177" fontId="1" fillId="0" borderId="24" xfId="0" applyNumberFormat="1" applyFont="1" applyBorder="1" applyAlignment="1">
      <alignment vertical="top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4" fillId="0" borderId="14" xfId="0" applyFont="1" applyBorder="1" applyAlignment="1">
      <alignment vertical="top" wrapText="1"/>
    </xf>
    <xf numFmtId="177" fontId="5" fillId="0" borderId="24" xfId="0" applyNumberFormat="1" applyFont="1" applyBorder="1" applyAlignment="1">
      <alignment horizontal="center" vertical="top" wrapText="1"/>
    </xf>
    <xf numFmtId="177" fontId="3" fillId="0" borderId="63" xfId="0" applyNumberFormat="1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1" fillId="0" borderId="56" xfId="0" applyFont="1" applyBorder="1" applyAlignment="1">
      <alignment vertical="top" wrapText="1"/>
    </xf>
    <xf numFmtId="177" fontId="4" fillId="0" borderId="49" xfId="0" applyNumberFormat="1" applyFont="1" applyBorder="1" applyAlignment="1">
      <alignment horizontal="center" vertical="top" wrapText="1"/>
    </xf>
    <xf numFmtId="177" fontId="1" fillId="0" borderId="65" xfId="0" applyNumberFormat="1" applyFont="1" applyBorder="1" applyAlignment="1">
      <alignment horizontal="center" vertical="top" wrapText="1"/>
    </xf>
    <xf numFmtId="177" fontId="5" fillId="0" borderId="11" xfId="0" applyNumberFormat="1" applyFont="1" applyBorder="1" applyAlignment="1">
      <alignment horizontal="center" vertical="top" wrapText="1"/>
    </xf>
    <xf numFmtId="177" fontId="1" fillId="0" borderId="66" xfId="0" applyNumberFormat="1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177" fontId="5" fillId="0" borderId="11" xfId="0" applyNumberFormat="1" applyFont="1" applyBorder="1" applyAlignment="1">
      <alignment vertical="top" wrapText="1"/>
    </xf>
    <xf numFmtId="177" fontId="5" fillId="0" borderId="10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77" fontId="4" fillId="0" borderId="43" xfId="0" applyNumberFormat="1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center" vertical="top" wrapText="1"/>
    </xf>
    <xf numFmtId="177" fontId="1" fillId="0" borderId="19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77" fontId="5" fillId="0" borderId="67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177" fontId="4" fillId="0" borderId="24" xfId="0" applyNumberFormat="1" applyFont="1" applyBorder="1" applyAlignment="1">
      <alignment horizontal="center" vertical="top" wrapText="1"/>
    </xf>
    <xf numFmtId="177" fontId="4" fillId="0" borderId="13" xfId="0" applyNumberFormat="1" applyFont="1" applyBorder="1" applyAlignment="1">
      <alignment horizontal="center" vertical="top" wrapText="1"/>
    </xf>
    <xf numFmtId="177" fontId="4" fillId="0" borderId="16" xfId="0" applyNumberFormat="1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77" fontId="4" fillId="0" borderId="23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7" fontId="1" fillId="0" borderId="2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177" fontId="1" fillId="0" borderId="68" xfId="0" applyNumberFormat="1" applyFont="1" applyBorder="1" applyAlignment="1">
      <alignment horizontal="center" vertical="top" wrapText="1"/>
    </xf>
    <xf numFmtId="177" fontId="1" fillId="0" borderId="69" xfId="0" applyNumberFormat="1" applyFont="1" applyBorder="1" applyAlignment="1">
      <alignment horizontal="center" vertical="top" wrapText="1"/>
    </xf>
    <xf numFmtId="177" fontId="1" fillId="0" borderId="11" xfId="0" applyNumberFormat="1" applyFont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top" wrapText="1"/>
    </xf>
    <xf numFmtId="177" fontId="1" fillId="0" borderId="7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horizontal="center" vertical="top" wrapText="1"/>
    </xf>
    <xf numFmtId="177" fontId="4" fillId="0" borderId="18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7" fontId="4" fillId="0" borderId="0" xfId="0" applyNumberFormat="1" applyFont="1" applyBorder="1" applyAlignment="1">
      <alignment horizontal="center" vertical="top" wrapText="1"/>
    </xf>
    <xf numFmtId="177" fontId="1" fillId="0" borderId="0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177" fontId="1" fillId="0" borderId="11" xfId="0" applyNumberFormat="1" applyFont="1" applyFill="1" applyBorder="1" applyAlignment="1">
      <alignment horizontal="center" vertical="top" wrapText="1"/>
    </xf>
    <xf numFmtId="177" fontId="1" fillId="0" borderId="18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0" fillId="0" borderId="48" xfId="0" applyBorder="1" applyAlignment="1">
      <alignment/>
    </xf>
    <xf numFmtId="0" fontId="0" fillId="0" borderId="71" xfId="0" applyBorder="1" applyAlignment="1">
      <alignment/>
    </xf>
    <xf numFmtId="177" fontId="3" fillId="33" borderId="57" xfId="0" applyNumberFormat="1" applyFont="1" applyFill="1" applyBorder="1" applyAlignment="1">
      <alignment horizontal="center" vertical="top" wrapText="1"/>
    </xf>
    <xf numFmtId="177" fontId="3" fillId="33" borderId="72" xfId="0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177" fontId="3" fillId="0" borderId="23" xfId="0" applyNumberFormat="1" applyFont="1" applyFill="1" applyBorder="1" applyAlignment="1">
      <alignment horizontal="center" vertical="top" wrapText="1"/>
    </xf>
    <xf numFmtId="177" fontId="3" fillId="0" borderId="15" xfId="0" applyNumberFormat="1" applyFont="1" applyFill="1" applyBorder="1" applyAlignment="1">
      <alignment horizontal="center"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3" fillId="0" borderId="12" xfId="0" applyNumberFormat="1" applyFont="1" applyFill="1" applyBorder="1" applyAlignment="1">
      <alignment horizontal="center" vertical="top" wrapText="1"/>
    </xf>
    <xf numFmtId="177" fontId="3" fillId="0" borderId="26" xfId="0" applyNumberFormat="1" applyFont="1" applyBorder="1" applyAlignment="1">
      <alignment horizontal="center" vertical="top" wrapText="1"/>
    </xf>
    <xf numFmtId="0" fontId="0" fillId="0" borderId="26" xfId="0" applyBorder="1" applyAlignment="1">
      <alignment/>
    </xf>
    <xf numFmtId="177" fontId="1" fillId="0" borderId="24" xfId="0" applyNumberFormat="1" applyFont="1" applyFill="1" applyBorder="1" applyAlignment="1">
      <alignment horizontal="center" vertical="top" wrapText="1"/>
    </xf>
    <xf numFmtId="177" fontId="1" fillId="0" borderId="23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 vertical="top" wrapText="1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7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3" fillId="0" borderId="7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177" fontId="3" fillId="0" borderId="22" xfId="0" applyNumberFormat="1" applyFont="1" applyFill="1" applyBorder="1" applyAlignment="1">
      <alignment horizontal="center" vertical="top" wrapText="1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18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49" fontId="1" fillId="0" borderId="11" xfId="43" applyNumberFormat="1" applyFont="1" applyFill="1" applyBorder="1" applyAlignment="1">
      <alignment horizontal="center" vertical="top" wrapText="1"/>
    </xf>
    <xf numFmtId="49" fontId="1" fillId="0" borderId="18" xfId="43" applyNumberFormat="1" applyFont="1" applyFill="1" applyBorder="1" applyAlignment="1">
      <alignment horizontal="center" vertical="top" wrapText="1"/>
    </xf>
    <xf numFmtId="49" fontId="1" fillId="0" borderId="10" xfId="43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177" fontId="3" fillId="0" borderId="25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/>
    </xf>
    <xf numFmtId="0" fontId="1" fillId="0" borderId="15" xfId="0" applyFont="1" applyFill="1" applyBorder="1" applyAlignment="1">
      <alignment horizontal="left" vertical="top" wrapText="1"/>
    </xf>
    <xf numFmtId="177" fontId="4" fillId="0" borderId="24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top" wrapText="1"/>
    </xf>
    <xf numFmtId="180" fontId="1" fillId="0" borderId="18" xfId="0" applyNumberFormat="1" applyFont="1" applyBorder="1" applyAlignment="1">
      <alignment horizontal="center" vertical="top" wrapText="1"/>
    </xf>
    <xf numFmtId="180" fontId="1" fillId="0" borderId="10" xfId="0" applyNumberFormat="1" applyFont="1" applyBorder="1" applyAlignment="1">
      <alignment horizontal="center" vertical="top" wrapText="1"/>
    </xf>
    <xf numFmtId="177" fontId="3" fillId="0" borderId="50" xfId="0" applyNumberFormat="1" applyFont="1" applyBorder="1" applyAlignment="1">
      <alignment horizontal="center" vertical="top" wrapText="1"/>
    </xf>
    <xf numFmtId="177" fontId="3" fillId="0" borderId="44" xfId="0" applyNumberFormat="1" applyFont="1" applyBorder="1" applyAlignment="1">
      <alignment horizontal="center" vertical="top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view="pageBreakPreview" zoomScaleNormal="90" zoomScaleSheetLayoutView="100" zoomScalePageLayoutView="70" workbookViewId="0" topLeftCell="B1">
      <selection activeCell="L8" sqref="L8:M10"/>
    </sheetView>
  </sheetViews>
  <sheetFormatPr defaultColWidth="9.00390625" defaultRowHeight="12.75"/>
  <cols>
    <col min="1" max="1" width="6.125" style="0" customWidth="1"/>
    <col min="2" max="2" width="28.25390625" style="0" customWidth="1"/>
    <col min="3" max="3" width="15.00390625" style="0" customWidth="1"/>
    <col min="4" max="4" width="9.125" style="0" hidden="1" customWidth="1"/>
    <col min="5" max="5" width="19.00390625" style="0" customWidth="1"/>
    <col min="6" max="6" width="1.875" style="0" hidden="1" customWidth="1"/>
    <col min="7" max="7" width="10.875" style="0" customWidth="1"/>
    <col min="8" max="8" width="14.00390625" style="0" customWidth="1"/>
    <col min="9" max="9" width="15.125" style="0" customWidth="1"/>
    <col min="10" max="10" width="9.125" style="0" hidden="1" customWidth="1"/>
    <col min="11" max="11" width="14.875" style="0" customWidth="1"/>
    <col min="12" max="12" width="9.125" style="0" hidden="1" customWidth="1"/>
    <col min="13" max="13" width="14.125" style="0" customWidth="1"/>
    <col min="14" max="14" width="13.125" style="0" customWidth="1"/>
    <col min="15" max="16" width="24.75390625" style="0" customWidth="1"/>
  </cols>
  <sheetData>
    <row r="1" spans="1:16" ht="19.5" customHeight="1">
      <c r="A1" s="1"/>
      <c r="B1" s="358" t="s">
        <v>72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</row>
    <row r="2" spans="1:16" ht="18.75" customHeight="1">
      <c r="A2" s="1"/>
      <c r="B2" s="358" t="s">
        <v>73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</row>
    <row r="3" spans="1:16" ht="13.5" customHeight="1">
      <c r="A3" s="1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4.25" customHeight="1">
      <c r="A4" s="1"/>
      <c r="B4" s="290" t="s">
        <v>33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</row>
    <row r="5" spans="1:16" ht="42.75" customHeight="1" thickBot="1">
      <c r="A5" s="466" t="s">
        <v>40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</row>
    <row r="6" spans="1:16" ht="18.75" customHeight="1" thickBot="1">
      <c r="A6" s="295" t="s">
        <v>36</v>
      </c>
      <c r="B6" s="295" t="s">
        <v>0</v>
      </c>
      <c r="C6" s="295" t="s">
        <v>1</v>
      </c>
      <c r="D6" s="302" t="s">
        <v>2</v>
      </c>
      <c r="E6" s="353"/>
      <c r="F6" s="40" t="s">
        <v>3</v>
      </c>
      <c r="G6" s="360" t="s">
        <v>15</v>
      </c>
      <c r="H6" s="361"/>
      <c r="I6" s="361"/>
      <c r="J6" s="361"/>
      <c r="K6" s="361"/>
      <c r="L6" s="361"/>
      <c r="M6" s="362"/>
      <c r="N6" s="379" t="s">
        <v>19</v>
      </c>
      <c r="O6" s="295" t="s">
        <v>4</v>
      </c>
      <c r="P6" s="295" t="s">
        <v>5</v>
      </c>
    </row>
    <row r="7" spans="1:16" ht="20.25" customHeight="1" thickBot="1">
      <c r="A7" s="296"/>
      <c r="B7" s="296"/>
      <c r="C7" s="296"/>
      <c r="D7" s="303"/>
      <c r="E7" s="354"/>
      <c r="F7" s="40"/>
      <c r="G7" s="402" t="s">
        <v>16</v>
      </c>
      <c r="H7" s="467" t="s">
        <v>18</v>
      </c>
      <c r="I7" s="468"/>
      <c r="J7" s="468"/>
      <c r="K7" s="468"/>
      <c r="L7" s="468"/>
      <c r="M7" s="469"/>
      <c r="N7" s="380"/>
      <c r="O7" s="296"/>
      <c r="P7" s="296"/>
    </row>
    <row r="8" spans="1:16" ht="29.25" customHeight="1" thickBot="1">
      <c r="A8" s="296"/>
      <c r="B8" s="296"/>
      <c r="C8" s="296"/>
      <c r="D8" s="303"/>
      <c r="E8" s="354"/>
      <c r="F8" s="40" t="s">
        <v>11</v>
      </c>
      <c r="G8" s="464"/>
      <c r="H8" s="366" t="s">
        <v>17</v>
      </c>
      <c r="I8" s="367"/>
      <c r="J8" s="367"/>
      <c r="K8" s="368"/>
      <c r="L8" s="470" t="s">
        <v>44</v>
      </c>
      <c r="M8" s="471"/>
      <c r="N8" s="380"/>
      <c r="O8" s="296"/>
      <c r="P8" s="296"/>
    </row>
    <row r="9" spans="1:16" ht="17.25" customHeight="1" thickBot="1">
      <c r="A9" s="296"/>
      <c r="B9" s="296"/>
      <c r="C9" s="296"/>
      <c r="D9" s="303"/>
      <c r="E9" s="354"/>
      <c r="F9" s="40"/>
      <c r="G9" s="464"/>
      <c r="H9" s="402" t="s">
        <v>43</v>
      </c>
      <c r="I9" s="404" t="s">
        <v>45</v>
      </c>
      <c r="J9" s="405"/>
      <c r="K9" s="406"/>
      <c r="L9" s="472"/>
      <c r="M9" s="473"/>
      <c r="N9" s="380"/>
      <c r="O9" s="296"/>
      <c r="P9" s="296"/>
    </row>
    <row r="10" spans="1:16" ht="27" customHeight="1" thickBot="1">
      <c r="A10" s="304"/>
      <c r="B10" s="304"/>
      <c r="C10" s="304"/>
      <c r="D10" s="465"/>
      <c r="E10" s="355"/>
      <c r="F10" s="40"/>
      <c r="G10" s="403"/>
      <c r="H10" s="403"/>
      <c r="I10" s="168" t="s">
        <v>46</v>
      </c>
      <c r="J10" s="167"/>
      <c r="K10" s="168" t="s">
        <v>47</v>
      </c>
      <c r="L10" s="474"/>
      <c r="M10" s="475"/>
      <c r="N10" s="381"/>
      <c r="O10" s="304"/>
      <c r="P10" s="304"/>
    </row>
    <row r="11" spans="1:16" ht="16.5" customHeight="1" thickBot="1">
      <c r="A11" s="2">
        <v>1</v>
      </c>
      <c r="B11" s="6">
        <v>2</v>
      </c>
      <c r="C11" s="6">
        <v>3</v>
      </c>
      <c r="D11" s="385">
        <v>4</v>
      </c>
      <c r="E11" s="386"/>
      <c r="F11" s="40">
        <v>5</v>
      </c>
      <c r="G11" s="33">
        <v>5</v>
      </c>
      <c r="H11" s="37">
        <v>6</v>
      </c>
      <c r="I11" s="37">
        <v>7</v>
      </c>
      <c r="J11" s="387">
        <v>8</v>
      </c>
      <c r="K11" s="388"/>
      <c r="L11" s="385">
        <v>9</v>
      </c>
      <c r="M11" s="386"/>
      <c r="N11" s="6">
        <v>10</v>
      </c>
      <c r="O11" s="6">
        <v>11</v>
      </c>
      <c r="P11" s="6">
        <v>12</v>
      </c>
    </row>
    <row r="12" spans="1:16" ht="16.5" thickBot="1">
      <c r="A12" s="350" t="s">
        <v>29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2"/>
    </row>
    <row r="13" spans="1:16" ht="16.5" thickBot="1">
      <c r="A13" s="326" t="s">
        <v>60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8"/>
    </row>
    <row r="14" spans="1:16" ht="16.5" customHeight="1" thickBot="1">
      <c r="A14" s="326" t="s">
        <v>35</v>
      </c>
      <c r="B14" s="327"/>
      <c r="C14" s="327"/>
      <c r="D14" s="327"/>
      <c r="E14" s="327"/>
      <c r="F14" s="327"/>
      <c r="G14" s="327"/>
      <c r="H14" s="363"/>
      <c r="I14" s="327"/>
      <c r="J14" s="327"/>
      <c r="K14" s="327"/>
      <c r="L14" s="327"/>
      <c r="M14" s="327"/>
      <c r="N14" s="327"/>
      <c r="O14" s="327"/>
      <c r="P14" s="328"/>
    </row>
    <row r="15" spans="1:16" ht="15.75" customHeight="1" thickBot="1">
      <c r="A15" s="364" t="s">
        <v>48</v>
      </c>
      <c r="B15" s="295" t="s">
        <v>49</v>
      </c>
      <c r="C15" s="299">
        <v>2017</v>
      </c>
      <c r="D15" s="323"/>
      <c r="E15" s="301">
        <f>G15+H15+M15+N15</f>
        <v>821.482</v>
      </c>
      <c r="F15" s="324"/>
      <c r="G15" s="301"/>
      <c r="H15" s="148">
        <f>I15+K15</f>
        <v>355</v>
      </c>
      <c r="I15" s="325"/>
      <c r="J15" s="7"/>
      <c r="K15" s="305">
        <v>355</v>
      </c>
      <c r="L15" s="305">
        <v>355</v>
      </c>
      <c r="M15" s="197">
        <v>341.482</v>
      </c>
      <c r="N15" s="198">
        <v>125</v>
      </c>
      <c r="O15" s="317" t="s">
        <v>6</v>
      </c>
      <c r="P15" s="307" t="s">
        <v>26</v>
      </c>
    </row>
    <row r="16" spans="1:16" ht="17.25" customHeight="1">
      <c r="A16" s="297"/>
      <c r="B16" s="296"/>
      <c r="C16" s="299"/>
      <c r="D16" s="323"/>
      <c r="E16" s="301"/>
      <c r="F16" s="324"/>
      <c r="G16" s="301"/>
      <c r="H16" s="148">
        <f aca="true" t="shared" si="0" ref="H16:H32">I16+K16</f>
        <v>0</v>
      </c>
      <c r="I16" s="325"/>
      <c r="J16" s="9"/>
      <c r="K16" s="305"/>
      <c r="L16" s="305"/>
      <c r="M16" s="183"/>
      <c r="N16" s="199"/>
      <c r="O16" s="317"/>
      <c r="P16" s="307"/>
    </row>
    <row r="17" spans="1:16" ht="15.75" customHeight="1">
      <c r="A17" s="297"/>
      <c r="B17" s="296"/>
      <c r="C17" s="299"/>
      <c r="D17" s="323"/>
      <c r="E17" s="301"/>
      <c r="F17" s="324"/>
      <c r="G17" s="193"/>
      <c r="H17" s="148">
        <f t="shared" si="0"/>
        <v>0</v>
      </c>
      <c r="I17" s="192"/>
      <c r="J17" s="80"/>
      <c r="K17" s="106"/>
      <c r="L17" s="181"/>
      <c r="M17" s="102"/>
      <c r="N17" s="169"/>
      <c r="O17" s="166" t="s">
        <v>7</v>
      </c>
      <c r="P17" s="307"/>
    </row>
    <row r="18" spans="1:16" ht="16.5" customHeight="1">
      <c r="A18" s="297"/>
      <c r="B18" s="296"/>
      <c r="C18" s="299"/>
      <c r="D18" s="323"/>
      <c r="E18" s="301"/>
      <c r="F18" s="324"/>
      <c r="G18" s="193"/>
      <c r="H18" s="148">
        <f t="shared" si="0"/>
        <v>0</v>
      </c>
      <c r="I18" s="192"/>
      <c r="J18" s="80"/>
      <c r="K18" s="106"/>
      <c r="L18" s="181"/>
      <c r="M18" s="151"/>
      <c r="N18" s="169"/>
      <c r="O18" s="166" t="s">
        <v>9</v>
      </c>
      <c r="P18" s="307"/>
    </row>
    <row r="19" spans="1:16" ht="16.5" customHeight="1" thickBot="1">
      <c r="A19" s="297"/>
      <c r="B19" s="296"/>
      <c r="C19" s="299"/>
      <c r="D19" s="323"/>
      <c r="E19" s="301"/>
      <c r="F19" s="324"/>
      <c r="G19" s="217"/>
      <c r="H19" s="225">
        <f t="shared" si="0"/>
        <v>0</v>
      </c>
      <c r="I19" s="162"/>
      <c r="J19" s="9"/>
      <c r="K19" s="222"/>
      <c r="L19" s="222"/>
      <c r="M19" s="238"/>
      <c r="N19" s="239"/>
      <c r="O19" s="166" t="s">
        <v>8</v>
      </c>
      <c r="P19" s="307"/>
    </row>
    <row r="20" spans="1:16" ht="16.5" customHeight="1" thickBot="1">
      <c r="A20" s="297"/>
      <c r="B20" s="296"/>
      <c r="C20" s="298">
        <v>2018</v>
      </c>
      <c r="D20" s="241"/>
      <c r="E20" s="291">
        <f>G20+H20+M20+N20</f>
        <v>838.7570000000001</v>
      </c>
      <c r="F20" s="243"/>
      <c r="G20" s="242"/>
      <c r="H20" s="245">
        <f>I20+K20</f>
        <v>356</v>
      </c>
      <c r="I20" s="246">
        <f>I21+I22+I23+I24</f>
        <v>0</v>
      </c>
      <c r="J20" s="246">
        <f>J21+J22+J23+J24</f>
        <v>0</v>
      </c>
      <c r="K20" s="246">
        <f>K21+K22+K23+K24</f>
        <v>356</v>
      </c>
      <c r="L20" s="152"/>
      <c r="M20" s="159">
        <f>M21+M22+M23+M24</f>
        <v>357.757</v>
      </c>
      <c r="N20" s="160">
        <f>N21+N22+N23+N24</f>
        <v>125</v>
      </c>
      <c r="O20" s="247"/>
      <c r="P20" s="307"/>
    </row>
    <row r="21" spans="1:16" ht="16.5" customHeight="1">
      <c r="A21" s="297"/>
      <c r="B21" s="296"/>
      <c r="C21" s="299"/>
      <c r="D21" s="235"/>
      <c r="E21" s="301"/>
      <c r="F21" s="9"/>
      <c r="G21" s="236"/>
      <c r="H21" s="195">
        <f t="shared" si="0"/>
        <v>246</v>
      </c>
      <c r="I21" s="220"/>
      <c r="J21" s="79"/>
      <c r="K21" s="215">
        <v>246</v>
      </c>
      <c r="L21" s="215">
        <v>356</v>
      </c>
      <c r="M21" s="244">
        <v>257.757</v>
      </c>
      <c r="N21" s="240">
        <v>125</v>
      </c>
      <c r="O21" s="166" t="s">
        <v>6</v>
      </c>
      <c r="P21" s="307"/>
    </row>
    <row r="22" spans="1:16" ht="16.5" customHeight="1">
      <c r="A22" s="297"/>
      <c r="B22" s="296"/>
      <c r="C22" s="299"/>
      <c r="D22" s="12"/>
      <c r="E22" s="301"/>
      <c r="F22" s="9"/>
      <c r="G22" s="190"/>
      <c r="H22" s="148">
        <f t="shared" si="0"/>
        <v>110</v>
      </c>
      <c r="I22" s="192"/>
      <c r="J22" s="137"/>
      <c r="K22" s="106">
        <v>110</v>
      </c>
      <c r="L22" s="181"/>
      <c r="M22" s="106">
        <v>100</v>
      </c>
      <c r="N22" s="169"/>
      <c r="O22" s="166" t="s">
        <v>7</v>
      </c>
      <c r="P22" s="307"/>
    </row>
    <row r="23" spans="1:16" ht="16.5" customHeight="1">
      <c r="A23" s="297"/>
      <c r="B23" s="296"/>
      <c r="C23" s="299"/>
      <c r="D23" s="12"/>
      <c r="E23" s="301"/>
      <c r="F23" s="9"/>
      <c r="G23" s="190"/>
      <c r="H23" s="148">
        <f t="shared" si="0"/>
        <v>0</v>
      </c>
      <c r="I23" s="194"/>
      <c r="J23" s="80"/>
      <c r="K23" s="151"/>
      <c r="L23" s="177"/>
      <c r="M23" s="139"/>
      <c r="N23" s="201"/>
      <c r="O23" s="166" t="s">
        <v>9</v>
      </c>
      <c r="P23" s="307"/>
    </row>
    <row r="24" spans="1:16" ht="16.5" customHeight="1" thickBot="1">
      <c r="A24" s="297"/>
      <c r="B24" s="296"/>
      <c r="C24" s="300"/>
      <c r="D24" s="7"/>
      <c r="E24" s="293"/>
      <c r="F24" s="14"/>
      <c r="G24" s="13"/>
      <c r="H24" s="196">
        <f t="shared" si="0"/>
        <v>0</v>
      </c>
      <c r="I24" s="43"/>
      <c r="J24" s="14"/>
      <c r="K24" s="34"/>
      <c r="L24" s="34"/>
      <c r="M24" s="187"/>
      <c r="N24" s="202"/>
      <c r="O24" s="166" t="s">
        <v>8</v>
      </c>
      <c r="P24" s="307"/>
    </row>
    <row r="25" spans="1:16" ht="16.5" customHeight="1">
      <c r="A25" s="297"/>
      <c r="B25" s="296"/>
      <c r="C25" s="298">
        <v>2019</v>
      </c>
      <c r="D25" s="10"/>
      <c r="E25" s="291">
        <f>G25+H25+M25+N25</f>
        <v>838.7570000000001</v>
      </c>
      <c r="F25" s="11"/>
      <c r="G25" s="265"/>
      <c r="H25" s="195">
        <f t="shared" si="0"/>
        <v>356</v>
      </c>
      <c r="I25" s="191"/>
      <c r="J25" s="150"/>
      <c r="K25" s="153">
        <v>356</v>
      </c>
      <c r="L25" s="153">
        <v>356</v>
      </c>
      <c r="M25" s="184">
        <v>357.757</v>
      </c>
      <c r="N25" s="185">
        <v>125</v>
      </c>
      <c r="O25" s="165" t="s">
        <v>6</v>
      </c>
      <c r="P25" s="307"/>
    </row>
    <row r="26" spans="1:16" ht="16.5" customHeight="1">
      <c r="A26" s="297"/>
      <c r="B26" s="296"/>
      <c r="C26" s="299"/>
      <c r="D26" s="12"/>
      <c r="E26" s="301"/>
      <c r="F26" s="9"/>
      <c r="G26" s="190"/>
      <c r="H26" s="148">
        <f t="shared" si="0"/>
        <v>0</v>
      </c>
      <c r="I26" s="192"/>
      <c r="J26" s="137"/>
      <c r="K26" s="106"/>
      <c r="L26" s="181"/>
      <c r="M26" s="151"/>
      <c r="N26" s="169"/>
      <c r="O26" s="166" t="s">
        <v>7</v>
      </c>
      <c r="P26" s="307"/>
    </row>
    <row r="27" spans="1:16" ht="16.5" customHeight="1">
      <c r="A27" s="297"/>
      <c r="B27" s="296"/>
      <c r="C27" s="299"/>
      <c r="D27" s="12"/>
      <c r="E27" s="301"/>
      <c r="F27" s="9"/>
      <c r="G27" s="190"/>
      <c r="H27" s="148">
        <f t="shared" si="0"/>
        <v>0</v>
      </c>
      <c r="I27" s="192"/>
      <c r="J27" s="80"/>
      <c r="K27" s="106"/>
      <c r="L27" s="181"/>
      <c r="M27" s="151"/>
      <c r="N27" s="169"/>
      <c r="O27" s="166" t="s">
        <v>9</v>
      </c>
      <c r="P27" s="307"/>
    </row>
    <row r="28" spans="1:16" ht="16.5" customHeight="1" thickBot="1">
      <c r="A28" s="297"/>
      <c r="B28" s="296"/>
      <c r="C28" s="300"/>
      <c r="D28" s="7"/>
      <c r="E28" s="293"/>
      <c r="F28" s="14"/>
      <c r="G28" s="13"/>
      <c r="H28" s="196">
        <f t="shared" si="0"/>
        <v>0</v>
      </c>
      <c r="I28" s="176"/>
      <c r="J28" s="14"/>
      <c r="K28" s="155"/>
      <c r="L28" s="155"/>
      <c r="M28" s="186"/>
      <c r="N28" s="200"/>
      <c r="O28" s="166" t="s">
        <v>8</v>
      </c>
      <c r="P28" s="307"/>
    </row>
    <row r="29" spans="1:16" ht="16.5" customHeight="1">
      <c r="A29" s="297"/>
      <c r="B29" s="296"/>
      <c r="C29" s="319">
        <v>2020</v>
      </c>
      <c r="D29" s="20"/>
      <c r="E29" s="321">
        <f>G29+H29+M29+N29</f>
        <v>838.7570000000001</v>
      </c>
      <c r="F29" s="20"/>
      <c r="G29" s="266"/>
      <c r="H29" s="195">
        <f t="shared" si="0"/>
        <v>356</v>
      </c>
      <c r="I29" s="189"/>
      <c r="J29" s="20"/>
      <c r="K29" s="16">
        <v>356</v>
      </c>
      <c r="L29" s="16">
        <v>356</v>
      </c>
      <c r="M29" s="5">
        <v>357.757</v>
      </c>
      <c r="N29" s="154">
        <v>125</v>
      </c>
      <c r="O29" s="8" t="s">
        <v>6</v>
      </c>
      <c r="P29" s="317"/>
    </row>
    <row r="30" spans="1:16" ht="16.5" customHeight="1">
      <c r="A30" s="297"/>
      <c r="B30" s="296"/>
      <c r="C30" s="320"/>
      <c r="D30" s="32"/>
      <c r="E30" s="322"/>
      <c r="F30" s="32"/>
      <c r="G30" s="178"/>
      <c r="H30" s="148">
        <f t="shared" si="0"/>
        <v>0</v>
      </c>
      <c r="I30" s="182"/>
      <c r="J30" s="102"/>
      <c r="K30" s="102"/>
      <c r="L30" s="102"/>
      <c r="M30" s="102"/>
      <c r="N30" s="169"/>
      <c r="O30" s="226" t="s">
        <v>7</v>
      </c>
      <c r="P30" s="317"/>
    </row>
    <row r="31" spans="1:16" ht="16.5" customHeight="1">
      <c r="A31" s="297"/>
      <c r="B31" s="296"/>
      <c r="C31" s="320"/>
      <c r="D31" s="32"/>
      <c r="E31" s="322"/>
      <c r="F31" s="32"/>
      <c r="G31" s="178"/>
      <c r="H31" s="148">
        <f t="shared" si="0"/>
        <v>0</v>
      </c>
      <c r="I31" s="182"/>
      <c r="J31" s="102"/>
      <c r="K31" s="102"/>
      <c r="L31" s="102"/>
      <c r="M31" s="102"/>
      <c r="N31" s="169"/>
      <c r="O31" s="226" t="s">
        <v>9</v>
      </c>
      <c r="P31" s="317"/>
    </row>
    <row r="32" spans="1:16" ht="16.5" customHeight="1" thickBot="1">
      <c r="A32" s="365"/>
      <c r="B32" s="304"/>
      <c r="C32" s="320"/>
      <c r="D32" s="32"/>
      <c r="E32" s="322"/>
      <c r="F32" s="32"/>
      <c r="G32" s="249"/>
      <c r="H32" s="225">
        <f t="shared" si="0"/>
        <v>0</v>
      </c>
      <c r="I32" s="250"/>
      <c r="J32" s="32"/>
      <c r="K32" s="226"/>
      <c r="L32" s="226"/>
      <c r="M32" s="226"/>
      <c r="N32" s="216"/>
      <c r="O32" s="15" t="s">
        <v>8</v>
      </c>
      <c r="P32" s="318"/>
    </row>
    <row r="33" spans="1:16" ht="20.25" customHeight="1" thickBot="1">
      <c r="A33" s="297" t="s">
        <v>59</v>
      </c>
      <c r="B33" s="302" t="s">
        <v>63</v>
      </c>
      <c r="C33" s="251">
        <v>2017</v>
      </c>
      <c r="D33" s="89"/>
      <c r="E33" s="252">
        <f>G33+H33+M33+N33</f>
        <v>0</v>
      </c>
      <c r="F33" s="89"/>
      <c r="G33" s="256"/>
      <c r="H33" s="237">
        <f>I33+K33</f>
        <v>0</v>
      </c>
      <c r="I33" s="254">
        <v>0</v>
      </c>
      <c r="J33" s="254"/>
      <c r="K33" s="254"/>
      <c r="L33" s="254"/>
      <c r="M33" s="256">
        <v>0</v>
      </c>
      <c r="N33" s="255"/>
      <c r="O33" s="295" t="s">
        <v>65</v>
      </c>
      <c r="P33" s="295" t="s">
        <v>64</v>
      </c>
    </row>
    <row r="34" spans="1:16" ht="19.5" customHeight="1" thickBot="1">
      <c r="A34" s="297"/>
      <c r="B34" s="303"/>
      <c r="C34" s="253">
        <v>2018</v>
      </c>
      <c r="D34" s="102"/>
      <c r="E34" s="252">
        <f>G34+H34+M34+N34</f>
        <v>20</v>
      </c>
      <c r="F34" s="102"/>
      <c r="G34" s="256"/>
      <c r="H34" s="237">
        <f>I34+K34</f>
        <v>0</v>
      </c>
      <c r="I34" s="139"/>
      <c r="J34" s="139"/>
      <c r="K34" s="139"/>
      <c r="L34" s="139"/>
      <c r="M34" s="106">
        <v>20</v>
      </c>
      <c r="N34" s="201"/>
      <c r="O34" s="296"/>
      <c r="P34" s="296"/>
    </row>
    <row r="35" spans="1:16" ht="16.5" customHeight="1" thickBot="1">
      <c r="A35" s="297"/>
      <c r="B35" s="303"/>
      <c r="C35" s="253">
        <v>2019</v>
      </c>
      <c r="D35" s="102"/>
      <c r="E35" s="252">
        <f>G35+H35+M35+N35</f>
        <v>20</v>
      </c>
      <c r="F35" s="102"/>
      <c r="G35" s="256"/>
      <c r="H35" s="237">
        <f>I35+K35</f>
        <v>0</v>
      </c>
      <c r="I35" s="139"/>
      <c r="J35" s="139"/>
      <c r="K35" s="139"/>
      <c r="L35" s="139"/>
      <c r="M35" s="106">
        <v>20</v>
      </c>
      <c r="N35" s="201"/>
      <c r="O35" s="296"/>
      <c r="P35" s="296"/>
    </row>
    <row r="36" spans="1:16" ht="18.75" customHeight="1" thickBot="1">
      <c r="A36" s="297"/>
      <c r="B36" s="303"/>
      <c r="C36" s="274">
        <v>2020</v>
      </c>
      <c r="D36" s="275"/>
      <c r="E36" s="276">
        <f>G36+H36+M36+N36</f>
        <v>20</v>
      </c>
      <c r="F36" s="275"/>
      <c r="G36" s="277"/>
      <c r="H36" s="278">
        <f>I36+K36</f>
        <v>0</v>
      </c>
      <c r="I36" s="279"/>
      <c r="J36" s="238"/>
      <c r="K36" s="238"/>
      <c r="L36" s="186"/>
      <c r="M36" s="257">
        <v>20</v>
      </c>
      <c r="N36" s="200"/>
      <c r="O36" s="304"/>
      <c r="P36" s="304"/>
    </row>
    <row r="37" spans="1:16" ht="18" customHeight="1" thickBot="1">
      <c r="A37" s="297" t="s">
        <v>62</v>
      </c>
      <c r="B37" s="295" t="s">
        <v>61</v>
      </c>
      <c r="C37" s="288">
        <v>2017</v>
      </c>
      <c r="D37" s="10"/>
      <c r="E37" s="291">
        <f>G37+H37+M37+N37</f>
        <v>642</v>
      </c>
      <c r="F37" s="292"/>
      <c r="G37" s="281"/>
      <c r="H37" s="188">
        <f>I37+K37</f>
        <v>642</v>
      </c>
      <c r="I37" s="312"/>
      <c r="J37" s="280"/>
      <c r="K37" s="310">
        <v>642</v>
      </c>
      <c r="L37" s="308">
        <v>355</v>
      </c>
      <c r="M37" s="258">
        <v>0</v>
      </c>
      <c r="N37" s="198"/>
      <c r="O37" s="306" t="s">
        <v>9</v>
      </c>
      <c r="P37" s="306" t="s">
        <v>26</v>
      </c>
    </row>
    <row r="38" spans="1:16" ht="0.75" customHeight="1" hidden="1" thickBot="1">
      <c r="A38" s="297"/>
      <c r="B38" s="296"/>
      <c r="C38" s="283"/>
      <c r="D38" s="284"/>
      <c r="E38" s="293"/>
      <c r="F38" s="294"/>
      <c r="G38" s="282"/>
      <c r="H38" s="289">
        <f aca="true" t="shared" si="1" ref="H38:H45">I38+K38</f>
        <v>0</v>
      </c>
      <c r="I38" s="313"/>
      <c r="J38" s="14"/>
      <c r="K38" s="311"/>
      <c r="L38" s="309"/>
      <c r="M38" s="259">
        <v>0</v>
      </c>
      <c r="N38" s="199"/>
      <c r="O38" s="307"/>
      <c r="P38" s="307"/>
    </row>
    <row r="39" spans="1:16" ht="18.75" customHeight="1" thickBot="1">
      <c r="A39" s="297"/>
      <c r="B39" s="296"/>
      <c r="C39" s="219">
        <v>2018</v>
      </c>
      <c r="D39" s="235"/>
      <c r="E39" s="248">
        <f aca="true" t="shared" si="2" ref="E39:E45">G39+H39+M39+N39</f>
        <v>642</v>
      </c>
      <c r="F39" s="9"/>
      <c r="G39" s="188"/>
      <c r="H39" s="286">
        <f t="shared" si="1"/>
        <v>642</v>
      </c>
      <c r="I39" s="287"/>
      <c r="J39" s="79"/>
      <c r="K39" s="287">
        <v>642</v>
      </c>
      <c r="L39" s="153">
        <v>356</v>
      </c>
      <c r="M39" s="184">
        <v>0</v>
      </c>
      <c r="N39" s="185"/>
      <c r="O39" s="166" t="s">
        <v>9</v>
      </c>
      <c r="P39" s="307"/>
    </row>
    <row r="40" spans="1:16" ht="20.25" customHeight="1" thickBot="1">
      <c r="A40" s="297"/>
      <c r="B40" s="296"/>
      <c r="C40" s="218">
        <v>2019</v>
      </c>
      <c r="D40" s="271"/>
      <c r="E40" s="285">
        <f t="shared" si="2"/>
        <v>642</v>
      </c>
      <c r="F40" s="11"/>
      <c r="G40" s="272"/>
      <c r="H40" s="188">
        <f t="shared" si="1"/>
        <v>642</v>
      </c>
      <c r="I40" s="191"/>
      <c r="J40" s="150"/>
      <c r="K40" s="153">
        <v>642</v>
      </c>
      <c r="L40" s="153">
        <v>356</v>
      </c>
      <c r="M40" s="184">
        <v>0</v>
      </c>
      <c r="N40" s="185"/>
      <c r="O40" s="165" t="s">
        <v>6</v>
      </c>
      <c r="P40" s="307"/>
    </row>
    <row r="41" spans="1:16" ht="18" customHeight="1" thickBot="1">
      <c r="A41" s="297"/>
      <c r="B41" s="296"/>
      <c r="C41" s="221">
        <v>2020</v>
      </c>
      <c r="D41" s="20"/>
      <c r="E41" s="217">
        <f t="shared" si="2"/>
        <v>642</v>
      </c>
      <c r="F41" s="20"/>
      <c r="G41" s="272"/>
      <c r="H41" s="188">
        <f>I41+K41</f>
        <v>642</v>
      </c>
      <c r="I41" s="189"/>
      <c r="J41" s="20"/>
      <c r="K41" s="16">
        <v>642</v>
      </c>
      <c r="L41" s="16">
        <v>356</v>
      </c>
      <c r="M41" s="5">
        <v>0</v>
      </c>
      <c r="N41" s="154"/>
      <c r="O41" s="8" t="s">
        <v>6</v>
      </c>
      <c r="P41" s="307"/>
    </row>
    <row r="42" spans="1:16" ht="18.75" customHeight="1" thickBot="1">
      <c r="A42" s="337" t="s">
        <v>21</v>
      </c>
      <c r="B42" s="338"/>
      <c r="C42" s="130">
        <v>2017</v>
      </c>
      <c r="D42" s="41"/>
      <c r="E42" s="144">
        <f t="shared" si="2"/>
        <v>1463.482</v>
      </c>
      <c r="F42" s="47"/>
      <c r="G42" s="267"/>
      <c r="H42" s="224">
        <f t="shared" si="1"/>
        <v>997</v>
      </c>
      <c r="I42" s="49">
        <f>I37</f>
        <v>0</v>
      </c>
      <c r="J42" s="78"/>
      <c r="K42" s="48">
        <f>K15+K37</f>
        <v>997</v>
      </c>
      <c r="L42" s="50"/>
      <c r="M42" s="39">
        <f>M15+M37</f>
        <v>341.482</v>
      </c>
      <c r="N42" s="39">
        <f>N15+N37</f>
        <v>125</v>
      </c>
      <c r="O42" s="353"/>
      <c r="P42" s="295"/>
    </row>
    <row r="43" spans="1:16" ht="21" customHeight="1" thickBot="1">
      <c r="A43" s="339"/>
      <c r="B43" s="340"/>
      <c r="C43" s="130">
        <v>2018</v>
      </c>
      <c r="D43" s="41"/>
      <c r="E43" s="144">
        <f t="shared" si="2"/>
        <v>1500.757</v>
      </c>
      <c r="F43" s="41"/>
      <c r="G43" s="267"/>
      <c r="H43" s="223">
        <f t="shared" si="1"/>
        <v>998</v>
      </c>
      <c r="I43" s="42">
        <f>I39</f>
        <v>0</v>
      </c>
      <c r="J43" s="22"/>
      <c r="K43" s="44">
        <f>K20+K39</f>
        <v>998</v>
      </c>
      <c r="L43" s="43"/>
      <c r="M43" s="44">
        <f>M20+M34+M39</f>
        <v>377.757</v>
      </c>
      <c r="N43" s="39">
        <f>N21+N39</f>
        <v>125</v>
      </c>
      <c r="O43" s="354"/>
      <c r="P43" s="296"/>
    </row>
    <row r="44" spans="1:16" ht="18.75" customHeight="1" thickBot="1">
      <c r="A44" s="339"/>
      <c r="B44" s="340"/>
      <c r="C44" s="141">
        <v>2019</v>
      </c>
      <c r="D44" s="81"/>
      <c r="E44" s="144">
        <f t="shared" si="2"/>
        <v>1500.757</v>
      </c>
      <c r="F44" s="81"/>
      <c r="G44" s="267"/>
      <c r="H44" s="248">
        <f t="shared" si="1"/>
        <v>998</v>
      </c>
      <c r="I44" s="82">
        <f>I40</f>
        <v>0</v>
      </c>
      <c r="J44" s="32"/>
      <c r="K44" s="44">
        <f>K25+K40</f>
        <v>998</v>
      </c>
      <c r="L44" s="83"/>
      <c r="M44" s="260">
        <f>M25+M35+M40</f>
        <v>377.757</v>
      </c>
      <c r="N44" s="39">
        <f>N29+N40</f>
        <v>125</v>
      </c>
      <c r="O44" s="355"/>
      <c r="P44" s="304"/>
    </row>
    <row r="45" spans="1:16" ht="18" customHeight="1" thickBot="1">
      <c r="A45" s="341"/>
      <c r="B45" s="342"/>
      <c r="C45" s="143">
        <v>2020</v>
      </c>
      <c r="D45" s="84"/>
      <c r="E45" s="144">
        <f t="shared" si="2"/>
        <v>1500.757</v>
      </c>
      <c r="F45" s="110"/>
      <c r="G45" s="267"/>
      <c r="H45" s="248">
        <f t="shared" si="1"/>
        <v>998</v>
      </c>
      <c r="I45" s="44">
        <v>0</v>
      </c>
      <c r="J45" s="111"/>
      <c r="K45" s="44">
        <f>K29+K41</f>
        <v>998</v>
      </c>
      <c r="L45" s="85"/>
      <c r="M45" s="246">
        <f>M29+M36+M41</f>
        <v>377.757</v>
      </c>
      <c r="N45" s="39">
        <f>N29+N41</f>
        <v>125</v>
      </c>
      <c r="O45" s="37"/>
      <c r="P45" s="33"/>
    </row>
    <row r="46" spans="1:16" ht="24" customHeight="1" thickBot="1">
      <c r="A46" s="350" t="s">
        <v>28</v>
      </c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416"/>
      <c r="O46" s="352"/>
      <c r="P46" s="8"/>
    </row>
    <row r="47" spans="1:16" ht="17.25" customHeight="1" thickBot="1">
      <c r="A47" s="326" t="s">
        <v>41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8"/>
      <c r="P47" s="8"/>
    </row>
    <row r="48" spans="1:16" ht="18" customHeight="1" thickBot="1">
      <c r="A48" s="326" t="s">
        <v>42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8"/>
      <c r="P48" s="18"/>
    </row>
    <row r="49" spans="1:16" ht="13.5" customHeight="1">
      <c r="A49" s="295" t="s">
        <v>50</v>
      </c>
      <c r="B49" s="334" t="s">
        <v>57</v>
      </c>
      <c r="C49" s="410">
        <v>2017</v>
      </c>
      <c r="D49" s="19"/>
      <c r="E49" s="369">
        <f>G49+H49+M49+N49</f>
        <v>93.28</v>
      </c>
      <c r="F49" s="11"/>
      <c r="G49" s="418"/>
      <c r="H49" s="400">
        <f>I49+K49</f>
        <v>0</v>
      </c>
      <c r="I49" s="414"/>
      <c r="J49" s="20"/>
      <c r="K49" s="332"/>
      <c r="L49" s="20"/>
      <c r="M49" s="332">
        <v>93.28</v>
      </c>
      <c r="N49" s="476"/>
      <c r="O49" s="334" t="s">
        <v>14</v>
      </c>
      <c r="P49" s="306" t="s">
        <v>31</v>
      </c>
    </row>
    <row r="50" spans="1:16" ht="13.5" customHeight="1" thickBot="1">
      <c r="A50" s="296"/>
      <c r="B50" s="335"/>
      <c r="C50" s="412"/>
      <c r="D50" s="21"/>
      <c r="E50" s="370"/>
      <c r="F50" s="14"/>
      <c r="G50" s="419"/>
      <c r="H50" s="401"/>
      <c r="I50" s="415"/>
      <c r="J50" s="22"/>
      <c r="K50" s="333"/>
      <c r="L50" s="22"/>
      <c r="M50" s="333"/>
      <c r="N50" s="477"/>
      <c r="O50" s="335"/>
      <c r="P50" s="307"/>
    </row>
    <row r="51" spans="1:16" ht="13.5" customHeight="1">
      <c r="A51" s="296"/>
      <c r="B51" s="335"/>
      <c r="C51" s="410">
        <v>2018</v>
      </c>
      <c r="D51" s="23"/>
      <c r="E51" s="369">
        <f>G51+H51+M51+N51</f>
        <v>97.3</v>
      </c>
      <c r="F51" s="11"/>
      <c r="G51" s="418"/>
      <c r="H51" s="400">
        <f>I51+K51</f>
        <v>0</v>
      </c>
      <c r="I51" s="414"/>
      <c r="J51" s="20"/>
      <c r="K51" s="332"/>
      <c r="L51" s="20"/>
      <c r="M51" s="332">
        <v>97.3</v>
      </c>
      <c r="N51" s="476"/>
      <c r="O51" s="335"/>
      <c r="P51" s="307"/>
    </row>
    <row r="52" spans="1:16" ht="15.75" customHeight="1" thickBot="1">
      <c r="A52" s="296"/>
      <c r="B52" s="335"/>
      <c r="C52" s="412"/>
      <c r="D52" s="21"/>
      <c r="E52" s="370"/>
      <c r="F52" s="14"/>
      <c r="G52" s="419"/>
      <c r="H52" s="401"/>
      <c r="I52" s="415"/>
      <c r="J52" s="22"/>
      <c r="K52" s="333"/>
      <c r="L52" s="22"/>
      <c r="M52" s="333"/>
      <c r="N52" s="477"/>
      <c r="O52" s="335"/>
      <c r="P52" s="307"/>
    </row>
    <row r="53" spans="1:16" ht="12.75" customHeight="1">
      <c r="A53" s="296"/>
      <c r="B53" s="335"/>
      <c r="C53" s="410">
        <v>2019</v>
      </c>
      <c r="D53" s="23"/>
      <c r="E53" s="369">
        <f>G53+H53+M53+N53</f>
        <v>97.3</v>
      </c>
      <c r="F53" s="11"/>
      <c r="G53" s="418"/>
      <c r="H53" s="400">
        <f>I53+K53</f>
        <v>0</v>
      </c>
      <c r="I53" s="414"/>
      <c r="J53" s="20"/>
      <c r="K53" s="332"/>
      <c r="L53" s="20"/>
      <c r="M53" s="332">
        <v>97.3</v>
      </c>
      <c r="N53" s="476"/>
      <c r="O53" s="335"/>
      <c r="P53" s="307"/>
    </row>
    <row r="54" spans="1:16" ht="21.75" customHeight="1" thickBot="1">
      <c r="A54" s="296"/>
      <c r="B54" s="335"/>
      <c r="C54" s="412"/>
      <c r="D54" s="21"/>
      <c r="E54" s="370"/>
      <c r="F54" s="14"/>
      <c r="G54" s="419"/>
      <c r="H54" s="401"/>
      <c r="I54" s="415"/>
      <c r="J54" s="22"/>
      <c r="K54" s="333"/>
      <c r="L54" s="22"/>
      <c r="M54" s="333"/>
      <c r="N54" s="477"/>
      <c r="O54" s="335"/>
      <c r="P54" s="307"/>
    </row>
    <row r="55" spans="1:16" ht="28.5" customHeight="1" thickBot="1">
      <c r="A55" s="304"/>
      <c r="B55" s="336"/>
      <c r="C55" s="45">
        <v>2020</v>
      </c>
      <c r="D55" s="96"/>
      <c r="E55" s="46">
        <f>G55+H55+M55+N55</f>
        <v>97.3</v>
      </c>
      <c r="F55" s="9"/>
      <c r="G55" s="214"/>
      <c r="H55" s="268">
        <f>I55+K55</f>
        <v>0</v>
      </c>
      <c r="I55" s="17"/>
      <c r="J55" s="32"/>
      <c r="K55" s="125"/>
      <c r="L55" s="32"/>
      <c r="M55" s="125">
        <v>97.3</v>
      </c>
      <c r="N55" s="79"/>
      <c r="O55" s="336"/>
      <c r="P55" s="417"/>
    </row>
    <row r="56" spans="1:16" ht="29.25" customHeight="1">
      <c r="A56" s="295" t="s">
        <v>52</v>
      </c>
      <c r="B56" s="449" t="s">
        <v>58</v>
      </c>
      <c r="C56" s="410">
        <v>2017</v>
      </c>
      <c r="D56" s="411"/>
      <c r="E56" s="369">
        <f>G56+H56+M56+N56</f>
        <v>40</v>
      </c>
      <c r="F56" s="24"/>
      <c r="G56" s="418"/>
      <c r="H56" s="400">
        <f>I56+K56</f>
        <v>0</v>
      </c>
      <c r="I56" s="462"/>
      <c r="J56" s="25"/>
      <c r="K56" s="332"/>
      <c r="L56" s="20"/>
      <c r="M56" s="332">
        <v>40</v>
      </c>
      <c r="N56" s="476"/>
      <c r="O56" s="306" t="s">
        <v>25</v>
      </c>
      <c r="P56" s="420" t="s">
        <v>30</v>
      </c>
    </row>
    <row r="57" spans="1:16" ht="20.25" customHeight="1" thickBot="1">
      <c r="A57" s="296"/>
      <c r="B57" s="450"/>
      <c r="C57" s="412"/>
      <c r="D57" s="413"/>
      <c r="E57" s="370"/>
      <c r="F57" s="26"/>
      <c r="G57" s="419"/>
      <c r="H57" s="401"/>
      <c r="I57" s="463"/>
      <c r="J57" s="27"/>
      <c r="K57" s="333"/>
      <c r="L57" s="22"/>
      <c r="M57" s="333"/>
      <c r="N57" s="477"/>
      <c r="O57" s="307"/>
      <c r="P57" s="317"/>
    </row>
    <row r="58" spans="1:16" ht="66" customHeight="1" hidden="1" thickBot="1">
      <c r="A58" s="296"/>
      <c r="B58" s="450"/>
      <c r="C58" s="410">
        <v>2018</v>
      </c>
      <c r="D58" s="411"/>
      <c r="E58" s="369">
        <f>G59+H59+M59+N59</f>
        <v>40</v>
      </c>
      <c r="F58" s="28"/>
      <c r="G58" s="28"/>
      <c r="H58" s="28"/>
      <c r="I58" s="29"/>
      <c r="J58" s="30"/>
      <c r="K58" s="126"/>
      <c r="L58" s="31"/>
      <c r="M58" s="126">
        <v>0</v>
      </c>
      <c r="N58" s="9"/>
      <c r="O58" s="307"/>
      <c r="P58" s="317"/>
    </row>
    <row r="59" spans="1:16" ht="33" customHeight="1" thickBot="1">
      <c r="A59" s="296"/>
      <c r="B59" s="450"/>
      <c r="C59" s="412"/>
      <c r="D59" s="413"/>
      <c r="E59" s="370"/>
      <c r="F59" s="26"/>
      <c r="G59" s="214"/>
      <c r="H59" s="213">
        <f>I59+K59</f>
        <v>0</v>
      </c>
      <c r="I59" s="36">
        <v>0</v>
      </c>
      <c r="J59" s="27"/>
      <c r="K59" s="124"/>
      <c r="L59" s="22"/>
      <c r="M59" s="124">
        <v>40</v>
      </c>
      <c r="N59" s="172"/>
      <c r="O59" s="307"/>
      <c r="P59" s="317"/>
    </row>
    <row r="60" spans="1:16" ht="60" customHeight="1" hidden="1" thickBot="1">
      <c r="A60" s="296"/>
      <c r="B60" s="450"/>
      <c r="C60" s="410">
        <v>2019</v>
      </c>
      <c r="D60" s="411"/>
      <c r="E60" s="369">
        <f>G61+H61+M61+N61</f>
        <v>40</v>
      </c>
      <c r="F60" s="26"/>
      <c r="G60" s="214"/>
      <c r="H60" s="164"/>
      <c r="I60" s="36"/>
      <c r="J60" s="27"/>
      <c r="K60" s="35"/>
      <c r="L60" s="22"/>
      <c r="M60" s="35">
        <v>0</v>
      </c>
      <c r="N60" s="9"/>
      <c r="O60" s="307"/>
      <c r="P60" s="317"/>
    </row>
    <row r="61" spans="1:16" ht="34.5" customHeight="1" thickBot="1">
      <c r="A61" s="296"/>
      <c r="B61" s="450"/>
      <c r="C61" s="412"/>
      <c r="D61" s="413"/>
      <c r="E61" s="370"/>
      <c r="F61" s="24"/>
      <c r="G61" s="214"/>
      <c r="H61" s="212">
        <f>I61+K61</f>
        <v>0</v>
      </c>
      <c r="I61" s="29">
        <v>0</v>
      </c>
      <c r="J61" s="25"/>
      <c r="K61" s="179"/>
      <c r="L61" s="32"/>
      <c r="M61" s="179">
        <v>40</v>
      </c>
      <c r="N61" s="172"/>
      <c r="O61" s="307"/>
      <c r="P61" s="317"/>
    </row>
    <row r="62" spans="1:16" ht="48" customHeight="1" hidden="1" thickBot="1">
      <c r="A62" s="296"/>
      <c r="B62" s="450"/>
      <c r="C62" s="428">
        <v>2020</v>
      </c>
      <c r="D62" s="92"/>
      <c r="E62" s="369">
        <f>G63+H63+M63+N63</f>
        <v>40</v>
      </c>
      <c r="F62" s="94"/>
      <c r="G62" s="214"/>
      <c r="H62" s="175"/>
      <c r="I62" s="86"/>
      <c r="J62" s="87"/>
      <c r="K62" s="88"/>
      <c r="L62" s="89"/>
      <c r="M62" s="88"/>
      <c r="N62" s="9"/>
      <c r="O62" s="307"/>
      <c r="P62" s="317"/>
    </row>
    <row r="63" spans="1:16" ht="33.75" customHeight="1" thickBot="1">
      <c r="A63" s="304"/>
      <c r="B63" s="451"/>
      <c r="C63" s="429"/>
      <c r="D63" s="93"/>
      <c r="E63" s="370"/>
      <c r="F63" s="95"/>
      <c r="G63" s="214"/>
      <c r="H63" s="214">
        <f>I63+K63</f>
        <v>0</v>
      </c>
      <c r="I63" s="174">
        <v>0</v>
      </c>
      <c r="J63" s="90"/>
      <c r="K63" s="91"/>
      <c r="L63" s="173"/>
      <c r="M63" s="91">
        <v>40</v>
      </c>
      <c r="N63" s="38"/>
      <c r="O63" s="417"/>
      <c r="P63" s="318"/>
    </row>
    <row r="64" spans="1:16" ht="21.75" customHeight="1" thickBot="1">
      <c r="A64" s="337" t="s">
        <v>22</v>
      </c>
      <c r="B64" s="338"/>
      <c r="C64" s="39">
        <v>2017</v>
      </c>
      <c r="D64" s="41"/>
      <c r="E64" s="114">
        <f>G64+H64+M64+N64</f>
        <v>133.28</v>
      </c>
      <c r="F64" s="115"/>
      <c r="G64" s="214"/>
      <c r="H64" s="214">
        <f>I64+K64</f>
        <v>0</v>
      </c>
      <c r="I64" s="116">
        <f aca="true" t="shared" si="3" ref="I64:N64">I49+I56</f>
        <v>0</v>
      </c>
      <c r="J64" s="116">
        <f t="shared" si="3"/>
        <v>0</v>
      </c>
      <c r="K64" s="116">
        <f t="shared" si="3"/>
        <v>0</v>
      </c>
      <c r="L64" s="116">
        <f t="shared" si="3"/>
        <v>0</v>
      </c>
      <c r="M64" s="116">
        <f t="shared" si="3"/>
        <v>133.28</v>
      </c>
      <c r="N64" s="116">
        <f t="shared" si="3"/>
        <v>0</v>
      </c>
      <c r="O64" s="382"/>
      <c r="P64" s="295" t="s">
        <v>34</v>
      </c>
    </row>
    <row r="65" spans="1:16" ht="22.5" customHeight="1" thickBot="1">
      <c r="A65" s="339"/>
      <c r="B65" s="340"/>
      <c r="C65" s="39">
        <v>2018</v>
      </c>
      <c r="D65" s="41"/>
      <c r="E65" s="114">
        <f>G65+H65+M65+N65</f>
        <v>137.3</v>
      </c>
      <c r="F65" s="115"/>
      <c r="G65" s="214"/>
      <c r="H65" s="214">
        <f>I65+K65</f>
        <v>0</v>
      </c>
      <c r="I65" s="114">
        <f aca="true" t="shared" si="4" ref="I65:N65">I51+I59</f>
        <v>0</v>
      </c>
      <c r="J65" s="114">
        <f t="shared" si="4"/>
        <v>0</v>
      </c>
      <c r="K65" s="114">
        <f t="shared" si="4"/>
        <v>0</v>
      </c>
      <c r="L65" s="114">
        <f t="shared" si="4"/>
        <v>0</v>
      </c>
      <c r="M65" s="114">
        <f t="shared" si="4"/>
        <v>137.3</v>
      </c>
      <c r="N65" s="114">
        <f t="shared" si="4"/>
        <v>0</v>
      </c>
      <c r="O65" s="383"/>
      <c r="P65" s="296"/>
    </row>
    <row r="66" spans="1:16" ht="21" customHeight="1" thickBot="1">
      <c r="A66" s="339"/>
      <c r="B66" s="340"/>
      <c r="C66" s="17">
        <v>2019</v>
      </c>
      <c r="D66" s="81"/>
      <c r="E66" s="114">
        <f>G66+H66+M66+N66</f>
        <v>137.3</v>
      </c>
      <c r="F66" s="120"/>
      <c r="G66" s="214"/>
      <c r="H66" s="214">
        <f>I66+K66</f>
        <v>0</v>
      </c>
      <c r="I66" s="114">
        <f aca="true" t="shared" si="5" ref="I66:N66">I53+I61</f>
        <v>0</v>
      </c>
      <c r="J66" s="114">
        <f t="shared" si="5"/>
        <v>0</v>
      </c>
      <c r="K66" s="114">
        <f t="shared" si="5"/>
        <v>0</v>
      </c>
      <c r="L66" s="114">
        <f t="shared" si="5"/>
        <v>0</v>
      </c>
      <c r="M66" s="114">
        <f t="shared" si="5"/>
        <v>137.3</v>
      </c>
      <c r="N66" s="114">
        <f t="shared" si="5"/>
        <v>0</v>
      </c>
      <c r="O66" s="383"/>
      <c r="P66" s="296"/>
    </row>
    <row r="67" spans="1:16" ht="18" customHeight="1" thickBot="1">
      <c r="A67" s="341"/>
      <c r="B67" s="342"/>
      <c r="C67" s="103">
        <v>2020</v>
      </c>
      <c r="D67" s="97"/>
      <c r="E67" s="114">
        <f>G67+H67+M67+N67</f>
        <v>137.3</v>
      </c>
      <c r="F67" s="123"/>
      <c r="G67" s="214"/>
      <c r="H67" s="214">
        <f>I67+K67</f>
        <v>0</v>
      </c>
      <c r="I67" s="118">
        <f aca="true" t="shared" si="6" ref="I67:N67">I55+I63</f>
        <v>0</v>
      </c>
      <c r="J67" s="118">
        <f t="shared" si="6"/>
        <v>0</v>
      </c>
      <c r="K67" s="118">
        <f t="shared" si="6"/>
        <v>0</v>
      </c>
      <c r="L67" s="118">
        <f t="shared" si="6"/>
        <v>0</v>
      </c>
      <c r="M67" s="118">
        <f t="shared" si="6"/>
        <v>137.3</v>
      </c>
      <c r="N67" s="118">
        <f t="shared" si="6"/>
        <v>0</v>
      </c>
      <c r="O67" s="384"/>
      <c r="P67" s="304"/>
    </row>
    <row r="68" spans="1:16" ht="19.5" customHeight="1" thickBot="1">
      <c r="A68" s="343" t="s">
        <v>66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5"/>
    </row>
    <row r="69" spans="1:16" ht="19.5" customHeight="1">
      <c r="A69" s="425" t="s">
        <v>37</v>
      </c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7"/>
    </row>
    <row r="70" spans="1:16" ht="19.5" customHeight="1" thickBot="1">
      <c r="A70" s="346" t="s">
        <v>38</v>
      </c>
      <c r="B70" s="347"/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8"/>
      <c r="N70" s="348"/>
      <c r="O70" s="347"/>
      <c r="P70" s="349"/>
    </row>
    <row r="71" spans="1:16" ht="12.75" customHeight="1">
      <c r="A71" s="314" t="s">
        <v>56</v>
      </c>
      <c r="B71" s="314" t="s">
        <v>51</v>
      </c>
      <c r="C71" s="431">
        <v>2017</v>
      </c>
      <c r="D71" s="421"/>
      <c r="E71" s="389">
        <f>G71+H71+M71+N71</f>
        <v>3256.791</v>
      </c>
      <c r="F71" s="390"/>
      <c r="G71" s="422"/>
      <c r="H71" s="422">
        <f>I71+K71</f>
        <v>0</v>
      </c>
      <c r="I71" s="329">
        <v>0</v>
      </c>
      <c r="J71" s="55"/>
      <c r="K71" s="329">
        <v>0</v>
      </c>
      <c r="L71" s="329">
        <v>0</v>
      </c>
      <c r="M71" s="329">
        <v>3256.791</v>
      </c>
      <c r="N71" s="356">
        <v>0</v>
      </c>
      <c r="O71" s="427" t="s">
        <v>12</v>
      </c>
      <c r="P71" s="314" t="s">
        <v>27</v>
      </c>
    </row>
    <row r="72" spans="1:16" ht="6.75" customHeight="1">
      <c r="A72" s="315"/>
      <c r="B72" s="315"/>
      <c r="C72" s="432"/>
      <c r="D72" s="433"/>
      <c r="E72" s="391"/>
      <c r="F72" s="392"/>
      <c r="G72" s="441"/>
      <c r="H72" s="441"/>
      <c r="I72" s="330"/>
      <c r="J72" s="56"/>
      <c r="K72" s="330"/>
      <c r="L72" s="330"/>
      <c r="M72" s="330"/>
      <c r="N72" s="357"/>
      <c r="O72" s="454"/>
      <c r="P72" s="315"/>
    </row>
    <row r="73" spans="1:16" ht="2.25" customHeight="1" thickBot="1">
      <c r="A73" s="315"/>
      <c r="B73" s="315"/>
      <c r="C73" s="434"/>
      <c r="D73" s="435"/>
      <c r="E73" s="393"/>
      <c r="F73" s="394"/>
      <c r="G73" s="442"/>
      <c r="H73" s="442"/>
      <c r="I73" s="331"/>
      <c r="J73" s="58"/>
      <c r="K73" s="331"/>
      <c r="L73" s="331"/>
      <c r="M73" s="331"/>
      <c r="N73" s="357"/>
      <c r="O73" s="349"/>
      <c r="P73" s="315"/>
    </row>
    <row r="74" spans="1:16" ht="19.5" customHeight="1" thickBot="1">
      <c r="A74" s="315"/>
      <c r="B74" s="315"/>
      <c r="C74" s="127">
        <v>2018</v>
      </c>
      <c r="D74" s="128"/>
      <c r="E74" s="129">
        <f aca="true" t="shared" si="7" ref="E74:E84">G74+H74+M74+N74</f>
        <v>3553.319</v>
      </c>
      <c r="F74" s="49"/>
      <c r="G74" s="59"/>
      <c r="H74" s="59">
        <f>I74+K74</f>
        <v>0</v>
      </c>
      <c r="I74" s="60">
        <v>0</v>
      </c>
      <c r="J74" s="61"/>
      <c r="K74" s="60">
        <v>0</v>
      </c>
      <c r="L74" s="60">
        <v>0</v>
      </c>
      <c r="M74" s="60">
        <f>3086.642-465.096+371.992+559.781</f>
        <v>3553.319</v>
      </c>
      <c r="N74" s="234">
        <v>0</v>
      </c>
      <c r="O74" s="204" t="s">
        <v>12</v>
      </c>
      <c r="P74" s="315"/>
    </row>
    <row r="75" spans="1:16" ht="19.5" customHeight="1" thickBot="1">
      <c r="A75" s="315"/>
      <c r="B75" s="315"/>
      <c r="C75" s="343">
        <v>2019</v>
      </c>
      <c r="D75" s="345"/>
      <c r="E75" s="439">
        <f t="shared" si="7"/>
        <v>2451.174</v>
      </c>
      <c r="F75" s="440"/>
      <c r="G75" s="59"/>
      <c r="H75" s="59">
        <f aca="true" t="shared" si="8" ref="H75:H92">I75+K75</f>
        <v>0</v>
      </c>
      <c r="I75" s="64">
        <v>0</v>
      </c>
      <c r="J75" s="65"/>
      <c r="K75" s="64">
        <v>0</v>
      </c>
      <c r="L75" s="64">
        <v>0</v>
      </c>
      <c r="M75" s="233">
        <v>2451.174</v>
      </c>
      <c r="N75" s="234">
        <v>0</v>
      </c>
      <c r="O75" s="204" t="s">
        <v>12</v>
      </c>
      <c r="P75" s="315"/>
    </row>
    <row r="76" spans="1:16" ht="19.5" customHeight="1" thickBot="1">
      <c r="A76" s="316"/>
      <c r="B76" s="316"/>
      <c r="C76" s="63">
        <v>2020</v>
      </c>
      <c r="D76" s="47"/>
      <c r="E76" s="57">
        <f t="shared" si="7"/>
        <v>2451.174</v>
      </c>
      <c r="F76" s="51"/>
      <c r="G76" s="59"/>
      <c r="H76" s="59">
        <f t="shared" si="8"/>
        <v>0</v>
      </c>
      <c r="I76" s="66">
        <v>0</v>
      </c>
      <c r="J76" s="65"/>
      <c r="K76" s="60">
        <v>0</v>
      </c>
      <c r="L76" s="66">
        <v>0</v>
      </c>
      <c r="M76" s="231">
        <v>2451.174</v>
      </c>
      <c r="N76" s="234">
        <v>0</v>
      </c>
      <c r="O76" s="204" t="s">
        <v>12</v>
      </c>
      <c r="P76" s="315"/>
    </row>
    <row r="77" spans="1:16" ht="19.5" customHeight="1" thickBot="1">
      <c r="A77" s="443" t="s">
        <v>67</v>
      </c>
      <c r="B77" s="314" t="s">
        <v>53</v>
      </c>
      <c r="C77" s="63">
        <v>2017</v>
      </c>
      <c r="D77" s="47"/>
      <c r="E77" s="57">
        <f t="shared" si="7"/>
        <v>4216.183</v>
      </c>
      <c r="F77" s="51"/>
      <c r="G77" s="59"/>
      <c r="H77" s="59">
        <f t="shared" si="8"/>
        <v>400</v>
      </c>
      <c r="I77" s="66">
        <v>0</v>
      </c>
      <c r="J77" s="65"/>
      <c r="K77" s="66">
        <v>400</v>
      </c>
      <c r="L77" s="66">
        <v>400</v>
      </c>
      <c r="M77" s="232">
        <v>3016.183</v>
      </c>
      <c r="N77" s="234">
        <v>800</v>
      </c>
      <c r="O77" s="204" t="s">
        <v>12</v>
      </c>
      <c r="P77" s="315"/>
    </row>
    <row r="78" spans="1:16" ht="19.5" customHeight="1" thickBot="1">
      <c r="A78" s="444"/>
      <c r="B78" s="315"/>
      <c r="C78" s="63">
        <v>2018</v>
      </c>
      <c r="D78" s="47"/>
      <c r="E78" s="57">
        <f t="shared" si="7"/>
        <v>4400</v>
      </c>
      <c r="F78" s="51"/>
      <c r="G78" s="59"/>
      <c r="H78" s="59">
        <f t="shared" si="8"/>
        <v>700</v>
      </c>
      <c r="I78" s="66">
        <v>0</v>
      </c>
      <c r="J78" s="65"/>
      <c r="K78" s="66">
        <v>700</v>
      </c>
      <c r="L78" s="66">
        <v>700</v>
      </c>
      <c r="M78" s="230">
        <f>3271.992-371.992</f>
        <v>2900</v>
      </c>
      <c r="N78" s="234">
        <v>800</v>
      </c>
      <c r="O78" s="204" t="s">
        <v>12</v>
      </c>
      <c r="P78" s="315"/>
    </row>
    <row r="79" spans="1:16" ht="19.5" customHeight="1" thickBot="1">
      <c r="A79" s="444"/>
      <c r="B79" s="315"/>
      <c r="C79" s="63">
        <v>2019</v>
      </c>
      <c r="D79" s="47"/>
      <c r="E79" s="57">
        <f t="shared" si="7"/>
        <v>4771.992</v>
      </c>
      <c r="F79" s="51"/>
      <c r="G79" s="59"/>
      <c r="H79" s="59">
        <f t="shared" si="8"/>
        <v>700</v>
      </c>
      <c r="I79" s="66">
        <v>0</v>
      </c>
      <c r="J79" s="65"/>
      <c r="K79" s="66">
        <v>700</v>
      </c>
      <c r="L79" s="66">
        <v>700</v>
      </c>
      <c r="M79" s="60">
        <v>3271.992</v>
      </c>
      <c r="N79" s="234">
        <v>800</v>
      </c>
      <c r="O79" s="204" t="s">
        <v>12</v>
      </c>
      <c r="P79" s="315"/>
    </row>
    <row r="80" spans="1:16" ht="19.5" customHeight="1" thickBot="1">
      <c r="A80" s="445"/>
      <c r="B80" s="316"/>
      <c r="C80" s="63">
        <v>2020</v>
      </c>
      <c r="D80" s="47"/>
      <c r="E80" s="57">
        <f t="shared" si="7"/>
        <v>4771.992</v>
      </c>
      <c r="F80" s="51"/>
      <c r="G80" s="59"/>
      <c r="H80" s="59">
        <f t="shared" si="8"/>
        <v>700</v>
      </c>
      <c r="I80" s="66">
        <v>0</v>
      </c>
      <c r="J80" s="65"/>
      <c r="K80" s="66">
        <v>700</v>
      </c>
      <c r="L80" s="66">
        <v>700</v>
      </c>
      <c r="M80" s="261">
        <v>3271.992</v>
      </c>
      <c r="N80" s="234">
        <v>800</v>
      </c>
      <c r="O80" s="204" t="s">
        <v>12</v>
      </c>
      <c r="P80" s="316"/>
    </row>
    <row r="81" spans="1:16" ht="20.25" customHeight="1" thickBot="1">
      <c r="A81" s="314" t="s">
        <v>68</v>
      </c>
      <c r="B81" s="314" t="s">
        <v>54</v>
      </c>
      <c r="C81" s="52">
        <v>2017</v>
      </c>
      <c r="D81" s="98"/>
      <c r="E81" s="57">
        <f t="shared" si="7"/>
        <v>0</v>
      </c>
      <c r="F81" s="77"/>
      <c r="G81" s="59"/>
      <c r="H81" s="59">
        <f t="shared" si="8"/>
        <v>0</v>
      </c>
      <c r="I81" s="145">
        <v>0</v>
      </c>
      <c r="J81" s="146"/>
      <c r="K81" s="145">
        <v>0</v>
      </c>
      <c r="L81" s="145">
        <v>0</v>
      </c>
      <c r="M81" s="60">
        <v>0</v>
      </c>
      <c r="N81" s="234">
        <v>0</v>
      </c>
      <c r="O81" s="205" t="s">
        <v>13</v>
      </c>
      <c r="P81" s="314" t="s">
        <v>32</v>
      </c>
    </row>
    <row r="82" spans="1:16" ht="19.5" customHeight="1" thickBot="1">
      <c r="A82" s="315"/>
      <c r="B82" s="430"/>
      <c r="C82" s="142">
        <v>2018</v>
      </c>
      <c r="D82" s="100"/>
      <c r="E82" s="57">
        <f t="shared" si="7"/>
        <v>859.059</v>
      </c>
      <c r="F82" s="112"/>
      <c r="G82" s="59"/>
      <c r="H82" s="59">
        <f t="shared" si="8"/>
        <v>0</v>
      </c>
      <c r="I82" s="209">
        <v>0</v>
      </c>
      <c r="J82" s="262"/>
      <c r="K82" s="126">
        <v>0</v>
      </c>
      <c r="L82" s="263"/>
      <c r="M82" s="233">
        <f>582.682+97.377+179</f>
        <v>859.059</v>
      </c>
      <c r="N82" s="234">
        <v>0</v>
      </c>
      <c r="O82" s="147" t="s">
        <v>39</v>
      </c>
      <c r="P82" s="315"/>
    </row>
    <row r="83" spans="1:16" ht="19.5" customHeight="1" thickBot="1">
      <c r="A83" s="315"/>
      <c r="B83" s="315"/>
      <c r="C83" s="63">
        <v>2019</v>
      </c>
      <c r="D83" s="67"/>
      <c r="E83" s="57">
        <f t="shared" si="7"/>
        <v>0</v>
      </c>
      <c r="F83" s="68"/>
      <c r="G83" s="59"/>
      <c r="H83" s="59">
        <f t="shared" si="8"/>
        <v>0</v>
      </c>
      <c r="I83" s="66">
        <v>0</v>
      </c>
      <c r="J83" s="113"/>
      <c r="K83" s="66">
        <v>0</v>
      </c>
      <c r="L83" s="66">
        <v>0</v>
      </c>
      <c r="M83" s="230">
        <v>0</v>
      </c>
      <c r="N83" s="264">
        <v>0</v>
      </c>
      <c r="O83" s="206"/>
      <c r="P83" s="315"/>
    </row>
    <row r="84" spans="1:16" ht="24" customHeight="1" thickBot="1">
      <c r="A84" s="316"/>
      <c r="B84" s="316"/>
      <c r="C84" s="131">
        <v>2020</v>
      </c>
      <c r="D84" s="67"/>
      <c r="E84" s="57">
        <f t="shared" si="7"/>
        <v>0</v>
      </c>
      <c r="F84" s="68"/>
      <c r="G84" s="59"/>
      <c r="H84" s="59">
        <f t="shared" si="8"/>
        <v>0</v>
      </c>
      <c r="I84" s="62">
        <v>0</v>
      </c>
      <c r="J84" s="99"/>
      <c r="K84" s="62">
        <v>0</v>
      </c>
      <c r="L84" s="62">
        <v>0</v>
      </c>
      <c r="M84" s="62">
        <v>0</v>
      </c>
      <c r="N84" s="60">
        <v>0</v>
      </c>
      <c r="O84" s="207"/>
      <c r="P84" s="315"/>
    </row>
    <row r="85" spans="1:16" ht="19.5" customHeight="1" thickBot="1">
      <c r="A85" s="314" t="s">
        <v>69</v>
      </c>
      <c r="B85" s="446" t="s">
        <v>55</v>
      </c>
      <c r="C85" s="431">
        <v>2017</v>
      </c>
      <c r="D85" s="70"/>
      <c r="E85" s="455">
        <f>G85+G86+H85+H86+M85+M86+N85+N86</f>
        <v>677.256</v>
      </c>
      <c r="F85" s="72"/>
      <c r="G85" s="269"/>
      <c r="H85" s="59">
        <f t="shared" si="8"/>
        <v>0</v>
      </c>
      <c r="I85" s="60">
        <v>0</v>
      </c>
      <c r="J85" s="436"/>
      <c r="K85" s="60">
        <v>0</v>
      </c>
      <c r="L85" s="60">
        <v>0</v>
      </c>
      <c r="M85" s="233">
        <v>372.376</v>
      </c>
      <c r="N85" s="234">
        <v>0</v>
      </c>
      <c r="O85" s="203" t="s">
        <v>10</v>
      </c>
      <c r="P85" s="315"/>
    </row>
    <row r="86" spans="1:16" ht="19.5" customHeight="1" thickBot="1">
      <c r="A86" s="315"/>
      <c r="B86" s="447"/>
      <c r="C86" s="434"/>
      <c r="D86" s="73"/>
      <c r="E86" s="456"/>
      <c r="F86" s="74"/>
      <c r="G86" s="269"/>
      <c r="H86" s="59">
        <f t="shared" si="8"/>
        <v>0</v>
      </c>
      <c r="I86" s="60">
        <v>0</v>
      </c>
      <c r="J86" s="437"/>
      <c r="K86" s="60">
        <v>0</v>
      </c>
      <c r="L86" s="60">
        <v>0</v>
      </c>
      <c r="M86" s="231">
        <v>304.88</v>
      </c>
      <c r="N86" s="234">
        <v>0</v>
      </c>
      <c r="O86" s="204" t="s">
        <v>12</v>
      </c>
      <c r="P86" s="315"/>
    </row>
    <row r="87" spans="1:16" ht="19.5" customHeight="1" thickBot="1">
      <c r="A87" s="315"/>
      <c r="B87" s="447"/>
      <c r="C87" s="52">
        <v>2018</v>
      </c>
      <c r="D87" s="73"/>
      <c r="E87" s="71">
        <f>G87+H87+M87+N87</f>
        <v>518.794</v>
      </c>
      <c r="F87" s="74"/>
      <c r="G87" s="269"/>
      <c r="H87" s="59">
        <f t="shared" si="8"/>
        <v>0</v>
      </c>
      <c r="I87" s="60">
        <v>0</v>
      </c>
      <c r="J87" s="437"/>
      <c r="K87" s="60">
        <v>0</v>
      </c>
      <c r="L87" s="60">
        <v>0</v>
      </c>
      <c r="M87" s="231">
        <f>300+218.794</f>
        <v>518.794</v>
      </c>
      <c r="N87" s="264">
        <v>0</v>
      </c>
      <c r="O87" s="208" t="s">
        <v>10</v>
      </c>
      <c r="P87" s="315"/>
    </row>
    <row r="88" spans="1:16" ht="19.5" customHeight="1" thickBot="1">
      <c r="A88" s="315"/>
      <c r="B88" s="447"/>
      <c r="C88" s="52">
        <v>2019</v>
      </c>
      <c r="D88" s="70"/>
      <c r="E88" s="71">
        <f>G88+H88+M88+N88</f>
        <v>0</v>
      </c>
      <c r="F88" s="72"/>
      <c r="G88" s="269"/>
      <c r="H88" s="59">
        <f t="shared" si="8"/>
        <v>0</v>
      </c>
      <c r="I88" s="60">
        <v>0</v>
      </c>
      <c r="J88" s="438"/>
      <c r="K88" s="60">
        <v>0</v>
      </c>
      <c r="L88" s="60">
        <v>0</v>
      </c>
      <c r="M88" s="231">
        <v>0</v>
      </c>
      <c r="N88" s="60">
        <v>0</v>
      </c>
      <c r="O88" s="208" t="s">
        <v>10</v>
      </c>
      <c r="P88" s="315"/>
    </row>
    <row r="89" spans="1:16" ht="15.75" customHeight="1" thickBot="1">
      <c r="A89" s="316"/>
      <c r="B89" s="448"/>
      <c r="C89" s="131">
        <v>2020</v>
      </c>
      <c r="D89" s="132"/>
      <c r="E89" s="71">
        <f>G89+H89+M89+N89</f>
        <v>0</v>
      </c>
      <c r="F89" s="133"/>
      <c r="G89" s="269"/>
      <c r="H89" s="59">
        <f t="shared" si="8"/>
        <v>0</v>
      </c>
      <c r="I89" s="134">
        <v>0</v>
      </c>
      <c r="J89" s="135"/>
      <c r="K89" s="134">
        <v>0</v>
      </c>
      <c r="L89" s="134">
        <v>0</v>
      </c>
      <c r="M89" s="231">
        <v>0</v>
      </c>
      <c r="N89" s="60">
        <v>0</v>
      </c>
      <c r="O89" s="170" t="s">
        <v>10</v>
      </c>
      <c r="P89" s="315"/>
    </row>
    <row r="90" spans="1:16" ht="19.5" customHeight="1" thickBot="1">
      <c r="A90" s="478" t="s">
        <v>70</v>
      </c>
      <c r="B90" s="446" t="s">
        <v>71</v>
      </c>
      <c r="C90" s="431">
        <v>2017</v>
      </c>
      <c r="D90" s="421"/>
      <c r="E90" s="389">
        <f>G90+M90+N90</f>
        <v>144.718</v>
      </c>
      <c r="F90" s="421"/>
      <c r="G90" s="269"/>
      <c r="H90" s="59">
        <f t="shared" si="8"/>
        <v>0</v>
      </c>
      <c r="I90" s="76">
        <v>0</v>
      </c>
      <c r="J90" s="54"/>
      <c r="K90" s="76">
        <v>0</v>
      </c>
      <c r="L90" s="76">
        <v>0</v>
      </c>
      <c r="M90" s="231">
        <v>144.718</v>
      </c>
      <c r="N90" s="60">
        <v>0</v>
      </c>
      <c r="O90" s="427" t="s">
        <v>13</v>
      </c>
      <c r="P90" s="315"/>
    </row>
    <row r="91" spans="1:16" ht="19.5" customHeight="1" thickBot="1">
      <c r="A91" s="479"/>
      <c r="B91" s="447"/>
      <c r="C91" s="343">
        <v>2018</v>
      </c>
      <c r="D91" s="345"/>
      <c r="E91" s="439">
        <f>G91+H91+M91+N91</f>
        <v>0</v>
      </c>
      <c r="F91" s="345"/>
      <c r="G91" s="269"/>
      <c r="H91" s="59">
        <f t="shared" si="8"/>
        <v>0</v>
      </c>
      <c r="I91" s="62">
        <v>0</v>
      </c>
      <c r="J91" s="75"/>
      <c r="K91" s="62">
        <v>0</v>
      </c>
      <c r="L91" s="62">
        <v>0</v>
      </c>
      <c r="M91" s="231">
        <v>0</v>
      </c>
      <c r="N91" s="60">
        <v>0</v>
      </c>
      <c r="O91" s="454"/>
      <c r="P91" s="315"/>
    </row>
    <row r="92" spans="1:16" ht="19.5" customHeight="1" thickBot="1">
      <c r="A92" s="479"/>
      <c r="B92" s="447"/>
      <c r="C92" s="52">
        <v>2019</v>
      </c>
      <c r="D92" s="98"/>
      <c r="E92" s="439">
        <f>G92++H92+M92+N92</f>
        <v>0</v>
      </c>
      <c r="F92" s="345"/>
      <c r="G92" s="269"/>
      <c r="H92" s="59">
        <f t="shared" si="8"/>
        <v>0</v>
      </c>
      <c r="I92" s="62">
        <v>0</v>
      </c>
      <c r="J92" s="75"/>
      <c r="K92" s="62">
        <v>0</v>
      </c>
      <c r="L92" s="62">
        <v>0</v>
      </c>
      <c r="M92" s="230">
        <v>0</v>
      </c>
      <c r="N92" s="60">
        <v>0</v>
      </c>
      <c r="O92" s="454"/>
      <c r="P92" s="315"/>
    </row>
    <row r="93" spans="1:16" ht="18" customHeight="1" thickBot="1">
      <c r="A93" s="479"/>
      <c r="B93" s="447"/>
      <c r="C93" s="431">
        <v>2020</v>
      </c>
      <c r="D93" s="98"/>
      <c r="E93" s="389">
        <f>G93+H93+M93+N93</f>
        <v>0</v>
      </c>
      <c r="F93" s="390"/>
      <c r="G93" s="422"/>
      <c r="H93" s="422">
        <f>I93+K93</f>
        <v>0</v>
      </c>
      <c r="I93" s="397">
        <v>0</v>
      </c>
      <c r="J93" s="75"/>
      <c r="K93" s="397">
        <v>0</v>
      </c>
      <c r="L93" s="397">
        <v>0</v>
      </c>
      <c r="M93" s="329">
        <v>0</v>
      </c>
      <c r="N93" s="60">
        <v>0</v>
      </c>
      <c r="O93" s="454"/>
      <c r="P93" s="315"/>
    </row>
    <row r="94" spans="1:16" ht="12" customHeight="1" hidden="1" thickBot="1">
      <c r="A94" s="479"/>
      <c r="B94" s="447"/>
      <c r="C94" s="432"/>
      <c r="D94" s="53"/>
      <c r="E94" s="391"/>
      <c r="F94" s="392"/>
      <c r="G94" s="423"/>
      <c r="H94" s="423"/>
      <c r="I94" s="398"/>
      <c r="J94" s="69"/>
      <c r="K94" s="398"/>
      <c r="L94" s="398"/>
      <c r="M94" s="330"/>
      <c r="N94" s="60">
        <v>0</v>
      </c>
      <c r="O94" s="454"/>
      <c r="P94" s="315"/>
    </row>
    <row r="95" spans="1:16" ht="4.5" customHeight="1" hidden="1" thickBot="1">
      <c r="A95" s="480"/>
      <c r="B95" s="448"/>
      <c r="C95" s="434"/>
      <c r="D95" s="136"/>
      <c r="E95" s="393"/>
      <c r="F95" s="394"/>
      <c r="G95" s="424"/>
      <c r="H95" s="424"/>
      <c r="I95" s="399"/>
      <c r="J95" s="65"/>
      <c r="K95" s="399"/>
      <c r="L95" s="399"/>
      <c r="M95" s="331"/>
      <c r="N95" s="60">
        <v>0</v>
      </c>
      <c r="O95" s="349"/>
      <c r="P95" s="316"/>
    </row>
    <row r="96" spans="1:16" ht="19.5" customHeight="1" thickBot="1">
      <c r="A96" s="337" t="s">
        <v>23</v>
      </c>
      <c r="B96" s="338"/>
      <c r="C96" s="39">
        <v>2017</v>
      </c>
      <c r="D96" s="41"/>
      <c r="E96" s="114">
        <f aca="true" t="shared" si="9" ref="E96:E104">G96+H96+M96+N96</f>
        <v>8294.948</v>
      </c>
      <c r="F96" s="115"/>
      <c r="G96" s="114"/>
      <c r="H96" s="163">
        <f>I96+K96</f>
        <v>400</v>
      </c>
      <c r="I96" s="116">
        <f>I71+I77+I81+I85+I86+I90</f>
        <v>0</v>
      </c>
      <c r="J96" s="116">
        <f>J71+J77+J81+J85+J86+J90</f>
        <v>0</v>
      </c>
      <c r="K96" s="116">
        <f>K71+K77+K81+K85+K86+K90</f>
        <v>400</v>
      </c>
      <c r="L96" s="117"/>
      <c r="M96" s="161">
        <f>M71+M77+M81+M85+M86+M90</f>
        <v>7094.948</v>
      </c>
      <c r="N96" s="114">
        <v>800</v>
      </c>
      <c r="O96" s="457"/>
      <c r="P96" s="295"/>
    </row>
    <row r="97" spans="1:16" ht="19.5" customHeight="1" thickBot="1">
      <c r="A97" s="339"/>
      <c r="B97" s="340"/>
      <c r="C97" s="39">
        <v>2018</v>
      </c>
      <c r="D97" s="41"/>
      <c r="E97" s="114">
        <f t="shared" si="9"/>
        <v>9331.171999999999</v>
      </c>
      <c r="F97" s="114">
        <f>F74+F78+F82+F87+F91</f>
        <v>0</v>
      </c>
      <c r="G97" s="114"/>
      <c r="H97" s="163">
        <f>I97+K97</f>
        <v>700</v>
      </c>
      <c r="I97" s="116">
        <f>I72+I78+I82+I86+I87+I91</f>
        <v>0</v>
      </c>
      <c r="J97" s="114">
        <f>J74+J78+J82+J87+J91</f>
        <v>0</v>
      </c>
      <c r="K97" s="114">
        <f>K74+K78+K82+K87+K91</f>
        <v>700</v>
      </c>
      <c r="L97" s="117"/>
      <c r="M97" s="210">
        <f>M74+M78+M82+M87+M91</f>
        <v>7831.172</v>
      </c>
      <c r="N97" s="119">
        <v>800</v>
      </c>
      <c r="O97" s="458"/>
      <c r="P97" s="296"/>
    </row>
    <row r="98" spans="1:16" ht="19.5" customHeight="1" thickBot="1">
      <c r="A98" s="339"/>
      <c r="B98" s="340"/>
      <c r="C98" s="17">
        <v>2019</v>
      </c>
      <c r="D98" s="81"/>
      <c r="E98" s="114">
        <f t="shared" si="9"/>
        <v>7223.166</v>
      </c>
      <c r="F98" s="120"/>
      <c r="G98" s="114"/>
      <c r="H98" s="163">
        <f>I98+K98</f>
        <v>700</v>
      </c>
      <c r="I98" s="116">
        <f>I73+I79+I83+I87+I88+I92</f>
        <v>0</v>
      </c>
      <c r="J98" s="121"/>
      <c r="K98" s="114">
        <f>K75+K79+K83+K88+K92</f>
        <v>700</v>
      </c>
      <c r="L98" s="122"/>
      <c r="M98" s="211">
        <f>M75+M79+M83+M88+M92</f>
        <v>5723.166</v>
      </c>
      <c r="N98" s="171">
        <v>800</v>
      </c>
      <c r="O98" s="458"/>
      <c r="P98" s="296"/>
    </row>
    <row r="99" spans="1:16" ht="19.5" customHeight="1" thickBot="1">
      <c r="A99" s="341"/>
      <c r="B99" s="342"/>
      <c r="C99" s="103">
        <v>2020</v>
      </c>
      <c r="D99" s="97"/>
      <c r="E99" s="114">
        <f t="shared" si="9"/>
        <v>7223.166</v>
      </c>
      <c r="F99" s="123"/>
      <c r="G99" s="114"/>
      <c r="H99" s="161">
        <f>H76+H80+H84+H89+H93</f>
        <v>700</v>
      </c>
      <c r="I99" s="161">
        <f>I76+I80+I84+I89+I93</f>
        <v>0</v>
      </c>
      <c r="J99" s="161">
        <f>J76+J80+J84+J89+J93</f>
        <v>0</v>
      </c>
      <c r="K99" s="161">
        <f>K76+K80+K84+K89+K93</f>
        <v>700</v>
      </c>
      <c r="L99" s="161">
        <f>L76+L80+L84+L89+L93</f>
        <v>700</v>
      </c>
      <c r="M99" s="161">
        <f>M76+M80+M84+M89+M93</f>
        <v>5723.166</v>
      </c>
      <c r="N99" s="118">
        <v>800</v>
      </c>
      <c r="O99" s="459"/>
      <c r="P99" s="304"/>
    </row>
    <row r="100" spans="1:16" ht="21.75" customHeight="1" thickBot="1">
      <c r="A100" s="407"/>
      <c r="B100" s="371" t="s">
        <v>20</v>
      </c>
      <c r="C100" s="157" t="s">
        <v>24</v>
      </c>
      <c r="D100" s="158"/>
      <c r="E100" s="395">
        <f t="shared" si="9"/>
        <v>38583.384999999995</v>
      </c>
      <c r="F100" s="396"/>
      <c r="G100" s="159"/>
      <c r="H100" s="159">
        <f>I100+K100</f>
        <v>6491</v>
      </c>
      <c r="I100" s="159">
        <f>I101+I102+I103+I104</f>
        <v>0</v>
      </c>
      <c r="J100" s="159"/>
      <c r="K100" s="395">
        <f>K101+K102+K103+K104</f>
        <v>6491</v>
      </c>
      <c r="L100" s="396"/>
      <c r="M100" s="160">
        <f>M101+M102+M103+M104</f>
        <v>28392.384999999995</v>
      </c>
      <c r="N100" s="227">
        <f>N101+N102+N103+N104</f>
        <v>3700</v>
      </c>
      <c r="O100" s="374"/>
      <c r="P100" s="374"/>
    </row>
    <row r="101" spans="1:16" ht="17.25" customHeight="1">
      <c r="A101" s="408"/>
      <c r="B101" s="372"/>
      <c r="C101" s="156">
        <v>2017</v>
      </c>
      <c r="D101" s="140"/>
      <c r="E101" s="377">
        <f t="shared" si="9"/>
        <v>9891.71</v>
      </c>
      <c r="F101" s="378"/>
      <c r="G101" s="138"/>
      <c r="H101" s="138">
        <f aca="true" t="shared" si="10" ref="H101:M104">H42+H64+H96</f>
        <v>1397</v>
      </c>
      <c r="I101" s="138">
        <f t="shared" si="10"/>
        <v>0</v>
      </c>
      <c r="J101" s="138">
        <f t="shared" si="10"/>
        <v>0</v>
      </c>
      <c r="K101" s="138">
        <f t="shared" si="10"/>
        <v>1397</v>
      </c>
      <c r="L101" s="138">
        <f t="shared" si="10"/>
        <v>0</v>
      </c>
      <c r="M101" s="138">
        <f t="shared" si="10"/>
        <v>7569.71</v>
      </c>
      <c r="N101" s="228">
        <v>925</v>
      </c>
      <c r="O101" s="375"/>
      <c r="P101" s="375"/>
    </row>
    <row r="102" spans="1:16" ht="16.5" customHeight="1">
      <c r="A102" s="408"/>
      <c r="B102" s="372"/>
      <c r="C102" s="105">
        <v>2018</v>
      </c>
      <c r="D102" s="104"/>
      <c r="E102" s="460">
        <f t="shared" si="9"/>
        <v>10969.229</v>
      </c>
      <c r="F102" s="461"/>
      <c r="G102" s="138"/>
      <c r="H102" s="101">
        <f t="shared" si="10"/>
        <v>1698</v>
      </c>
      <c r="I102" s="101">
        <f t="shared" si="10"/>
        <v>0</v>
      </c>
      <c r="J102" s="101">
        <f t="shared" si="10"/>
        <v>0</v>
      </c>
      <c r="K102" s="101">
        <f t="shared" si="10"/>
        <v>1698</v>
      </c>
      <c r="L102" s="101">
        <f t="shared" si="10"/>
        <v>0</v>
      </c>
      <c r="M102" s="101">
        <f t="shared" si="10"/>
        <v>8346.229</v>
      </c>
      <c r="N102" s="180">
        <v>925</v>
      </c>
      <c r="O102" s="375"/>
      <c r="P102" s="375"/>
    </row>
    <row r="103" spans="1:16" ht="16.5" customHeight="1">
      <c r="A103" s="408"/>
      <c r="B103" s="372"/>
      <c r="C103" s="105">
        <v>2019</v>
      </c>
      <c r="D103" s="104"/>
      <c r="E103" s="452">
        <f t="shared" si="9"/>
        <v>8861.223</v>
      </c>
      <c r="F103" s="453"/>
      <c r="G103" s="138"/>
      <c r="H103" s="101">
        <f t="shared" si="10"/>
        <v>1698</v>
      </c>
      <c r="I103" s="101">
        <f t="shared" si="10"/>
        <v>0</v>
      </c>
      <c r="J103" s="101">
        <f t="shared" si="10"/>
        <v>0</v>
      </c>
      <c r="K103" s="101">
        <f t="shared" si="10"/>
        <v>1698</v>
      </c>
      <c r="L103" s="101">
        <f t="shared" si="10"/>
        <v>0</v>
      </c>
      <c r="M103" s="101">
        <f t="shared" si="10"/>
        <v>6238.223</v>
      </c>
      <c r="N103" s="180">
        <v>925</v>
      </c>
      <c r="O103" s="375"/>
      <c r="P103" s="375"/>
    </row>
    <row r="104" spans="1:16" ht="18.75" customHeight="1" thickBot="1">
      <c r="A104" s="409"/>
      <c r="B104" s="373"/>
      <c r="C104" s="107">
        <v>2020</v>
      </c>
      <c r="D104" s="108"/>
      <c r="E104" s="109">
        <f t="shared" si="9"/>
        <v>8861.223</v>
      </c>
      <c r="F104" s="108"/>
      <c r="G104" s="273"/>
      <c r="H104" s="149">
        <f t="shared" si="10"/>
        <v>1698</v>
      </c>
      <c r="I104" s="149">
        <f t="shared" si="10"/>
        <v>0</v>
      </c>
      <c r="J104" s="149">
        <f t="shared" si="10"/>
        <v>0</v>
      </c>
      <c r="K104" s="149">
        <f t="shared" si="10"/>
        <v>1698</v>
      </c>
      <c r="L104" s="149">
        <f t="shared" si="10"/>
        <v>700</v>
      </c>
      <c r="M104" s="149">
        <f t="shared" si="10"/>
        <v>6238.223</v>
      </c>
      <c r="N104" s="229">
        <v>925</v>
      </c>
      <c r="O104" s="376"/>
      <c r="P104" s="376"/>
    </row>
    <row r="105" spans="2:8" ht="12.75">
      <c r="B105" s="3"/>
      <c r="C105" s="4"/>
      <c r="D105" s="4"/>
      <c r="E105" s="4"/>
      <c r="F105" s="4"/>
      <c r="G105" s="4"/>
      <c r="H105" s="3"/>
    </row>
    <row r="106" spans="2:8" ht="12.75">
      <c r="B106" s="3"/>
      <c r="C106" s="4"/>
      <c r="D106" s="4"/>
      <c r="E106" s="4"/>
      <c r="F106" s="4"/>
      <c r="G106" s="4"/>
      <c r="H106" s="3"/>
    </row>
    <row r="107" spans="2:9" ht="12.75">
      <c r="B107" s="3"/>
      <c r="C107" s="4"/>
      <c r="D107" s="4"/>
      <c r="E107" s="4"/>
      <c r="F107" s="4"/>
      <c r="G107" s="4"/>
      <c r="H107" s="4"/>
      <c r="I107" s="3"/>
    </row>
    <row r="108" spans="2:9" ht="12.75">
      <c r="B108" s="3"/>
      <c r="C108" s="4"/>
      <c r="D108" s="4"/>
      <c r="E108" s="4"/>
      <c r="F108" s="4"/>
      <c r="G108" s="4"/>
      <c r="H108" s="4"/>
      <c r="I108" s="3"/>
    </row>
    <row r="109" spans="2:9" ht="12.75">
      <c r="B109" s="3"/>
      <c r="C109" s="4"/>
      <c r="D109" s="4"/>
      <c r="E109" s="4"/>
      <c r="F109" s="4"/>
      <c r="G109" s="4"/>
      <c r="H109" s="4"/>
      <c r="I109" s="3"/>
    </row>
    <row r="110" spans="2:9" ht="12.75">
      <c r="B110" s="3"/>
      <c r="C110" s="4"/>
      <c r="D110" s="4"/>
      <c r="E110" s="4"/>
      <c r="F110" s="4"/>
      <c r="G110" s="4"/>
      <c r="H110" s="4"/>
      <c r="I110" s="3"/>
    </row>
    <row r="111" spans="2:9" ht="12.75">
      <c r="B111" s="3"/>
      <c r="C111" s="4"/>
      <c r="D111" s="4"/>
      <c r="E111" s="4"/>
      <c r="F111" s="4"/>
      <c r="G111" s="4"/>
      <c r="H111" s="4"/>
      <c r="I111" s="3"/>
    </row>
    <row r="112" spans="2:9" ht="12.75">
      <c r="B112" s="3"/>
      <c r="C112" s="4"/>
      <c r="D112" s="4"/>
      <c r="E112" s="4"/>
      <c r="F112" s="4"/>
      <c r="G112" s="4"/>
      <c r="H112" s="4"/>
      <c r="I112" s="3"/>
    </row>
    <row r="113" spans="2:9" ht="12.75">
      <c r="B113" s="3"/>
      <c r="C113" s="4"/>
      <c r="D113" s="4"/>
      <c r="E113" s="4"/>
      <c r="F113" s="4"/>
      <c r="G113" s="4"/>
      <c r="H113" s="4"/>
      <c r="I113" s="4"/>
    </row>
    <row r="114" spans="2:9" ht="12.75">
      <c r="B114" s="3"/>
      <c r="C114" s="4"/>
      <c r="D114" s="4"/>
      <c r="E114" s="4"/>
      <c r="F114" s="4"/>
      <c r="G114" s="4"/>
      <c r="H114" s="4"/>
      <c r="I114" s="4"/>
    </row>
    <row r="115" spans="2:9" ht="12.75">
      <c r="B115" s="3"/>
      <c r="C115" s="4"/>
      <c r="D115" s="4"/>
      <c r="E115" s="4"/>
      <c r="F115" s="4"/>
      <c r="G115" s="4"/>
      <c r="H115" s="4"/>
      <c r="I115" s="4"/>
    </row>
    <row r="116" spans="2:9" ht="12.75">
      <c r="B116" s="3"/>
      <c r="C116" s="4"/>
      <c r="D116" s="4"/>
      <c r="E116" s="4"/>
      <c r="F116" s="4"/>
      <c r="G116" s="4"/>
      <c r="H116" s="4"/>
      <c r="I116" s="4"/>
    </row>
    <row r="117" spans="2:9" ht="12.75">
      <c r="B117" s="3"/>
      <c r="C117" s="4"/>
      <c r="D117" s="4"/>
      <c r="E117" s="4"/>
      <c r="F117" s="4"/>
      <c r="G117" s="4"/>
      <c r="H117" s="4"/>
      <c r="I117" s="4"/>
    </row>
    <row r="118" spans="2:9" ht="12.75">
      <c r="B118" s="3"/>
      <c r="C118" s="4"/>
      <c r="D118" s="4"/>
      <c r="E118" s="4"/>
      <c r="F118" s="4"/>
      <c r="G118" s="4"/>
      <c r="H118" s="4"/>
      <c r="I118" s="4"/>
    </row>
  </sheetData>
  <sheetProtection/>
  <mergeCells count="164">
    <mergeCell ref="B2:P2"/>
    <mergeCell ref="K51:K52"/>
    <mergeCell ref="B71:B76"/>
    <mergeCell ref="A90:A95"/>
    <mergeCell ref="B90:B95"/>
    <mergeCell ref="O71:O73"/>
    <mergeCell ref="E62:E63"/>
    <mergeCell ref="O56:O63"/>
    <mergeCell ref="C85:C86"/>
    <mergeCell ref="C90:D90"/>
    <mergeCell ref="P96:P99"/>
    <mergeCell ref="N49:N50"/>
    <mergeCell ref="N51:N52"/>
    <mergeCell ref="B49:B55"/>
    <mergeCell ref="N53:N54"/>
    <mergeCell ref="N56:N57"/>
    <mergeCell ref="A96:B99"/>
    <mergeCell ref="C93:C95"/>
    <mergeCell ref="E91:F91"/>
    <mergeCell ref="A71:A76"/>
    <mergeCell ref="A5:P5"/>
    <mergeCell ref="H7:M7"/>
    <mergeCell ref="O6:O10"/>
    <mergeCell ref="P6:P10"/>
    <mergeCell ref="L8:M10"/>
    <mergeCell ref="H56:H57"/>
    <mergeCell ref="I53:I54"/>
    <mergeCell ref="K53:K54"/>
    <mergeCell ref="C53:C54"/>
    <mergeCell ref="G49:G50"/>
    <mergeCell ref="G7:G10"/>
    <mergeCell ref="D6:E10"/>
    <mergeCell ref="C6:C10"/>
    <mergeCell ref="B6:B10"/>
    <mergeCell ref="A6:A10"/>
    <mergeCell ref="E60:E61"/>
    <mergeCell ref="A48:O48"/>
    <mergeCell ref="E49:E50"/>
    <mergeCell ref="I49:I50"/>
    <mergeCell ref="C49:C50"/>
    <mergeCell ref="E103:F103"/>
    <mergeCell ref="O90:O95"/>
    <mergeCell ref="G71:G73"/>
    <mergeCell ref="E85:E86"/>
    <mergeCell ref="O96:O99"/>
    <mergeCell ref="H51:H52"/>
    <mergeCell ref="E102:F102"/>
    <mergeCell ref="E51:E52"/>
    <mergeCell ref="I56:I57"/>
    <mergeCell ref="H53:H54"/>
    <mergeCell ref="A77:A80"/>
    <mergeCell ref="B77:B80"/>
    <mergeCell ref="A85:A89"/>
    <mergeCell ref="B85:B89"/>
    <mergeCell ref="B56:B63"/>
    <mergeCell ref="E92:F92"/>
    <mergeCell ref="C91:D91"/>
    <mergeCell ref="C58:D59"/>
    <mergeCell ref="C60:D61"/>
    <mergeCell ref="E58:E59"/>
    <mergeCell ref="P71:P80"/>
    <mergeCell ref="C71:D73"/>
    <mergeCell ref="J85:J88"/>
    <mergeCell ref="C75:D75"/>
    <mergeCell ref="E75:F75"/>
    <mergeCell ref="H71:H73"/>
    <mergeCell ref="I71:I73"/>
    <mergeCell ref="E71:F73"/>
    <mergeCell ref="P56:P63"/>
    <mergeCell ref="E90:F90"/>
    <mergeCell ref="H93:H95"/>
    <mergeCell ref="G93:G95"/>
    <mergeCell ref="I93:I95"/>
    <mergeCell ref="A69:P69"/>
    <mergeCell ref="K56:K57"/>
    <mergeCell ref="C62:C63"/>
    <mergeCell ref="B81:B84"/>
    <mergeCell ref="G56:G57"/>
    <mergeCell ref="P42:P44"/>
    <mergeCell ref="A46:O46"/>
    <mergeCell ref="A47:O47"/>
    <mergeCell ref="P49:P55"/>
    <mergeCell ref="G53:G54"/>
    <mergeCell ref="M53:M54"/>
    <mergeCell ref="K49:K50"/>
    <mergeCell ref="A49:A55"/>
    <mergeCell ref="G51:G52"/>
    <mergeCell ref="C51:C52"/>
    <mergeCell ref="H9:H10"/>
    <mergeCell ref="I9:K9"/>
    <mergeCell ref="A100:A104"/>
    <mergeCell ref="E100:F100"/>
    <mergeCell ref="O33:O36"/>
    <mergeCell ref="A56:A63"/>
    <mergeCell ref="A64:B67"/>
    <mergeCell ref="L93:L95"/>
    <mergeCell ref="C56:D57"/>
    <mergeCell ref="I51:I52"/>
    <mergeCell ref="D11:E11"/>
    <mergeCell ref="J11:K11"/>
    <mergeCell ref="M51:M52"/>
    <mergeCell ref="E93:F95"/>
    <mergeCell ref="K100:L100"/>
    <mergeCell ref="O100:O104"/>
    <mergeCell ref="E53:E54"/>
    <mergeCell ref="M56:M57"/>
    <mergeCell ref="K93:K95"/>
    <mergeCell ref="H49:H50"/>
    <mergeCell ref="E56:E57"/>
    <mergeCell ref="B100:B104"/>
    <mergeCell ref="P100:P104"/>
    <mergeCell ref="E101:F101"/>
    <mergeCell ref="N6:N10"/>
    <mergeCell ref="A42:B45"/>
    <mergeCell ref="P81:P95"/>
    <mergeCell ref="O64:O67"/>
    <mergeCell ref="P64:P67"/>
    <mergeCell ref="L11:M11"/>
    <mergeCell ref="A12:P12"/>
    <mergeCell ref="O42:O44"/>
    <mergeCell ref="N71:N73"/>
    <mergeCell ref="L15:L16"/>
    <mergeCell ref="O15:O16"/>
    <mergeCell ref="B1:P1"/>
    <mergeCell ref="G6:M6"/>
    <mergeCell ref="A14:P14"/>
    <mergeCell ref="A15:A32"/>
    <mergeCell ref="H8:K8"/>
    <mergeCell ref="A13:P13"/>
    <mergeCell ref="M93:M95"/>
    <mergeCell ref="K71:K73"/>
    <mergeCell ref="L71:L73"/>
    <mergeCell ref="M49:M50"/>
    <mergeCell ref="O49:O55"/>
    <mergeCell ref="M71:M73"/>
    <mergeCell ref="A68:P68"/>
    <mergeCell ref="A70:P70"/>
    <mergeCell ref="A81:A84"/>
    <mergeCell ref="P15:P32"/>
    <mergeCell ref="C25:C28"/>
    <mergeCell ref="E25:E28"/>
    <mergeCell ref="C29:C32"/>
    <mergeCell ref="E29:E32"/>
    <mergeCell ref="C15:D19"/>
    <mergeCell ref="E15:F19"/>
    <mergeCell ref="G15:G16"/>
    <mergeCell ref="I15:I16"/>
    <mergeCell ref="P37:P41"/>
    <mergeCell ref="O37:O38"/>
    <mergeCell ref="L37:L38"/>
    <mergeCell ref="K37:K38"/>
    <mergeCell ref="I37:I38"/>
    <mergeCell ref="P33:P36"/>
    <mergeCell ref="B4:P4"/>
    <mergeCell ref="E37:F38"/>
    <mergeCell ref="B37:B41"/>
    <mergeCell ref="A37:A41"/>
    <mergeCell ref="C20:C24"/>
    <mergeCell ref="E20:E24"/>
    <mergeCell ref="A33:A36"/>
    <mergeCell ref="B33:B36"/>
    <mergeCell ref="B15:B32"/>
    <mergeCell ref="K15:K16"/>
  </mergeCells>
  <printOptions/>
  <pageMargins left="0.1968503937007874" right="0.1968503937007874" top="0.31496062992125984" bottom="0.31496062992125984" header="0.11811023622047245" footer="0.11811023622047245"/>
  <pageSetup horizontalDpi="600" verticalDpi="600" orientation="landscape" paperSize="9" scale="70" r:id="rId1"/>
  <rowBreaks count="2" manualBreakCount="2">
    <brk id="45" max="15" man="1"/>
    <brk id="6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2018-08-03T07:01:26Z</cp:lastPrinted>
  <dcterms:created xsi:type="dcterms:W3CDTF">2011-07-25T09:14:25Z</dcterms:created>
  <dcterms:modified xsi:type="dcterms:W3CDTF">2018-08-14T05:43:21Z</dcterms:modified>
  <cp:category/>
  <cp:version/>
  <cp:contentType/>
  <cp:contentStatus/>
</cp:coreProperties>
</file>