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18,05" sheetId="1" r:id="rId1"/>
  </sheets>
  <definedNames>
    <definedName name="_xlnm.Print_Titles" localSheetId="0">'Прил.на 18,05'!$8:$8</definedName>
    <definedName name="_xlnm.Print_Area" localSheetId="0">'Прил.на 18,05'!$A$1:$I$65</definedName>
  </definedNames>
  <calcPr fullCalcOnLoad="1"/>
</workbook>
</file>

<file path=xl/sharedStrings.xml><?xml version="1.0" encoding="utf-8"?>
<sst xmlns="http://schemas.openxmlformats.org/spreadsheetml/2006/main" count="82" uniqueCount="48">
  <si>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</si>
  <si>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</si>
  <si>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</si>
  <si>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</si>
  <si>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</si>
  <si>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</si>
  <si>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</si>
  <si>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</si>
  <si>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</si>
  <si>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</si>
  <si>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МБДОУ/МБОУ совместно с медицинским учреждением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</si>
  <si>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</si>
  <si>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</si>
  <si>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</si>
  <si>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</si>
  <si>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</si>
  <si>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</si>
  <si>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</si>
  <si>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</si>
  <si>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</si>
  <si>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</si>
  <si>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</si>
  <si>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</si>
  <si>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</si>
  <si>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</si>
  <si>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</si>
  <si>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</si>
  <si>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</si>
  <si>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</si>
  <si>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</si>
  <si>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</si>
  <si>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</si>
  <si>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 Реализация мероприятий по предоставлению качественного питания для детей дошкольного возраста</t>
  </si>
  <si>
    <t>- Софинансирование обеспечения мероприятий по организации питания обучающихся 1-4 классов в муниципальных организациях</t>
  </si>
  <si>
    <t>Итого по подпрограмме :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</si>
  <si>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</t>
  </si>
  <si>
    <t>Оснащение пищеблоков современных технологическим оборудование в соответствии с СанПин в 2017 г.- 95%, 2018 г.- 96%, 2019 г.-97%</t>
  </si>
  <si>
    <t>2017-2019 г.г.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</si>
  <si>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</si>
  <si>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</si>
  <si>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2017                      2018                2019</t>
  </si>
  <si>
    <t>Итого по разделу 1:</t>
  </si>
  <si>
    <t>1.4. Приобретение сладких новогодних подарков в дошкольных учреждениях</t>
  </si>
  <si>
    <t>1.5.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</si>
  <si>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1.6.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</si>
  <si>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1.1.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</si>
  <si>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2.2.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</si>
  <si>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Приложение № 3 к постановлению администрации ЗАТО г.Радужный Владимирской от 13.10.2017г.  № 1577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</si>
</sst>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  <numFmt numFmtId="177" formatCode="#,##0.0"/>
  </numFmts>
  <fonts count="4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71" fontId="7" fillId="0" borderId="13" xfId="0" applyNumberFormat="1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1" fontId="7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8" fontId="7" fillId="33" borderId="17" xfId="0" applyNumberFormat="1" applyFont="1" applyFill="1" applyBorder="1" applyAlignment="1">
      <alignment horizontal="center" vertical="top" wrapText="1"/>
    </xf>
    <xf numFmtId="171" fontId="6" fillId="33" borderId="17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8" fontId="7" fillId="33" borderId="13" xfId="0" applyNumberFormat="1" applyFont="1" applyFill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168" fontId="6" fillId="33" borderId="18" xfId="0" applyNumberFormat="1" applyFont="1" applyFill="1" applyBorder="1" applyAlignment="1">
      <alignment horizontal="center" vertical="top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 vertical="top" wrapText="1"/>
    </xf>
    <xf numFmtId="168" fontId="6" fillId="33" borderId="19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174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2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 wrapText="1"/>
    </xf>
    <xf numFmtId="173" fontId="7" fillId="33" borderId="13" xfId="0" applyNumberFormat="1" applyFont="1" applyFill="1" applyBorder="1" applyAlignment="1">
      <alignment horizontal="center" vertical="top" wrapText="1"/>
    </xf>
    <xf numFmtId="173" fontId="7" fillId="0" borderId="13" xfId="0" applyNumberFormat="1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 wrapText="1"/>
    </xf>
    <xf numFmtId="173" fontId="7" fillId="0" borderId="14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70" fontId="6" fillId="0" borderId="11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170" fontId="6" fillId="0" borderId="13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21" xfId="0" applyNumberFormat="1" applyFont="1" applyBorder="1" applyAlignment="1">
      <alignment horizontal="center" vertical="top" wrapText="1"/>
    </xf>
    <xf numFmtId="170" fontId="7" fillId="0" borderId="13" xfId="0" applyNumberFormat="1" applyFont="1" applyBorder="1" applyAlignment="1">
      <alignment horizontal="center" vertical="top" wrapText="1"/>
    </xf>
    <xf numFmtId="168" fontId="6" fillId="34" borderId="10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vertical="top" wrapText="1"/>
    </xf>
    <xf numFmtId="176" fontId="7" fillId="0" borderId="15" xfId="0" applyNumberFormat="1" applyFont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68" fontId="6" fillId="34" borderId="13" xfId="0" applyNumberFormat="1" applyFont="1" applyFill="1" applyBorder="1" applyAlignment="1">
      <alignment horizontal="center" vertical="top" wrapText="1"/>
    </xf>
    <xf numFmtId="173" fontId="6" fillId="34" borderId="10" xfId="0" applyNumberFormat="1" applyFont="1" applyFill="1" applyBorder="1" applyAlignment="1">
      <alignment horizontal="center" vertical="top" wrapText="1"/>
    </xf>
    <xf numFmtId="168" fontId="6" fillId="34" borderId="18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4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0" borderId="11" xfId="0" applyNumberFormat="1" applyFont="1" applyBorder="1" applyAlignment="1">
      <alignment horizontal="center" vertical="top" wrapText="1"/>
    </xf>
    <xf numFmtId="170" fontId="7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zoomScaleSheetLayoutView="50" zoomScalePageLayoutView="0" workbookViewId="0" topLeftCell="C1">
      <selection activeCell="C1" sqref="C1:I1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11" ht="28.5" customHeight="1">
      <c r="C1" s="100" t="s">
        <v>47</v>
      </c>
      <c r="D1" s="100"/>
      <c r="E1" s="100"/>
      <c r="F1" s="100"/>
      <c r="G1" s="100"/>
      <c r="H1" s="100"/>
      <c r="I1" s="100"/>
      <c r="J1" s="1"/>
      <c r="K1" s="2"/>
    </row>
    <row r="2" spans="1:9" ht="21" thickBot="1">
      <c r="A2" s="101" t="s">
        <v>19</v>
      </c>
      <c r="B2" s="101"/>
      <c r="C2" s="101"/>
      <c r="D2" s="101"/>
      <c r="E2" s="101"/>
      <c r="F2" s="101"/>
      <c r="G2" s="101"/>
      <c r="H2" s="101"/>
      <c r="I2" s="101"/>
    </row>
    <row r="3" spans="1:9" ht="17.25" customHeight="1" thickBot="1">
      <c r="A3" s="102" t="s">
        <v>5</v>
      </c>
      <c r="B3" s="102" t="s">
        <v>6</v>
      </c>
      <c r="C3" s="102" t="s">
        <v>7</v>
      </c>
      <c r="D3" s="105" t="s">
        <v>12</v>
      </c>
      <c r="E3" s="106"/>
      <c r="F3" s="106"/>
      <c r="G3" s="107"/>
      <c r="H3" s="102" t="s">
        <v>16</v>
      </c>
      <c r="I3" s="102" t="s">
        <v>8</v>
      </c>
    </row>
    <row r="4" spans="1:9" ht="18.75" customHeight="1" thickBot="1">
      <c r="A4" s="103"/>
      <c r="B4" s="103"/>
      <c r="C4" s="103"/>
      <c r="D4" s="102" t="s">
        <v>11</v>
      </c>
      <c r="E4" s="105" t="s">
        <v>18</v>
      </c>
      <c r="F4" s="106"/>
      <c r="G4" s="107"/>
      <c r="H4" s="103"/>
      <c r="I4" s="103"/>
    </row>
    <row r="5" spans="1:9" ht="15.75" customHeight="1">
      <c r="A5" s="103"/>
      <c r="B5" s="103"/>
      <c r="C5" s="103"/>
      <c r="D5" s="103"/>
      <c r="E5" s="102" t="s">
        <v>13</v>
      </c>
      <c r="F5" s="102" t="s">
        <v>14</v>
      </c>
      <c r="G5" s="102" t="s">
        <v>15</v>
      </c>
      <c r="H5" s="103"/>
      <c r="I5" s="103"/>
    </row>
    <row r="6" spans="1:9" ht="15.75" customHeight="1">
      <c r="A6" s="103"/>
      <c r="B6" s="103"/>
      <c r="C6" s="103"/>
      <c r="D6" s="103"/>
      <c r="E6" s="103"/>
      <c r="F6" s="103"/>
      <c r="G6" s="103"/>
      <c r="H6" s="103"/>
      <c r="I6" s="103"/>
    </row>
    <row r="7" spans="1:9" ht="36" customHeight="1" thickBot="1">
      <c r="A7" s="104"/>
      <c r="B7" s="103"/>
      <c r="C7" s="103"/>
      <c r="D7" s="104"/>
      <c r="E7" s="104"/>
      <c r="F7" s="104"/>
      <c r="G7" s="104"/>
      <c r="H7" s="104"/>
      <c r="I7" s="104"/>
    </row>
    <row r="8" spans="1:9" ht="19.5" thickBo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5">
        <v>6</v>
      </c>
      <c r="G8" s="14">
        <v>7</v>
      </c>
      <c r="H8" s="14">
        <v>8</v>
      </c>
      <c r="I8" s="15">
        <v>9</v>
      </c>
    </row>
    <row r="9" spans="1:9" ht="20.25" thickBot="1">
      <c r="A9" s="122" t="s">
        <v>24</v>
      </c>
      <c r="B9" s="123"/>
      <c r="C9" s="123"/>
      <c r="D9" s="123"/>
      <c r="E9" s="123"/>
      <c r="F9" s="123"/>
      <c r="G9" s="123"/>
      <c r="H9" s="123"/>
      <c r="I9" s="124"/>
    </row>
    <row r="10" spans="1:9" ht="20.25" customHeight="1">
      <c r="A10" s="125" t="s">
        <v>25</v>
      </c>
      <c r="B10" s="126"/>
      <c r="C10" s="126"/>
      <c r="D10" s="126"/>
      <c r="E10" s="126"/>
      <c r="F10" s="126"/>
      <c r="G10" s="126"/>
      <c r="H10" s="126"/>
      <c r="I10" s="127"/>
    </row>
    <row r="11" spans="1:9" ht="12" customHeight="1" thickBot="1">
      <c r="A11" s="128"/>
      <c r="B11" s="129"/>
      <c r="C11" s="129"/>
      <c r="D11" s="129"/>
      <c r="E11" s="129"/>
      <c r="F11" s="129"/>
      <c r="G11" s="129"/>
      <c r="H11" s="129"/>
      <c r="I11" s="130"/>
    </row>
    <row r="12" spans="1:9" ht="18.75" customHeight="1">
      <c r="A12" s="134" t="s">
        <v>17</v>
      </c>
      <c r="B12" s="135"/>
      <c r="C12" s="135"/>
      <c r="D12" s="135"/>
      <c r="E12" s="135"/>
      <c r="F12" s="135"/>
      <c r="G12" s="135"/>
      <c r="H12" s="135"/>
      <c r="I12" s="136"/>
    </row>
    <row r="13" spans="1:9" ht="23.25" customHeight="1" thickBot="1">
      <c r="A13" s="108" t="s">
        <v>0</v>
      </c>
      <c r="B13" s="109"/>
      <c r="C13" s="109"/>
      <c r="D13" s="109"/>
      <c r="E13" s="109"/>
      <c r="F13" s="109"/>
      <c r="G13" s="109"/>
      <c r="H13" s="109"/>
      <c r="I13" s="110"/>
    </row>
    <row r="14" spans="1:9" ht="24.75" customHeight="1" thickBot="1">
      <c r="A14" s="16" t="s">
        <v>1</v>
      </c>
      <c r="B14" s="12"/>
      <c r="C14" s="15"/>
      <c r="D14" s="15"/>
      <c r="E14" s="15"/>
      <c r="F14" s="15"/>
      <c r="G14" s="15"/>
      <c r="H14" s="13"/>
      <c r="I14" s="17"/>
    </row>
    <row r="15" spans="1:9" ht="18" customHeight="1" thickBot="1">
      <c r="A15" s="111" t="s">
        <v>45</v>
      </c>
      <c r="B15" s="18">
        <v>2017</v>
      </c>
      <c r="C15" s="19">
        <f aca="true" t="shared" si="0" ref="C15:C26">E15+F15</f>
        <v>4182.5740000000005</v>
      </c>
      <c r="D15" s="19"/>
      <c r="E15" s="20">
        <v>2078</v>
      </c>
      <c r="F15" s="21">
        <f>F18+F21+F24</f>
        <v>2104.574</v>
      </c>
      <c r="G15" s="21"/>
      <c r="H15" s="22" t="s">
        <v>9</v>
      </c>
      <c r="I15" s="131" t="s">
        <v>35</v>
      </c>
    </row>
    <row r="16" spans="1:9" ht="20.25" customHeight="1" thickBot="1">
      <c r="A16" s="112"/>
      <c r="B16" s="23">
        <v>2018</v>
      </c>
      <c r="C16" s="19">
        <f t="shared" si="0"/>
        <v>4764</v>
      </c>
      <c r="D16" s="19"/>
      <c r="E16" s="20">
        <v>2078</v>
      </c>
      <c r="F16" s="21">
        <f>F19+F22+F25</f>
        <v>2686</v>
      </c>
      <c r="G16" s="21"/>
      <c r="H16" s="24" t="s">
        <v>9</v>
      </c>
      <c r="I16" s="132"/>
    </row>
    <row r="17" spans="1:9" ht="131.25" customHeight="1" thickBot="1">
      <c r="A17" s="113"/>
      <c r="B17" s="18">
        <v>2019</v>
      </c>
      <c r="C17" s="5">
        <f>E17+F17+G17</f>
        <v>4065.165</v>
      </c>
      <c r="D17" s="5"/>
      <c r="E17" s="25">
        <v>2078</v>
      </c>
      <c r="F17" s="21">
        <f>F20+F26+F23</f>
        <v>1987.165</v>
      </c>
      <c r="G17" s="21"/>
      <c r="H17" s="24" t="s">
        <v>9</v>
      </c>
      <c r="I17" s="132"/>
    </row>
    <row r="18" spans="1:9" ht="21.75" customHeight="1" thickBot="1">
      <c r="A18" s="114" t="s">
        <v>28</v>
      </c>
      <c r="B18" s="18">
        <v>2017</v>
      </c>
      <c r="C18" s="5">
        <f>E18+F18</f>
        <v>3143.368</v>
      </c>
      <c r="D18" s="5"/>
      <c r="E18" s="80">
        <v>2078</v>
      </c>
      <c r="F18" s="80">
        <f>885.368+180</f>
        <v>1065.368</v>
      </c>
      <c r="G18" s="25"/>
      <c r="H18" s="22" t="s">
        <v>9</v>
      </c>
      <c r="I18" s="132"/>
    </row>
    <row r="19" spans="1:9" ht="21" customHeight="1" thickBot="1">
      <c r="A19" s="115"/>
      <c r="B19" s="23">
        <v>2018</v>
      </c>
      <c r="C19" s="26">
        <f t="shared" si="0"/>
        <v>3578</v>
      </c>
      <c r="D19" s="26"/>
      <c r="E19" s="80">
        <v>2078</v>
      </c>
      <c r="F19" s="80">
        <v>1500</v>
      </c>
      <c r="G19" s="21"/>
      <c r="H19" s="24" t="s">
        <v>9</v>
      </c>
      <c r="I19" s="132"/>
    </row>
    <row r="20" spans="1:9" ht="20.25" customHeight="1" thickBot="1">
      <c r="A20" s="116"/>
      <c r="B20" s="18">
        <v>2019</v>
      </c>
      <c r="C20" s="26">
        <f>E20+F20+G20</f>
        <v>3183.74</v>
      </c>
      <c r="D20" s="26"/>
      <c r="E20" s="80">
        <v>2078</v>
      </c>
      <c r="F20" s="80">
        <f>622.58+483.16</f>
        <v>1105.74</v>
      </c>
      <c r="G20" s="21"/>
      <c r="H20" s="24" t="s">
        <v>9</v>
      </c>
      <c r="I20" s="132"/>
    </row>
    <row r="21" spans="1:9" ht="27.75" customHeight="1" thickBot="1">
      <c r="A21" s="146" t="s">
        <v>33</v>
      </c>
      <c r="B21" s="18">
        <v>2017</v>
      </c>
      <c r="C21" s="26">
        <f>F21</f>
        <v>257.885</v>
      </c>
      <c r="D21" s="26"/>
      <c r="E21" s="80"/>
      <c r="F21" s="80">
        <v>257.885</v>
      </c>
      <c r="G21" s="21"/>
      <c r="H21" s="24" t="s">
        <v>9</v>
      </c>
      <c r="I21" s="132"/>
    </row>
    <row r="22" spans="1:9" ht="26.25" customHeight="1" thickBot="1">
      <c r="A22" s="147"/>
      <c r="B22" s="23">
        <v>2018</v>
      </c>
      <c r="C22" s="26">
        <f>F22</f>
        <v>273</v>
      </c>
      <c r="D22" s="26"/>
      <c r="E22" s="80"/>
      <c r="F22" s="80">
        <v>273</v>
      </c>
      <c r="G22" s="21"/>
      <c r="H22" s="60"/>
      <c r="I22" s="132"/>
    </row>
    <row r="23" spans="1:9" ht="21" customHeight="1" thickBot="1">
      <c r="A23" s="148"/>
      <c r="B23" s="18">
        <v>2019</v>
      </c>
      <c r="C23" s="26">
        <f>F23</f>
        <v>273</v>
      </c>
      <c r="D23" s="26"/>
      <c r="E23" s="80"/>
      <c r="F23" s="80">
        <v>273</v>
      </c>
      <c r="G23" s="21"/>
      <c r="H23" s="60"/>
      <c r="I23" s="132"/>
    </row>
    <row r="24" spans="1:9" ht="18.75" customHeight="1" thickBot="1">
      <c r="A24" s="137" t="s">
        <v>29</v>
      </c>
      <c r="B24" s="18">
        <v>2017</v>
      </c>
      <c r="C24" s="5">
        <f t="shared" si="0"/>
        <v>781.321</v>
      </c>
      <c r="D24" s="5"/>
      <c r="E24" s="80"/>
      <c r="F24" s="80">
        <f>381.321+400</f>
        <v>781.321</v>
      </c>
      <c r="G24" s="25"/>
      <c r="H24" s="22" t="s">
        <v>9</v>
      </c>
      <c r="I24" s="132"/>
    </row>
    <row r="25" spans="1:9" ht="18.75" customHeight="1" thickBot="1">
      <c r="A25" s="138"/>
      <c r="B25" s="23">
        <v>2018</v>
      </c>
      <c r="C25" s="26">
        <f t="shared" si="0"/>
        <v>913</v>
      </c>
      <c r="D25" s="26"/>
      <c r="E25" s="80"/>
      <c r="F25" s="80">
        <v>913</v>
      </c>
      <c r="G25" s="21"/>
      <c r="H25" s="24" t="s">
        <v>9</v>
      </c>
      <c r="I25" s="132"/>
    </row>
    <row r="26" spans="1:9" ht="41.25" customHeight="1" thickBot="1">
      <c r="A26" s="139"/>
      <c r="B26" s="18">
        <v>2019</v>
      </c>
      <c r="C26" s="26">
        <f t="shared" si="0"/>
        <v>608.4250000000001</v>
      </c>
      <c r="D26" s="26"/>
      <c r="E26" s="80"/>
      <c r="F26" s="80">
        <f>1808.82-444.235-756.16</f>
        <v>608.4250000000001</v>
      </c>
      <c r="G26" s="21"/>
      <c r="H26" s="24" t="s">
        <v>9</v>
      </c>
      <c r="I26" s="132"/>
    </row>
    <row r="27" spans="1:9" ht="22.5" customHeight="1" thickBot="1">
      <c r="A27" s="120" t="s">
        <v>30</v>
      </c>
      <c r="B27" s="27">
        <v>2017</v>
      </c>
      <c r="C27" s="5">
        <f aca="true" t="shared" si="1" ref="C27:C35">F27</f>
        <v>665.6241999999997</v>
      </c>
      <c r="D27" s="5"/>
      <c r="E27" s="83"/>
      <c r="F27" s="83">
        <f>1212.667+856.234-18-0.5-33.9-150-534+11.718+16.4052-115-400-180</f>
        <v>665.6241999999997</v>
      </c>
      <c r="G27" s="28"/>
      <c r="H27" s="24" t="s">
        <v>9</v>
      </c>
      <c r="I27" s="132"/>
    </row>
    <row r="28" spans="1:9" ht="21" customHeight="1" thickBot="1">
      <c r="A28" s="121"/>
      <c r="B28" s="29">
        <v>2018</v>
      </c>
      <c r="C28" s="30">
        <f t="shared" si="1"/>
        <v>2068.901</v>
      </c>
      <c r="D28" s="30"/>
      <c r="E28" s="84"/>
      <c r="F28" s="85">
        <f>1212.667+856.234</f>
        <v>2068.901</v>
      </c>
      <c r="G28" s="28"/>
      <c r="H28" s="24" t="s">
        <v>9</v>
      </c>
      <c r="I28" s="132"/>
    </row>
    <row r="29" spans="1:9" ht="20.25" customHeight="1" thickBot="1">
      <c r="A29" s="121"/>
      <c r="B29" s="27">
        <v>2019</v>
      </c>
      <c r="C29" s="31">
        <f t="shared" si="1"/>
        <v>2068.901</v>
      </c>
      <c r="D29" s="31"/>
      <c r="E29" s="84"/>
      <c r="F29" s="85">
        <f>1212.667+856.234</f>
        <v>2068.901</v>
      </c>
      <c r="G29" s="28"/>
      <c r="H29" s="24" t="s">
        <v>9</v>
      </c>
      <c r="I29" s="133"/>
    </row>
    <row r="30" spans="1:9" ht="21.75" customHeight="1" thickBot="1">
      <c r="A30" s="88" t="s">
        <v>31</v>
      </c>
      <c r="B30" s="18">
        <v>2017</v>
      </c>
      <c r="C30" s="5">
        <f t="shared" si="1"/>
        <v>201.799</v>
      </c>
      <c r="D30" s="5"/>
      <c r="E30" s="86"/>
      <c r="F30" s="87">
        <f>120+47.899+33.9</f>
        <v>201.799</v>
      </c>
      <c r="G30" s="21"/>
      <c r="H30" s="24" t="s">
        <v>9</v>
      </c>
      <c r="I30" s="131" t="s">
        <v>36</v>
      </c>
    </row>
    <row r="31" spans="1:9" ht="24.75" customHeight="1" thickBot="1">
      <c r="A31" s="89"/>
      <c r="B31" s="27">
        <v>2018</v>
      </c>
      <c r="C31" s="26">
        <f t="shared" si="1"/>
        <v>120</v>
      </c>
      <c r="D31" s="26"/>
      <c r="E31" s="81"/>
      <c r="F31" s="32">
        <v>120</v>
      </c>
      <c r="G31" s="21"/>
      <c r="H31" s="24" t="s">
        <v>9</v>
      </c>
      <c r="I31" s="132"/>
    </row>
    <row r="32" spans="1:9" ht="87.75" customHeight="1" thickBot="1">
      <c r="A32" s="89"/>
      <c r="B32" s="18">
        <v>2019</v>
      </c>
      <c r="C32" s="5">
        <f t="shared" si="1"/>
        <v>50</v>
      </c>
      <c r="D32" s="9"/>
      <c r="E32" s="35"/>
      <c r="F32" s="33">
        <v>50</v>
      </c>
      <c r="G32" s="33"/>
      <c r="H32" s="24" t="s">
        <v>9</v>
      </c>
      <c r="I32" s="133"/>
    </row>
    <row r="33" spans="1:9" ht="22.5" customHeight="1" thickBot="1">
      <c r="A33" s="88" t="s">
        <v>42</v>
      </c>
      <c r="B33" s="18">
        <v>2017</v>
      </c>
      <c r="C33" s="36">
        <f t="shared" si="1"/>
        <v>0</v>
      </c>
      <c r="D33" s="36"/>
      <c r="E33" s="4"/>
      <c r="F33" s="33">
        <v>0</v>
      </c>
      <c r="G33" s="37"/>
      <c r="H33" s="88" t="s">
        <v>9</v>
      </c>
      <c r="I33" s="117" t="s">
        <v>38</v>
      </c>
    </row>
    <row r="34" spans="1:9" ht="21" customHeight="1" thickBot="1">
      <c r="A34" s="89"/>
      <c r="B34" s="27">
        <v>2018</v>
      </c>
      <c r="C34" s="30">
        <f t="shared" si="1"/>
        <v>220</v>
      </c>
      <c r="D34" s="30"/>
      <c r="E34" s="35"/>
      <c r="F34" s="33">
        <v>220</v>
      </c>
      <c r="G34" s="38"/>
      <c r="H34" s="89"/>
      <c r="I34" s="118"/>
    </row>
    <row r="35" spans="1:9" ht="23.25" customHeight="1" thickBot="1">
      <c r="A35" s="90"/>
      <c r="B35" s="27">
        <v>2019</v>
      </c>
      <c r="C35" s="30">
        <f t="shared" si="1"/>
        <v>220</v>
      </c>
      <c r="D35" s="30"/>
      <c r="E35" s="35"/>
      <c r="F35" s="33">
        <v>220</v>
      </c>
      <c r="G35" s="39"/>
      <c r="H35" s="90"/>
      <c r="I35" s="119"/>
    </row>
    <row r="36" spans="1:9" ht="111.75" customHeight="1" thickBot="1">
      <c r="A36" s="40" t="s">
        <v>43</v>
      </c>
      <c r="B36" s="41" t="s">
        <v>40</v>
      </c>
      <c r="C36" s="42"/>
      <c r="D36" s="42"/>
      <c r="E36" s="12"/>
      <c r="F36" s="28" t="s">
        <v>2</v>
      </c>
      <c r="G36" s="28"/>
      <c r="H36" s="35" t="s">
        <v>10</v>
      </c>
      <c r="I36" s="63" t="s">
        <v>3</v>
      </c>
    </row>
    <row r="37" spans="1:9" ht="114.75" customHeight="1" thickBot="1">
      <c r="A37" s="34" t="s">
        <v>44</v>
      </c>
      <c r="B37" s="41" t="s">
        <v>40</v>
      </c>
      <c r="C37" s="42"/>
      <c r="D37" s="42"/>
      <c r="E37" s="12"/>
      <c r="F37" s="28" t="s">
        <v>2</v>
      </c>
      <c r="G37" s="28"/>
      <c r="H37" s="35" t="s">
        <v>10</v>
      </c>
      <c r="I37" s="64" t="s">
        <v>4</v>
      </c>
    </row>
    <row r="38" spans="1:9" ht="19.5" customHeight="1" thickBot="1">
      <c r="A38" s="97" t="s">
        <v>41</v>
      </c>
      <c r="B38" s="65">
        <v>2017</v>
      </c>
      <c r="C38" s="9">
        <f>E38+F38</f>
        <v>5049.9972</v>
      </c>
      <c r="D38" s="66"/>
      <c r="E38" s="8">
        <v>2078</v>
      </c>
      <c r="F38" s="82">
        <f>F15+F27+F30+F33</f>
        <v>2971.9972</v>
      </c>
      <c r="G38" s="28"/>
      <c r="H38" s="24"/>
      <c r="I38" s="64"/>
    </row>
    <row r="39" spans="1:9" ht="19.5" customHeight="1" thickBot="1">
      <c r="A39" s="98"/>
      <c r="B39" s="65">
        <v>2018</v>
      </c>
      <c r="C39" s="9">
        <f>E39+F39</f>
        <v>7172.901</v>
      </c>
      <c r="D39" s="66"/>
      <c r="E39" s="8">
        <v>2078</v>
      </c>
      <c r="F39" s="82">
        <f>F16+F28+F31+F34</f>
        <v>5094.901</v>
      </c>
      <c r="G39" s="28"/>
      <c r="H39" s="24"/>
      <c r="I39" s="64"/>
    </row>
    <row r="40" spans="1:9" ht="17.25" customHeight="1" thickBot="1">
      <c r="A40" s="99"/>
      <c r="B40" s="65">
        <v>2019</v>
      </c>
      <c r="C40" s="9">
        <f>E40+F40</f>
        <v>6404.066</v>
      </c>
      <c r="D40" s="66"/>
      <c r="E40" s="9">
        <v>2078</v>
      </c>
      <c r="F40" s="82">
        <f>F17+F29+F32+F35</f>
        <v>4326.066</v>
      </c>
      <c r="G40" s="28"/>
      <c r="H40" s="24"/>
      <c r="I40" s="64"/>
    </row>
    <row r="41" spans="1:9" ht="25.5" customHeight="1" thickBot="1">
      <c r="A41" s="122" t="s">
        <v>20</v>
      </c>
      <c r="B41" s="123"/>
      <c r="C41" s="123"/>
      <c r="D41" s="123"/>
      <c r="E41" s="123"/>
      <c r="F41" s="123"/>
      <c r="G41" s="123"/>
      <c r="H41" s="123"/>
      <c r="I41" s="124"/>
    </row>
    <row r="42" spans="1:9" ht="25.5" customHeight="1" thickBot="1">
      <c r="A42" s="140" t="s">
        <v>26</v>
      </c>
      <c r="B42" s="141"/>
      <c r="C42" s="141"/>
      <c r="D42" s="141"/>
      <c r="E42" s="141"/>
      <c r="F42" s="141"/>
      <c r="G42" s="141"/>
      <c r="H42" s="141"/>
      <c r="I42" s="142"/>
    </row>
    <row r="43" spans="1:9" ht="25.5" customHeight="1" thickBot="1">
      <c r="A43" s="143" t="s">
        <v>27</v>
      </c>
      <c r="B43" s="144"/>
      <c r="C43" s="144"/>
      <c r="D43" s="144"/>
      <c r="E43" s="144"/>
      <c r="F43" s="144"/>
      <c r="G43" s="144"/>
      <c r="H43" s="144"/>
      <c r="I43" s="145"/>
    </row>
    <row r="44" spans="1:9" ht="21.75" customHeight="1" thickBot="1">
      <c r="A44" s="88" t="s">
        <v>32</v>
      </c>
      <c r="B44" s="91">
        <v>2017</v>
      </c>
      <c r="C44" s="150">
        <f>F44+F45+F46+G44+G45+G46</f>
        <v>20954.41663</v>
      </c>
      <c r="D44" s="54"/>
      <c r="E44" s="57"/>
      <c r="F44" s="73">
        <f>402.18+200+174-54</f>
        <v>722.1800000000001</v>
      </c>
      <c r="G44" s="58">
        <v>4584.05</v>
      </c>
      <c r="H44" s="56" t="s">
        <v>21</v>
      </c>
      <c r="I44" s="117" t="s">
        <v>39</v>
      </c>
    </row>
    <row r="45" spans="1:9" ht="19.5" customHeight="1" thickBot="1">
      <c r="A45" s="89"/>
      <c r="B45" s="91"/>
      <c r="C45" s="150"/>
      <c r="D45" s="28"/>
      <c r="E45" s="55"/>
      <c r="F45" s="74">
        <f>605.64+350+139.28663+110-54</f>
        <v>1150.92663</v>
      </c>
      <c r="G45" s="25">
        <v>9066.95</v>
      </c>
      <c r="H45" s="53" t="s">
        <v>22</v>
      </c>
      <c r="I45" s="118"/>
    </row>
    <row r="46" spans="1:9" ht="19.5" customHeight="1" thickBot="1">
      <c r="A46" s="89"/>
      <c r="B46" s="92"/>
      <c r="C46" s="151"/>
      <c r="D46" s="28"/>
      <c r="E46" s="55"/>
      <c r="F46" s="75">
        <f>509.39+150+35-54</f>
        <v>640.39</v>
      </c>
      <c r="G46" s="28">
        <v>4789.92</v>
      </c>
      <c r="H46" s="53" t="s">
        <v>23</v>
      </c>
      <c r="I46" s="118"/>
    </row>
    <row r="47" spans="1:9" ht="19.5" customHeight="1" thickBot="1">
      <c r="A47" s="89"/>
      <c r="B47" s="93">
        <v>2018</v>
      </c>
      <c r="C47" s="149">
        <f>F47+F48+F49+G47+G48+G49</f>
        <v>21597.483</v>
      </c>
      <c r="D47" s="54"/>
      <c r="E47" s="55"/>
      <c r="F47" s="73">
        <v>934.5</v>
      </c>
      <c r="G47" s="58">
        <v>4584.05</v>
      </c>
      <c r="H47" s="56" t="s">
        <v>21</v>
      </c>
      <c r="I47" s="118"/>
    </row>
    <row r="48" spans="1:9" ht="19.5" customHeight="1" thickBot="1">
      <c r="A48" s="89"/>
      <c r="B48" s="91"/>
      <c r="C48" s="150"/>
      <c r="D48" s="28"/>
      <c r="E48" s="62"/>
      <c r="F48" s="74">
        <v>1439.813</v>
      </c>
      <c r="G48" s="25">
        <v>9066.95</v>
      </c>
      <c r="H48" s="53" t="s">
        <v>22</v>
      </c>
      <c r="I48" s="118"/>
    </row>
    <row r="49" spans="1:9" ht="19.5" customHeight="1" thickBot="1">
      <c r="A49" s="89"/>
      <c r="B49" s="92"/>
      <c r="C49" s="151"/>
      <c r="D49" s="54"/>
      <c r="E49" s="55"/>
      <c r="F49" s="75">
        <v>782.25</v>
      </c>
      <c r="G49" s="28">
        <v>4789.92</v>
      </c>
      <c r="H49" s="53" t="s">
        <v>23</v>
      </c>
      <c r="I49" s="118"/>
    </row>
    <row r="50" spans="1:9" ht="19.5" customHeight="1" thickBot="1">
      <c r="A50" s="89"/>
      <c r="B50" s="93">
        <v>2019</v>
      </c>
      <c r="C50" s="149">
        <f>F50+F51+F52+G50+G51+G52</f>
        <v>21597.483</v>
      </c>
      <c r="D50" s="28"/>
      <c r="E50" s="55"/>
      <c r="F50" s="73">
        <v>934.5</v>
      </c>
      <c r="G50" s="58">
        <v>4584.05</v>
      </c>
      <c r="H50" s="56" t="s">
        <v>21</v>
      </c>
      <c r="I50" s="118"/>
    </row>
    <row r="51" spans="1:9" ht="19.5" customHeight="1" thickBot="1">
      <c r="A51" s="89"/>
      <c r="B51" s="91"/>
      <c r="C51" s="150"/>
      <c r="D51" s="54"/>
      <c r="E51" s="55"/>
      <c r="F51" s="74">
        <v>1439.813</v>
      </c>
      <c r="G51" s="25">
        <v>9066.95</v>
      </c>
      <c r="H51" s="53" t="s">
        <v>22</v>
      </c>
      <c r="I51" s="118"/>
    </row>
    <row r="52" spans="1:9" ht="19.5" customHeight="1" thickBot="1">
      <c r="A52" s="90"/>
      <c r="B52" s="92"/>
      <c r="C52" s="151"/>
      <c r="D52" s="28"/>
      <c r="E52" s="55"/>
      <c r="F52" s="75">
        <v>782.25</v>
      </c>
      <c r="G52" s="25">
        <v>4789.92</v>
      </c>
      <c r="H52" s="53" t="s">
        <v>23</v>
      </c>
      <c r="I52" s="119"/>
    </row>
    <row r="53" spans="1:9" ht="19.5" customHeight="1" thickBot="1">
      <c r="A53" s="88" t="s">
        <v>46</v>
      </c>
      <c r="B53" s="91">
        <v>2017</v>
      </c>
      <c r="C53" s="94">
        <f>F53:F55</f>
        <v>54</v>
      </c>
      <c r="D53" s="25"/>
      <c r="E53" s="55"/>
      <c r="F53" s="74">
        <v>54</v>
      </c>
      <c r="G53" s="25">
        <v>0</v>
      </c>
      <c r="H53" s="56" t="s">
        <v>21</v>
      </c>
      <c r="I53" s="72"/>
    </row>
    <row r="54" spans="1:9" ht="19.5" customHeight="1" thickBot="1">
      <c r="A54" s="89"/>
      <c r="B54" s="91"/>
      <c r="C54" s="94"/>
      <c r="D54" s="28"/>
      <c r="E54" s="55"/>
      <c r="F54" s="74">
        <v>54</v>
      </c>
      <c r="G54" s="25">
        <v>0</v>
      </c>
      <c r="H54" s="53" t="s">
        <v>22</v>
      </c>
      <c r="I54" s="72"/>
    </row>
    <row r="55" spans="1:9" ht="19.5" customHeight="1" thickBot="1">
      <c r="A55" s="89"/>
      <c r="B55" s="92"/>
      <c r="C55" s="95"/>
      <c r="D55" s="58"/>
      <c r="E55" s="55"/>
      <c r="F55" s="74">
        <v>54</v>
      </c>
      <c r="G55" s="25">
        <v>0</v>
      </c>
      <c r="H55" s="53" t="s">
        <v>23</v>
      </c>
      <c r="I55" s="72"/>
    </row>
    <row r="56" spans="1:9" ht="19.5" customHeight="1" thickBot="1">
      <c r="A56" s="89"/>
      <c r="B56" s="93">
        <v>2018</v>
      </c>
      <c r="C56" s="96">
        <f>F56:F58</f>
        <v>54</v>
      </c>
      <c r="D56" s="28"/>
      <c r="E56" s="55"/>
      <c r="F56" s="74">
        <v>54</v>
      </c>
      <c r="G56" s="25">
        <v>0</v>
      </c>
      <c r="H56" s="56" t="s">
        <v>21</v>
      </c>
      <c r="I56" s="72"/>
    </row>
    <row r="57" spans="1:9" ht="19.5" customHeight="1" thickBot="1">
      <c r="A57" s="89"/>
      <c r="B57" s="91"/>
      <c r="C57" s="94"/>
      <c r="D57" s="28"/>
      <c r="E57" s="55"/>
      <c r="F57" s="74">
        <v>54</v>
      </c>
      <c r="G57" s="25">
        <v>0</v>
      </c>
      <c r="H57" s="53" t="s">
        <v>22</v>
      </c>
      <c r="I57" s="72"/>
    </row>
    <row r="58" spans="1:9" ht="19.5" customHeight="1" thickBot="1">
      <c r="A58" s="89"/>
      <c r="B58" s="92"/>
      <c r="C58" s="95"/>
      <c r="D58" s="58"/>
      <c r="E58" s="55"/>
      <c r="F58" s="74">
        <v>54</v>
      </c>
      <c r="G58" s="25">
        <v>0</v>
      </c>
      <c r="H58" s="53" t="s">
        <v>23</v>
      </c>
      <c r="I58" s="72"/>
    </row>
    <row r="59" spans="1:9" ht="19.5" customHeight="1" thickBot="1">
      <c r="A59" s="89"/>
      <c r="B59" s="93">
        <v>2019</v>
      </c>
      <c r="C59" s="96">
        <f>F59:F61</f>
        <v>54</v>
      </c>
      <c r="D59" s="28"/>
      <c r="E59" s="55"/>
      <c r="F59" s="74">
        <v>54</v>
      </c>
      <c r="G59" s="25">
        <v>0</v>
      </c>
      <c r="H59" s="56" t="s">
        <v>21</v>
      </c>
      <c r="I59" s="72"/>
    </row>
    <row r="60" spans="1:9" ht="19.5" customHeight="1" thickBot="1">
      <c r="A60" s="89"/>
      <c r="B60" s="91"/>
      <c r="C60" s="94"/>
      <c r="D60" s="58"/>
      <c r="E60" s="55"/>
      <c r="F60" s="74">
        <v>54</v>
      </c>
      <c r="G60" s="25">
        <v>0</v>
      </c>
      <c r="H60" s="53" t="s">
        <v>22</v>
      </c>
      <c r="I60" s="72"/>
    </row>
    <row r="61" spans="1:9" ht="19.5" customHeight="1" thickBot="1">
      <c r="A61" s="90"/>
      <c r="B61" s="92"/>
      <c r="C61" s="95"/>
      <c r="D61" s="28"/>
      <c r="E61" s="55"/>
      <c r="F61" s="74">
        <v>54</v>
      </c>
      <c r="G61" s="25">
        <v>0</v>
      </c>
      <c r="H61" s="53" t="s">
        <v>23</v>
      </c>
      <c r="I61" s="72"/>
    </row>
    <row r="62" spans="1:9" ht="23.25" customHeight="1" thickBot="1">
      <c r="A62" s="4" t="s">
        <v>34</v>
      </c>
      <c r="B62" s="61" t="s">
        <v>37</v>
      </c>
      <c r="C62" s="78">
        <f>C63+C64+C65</f>
        <v>83262.34683</v>
      </c>
      <c r="D62" s="31"/>
      <c r="E62" s="67">
        <f>E63+E64+E65</f>
        <v>6234</v>
      </c>
      <c r="F62" s="67">
        <f>F63+F64+F65</f>
        <v>21705.58683</v>
      </c>
      <c r="G62" s="67">
        <f>G63+G64+G65</f>
        <v>55322.759999999995</v>
      </c>
      <c r="H62" s="102"/>
      <c r="I62" s="102"/>
    </row>
    <row r="63" spans="1:9" ht="21" customHeight="1" thickBot="1">
      <c r="A63" s="6"/>
      <c r="B63" s="7">
        <v>2017</v>
      </c>
      <c r="C63" s="77">
        <f>E63+F63+G63</f>
        <v>26166.413829999998</v>
      </c>
      <c r="D63" s="8"/>
      <c r="E63" s="68">
        <f>E15+E30</f>
        <v>2078</v>
      </c>
      <c r="F63" s="69">
        <f>F38+F44+F45+F46+F53+F54+F55</f>
        <v>5647.49383</v>
      </c>
      <c r="G63" s="69">
        <f>G44+G45+G46</f>
        <v>18440.92</v>
      </c>
      <c r="H63" s="103"/>
      <c r="I63" s="103"/>
    </row>
    <row r="64" spans="1:9" ht="21.75" customHeight="1" thickBot="1">
      <c r="A64" s="6"/>
      <c r="B64" s="7">
        <v>2018</v>
      </c>
      <c r="C64" s="79">
        <f>E64+F64+G64</f>
        <v>28932.384</v>
      </c>
      <c r="D64" s="8"/>
      <c r="E64" s="70">
        <f>E16</f>
        <v>2078</v>
      </c>
      <c r="F64" s="69">
        <f>F39+F47+F48+F49+F56+F57+F58</f>
        <v>8413.464</v>
      </c>
      <c r="G64" s="69">
        <f>G47+G48+G49</f>
        <v>18440.92</v>
      </c>
      <c r="H64" s="103"/>
      <c r="I64" s="103"/>
    </row>
    <row r="65" spans="1:9" ht="19.5" customHeight="1" thickBot="1">
      <c r="A65" s="10"/>
      <c r="B65" s="7">
        <v>2019</v>
      </c>
      <c r="C65" s="76">
        <f>E65+F65+G65</f>
        <v>28163.549</v>
      </c>
      <c r="D65" s="11"/>
      <c r="E65" s="69">
        <f>E17</f>
        <v>2078</v>
      </c>
      <c r="F65" s="69">
        <f>F40+F50+F51+F52+F59+F60+F61</f>
        <v>7644.629</v>
      </c>
      <c r="G65" s="71">
        <f>G50+G51+G52</f>
        <v>18440.92</v>
      </c>
      <c r="H65" s="104"/>
      <c r="I65" s="104"/>
    </row>
    <row r="66" spans="1:9" ht="18">
      <c r="A66" s="3"/>
      <c r="B66" s="3"/>
      <c r="C66" s="3"/>
      <c r="D66" s="3"/>
      <c r="E66" s="3"/>
      <c r="F66" s="3"/>
      <c r="G66" s="3"/>
      <c r="H66" s="3"/>
      <c r="I66" s="3"/>
    </row>
    <row r="67" spans="1:8" ht="29.25" customHeight="1">
      <c r="A67" s="46"/>
      <c r="B67" s="47"/>
      <c r="C67" s="45"/>
      <c r="D67" s="48"/>
      <c r="E67" s="43"/>
      <c r="F67" s="49"/>
      <c r="G67" s="46"/>
      <c r="H67" s="49"/>
    </row>
    <row r="68" spans="1:8" ht="23.25" customHeight="1">
      <c r="A68" s="46"/>
      <c r="B68" s="47"/>
      <c r="C68" s="47"/>
      <c r="D68" s="50"/>
      <c r="E68" s="44"/>
      <c r="F68" s="46"/>
      <c r="G68" s="51"/>
      <c r="H68" s="46"/>
    </row>
    <row r="69" spans="1:8" ht="20.25">
      <c r="A69" s="46"/>
      <c r="B69" s="47"/>
      <c r="C69" s="47"/>
      <c r="D69" s="50"/>
      <c r="E69" s="44"/>
      <c r="F69" s="59"/>
      <c r="G69" s="46"/>
      <c r="H69" s="46"/>
    </row>
    <row r="70" spans="1:8" ht="27.75" customHeight="1">
      <c r="A70" s="46"/>
      <c r="B70" s="47"/>
      <c r="C70" s="47"/>
      <c r="D70" s="46"/>
      <c r="E70" s="44"/>
      <c r="F70" s="46"/>
      <c r="G70" s="45"/>
      <c r="H70" s="46"/>
    </row>
    <row r="71" spans="1:8" ht="21.75" customHeight="1">
      <c r="A71" s="46"/>
      <c r="B71" s="47"/>
      <c r="C71" s="47"/>
      <c r="D71" s="46"/>
      <c r="E71" s="44"/>
      <c r="F71" s="46"/>
      <c r="G71" s="46"/>
      <c r="H71" s="46"/>
    </row>
    <row r="72" spans="1:8" ht="27.75" customHeight="1">
      <c r="A72" s="46"/>
      <c r="B72" s="52"/>
      <c r="C72" s="47"/>
      <c r="D72" s="46"/>
      <c r="E72" s="44"/>
      <c r="F72" s="59"/>
      <c r="G72" s="46"/>
      <c r="H72" s="46"/>
    </row>
    <row r="73" spans="1:7" ht="21" customHeight="1">
      <c r="A73" s="3"/>
      <c r="B73" s="3"/>
      <c r="C73" s="3"/>
      <c r="D73" s="3"/>
      <c r="E73" s="3"/>
      <c r="F73" s="3"/>
      <c r="G73" s="3"/>
    </row>
  </sheetData>
  <sheetProtection/>
  <mergeCells count="49">
    <mergeCell ref="C47:C49"/>
    <mergeCell ref="C50:C52"/>
    <mergeCell ref="I44:I52"/>
    <mergeCell ref="B47:B49"/>
    <mergeCell ref="B50:B52"/>
    <mergeCell ref="C44:C46"/>
    <mergeCell ref="H62:H65"/>
    <mergeCell ref="I62:I65"/>
    <mergeCell ref="A24:A26"/>
    <mergeCell ref="I15:I29"/>
    <mergeCell ref="A41:I41"/>
    <mergeCell ref="A42:I42"/>
    <mergeCell ref="A43:I43"/>
    <mergeCell ref="A21:A23"/>
    <mergeCell ref="B44:B46"/>
    <mergeCell ref="A44:A52"/>
    <mergeCell ref="A9:I9"/>
    <mergeCell ref="A10:I11"/>
    <mergeCell ref="H3:H7"/>
    <mergeCell ref="I3:I7"/>
    <mergeCell ref="D4:D7"/>
    <mergeCell ref="I30:I32"/>
    <mergeCell ref="E5:E7"/>
    <mergeCell ref="A12:I12"/>
    <mergeCell ref="A30:A32"/>
    <mergeCell ref="A33:A35"/>
    <mergeCell ref="A13:I13"/>
    <mergeCell ref="A15:A17"/>
    <mergeCell ref="A18:A20"/>
    <mergeCell ref="H33:H35"/>
    <mergeCell ref="I33:I35"/>
    <mergeCell ref="A27:A29"/>
    <mergeCell ref="A38:A40"/>
    <mergeCell ref="C1:I1"/>
    <mergeCell ref="A2:I2"/>
    <mergeCell ref="A3:A7"/>
    <mergeCell ref="B3:B7"/>
    <mergeCell ref="C3:C7"/>
    <mergeCell ref="D3:G3"/>
    <mergeCell ref="F5:F7"/>
    <mergeCell ref="G5:G7"/>
    <mergeCell ref="E4:G4"/>
    <mergeCell ref="A53:A61"/>
    <mergeCell ref="B53:B55"/>
    <mergeCell ref="B56:B58"/>
    <mergeCell ref="B59:B61"/>
    <mergeCell ref="C53:C55"/>
    <mergeCell ref="C56:C58"/>
    <mergeCell ref="C59:C61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62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2017-10-13T06:29:12Z</cp:lastPrinted>
  <dcterms:created xsi:type="dcterms:W3CDTF">2010-09-22T09:05:38Z</dcterms:created>
  <dcterms:modified xsi:type="dcterms:W3CDTF">2017-10-16T06:57:27Z</dcterms:modified>
  <cp:category/>
  <cp:version/>
  <cp:contentType/>
  <cp:contentStatus/>
</cp:coreProperties>
</file>