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1" sheetId="1" r:id="rId1"/>
    <sheet name="КБУ на 2014 год      " sheetId="2" r:id="rId2"/>
  </sheets>
  <definedNames>
    <definedName name="_xlnm.Print_Titles" localSheetId="1">'КБУ на 2014 год      '!$3:$6</definedName>
    <definedName name="_xlnm.Print_Area" localSheetId="1">'КБУ на 2014 год      '!$A$1:$I$305</definedName>
  </definedNames>
  <calcPr fullCalcOnLoad="1"/>
</workbook>
</file>

<file path=xl/sharedStrings.xml><?xml version="1.0" encoding="utf-8"?>
<sst xmlns="http://schemas.openxmlformats.org/spreadsheetml/2006/main" count="340" uniqueCount="128">
  <si>
    <t>Наименование мероприятия</t>
  </si>
  <si>
    <t>Срок испол-нения</t>
  </si>
  <si>
    <t>Объем финан-сирования (тыс.руб.)</t>
  </si>
  <si>
    <t>Исполнители - ответственные за реализацию мероприятия</t>
  </si>
  <si>
    <t>Ожидаемые результаты от реализации мероприятия</t>
  </si>
  <si>
    <t>Мероприятия:</t>
  </si>
  <si>
    <t>Субсидии, иные межбюджетные трансферты</t>
  </si>
  <si>
    <t>В том числе:</t>
  </si>
  <si>
    <t>Другие собственные доходы</t>
  </si>
  <si>
    <t>Субвенции</t>
  </si>
  <si>
    <t>Собственных доходов</t>
  </si>
  <si>
    <t>внебюд-жетные средства</t>
  </si>
  <si>
    <t>I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</si>
  <si>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>Цель: Повышение качества защиты населения и территории города от возможных ЧС природного, техногенного и терористического характера, организации управления силами и средствами городского звена РСЧС и ГО ЗАТО г. Радужный</t>
  </si>
  <si>
    <t>Обеспечение устойчивой связи и системы оповещения при угрозе (возникновении) ЧС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</si>
  <si>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</si>
  <si>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>МКУ  "УГОЧС"</t>
  </si>
  <si>
    <t>2.1.  Оснащение ЗПУ средствами связи, и другим оборудованием</t>
  </si>
  <si>
    <t>2.2. Оснащение оперативной группы КЧС и ОПБ ЗАТО г. Радужный:</t>
  </si>
  <si>
    <t>2.2.1. - приобретение электромегафона</t>
  </si>
  <si>
    <t>2.2.2.приобретение ноутбука (компьютера)</t>
  </si>
  <si>
    <t>2.2.3. приобретение USB модема для подключения к сети интер</t>
  </si>
  <si>
    <t xml:space="preserve">2.2.4. приобретение  GPS  навигатора </t>
  </si>
  <si>
    <t>3. Задача: Оснащение нештатных аварийно-спасательных формирований города</t>
  </si>
  <si>
    <t>Управление действиями гражданской обороны в особый период</t>
  </si>
  <si>
    <t>Полное владение информацией с места чрезвычайной ситуации и быстрое принятие решения по её ликвидации</t>
  </si>
  <si>
    <t>Повышается готовность  к защите населения ЗАТО г. Радужный от чрезвычайных ситуаций природного и техногенного характера</t>
  </si>
  <si>
    <t>4. Задача: Организация обучения руководящего состава, сил РСЧС и населения к действиям в ЧС:</t>
  </si>
  <si>
    <t>Цель: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</si>
  <si>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Гарантированная возможность применения личного состава и техники на ликвидацию ЧС</t>
  </si>
  <si>
    <t>Повышается  готовность  к защите населения и территории ЗАТО г. Радужный от чрезвычайных ситуаций природного и техногенного характера</t>
  </si>
  <si>
    <t>Исключение чрезвычайных ситуаций в пожароопасный период</t>
  </si>
  <si>
    <t>МКУ  "ГКМХ"</t>
  </si>
  <si>
    <t>IV 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</si>
  <si>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2. Задача: Создание и совершенствование пунктов управления города:</t>
  </si>
  <si>
    <t>1. Задача:Организация работ по недопущению и ликвидации чрезвычайных ситуаций:</t>
  </si>
  <si>
    <t>Итого по разделу III всего, в том числе:</t>
  </si>
  <si>
    <t>Итого по разделу IV всего, в том числе:</t>
  </si>
  <si>
    <t>ИТОГО по Программе всего, в том числе:</t>
  </si>
  <si>
    <t>Итого по разделу II всего, в том числе:</t>
  </si>
  <si>
    <t>Итого по разделу I всего, в том числе:</t>
  </si>
  <si>
    <t>Итого по п.4. всего,  в. том числе:</t>
  </si>
  <si>
    <t>Итого по п.3. всего,  в том числе:</t>
  </si>
  <si>
    <t>Итого по п.2. всего,  в том числе:</t>
  </si>
  <si>
    <t>Итого по п.1.всего,  в том числе:</t>
  </si>
  <si>
    <t>3.5. Приобретение комплектов одежды (костюмы МЧС)</t>
  </si>
  <si>
    <t xml:space="preserve">3.1. Приобретение противогазов фильтрующих (ГП-7) </t>
  </si>
  <si>
    <t xml:space="preserve">3.3.  Приобретение носимых радиостанций </t>
  </si>
  <si>
    <t xml:space="preserve">3.4. Приобретение индивидуальных противохимических пакетов </t>
  </si>
  <si>
    <t>4.1. Участие в учебно-методических сборах руководящего состава городского звена РСЧС, проводимых вышестоящим руководством (5 чел.);</t>
  </si>
  <si>
    <t xml:space="preserve">4.2. Оснащение учебно-консультационного пункта: </t>
  </si>
  <si>
    <t>4.2.2. приобретение телевизора</t>
  </si>
  <si>
    <t>4.3. Обучение должностных лиц по ГО и РСЧС на курсах повышения квалификации в ГБОУДОВО "УМЦ  ГОЧС Владимирской области"</t>
  </si>
  <si>
    <t>4.4. Наглядная агитация по вопросам ГОЧС и пожарной безопасности на улицах  в местах массового скопления людей и в административных зданиях города</t>
  </si>
  <si>
    <t>4.5. Проведение учебно-методических сборов, учений, тренировок и соревнований на территории города:</t>
  </si>
  <si>
    <t xml:space="preserve">1.1. 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</si>
  <si>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>1.2. Развитие и материальная поддержка ДПО на территории ЗАТО г. Радужный (покупка ценных подарков, призов для членов ДПО и т.д.)</t>
  </si>
  <si>
    <t>1.3. Поддержание в рабочем состоянии резервной электрической станции</t>
  </si>
  <si>
    <t>1.4. Расходы, связанные с бесперебойной эксплуатацией в пожароопасный период  автомобиля оперативной группы КЧС и ОПБ  ЗАТО г. Радужный</t>
  </si>
  <si>
    <t>1.6. Противопожарные мероприятия по предупреждению чрезвычайных ситуаций на территории ЗАТО г.Радужный (создание минерализированных полос, очистка территории, создание полос отчуждения)</t>
  </si>
  <si>
    <t>1.7. Создание резерва медицинского имущества и медикаментов для ликвилации чрезвычайных ситуаций на территории ЗАТО г.Радужный.</t>
  </si>
  <si>
    <t>1.8. Создание дополнительного резерва материально-технических ресурсов на предприятиях жилищно-коммунального комплекса для опреративного устранения неисправностей и аварий на системах жизнеобеспечения города</t>
  </si>
  <si>
    <t>1.9. Проведение лабораторно-инструментального исследования воды по микробиологическим и паразитическим показателям.</t>
  </si>
  <si>
    <t xml:space="preserve">1.1. Фонд оплаты труда сформирован согласно штатного расписания      </t>
  </si>
  <si>
    <t>1.2. Уплата страховых взносов 30,2% от Фонда оплаты труда (Вторая часть "Налогового Кодекса РФ")</t>
  </si>
  <si>
    <t>1.3. Услуги связи (по установленному лимиту):</t>
  </si>
  <si>
    <t xml:space="preserve">1.3.1. Услуги телефонной,факсимильной, сотовой связи, радиосвязи,    
Интернет-провайдеров                                      </t>
  </si>
  <si>
    <t>1.4. Коммунальные услуги (по установленному лимиту)</t>
  </si>
  <si>
    <t>1.5. Работы, услуги по содержанию имущества (по установленному нормативу):</t>
  </si>
  <si>
    <t>1.5.1. Текущий ремонт, ТО служебного транспорта</t>
  </si>
  <si>
    <t>1.5.2. Ремонт производственного инвентаря,ремонт и обслуживание множительной техники</t>
  </si>
  <si>
    <t>1.1. Резерв на создание и использование ресуров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авансирование  оплаты энергоресурсов</t>
  </si>
  <si>
    <t>МУ Финансовое управление,                                    МКУ "ГКМХ"</t>
  </si>
  <si>
    <t>Повышение знаний руководящего состава города в области ГО и ЧС</t>
  </si>
  <si>
    <t>Повышение профессии-онального уровня руководящего состава и сил при проведении АСДНР</t>
  </si>
  <si>
    <t>1.1. Организация прямых каналов связи с  Главным  управлением МЧС России  по Владимирской области (подключение КТСО     П-166 в единую систему оповещения области)</t>
  </si>
  <si>
    <t>1.2. Абонентская плата за каналы  подключения  КТСО     П-166 в единую систему оповещения области</t>
  </si>
  <si>
    <t>1.3. Создание рабочего проекта "Система обеспечения вызова оперативных служб через единый номер "112" на базе ЕДДС ЗАТО г. Радужный"</t>
  </si>
  <si>
    <t>1.4. абонентская плата за канал видеоконференц связи (разовый)</t>
  </si>
  <si>
    <t>1.5. абонентская плата за канал видеоконференц связи (ежемесячная)</t>
  </si>
  <si>
    <t>4.5.1. Учебно-методический сбор по подведению итогов (1 сбор);</t>
  </si>
  <si>
    <t xml:space="preserve">4. Перечень  мероприятий муниципальной программы </t>
  </si>
  <si>
    <t>1.11. Поддержание в рабочем состоянии резервных мощностей очистных сооружений северной группы.</t>
  </si>
  <si>
    <t>1.10.Расходы на развитие  единой дежурной диспетчерской службы  ЗАТО г. Радужный (ЕДДС) (приобретение организационной техники)</t>
  </si>
  <si>
    <t>1.5.4. Обслуживание уличной РТСУ 1819,61х12мес.</t>
  </si>
  <si>
    <t>1.5.5. Техническое обслуживание системы оперативной диспетчерской связи "Каскад-14"    1141,08х 12 м</t>
  </si>
  <si>
    <t>1.6. Прочие работы, услуги (по установленным нормативам):</t>
  </si>
  <si>
    <t>1.6.2. Оплата страхования автогражданской ответственности</t>
  </si>
  <si>
    <t>1.6.3. Прочие услуги (услуги нотариуса)</t>
  </si>
  <si>
    <t>1.7.1. уплата транспортного налога</t>
  </si>
  <si>
    <t>1.7. Прочие расходы ( по установленному нормативу):</t>
  </si>
  <si>
    <t>1.7.2. уплата налога на имущество</t>
  </si>
  <si>
    <t>1.7.3. оплата госпошлины</t>
  </si>
  <si>
    <t>1.8. Увеличение стоимости материальных запасов ( по установленному лимиту):</t>
  </si>
  <si>
    <t>1.8.3. Приобретение запасных частей для служебной автомашины</t>
  </si>
  <si>
    <t>1.9. Служебная автомашина УАЗ:</t>
  </si>
  <si>
    <t>1.9.2. тосол, тормозная жидкость, трансмиссионные масла</t>
  </si>
  <si>
    <t>1.9.1. бензин</t>
  </si>
  <si>
    <t>1.8.1. приобретение канцелярских товаров (ручки, стержни, бумага писчая, бумага для множительных работ)</t>
  </si>
  <si>
    <t>1.7.4. негативное воздействие на окружающую среду</t>
  </si>
  <si>
    <t>МКУ "УГОЧС"</t>
  </si>
  <si>
    <t>2.2.6. приобретение  первичных средств пожаротушения (ручные огнетушители, ранцевые огнетушители)</t>
  </si>
  <si>
    <t>своевременное и качественное реагирование на возможные загорания</t>
  </si>
  <si>
    <t>2.2.5. приобретение  видеорегистратора</t>
  </si>
  <si>
    <t>1.5. Возмещение расходов предприятиям, привлекаемым для ликвидации чрезвычайных ситуаций на территории ЗАТО г.Радужный</t>
  </si>
  <si>
    <t>1. Задача:Построение (развитие) и внедрение аппаратно-программного комплекса "Безопасный город" :</t>
  </si>
  <si>
    <t>1.12. Ремонт аппароатуры комплекса технических средств оповещения П-166 (система оповещения города)</t>
  </si>
  <si>
    <t xml:space="preserve">4.5.2. Выполнение мероприятий  Всероссийской штабной тренировки по 
гражданской обороне с 4 по 9 октября 2015 года на территории  ЗАТО г.  Радужный
</t>
  </si>
  <si>
    <t>4.5.2.1. Организация питания аварийно спасательной команды повышенной готовности</t>
  </si>
  <si>
    <t>3.6. Приобретение бензопилы</t>
  </si>
  <si>
    <t>5. Задача: Организация и обеспечение мероприятий гражданской обороны:</t>
  </si>
  <si>
    <t>Итого по п.5. всего,  в. том числе:</t>
  </si>
  <si>
    <t>5.1.2. Специальная  обработка автотранспорта, требуемая для проведения мероприятий по гражданской обороне и чрезвычайным ситуациям</t>
  </si>
  <si>
    <t>5.1.1.  Организация питания аварийно спасательной команды повышенной готовности</t>
  </si>
  <si>
    <t>1.14. Резерв на создание и использование ресурсов по финансированию мероприятий городского значения по предупреждению и ликвидации аварийных ситуаций в системах жизнеобеспечении города и сбоев подачи энергоресурсов для населения города, в том числе на авансирование оплаты энергоресурсов</t>
  </si>
  <si>
    <t>4.2.1. буклеты, плакаты, учебная литература, периодическая печать, фотоматериалы, листовки.A75, аншлаги</t>
  </si>
  <si>
    <t>5.1. Организация, проведение и выполнение мероприятий учений и тренировок по гражданской обороне</t>
  </si>
  <si>
    <t>Повышение эффективности применения сил гражданской обороны при выполнении мероприятий по гражданской обороне в период нарастания угрозы агрессии против Российской Федерации, а также при ликвидации чрезвычайных ситуаций и пожаров</t>
  </si>
  <si>
    <t xml:space="preserve">3.2. Приобретение респираторов                                                 типа Р-2 </t>
  </si>
  <si>
    <t xml:space="preserve">1.13. Возмещение  расходов предприятиям, привлекаемым для выполнения мероприятий  в целях охраны границ  территории  ЗАТО г.  Радужный, обеспечивающих  ограничение   доступа граждан на территорию контролируемой зоны </t>
  </si>
  <si>
    <t>1.5.3. Обслуживание системы связи и оповещения 3098,59х12м</t>
  </si>
  <si>
    <t>1.6.4. Програмное обеспечение: Антивирусная программа   2 шт.3570; Сбис 4400</t>
  </si>
  <si>
    <t xml:space="preserve">1.6.1. Предоставление места для 1 ед.ТО размером не более 2300х600х600мм Доп.часть услуги, эквивалентная стоимости электроэнергии (8968) </t>
  </si>
  <si>
    <t>1.6.5. Хранение материальных ценностей, приобретенных на случай чрезвчайных ситуаций природного  и техногенного характера 530,00 руб х 12 м</t>
  </si>
  <si>
    <t>1.8.2. расходные материалы для компьютепной техники, интернет-камера</t>
  </si>
  <si>
    <t>II Организация работ по недопущению и ликвидации чрезвычайных ситуаций</t>
  </si>
  <si>
    <t>III Организация  мероприятий по гражданской обороне</t>
  </si>
  <si>
    <r>
      <t xml:space="preserve">          </t>
    </r>
    <r>
      <rPr>
        <sz val="12"/>
        <rFont val="Times New Roman"/>
        <family val="1"/>
      </rPr>
      <t>Приложение № 2
к постановлению администрации
ЗАТО г. Радужный
от «31» декабря  2014 г. № 1993                                                                                                  (в редакции от "31" декабря 2015 г. № 2236)</t>
    </r>
    <r>
      <rPr>
        <sz val="11"/>
        <rFont val="Times New Roman"/>
        <family val="1"/>
      </rPr>
      <t xml:space="preserve">
                 </t>
    </r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</si>
</sst>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00"/>
  </numFmts>
  <fonts count="5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175" fontId="3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172" fontId="2" fillId="34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36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75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173" fontId="2" fillId="33" borderId="10" xfId="0" applyNumberFormat="1" applyFont="1" applyFill="1" applyBorder="1" applyAlignment="1">
      <alignment horizontal="center" vertical="top" wrapText="1"/>
    </xf>
    <xf numFmtId="173" fontId="2" fillId="33" borderId="11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175" fontId="3" fillId="35" borderId="10" xfId="0" applyNumberFormat="1" applyFont="1" applyFill="1" applyBorder="1" applyAlignment="1">
      <alignment horizontal="center" vertical="top" wrapText="1"/>
    </xf>
    <xf numFmtId="173" fontId="3" fillId="35" borderId="10" xfId="0" applyNumberFormat="1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/>
    </xf>
    <xf numFmtId="175" fontId="3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75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174" fontId="2" fillId="33" borderId="10" xfId="0" applyNumberFormat="1" applyFont="1" applyFill="1" applyBorder="1" applyAlignment="1">
      <alignment horizontal="justify" vertical="top" wrapText="1"/>
    </xf>
    <xf numFmtId="175" fontId="3" fillId="33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33" borderId="13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174" fontId="3" fillId="33" borderId="1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17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4" fontId="2" fillId="33" borderId="11" xfId="0" applyNumberFormat="1" applyFont="1" applyFill="1" applyBorder="1" applyAlignment="1">
      <alignment horizontal="center" vertical="top" wrapText="1"/>
    </xf>
    <xf numFmtId="175" fontId="2" fillId="33" borderId="11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175" fontId="3" fillId="0" borderId="14" xfId="0" applyNumberFormat="1" applyFont="1" applyBorder="1" applyAlignment="1">
      <alignment horizontal="center" wrapText="1"/>
    </xf>
    <xf numFmtId="175" fontId="3" fillId="0" borderId="15" xfId="0" applyNumberFormat="1" applyFont="1" applyBorder="1" applyAlignment="1">
      <alignment horizontal="center" vertical="top" wrapText="1"/>
    </xf>
    <xf numFmtId="175" fontId="3" fillId="0" borderId="15" xfId="0" applyNumberFormat="1" applyFont="1" applyBorder="1" applyAlignment="1">
      <alignment horizontal="center" wrapText="1"/>
    </xf>
    <xf numFmtId="175" fontId="3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175" fontId="2" fillId="0" borderId="0" xfId="0" applyNumberFormat="1" applyFont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top" wrapText="1"/>
    </xf>
    <xf numFmtId="174" fontId="2" fillId="33" borderId="10" xfId="0" applyNumberFormat="1" applyFont="1" applyFill="1" applyBorder="1" applyAlignment="1">
      <alignment horizontal="center" vertical="top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174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173" fontId="3" fillId="33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74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174" fontId="14" fillId="0" borderId="10" xfId="0" applyNumberFormat="1" applyFont="1" applyBorder="1" applyAlignment="1">
      <alignment horizontal="center"/>
    </xf>
    <xf numFmtId="175" fontId="14" fillId="0" borderId="10" xfId="0" applyNumberFormat="1" applyFont="1" applyBorder="1" applyAlignment="1">
      <alignment horizontal="center"/>
    </xf>
    <xf numFmtId="174" fontId="15" fillId="0" borderId="10" xfId="0" applyNumberFormat="1" applyFont="1" applyBorder="1" applyAlignment="1">
      <alignment horizontal="center"/>
    </xf>
    <xf numFmtId="174" fontId="16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2" fillId="0" borderId="10" xfId="0" applyNumberFormat="1" applyFont="1" applyBorder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Alignment="1">
      <alignment/>
    </xf>
    <xf numFmtId="172" fontId="13" fillId="0" borderId="10" xfId="0" applyNumberFormat="1" applyFont="1" applyBorder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vertical="top" wrapText="1"/>
    </xf>
    <xf numFmtId="173" fontId="3" fillId="33" borderId="11" xfId="0" applyNumberFormat="1" applyFont="1" applyFill="1" applyBorder="1" applyAlignment="1">
      <alignment horizontal="center" vertical="top" wrapText="1"/>
    </xf>
    <xf numFmtId="175" fontId="13" fillId="0" borderId="10" xfId="0" applyNumberFormat="1" applyFont="1" applyBorder="1" applyAlignment="1">
      <alignment horizontal="left"/>
    </xf>
    <xf numFmtId="175" fontId="7" fillId="0" borderId="0" xfId="0" applyNumberFormat="1" applyFont="1" applyBorder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3" borderId="16" xfId="0" applyFont="1" applyFill="1" applyBorder="1" applyAlignment="1">
      <alignment horizontal="justify" vertical="top" wrapText="1"/>
    </xf>
    <xf numFmtId="0" fontId="3" fillId="33" borderId="19" xfId="0" applyFont="1" applyFill="1" applyBorder="1" applyAlignment="1">
      <alignment horizontal="justify" vertical="top" wrapText="1"/>
    </xf>
    <xf numFmtId="0" fontId="3" fillId="33" borderId="17" xfId="0" applyFont="1" applyFill="1" applyBorder="1" applyAlignment="1">
      <alignment horizontal="justify" vertical="top" wrapText="1"/>
    </xf>
    <xf numFmtId="0" fontId="9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3" fillId="0" borderId="16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5"/>
  <sheetViews>
    <sheetView tabSelected="1" view="pageBreakPreview" zoomScale="90" zoomScaleNormal="80" zoomScaleSheetLayoutView="90" zoomScalePageLayoutView="50" workbookViewId="0" topLeftCell="A286">
      <selection activeCell="I316" sqref="I315:J316"/>
    </sheetView>
  </sheetViews>
  <sheetFormatPr defaultColWidth="9.00390625" defaultRowHeight="12.75"/>
  <cols>
    <col min="1" max="1" width="41.125" style="0" customWidth="1"/>
    <col min="2" max="2" width="12.75390625" style="0" customWidth="1"/>
    <col min="3" max="3" width="17.25390625" style="0" customWidth="1"/>
    <col min="4" max="4" width="15.75390625" style="0" customWidth="1"/>
    <col min="5" max="5" width="13.375" style="0" customWidth="1"/>
    <col min="6" max="6" width="16.125" style="0" customWidth="1"/>
    <col min="7" max="7" width="12.00390625" style="0" customWidth="1"/>
    <col min="8" max="8" width="39.625" style="0" customWidth="1"/>
    <col min="9" max="9" width="43.125" style="0" customWidth="1"/>
    <col min="10" max="16384" width="9.125" style="3" customWidth="1"/>
  </cols>
  <sheetData>
    <row r="1" spans="8:9" ht="90.75" customHeight="1">
      <c r="H1" s="136" t="s">
        <v>127</v>
      </c>
      <c r="I1" s="136"/>
    </row>
    <row r="2" spans="1:9" s="63" customFormat="1" ht="48" customHeight="1">
      <c r="A2" s="140" t="s">
        <v>81</v>
      </c>
      <c r="B2" s="140"/>
      <c r="C2" s="140"/>
      <c r="D2" s="140"/>
      <c r="E2" s="140"/>
      <c r="F2" s="140"/>
      <c r="G2" s="140"/>
      <c r="H2" s="140"/>
      <c r="I2" s="140"/>
    </row>
    <row r="3" spans="1:9" s="31" customFormat="1" ht="15" customHeight="1">
      <c r="A3" s="134" t="s">
        <v>0</v>
      </c>
      <c r="B3" s="133" t="s">
        <v>1</v>
      </c>
      <c r="C3" s="133" t="s">
        <v>2</v>
      </c>
      <c r="D3" s="142" t="s">
        <v>7</v>
      </c>
      <c r="E3" s="143"/>
      <c r="F3" s="143"/>
      <c r="G3" s="144"/>
      <c r="H3" s="133" t="s">
        <v>3</v>
      </c>
      <c r="I3" s="133" t="s">
        <v>4</v>
      </c>
    </row>
    <row r="4" spans="1:9" s="31" customFormat="1" ht="15.75" customHeight="1">
      <c r="A4" s="141"/>
      <c r="B4" s="133"/>
      <c r="C4" s="133"/>
      <c r="D4" s="134" t="s">
        <v>9</v>
      </c>
      <c r="E4" s="142" t="s">
        <v>10</v>
      </c>
      <c r="F4" s="144"/>
      <c r="G4" s="134" t="s">
        <v>11</v>
      </c>
      <c r="H4" s="133"/>
      <c r="I4" s="133"/>
    </row>
    <row r="5" spans="1:9" s="31" customFormat="1" ht="93" customHeight="1">
      <c r="A5" s="135"/>
      <c r="B5" s="133"/>
      <c r="C5" s="133"/>
      <c r="D5" s="135"/>
      <c r="E5" s="9" t="s">
        <v>6</v>
      </c>
      <c r="F5" s="9" t="s">
        <v>8</v>
      </c>
      <c r="G5" s="135"/>
      <c r="H5" s="133"/>
      <c r="I5" s="133"/>
    </row>
    <row r="6" spans="1:9" s="31" customFormat="1" ht="15.75">
      <c r="A6" s="4">
        <v>2</v>
      </c>
      <c r="B6" s="4">
        <v>3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</row>
    <row r="7" spans="1:9" s="34" customFormat="1" ht="29.25" customHeight="1">
      <c r="A7" s="127" t="s">
        <v>12</v>
      </c>
      <c r="B7" s="151"/>
      <c r="C7" s="151"/>
      <c r="D7" s="151"/>
      <c r="E7" s="151"/>
      <c r="F7" s="151"/>
      <c r="G7" s="151"/>
      <c r="H7" s="151"/>
      <c r="I7" s="152"/>
    </row>
    <row r="8" spans="1:9" s="31" customFormat="1" ht="45.75" customHeight="1">
      <c r="A8" s="148" t="s">
        <v>13</v>
      </c>
      <c r="B8" s="149"/>
      <c r="C8" s="149"/>
      <c r="D8" s="149"/>
      <c r="E8" s="149"/>
      <c r="F8" s="149"/>
      <c r="G8" s="149"/>
      <c r="H8" s="149"/>
      <c r="I8" s="150"/>
    </row>
    <row r="9" spans="1:9" s="31" customFormat="1" ht="23.25" customHeight="1">
      <c r="A9" s="155" t="s">
        <v>105</v>
      </c>
      <c r="B9" s="156"/>
      <c r="C9" s="156"/>
      <c r="D9" s="156"/>
      <c r="E9" s="156"/>
      <c r="F9" s="156"/>
      <c r="G9" s="156"/>
      <c r="H9" s="156"/>
      <c r="I9" s="157"/>
    </row>
    <row r="10" spans="1:9" s="31" customFormat="1" ht="20.25" customHeight="1">
      <c r="A10" s="161" t="s">
        <v>5</v>
      </c>
      <c r="B10" s="162"/>
      <c r="C10" s="162"/>
      <c r="D10" s="162"/>
      <c r="E10" s="162"/>
      <c r="F10" s="162"/>
      <c r="G10" s="162"/>
      <c r="H10" s="162"/>
      <c r="I10" s="163"/>
    </row>
    <row r="11" spans="1:9" s="31" customFormat="1" ht="15.75" customHeight="1">
      <c r="A11" s="145" t="s">
        <v>75</v>
      </c>
      <c r="B11" s="16">
        <v>2014</v>
      </c>
      <c r="C11" s="64">
        <v>21.5586</v>
      </c>
      <c r="D11" s="62"/>
      <c r="E11" s="62"/>
      <c r="F11" s="68">
        <v>21.5586</v>
      </c>
      <c r="G11" s="62"/>
      <c r="H11" s="9" t="s">
        <v>16</v>
      </c>
      <c r="I11" s="158" t="s">
        <v>14</v>
      </c>
    </row>
    <row r="12" spans="1:9" s="31" customFormat="1" ht="15.75" customHeight="1">
      <c r="A12" s="146"/>
      <c r="B12" s="36">
        <v>2015</v>
      </c>
      <c r="C12" s="35">
        <v>0</v>
      </c>
      <c r="D12" s="62"/>
      <c r="E12" s="62"/>
      <c r="F12" s="69">
        <v>0</v>
      </c>
      <c r="G12" s="62"/>
      <c r="H12" s="9" t="s">
        <v>16</v>
      </c>
      <c r="I12" s="159"/>
    </row>
    <row r="13" spans="1:9" s="31" customFormat="1" ht="60.75" customHeight="1">
      <c r="A13" s="147"/>
      <c r="B13" s="36">
        <v>2016</v>
      </c>
      <c r="C13" s="35">
        <v>0</v>
      </c>
      <c r="D13" s="62"/>
      <c r="E13" s="62"/>
      <c r="F13" s="69">
        <v>0</v>
      </c>
      <c r="G13" s="62"/>
      <c r="H13" s="9" t="s">
        <v>16</v>
      </c>
      <c r="I13" s="159"/>
    </row>
    <row r="14" spans="1:9" s="31" customFormat="1" ht="24" customHeight="1">
      <c r="A14" s="145" t="s">
        <v>76</v>
      </c>
      <c r="B14" s="16">
        <v>2014</v>
      </c>
      <c r="C14" s="64">
        <v>30.52424</v>
      </c>
      <c r="D14" s="7"/>
      <c r="E14" s="8"/>
      <c r="F14" s="68">
        <v>30.52424</v>
      </c>
      <c r="G14" s="8"/>
      <c r="H14" s="9" t="s">
        <v>16</v>
      </c>
      <c r="I14" s="159"/>
    </row>
    <row r="15" spans="1:9" s="31" customFormat="1" ht="18.75" customHeight="1">
      <c r="A15" s="146"/>
      <c r="B15" s="36">
        <v>2015</v>
      </c>
      <c r="C15" s="64">
        <v>50.62203</v>
      </c>
      <c r="D15" s="35"/>
      <c r="E15" s="37"/>
      <c r="F15" s="68">
        <v>50.62203</v>
      </c>
      <c r="G15" s="37"/>
      <c r="H15" s="9" t="s">
        <v>16</v>
      </c>
      <c r="I15" s="159"/>
    </row>
    <row r="16" spans="1:9" s="31" customFormat="1" ht="16.5" customHeight="1">
      <c r="A16" s="147"/>
      <c r="B16" s="36">
        <v>2016</v>
      </c>
      <c r="C16" s="35">
        <v>93.456</v>
      </c>
      <c r="D16" s="35"/>
      <c r="E16" s="37"/>
      <c r="F16" s="69">
        <v>93.456</v>
      </c>
      <c r="G16" s="37"/>
      <c r="H16" s="9" t="s">
        <v>16</v>
      </c>
      <c r="I16" s="160"/>
    </row>
    <row r="17" spans="1:9" s="31" customFormat="1" ht="21.75" customHeight="1">
      <c r="A17" s="114" t="s">
        <v>77</v>
      </c>
      <c r="B17" s="16">
        <v>2014</v>
      </c>
      <c r="C17" s="35">
        <v>28.438</v>
      </c>
      <c r="D17" s="35"/>
      <c r="E17" s="38"/>
      <c r="F17" s="69">
        <v>28.438</v>
      </c>
      <c r="G17" s="38"/>
      <c r="H17" s="9" t="s">
        <v>16</v>
      </c>
      <c r="I17" s="114" t="s">
        <v>15</v>
      </c>
    </row>
    <row r="18" spans="1:9" s="31" customFormat="1" ht="21.75" customHeight="1">
      <c r="A18" s="115"/>
      <c r="B18" s="36">
        <v>2015</v>
      </c>
      <c r="C18" s="111">
        <v>22.2312</v>
      </c>
      <c r="D18" s="35"/>
      <c r="E18" s="38"/>
      <c r="F18" s="39">
        <v>22.2312</v>
      </c>
      <c r="G18" s="13"/>
      <c r="H18" s="9" t="s">
        <v>16</v>
      </c>
      <c r="I18" s="115"/>
    </row>
    <row r="19" spans="1:9" s="31" customFormat="1" ht="26.25" customHeight="1">
      <c r="A19" s="115"/>
      <c r="B19" s="36">
        <v>2016</v>
      </c>
      <c r="C19" s="35">
        <v>30.544</v>
      </c>
      <c r="D19" s="35"/>
      <c r="E19" s="39"/>
      <c r="F19" s="69">
        <v>30.544</v>
      </c>
      <c r="G19" s="15"/>
      <c r="H19" s="11" t="s">
        <v>16</v>
      </c>
      <c r="I19" s="115"/>
    </row>
    <row r="20" spans="1:9" s="31" customFormat="1" ht="21.75" customHeight="1">
      <c r="A20" s="114" t="s">
        <v>78</v>
      </c>
      <c r="B20" s="16">
        <v>2014</v>
      </c>
      <c r="C20" s="35">
        <v>0</v>
      </c>
      <c r="D20" s="35"/>
      <c r="E20" s="39"/>
      <c r="F20" s="69">
        <v>0</v>
      </c>
      <c r="G20" s="15"/>
      <c r="H20" s="9" t="s">
        <v>16</v>
      </c>
      <c r="I20" s="6"/>
    </row>
    <row r="21" spans="1:9" s="31" customFormat="1" ht="21.75" customHeight="1">
      <c r="A21" s="115"/>
      <c r="B21" s="36">
        <v>2015</v>
      </c>
      <c r="C21" s="35">
        <v>0</v>
      </c>
      <c r="D21" s="35"/>
      <c r="E21" s="39"/>
      <c r="F21" s="69">
        <v>0</v>
      </c>
      <c r="G21" s="15"/>
      <c r="H21" s="9" t="s">
        <v>16</v>
      </c>
      <c r="I21" s="6"/>
    </row>
    <row r="22" spans="1:9" s="31" customFormat="1" ht="21.75" customHeight="1">
      <c r="A22" s="116"/>
      <c r="B22" s="36">
        <v>2016</v>
      </c>
      <c r="C22" s="35">
        <v>0</v>
      </c>
      <c r="D22" s="35"/>
      <c r="E22" s="39"/>
      <c r="F22" s="69">
        <v>0</v>
      </c>
      <c r="G22" s="15"/>
      <c r="H22" s="9" t="s">
        <v>16</v>
      </c>
      <c r="I22" s="6"/>
    </row>
    <row r="23" spans="1:9" s="31" customFormat="1" ht="21.75" customHeight="1">
      <c r="A23" s="114" t="s">
        <v>79</v>
      </c>
      <c r="B23" s="16">
        <v>2014</v>
      </c>
      <c r="C23" s="35">
        <v>0</v>
      </c>
      <c r="D23" s="35"/>
      <c r="E23" s="39"/>
      <c r="F23" s="69">
        <v>0</v>
      </c>
      <c r="G23" s="15"/>
      <c r="H23" s="9" t="s">
        <v>16</v>
      </c>
      <c r="I23" s="6"/>
    </row>
    <row r="24" spans="1:9" s="31" customFormat="1" ht="21.75" customHeight="1">
      <c r="A24" s="115"/>
      <c r="B24" s="36">
        <v>2015</v>
      </c>
      <c r="C24" s="35">
        <v>0</v>
      </c>
      <c r="D24" s="35"/>
      <c r="E24" s="39"/>
      <c r="F24" s="69">
        <v>0</v>
      </c>
      <c r="G24" s="15"/>
      <c r="H24" s="9" t="s">
        <v>16</v>
      </c>
      <c r="I24" s="6"/>
    </row>
    <row r="25" spans="1:9" s="31" customFormat="1" ht="21.75" customHeight="1">
      <c r="A25" s="116"/>
      <c r="B25" s="36">
        <v>2016</v>
      </c>
      <c r="C25" s="35">
        <v>0</v>
      </c>
      <c r="D25" s="35"/>
      <c r="E25" s="39"/>
      <c r="F25" s="69">
        <v>0</v>
      </c>
      <c r="G25" s="15"/>
      <c r="H25" s="9" t="s">
        <v>16</v>
      </c>
      <c r="I25" s="6"/>
    </row>
    <row r="26" spans="1:9" s="43" customFormat="1" ht="22.5" customHeight="1">
      <c r="A26" s="21" t="s">
        <v>44</v>
      </c>
      <c r="B26" s="40"/>
      <c r="C26" s="42">
        <f>C27+C28+C29</f>
        <v>277.37406999999996</v>
      </c>
      <c r="D26" s="41"/>
      <c r="E26" s="42"/>
      <c r="F26" s="42">
        <f>F11+F12+F13+F14+F15+F16+F17+F18+F19+F20+F21+F22+F23+F24+F25</f>
        <v>277.37406999999996</v>
      </c>
      <c r="G26" s="40"/>
      <c r="H26" s="22"/>
      <c r="I26" s="55"/>
    </row>
    <row r="27" spans="1:9" s="46" customFormat="1" ht="21.75" customHeight="1">
      <c r="A27" s="16">
        <v>2014</v>
      </c>
      <c r="B27" s="17"/>
      <c r="C27" s="44">
        <f>C11+C14+C17+C20+C23</f>
        <v>80.52083999999999</v>
      </c>
      <c r="D27" s="44"/>
      <c r="E27" s="45"/>
      <c r="F27" s="44">
        <f>F11+F14+F17+F20+F23</f>
        <v>80.52083999999999</v>
      </c>
      <c r="G27" s="17"/>
      <c r="H27" s="10"/>
      <c r="I27" s="2"/>
    </row>
    <row r="28" spans="1:9" s="46" customFormat="1" ht="23.25" customHeight="1">
      <c r="A28" s="36">
        <v>2015</v>
      </c>
      <c r="B28" s="17"/>
      <c r="C28" s="77">
        <f>C12+C15+C18+C21+C24</f>
        <v>72.85323</v>
      </c>
      <c r="D28" s="44"/>
      <c r="E28" s="45"/>
      <c r="F28" s="77">
        <f>F12+F15+F18+F21+F24</f>
        <v>72.85323</v>
      </c>
      <c r="G28" s="17"/>
      <c r="H28" s="10"/>
      <c r="I28" s="2"/>
    </row>
    <row r="29" spans="1:9" s="31" customFormat="1" ht="19.5" customHeight="1">
      <c r="A29" s="36">
        <v>2016</v>
      </c>
      <c r="B29" s="36"/>
      <c r="C29" s="35">
        <f>C13+C16+C19+C22+C25</f>
        <v>124</v>
      </c>
      <c r="D29" s="35"/>
      <c r="E29" s="38"/>
      <c r="F29" s="35">
        <f>F13+F16+F19+F22+F25</f>
        <v>124</v>
      </c>
      <c r="G29" s="47"/>
      <c r="H29" s="9"/>
      <c r="I29" s="56"/>
    </row>
    <row r="30" spans="1:9" s="31" customFormat="1" ht="23.25" customHeight="1">
      <c r="A30" s="137" t="s">
        <v>34</v>
      </c>
      <c r="B30" s="138"/>
      <c r="C30" s="138"/>
      <c r="D30" s="138"/>
      <c r="E30" s="138"/>
      <c r="F30" s="138"/>
      <c r="G30" s="138"/>
      <c r="H30" s="138"/>
      <c r="I30" s="139"/>
    </row>
    <row r="31" spans="1:9" s="31" customFormat="1" ht="21.75" customHeight="1">
      <c r="A31" s="1" t="s">
        <v>5</v>
      </c>
      <c r="B31" s="17"/>
      <c r="C31" s="17"/>
      <c r="D31" s="17"/>
      <c r="E31" s="37"/>
      <c r="F31" s="13"/>
      <c r="G31" s="37"/>
      <c r="H31" s="9"/>
      <c r="I31" s="13"/>
    </row>
    <row r="32" spans="1:9" s="31" customFormat="1" ht="20.25" customHeight="1">
      <c r="A32" s="114" t="s">
        <v>17</v>
      </c>
      <c r="B32" s="16">
        <v>2014</v>
      </c>
      <c r="C32" s="35">
        <v>0</v>
      </c>
      <c r="D32" s="35"/>
      <c r="E32" s="37"/>
      <c r="F32" s="69">
        <v>0</v>
      </c>
      <c r="G32" s="37"/>
      <c r="H32" s="9" t="s">
        <v>16</v>
      </c>
      <c r="I32" s="114" t="s">
        <v>24</v>
      </c>
    </row>
    <row r="33" spans="1:9" s="31" customFormat="1" ht="16.5" customHeight="1">
      <c r="A33" s="115"/>
      <c r="B33" s="36">
        <v>2015</v>
      </c>
      <c r="C33" s="35">
        <v>0</v>
      </c>
      <c r="D33" s="35"/>
      <c r="E33" s="37"/>
      <c r="F33" s="69">
        <v>0</v>
      </c>
      <c r="G33" s="37"/>
      <c r="H33" s="9" t="s">
        <v>16</v>
      </c>
      <c r="I33" s="115"/>
    </row>
    <row r="34" spans="1:9" s="31" customFormat="1" ht="18.75" customHeight="1">
      <c r="A34" s="116"/>
      <c r="B34" s="36">
        <v>2016</v>
      </c>
      <c r="C34" s="35">
        <v>5</v>
      </c>
      <c r="D34" s="35"/>
      <c r="E34" s="37"/>
      <c r="F34" s="69">
        <v>5</v>
      </c>
      <c r="G34" s="37"/>
      <c r="H34" s="9" t="s">
        <v>16</v>
      </c>
      <c r="I34" s="115"/>
    </row>
    <row r="35" spans="1:9" s="31" customFormat="1" ht="35.25" customHeight="1">
      <c r="A35" s="6" t="s">
        <v>18</v>
      </c>
      <c r="B35" s="36"/>
      <c r="C35" s="35"/>
      <c r="D35" s="35"/>
      <c r="E35" s="37"/>
      <c r="F35" s="69"/>
      <c r="G35" s="37"/>
      <c r="H35" s="12"/>
      <c r="I35" s="6"/>
    </row>
    <row r="36" spans="1:9" s="31" customFormat="1" ht="15.75" customHeight="1">
      <c r="A36" s="114" t="s">
        <v>19</v>
      </c>
      <c r="B36" s="16">
        <v>2014</v>
      </c>
      <c r="C36" s="35">
        <v>4</v>
      </c>
      <c r="D36" s="35"/>
      <c r="E36" s="37"/>
      <c r="F36" s="69">
        <v>4</v>
      </c>
      <c r="G36" s="37"/>
      <c r="H36" s="9" t="s">
        <v>16</v>
      </c>
      <c r="I36" s="114" t="s">
        <v>25</v>
      </c>
    </row>
    <row r="37" spans="1:9" s="31" customFormat="1" ht="17.25" customHeight="1">
      <c r="A37" s="115"/>
      <c r="B37" s="36">
        <v>2015</v>
      </c>
      <c r="C37" s="35">
        <v>0</v>
      </c>
      <c r="D37" s="35"/>
      <c r="E37" s="37"/>
      <c r="F37" s="69">
        <v>0</v>
      </c>
      <c r="G37" s="37"/>
      <c r="H37" s="9" t="s">
        <v>16</v>
      </c>
      <c r="I37" s="115"/>
    </row>
    <row r="38" spans="1:9" s="31" customFormat="1" ht="17.25" customHeight="1">
      <c r="A38" s="116"/>
      <c r="B38" s="36">
        <v>2016</v>
      </c>
      <c r="C38" s="44">
        <v>0</v>
      </c>
      <c r="D38" s="44"/>
      <c r="E38" s="37"/>
      <c r="F38" s="47">
        <v>0</v>
      </c>
      <c r="G38" s="37"/>
      <c r="H38" s="9" t="s">
        <v>16</v>
      </c>
      <c r="I38" s="116"/>
    </row>
    <row r="39" spans="1:9" s="31" customFormat="1" ht="17.25" customHeight="1">
      <c r="A39" s="114" t="s">
        <v>20</v>
      </c>
      <c r="B39" s="16">
        <v>2014</v>
      </c>
      <c r="C39" s="35">
        <v>20</v>
      </c>
      <c r="D39" s="35"/>
      <c r="E39" s="48"/>
      <c r="F39" s="69">
        <v>20</v>
      </c>
      <c r="G39" s="48"/>
      <c r="H39" s="9" t="s">
        <v>16</v>
      </c>
      <c r="I39" s="114" t="s">
        <v>25</v>
      </c>
    </row>
    <row r="40" spans="1:9" s="31" customFormat="1" ht="17.25" customHeight="1">
      <c r="A40" s="115"/>
      <c r="B40" s="36">
        <v>2015</v>
      </c>
      <c r="C40" s="35">
        <v>30</v>
      </c>
      <c r="D40" s="35"/>
      <c r="E40" s="48"/>
      <c r="F40" s="69">
        <v>30</v>
      </c>
      <c r="G40" s="48"/>
      <c r="H40" s="9" t="s">
        <v>16</v>
      </c>
      <c r="I40" s="115"/>
    </row>
    <row r="41" spans="1:9" s="31" customFormat="1" ht="17.25" customHeight="1">
      <c r="A41" s="116"/>
      <c r="B41" s="36">
        <v>2016</v>
      </c>
      <c r="C41" s="35">
        <v>0</v>
      </c>
      <c r="D41" s="35"/>
      <c r="E41" s="48"/>
      <c r="F41" s="69">
        <v>0</v>
      </c>
      <c r="G41" s="48"/>
      <c r="H41" s="11" t="s">
        <v>16</v>
      </c>
      <c r="I41" s="115"/>
    </row>
    <row r="42" spans="1:9" s="31" customFormat="1" ht="20.25" customHeight="1">
      <c r="A42" s="114" t="s">
        <v>21</v>
      </c>
      <c r="B42" s="16">
        <v>2014</v>
      </c>
      <c r="C42" s="35">
        <v>0</v>
      </c>
      <c r="D42" s="35"/>
      <c r="E42" s="48"/>
      <c r="F42" s="69">
        <v>0</v>
      </c>
      <c r="G42" s="48"/>
      <c r="H42" s="9" t="s">
        <v>16</v>
      </c>
      <c r="I42" s="115"/>
    </row>
    <row r="43" spans="1:9" s="31" customFormat="1" ht="17.25" customHeight="1">
      <c r="A43" s="115"/>
      <c r="B43" s="36">
        <v>2015</v>
      </c>
      <c r="C43" s="35">
        <v>0</v>
      </c>
      <c r="D43" s="35"/>
      <c r="E43" s="48"/>
      <c r="F43" s="69">
        <v>0</v>
      </c>
      <c r="G43" s="48"/>
      <c r="H43" s="9" t="s">
        <v>16</v>
      </c>
      <c r="I43" s="115"/>
    </row>
    <row r="44" spans="1:9" s="31" customFormat="1" ht="18.75" customHeight="1">
      <c r="A44" s="116"/>
      <c r="B44" s="36">
        <v>2016</v>
      </c>
      <c r="C44" s="35">
        <v>0</v>
      </c>
      <c r="D44" s="35"/>
      <c r="E44" s="48"/>
      <c r="F44" s="69">
        <v>0</v>
      </c>
      <c r="G44" s="48"/>
      <c r="H44" s="9" t="s">
        <v>16</v>
      </c>
      <c r="I44" s="115"/>
    </row>
    <row r="45" spans="1:9" s="31" customFormat="1" ht="17.25" customHeight="1">
      <c r="A45" s="114" t="s">
        <v>22</v>
      </c>
      <c r="B45" s="16">
        <v>2014</v>
      </c>
      <c r="C45" s="35">
        <v>4</v>
      </c>
      <c r="D45" s="35"/>
      <c r="E45" s="48"/>
      <c r="F45" s="69">
        <v>4</v>
      </c>
      <c r="G45" s="48"/>
      <c r="H45" s="9" t="s">
        <v>16</v>
      </c>
      <c r="I45" s="115"/>
    </row>
    <row r="46" spans="1:9" s="31" customFormat="1" ht="17.25" customHeight="1">
      <c r="A46" s="115"/>
      <c r="B46" s="36">
        <v>2015</v>
      </c>
      <c r="C46" s="35">
        <v>0</v>
      </c>
      <c r="D46" s="35"/>
      <c r="E46" s="48"/>
      <c r="F46" s="69">
        <v>0</v>
      </c>
      <c r="G46" s="48"/>
      <c r="H46" s="9" t="s">
        <v>16</v>
      </c>
      <c r="I46" s="115"/>
    </row>
    <row r="47" spans="1:9" s="31" customFormat="1" ht="17.25" customHeight="1">
      <c r="A47" s="116"/>
      <c r="B47" s="36">
        <v>2016</v>
      </c>
      <c r="C47" s="35">
        <v>0</v>
      </c>
      <c r="D47" s="35"/>
      <c r="E47" s="48"/>
      <c r="F47" s="69">
        <v>0</v>
      </c>
      <c r="G47" s="48"/>
      <c r="H47" s="11" t="s">
        <v>16</v>
      </c>
      <c r="I47" s="116"/>
    </row>
    <row r="48" spans="1:9" s="31" customFormat="1" ht="21.75" customHeight="1">
      <c r="A48" s="114" t="s">
        <v>103</v>
      </c>
      <c r="B48" s="16">
        <v>2014</v>
      </c>
      <c r="C48" s="35">
        <v>4</v>
      </c>
      <c r="D48" s="35"/>
      <c r="E48" s="48"/>
      <c r="F48" s="69">
        <v>4</v>
      </c>
      <c r="G48" s="48"/>
      <c r="H48" s="9" t="s">
        <v>16</v>
      </c>
      <c r="I48" s="61"/>
    </row>
    <row r="49" spans="1:9" s="31" customFormat="1" ht="17.25" customHeight="1">
      <c r="A49" s="115"/>
      <c r="B49" s="36">
        <v>2015</v>
      </c>
      <c r="C49" s="35">
        <v>0</v>
      </c>
      <c r="D49" s="35"/>
      <c r="E49" s="48"/>
      <c r="F49" s="69">
        <v>0</v>
      </c>
      <c r="G49" s="48"/>
      <c r="H49" s="9" t="s">
        <v>16</v>
      </c>
      <c r="I49" s="61"/>
    </row>
    <row r="50" spans="1:9" s="31" customFormat="1" ht="15.75" customHeight="1">
      <c r="A50" s="116"/>
      <c r="B50" s="36">
        <v>2016</v>
      </c>
      <c r="C50" s="35">
        <v>0</v>
      </c>
      <c r="D50" s="35"/>
      <c r="E50" s="48"/>
      <c r="F50" s="69">
        <v>0</v>
      </c>
      <c r="G50" s="48"/>
      <c r="H50" s="9" t="s">
        <v>16</v>
      </c>
      <c r="I50" s="61"/>
    </row>
    <row r="51" spans="1:9" s="31" customFormat="1" ht="23.25" customHeight="1">
      <c r="A51" s="114" t="s">
        <v>101</v>
      </c>
      <c r="B51" s="16">
        <v>2014</v>
      </c>
      <c r="C51" s="35">
        <v>0</v>
      </c>
      <c r="D51" s="35"/>
      <c r="E51" s="48"/>
      <c r="F51" s="69">
        <v>0</v>
      </c>
      <c r="G51" s="48"/>
      <c r="H51" s="9" t="s">
        <v>16</v>
      </c>
      <c r="I51" s="119" t="s">
        <v>102</v>
      </c>
    </row>
    <row r="52" spans="1:9" s="31" customFormat="1" ht="24.75" customHeight="1">
      <c r="A52" s="115"/>
      <c r="B52" s="36">
        <v>2015</v>
      </c>
      <c r="C52" s="35">
        <v>10</v>
      </c>
      <c r="D52" s="35"/>
      <c r="E52" s="48"/>
      <c r="F52" s="69">
        <v>10</v>
      </c>
      <c r="G52" s="48"/>
      <c r="H52" s="9" t="s">
        <v>16</v>
      </c>
      <c r="I52" s="120"/>
    </row>
    <row r="53" spans="1:9" s="31" customFormat="1" ht="22.5" customHeight="1">
      <c r="A53" s="116"/>
      <c r="B53" s="36">
        <v>2016</v>
      </c>
      <c r="C53" s="35">
        <v>0</v>
      </c>
      <c r="D53" s="35"/>
      <c r="E53" s="48"/>
      <c r="F53" s="69">
        <v>0</v>
      </c>
      <c r="G53" s="48"/>
      <c r="H53" s="9" t="s">
        <v>16</v>
      </c>
      <c r="I53" s="121"/>
    </row>
    <row r="54" spans="1:9" s="43" customFormat="1" ht="22.5" customHeight="1">
      <c r="A54" s="21" t="s">
        <v>43</v>
      </c>
      <c r="B54" s="40"/>
      <c r="C54" s="41">
        <f>C55+C56+C57</f>
        <v>77</v>
      </c>
      <c r="D54" s="41"/>
      <c r="E54" s="42"/>
      <c r="F54" s="41">
        <f>F32+F33+F34+F36+F37+F39+F40+F42+F43+F45+F46+F48+F52</f>
        <v>77</v>
      </c>
      <c r="G54" s="40"/>
      <c r="H54" s="22"/>
      <c r="I54" s="55"/>
    </row>
    <row r="55" spans="1:9" s="46" customFormat="1" ht="18" customHeight="1">
      <c r="A55" s="16">
        <v>2014</v>
      </c>
      <c r="B55" s="17"/>
      <c r="C55" s="44">
        <f>C32+C36+C39+C42+C45+C48+C51</f>
        <v>32</v>
      </c>
      <c r="D55" s="44"/>
      <c r="E55" s="45"/>
      <c r="F55" s="44">
        <f>F32+F36+F39+F42+F45+F48+F51</f>
        <v>32</v>
      </c>
      <c r="G55" s="17"/>
      <c r="H55" s="10"/>
      <c r="I55" s="2"/>
    </row>
    <row r="56" spans="1:9" s="46" customFormat="1" ht="14.25" customHeight="1">
      <c r="A56" s="36">
        <v>2015</v>
      </c>
      <c r="B56" s="17"/>
      <c r="C56" s="44">
        <f>C33+C37+C40+C43+C46+C49+C52</f>
        <v>40</v>
      </c>
      <c r="D56" s="44"/>
      <c r="E56" s="45"/>
      <c r="F56" s="44">
        <f>F33+F37+F40+F43+F46+F52</f>
        <v>40</v>
      </c>
      <c r="G56" s="17"/>
      <c r="H56" s="10"/>
      <c r="I56" s="2"/>
    </row>
    <row r="57" spans="1:9" s="31" customFormat="1" ht="18" customHeight="1">
      <c r="A57" s="36">
        <v>2016</v>
      </c>
      <c r="B57" s="36"/>
      <c r="C57" s="35">
        <f>C34+C38+C41+C44+C47+C50+C53</f>
        <v>5</v>
      </c>
      <c r="D57" s="35"/>
      <c r="E57" s="38"/>
      <c r="F57" s="35">
        <f>F34+F38+F41+F44+F47+F50+F53</f>
        <v>5</v>
      </c>
      <c r="G57" s="47"/>
      <c r="H57" s="9"/>
      <c r="I57" s="5"/>
    </row>
    <row r="58" spans="1:9" s="31" customFormat="1" ht="25.5" customHeight="1">
      <c r="A58" s="137" t="s">
        <v>23</v>
      </c>
      <c r="B58" s="138"/>
      <c r="C58" s="138"/>
      <c r="D58" s="138"/>
      <c r="E58" s="138"/>
      <c r="F58" s="138"/>
      <c r="G58" s="138"/>
      <c r="H58" s="138"/>
      <c r="I58" s="139"/>
    </row>
    <row r="59" spans="1:9" s="31" customFormat="1" ht="19.5" customHeight="1">
      <c r="A59" s="1" t="s">
        <v>5</v>
      </c>
      <c r="B59" s="1"/>
      <c r="C59" s="1"/>
      <c r="D59" s="1"/>
      <c r="E59" s="1"/>
      <c r="F59" s="1"/>
      <c r="G59" s="1"/>
      <c r="H59" s="1"/>
      <c r="I59" s="1"/>
    </row>
    <row r="60" spans="1:9" s="31" customFormat="1" ht="18" customHeight="1">
      <c r="A60" s="118" t="s">
        <v>46</v>
      </c>
      <c r="B60" s="16">
        <v>2014</v>
      </c>
      <c r="C60" s="44">
        <v>137.6</v>
      </c>
      <c r="D60" s="44"/>
      <c r="E60" s="49"/>
      <c r="F60" s="47">
        <v>137.6</v>
      </c>
      <c r="G60" s="37"/>
      <c r="H60" s="9" t="s">
        <v>16</v>
      </c>
      <c r="I60" s="118" t="s">
        <v>26</v>
      </c>
    </row>
    <row r="61" spans="1:9" s="31" customFormat="1" ht="17.25" customHeight="1">
      <c r="A61" s="118"/>
      <c r="B61" s="36">
        <v>2015</v>
      </c>
      <c r="C61" s="44">
        <v>0</v>
      </c>
      <c r="D61" s="44"/>
      <c r="E61" s="49"/>
      <c r="F61" s="47">
        <v>0</v>
      </c>
      <c r="G61" s="37"/>
      <c r="H61" s="9" t="s">
        <v>16</v>
      </c>
      <c r="I61" s="118"/>
    </row>
    <row r="62" spans="1:9" s="31" customFormat="1" ht="18" customHeight="1">
      <c r="A62" s="118"/>
      <c r="B62" s="36">
        <v>2016</v>
      </c>
      <c r="C62" s="44">
        <v>60</v>
      </c>
      <c r="D62" s="44"/>
      <c r="E62" s="49"/>
      <c r="F62" s="47">
        <v>60</v>
      </c>
      <c r="G62" s="37"/>
      <c r="H62" s="9" t="s">
        <v>16</v>
      </c>
      <c r="I62" s="118"/>
    </row>
    <row r="63" spans="1:9" s="31" customFormat="1" ht="18" customHeight="1">
      <c r="A63" s="118" t="s">
        <v>118</v>
      </c>
      <c r="B63" s="16">
        <v>2014</v>
      </c>
      <c r="C63" s="44">
        <v>0</v>
      </c>
      <c r="D63" s="44"/>
      <c r="E63" s="49"/>
      <c r="F63" s="47">
        <v>0</v>
      </c>
      <c r="G63" s="37"/>
      <c r="H63" s="9" t="s">
        <v>16</v>
      </c>
      <c r="I63" s="118"/>
    </row>
    <row r="64" spans="1:9" s="31" customFormat="1" ht="17.25" customHeight="1">
      <c r="A64" s="118"/>
      <c r="B64" s="36">
        <v>2015</v>
      </c>
      <c r="C64" s="44">
        <v>0</v>
      </c>
      <c r="D64" s="44"/>
      <c r="E64" s="49"/>
      <c r="F64" s="47">
        <v>0</v>
      </c>
      <c r="G64" s="37"/>
      <c r="H64" s="9" t="s">
        <v>16</v>
      </c>
      <c r="I64" s="118"/>
    </row>
    <row r="65" spans="1:9" s="31" customFormat="1" ht="22.5" customHeight="1">
      <c r="A65" s="118"/>
      <c r="B65" s="36">
        <v>2016</v>
      </c>
      <c r="C65" s="44">
        <v>2</v>
      </c>
      <c r="D65" s="44"/>
      <c r="E65" s="49"/>
      <c r="F65" s="47">
        <v>2</v>
      </c>
      <c r="G65" s="37"/>
      <c r="H65" s="9" t="s">
        <v>16</v>
      </c>
      <c r="I65" s="118"/>
    </row>
    <row r="66" spans="1:9" s="31" customFormat="1" ht="17.25" customHeight="1">
      <c r="A66" s="118" t="s">
        <v>47</v>
      </c>
      <c r="B66" s="16">
        <v>2014</v>
      </c>
      <c r="C66" s="44">
        <v>0</v>
      </c>
      <c r="D66" s="44"/>
      <c r="E66" s="49"/>
      <c r="F66" s="47">
        <v>0</v>
      </c>
      <c r="G66" s="37"/>
      <c r="H66" s="9" t="s">
        <v>16</v>
      </c>
      <c r="I66" s="118"/>
    </row>
    <row r="67" spans="1:9" s="31" customFormat="1" ht="17.25" customHeight="1">
      <c r="A67" s="118"/>
      <c r="B67" s="36">
        <v>2015</v>
      </c>
      <c r="C67" s="44">
        <v>0</v>
      </c>
      <c r="D67" s="44"/>
      <c r="E67" s="49"/>
      <c r="F67" s="47">
        <v>0</v>
      </c>
      <c r="G67" s="37"/>
      <c r="H67" s="9" t="s">
        <v>16</v>
      </c>
      <c r="I67" s="118"/>
    </row>
    <row r="68" spans="1:9" s="31" customFormat="1" ht="17.25" customHeight="1">
      <c r="A68" s="118"/>
      <c r="B68" s="36">
        <v>2016</v>
      </c>
      <c r="C68" s="44">
        <v>20</v>
      </c>
      <c r="D68" s="44"/>
      <c r="E68" s="49"/>
      <c r="F68" s="47">
        <v>20</v>
      </c>
      <c r="G68" s="37"/>
      <c r="H68" s="9" t="s">
        <v>16</v>
      </c>
      <c r="I68" s="118"/>
    </row>
    <row r="69" spans="1:9" s="31" customFormat="1" ht="17.25" customHeight="1">
      <c r="A69" s="118" t="s">
        <v>48</v>
      </c>
      <c r="B69" s="16">
        <v>2014</v>
      </c>
      <c r="C69" s="44">
        <v>0</v>
      </c>
      <c r="D69" s="44"/>
      <c r="E69" s="49"/>
      <c r="F69" s="47">
        <v>0</v>
      </c>
      <c r="G69" s="37"/>
      <c r="H69" s="9" t="s">
        <v>16</v>
      </c>
      <c r="I69" s="118"/>
    </row>
    <row r="70" spans="1:9" s="31" customFormat="1" ht="17.25" customHeight="1">
      <c r="A70" s="118"/>
      <c r="B70" s="36">
        <v>2015</v>
      </c>
      <c r="C70" s="44">
        <v>0</v>
      </c>
      <c r="D70" s="44"/>
      <c r="E70" s="49"/>
      <c r="F70" s="47">
        <v>0</v>
      </c>
      <c r="G70" s="37"/>
      <c r="H70" s="9" t="s">
        <v>16</v>
      </c>
      <c r="I70" s="118"/>
    </row>
    <row r="71" spans="1:9" s="31" customFormat="1" ht="17.25" customHeight="1">
      <c r="A71" s="118"/>
      <c r="B71" s="36">
        <v>2016</v>
      </c>
      <c r="C71" s="44">
        <v>4</v>
      </c>
      <c r="D71" s="44"/>
      <c r="E71" s="49"/>
      <c r="F71" s="47">
        <v>4</v>
      </c>
      <c r="G71" s="37"/>
      <c r="H71" s="9" t="s">
        <v>16</v>
      </c>
      <c r="I71" s="118"/>
    </row>
    <row r="72" spans="1:9" s="31" customFormat="1" ht="17.25" customHeight="1">
      <c r="A72" s="119" t="s">
        <v>45</v>
      </c>
      <c r="B72" s="16">
        <v>2014</v>
      </c>
      <c r="C72" s="44">
        <v>0</v>
      </c>
      <c r="D72" s="44"/>
      <c r="E72" s="49"/>
      <c r="F72" s="47">
        <v>0</v>
      </c>
      <c r="G72" s="37"/>
      <c r="H72" s="9" t="s">
        <v>16</v>
      </c>
      <c r="I72" s="118"/>
    </row>
    <row r="73" spans="1:9" s="31" customFormat="1" ht="17.25" customHeight="1">
      <c r="A73" s="120"/>
      <c r="B73" s="36">
        <v>2015</v>
      </c>
      <c r="C73" s="44">
        <v>0</v>
      </c>
      <c r="D73" s="44"/>
      <c r="E73" s="49"/>
      <c r="F73" s="47">
        <v>0</v>
      </c>
      <c r="G73" s="37"/>
      <c r="H73" s="9" t="s">
        <v>16</v>
      </c>
      <c r="I73" s="118"/>
    </row>
    <row r="74" spans="1:9" s="31" customFormat="1" ht="17.25" customHeight="1">
      <c r="A74" s="121"/>
      <c r="B74" s="36">
        <v>2016</v>
      </c>
      <c r="C74" s="44">
        <v>20</v>
      </c>
      <c r="D74" s="44"/>
      <c r="E74" s="49"/>
      <c r="F74" s="47">
        <v>20</v>
      </c>
      <c r="G74" s="37"/>
      <c r="H74" s="9" t="s">
        <v>16</v>
      </c>
      <c r="I74" s="118"/>
    </row>
    <row r="75" spans="1:9" s="31" customFormat="1" ht="17.25" customHeight="1">
      <c r="A75" s="114" t="s">
        <v>109</v>
      </c>
      <c r="B75" s="16">
        <v>2014</v>
      </c>
      <c r="C75" s="44">
        <v>0</v>
      </c>
      <c r="D75" s="44"/>
      <c r="E75" s="49"/>
      <c r="F75" s="47">
        <v>0</v>
      </c>
      <c r="G75" s="37"/>
      <c r="H75" s="9" t="s">
        <v>16</v>
      </c>
      <c r="I75" s="118"/>
    </row>
    <row r="76" spans="1:9" s="31" customFormat="1" ht="17.25" customHeight="1">
      <c r="A76" s="115"/>
      <c r="B76" s="36">
        <v>2015</v>
      </c>
      <c r="C76" s="44">
        <v>0</v>
      </c>
      <c r="D76" s="44"/>
      <c r="E76" s="49"/>
      <c r="F76" s="47">
        <v>0</v>
      </c>
      <c r="G76" s="37"/>
      <c r="H76" s="9" t="s">
        <v>16</v>
      </c>
      <c r="I76" s="118"/>
    </row>
    <row r="77" spans="1:9" s="31" customFormat="1" ht="17.25" customHeight="1">
      <c r="A77" s="116"/>
      <c r="B77" s="36">
        <v>2016</v>
      </c>
      <c r="C77" s="44">
        <v>15</v>
      </c>
      <c r="D77" s="44"/>
      <c r="E77" s="49"/>
      <c r="F77" s="47">
        <v>15</v>
      </c>
      <c r="G77" s="37"/>
      <c r="H77" s="9" t="s">
        <v>16</v>
      </c>
      <c r="I77" s="118"/>
    </row>
    <row r="78" spans="1:9" s="43" customFormat="1" ht="29.25" customHeight="1">
      <c r="A78" s="21" t="s">
        <v>42</v>
      </c>
      <c r="B78" s="40"/>
      <c r="C78" s="41">
        <f>C79+C80+C81</f>
        <v>258.6</v>
      </c>
      <c r="D78" s="41"/>
      <c r="E78" s="42"/>
      <c r="F78" s="41">
        <f>F79+F80+F81</f>
        <v>258.6</v>
      </c>
      <c r="G78" s="40"/>
      <c r="H78" s="22"/>
      <c r="I78" s="55"/>
    </row>
    <row r="79" spans="1:9" s="46" customFormat="1" ht="21.75" customHeight="1">
      <c r="A79" s="16">
        <v>2014</v>
      </c>
      <c r="B79" s="17"/>
      <c r="C79" s="44">
        <f>C60+C63+C66+C69+C72+C75</f>
        <v>137.6</v>
      </c>
      <c r="D79" s="44"/>
      <c r="E79" s="45"/>
      <c r="F79" s="44">
        <f>F60+F63+F66+F69+F72</f>
        <v>137.6</v>
      </c>
      <c r="G79" s="17"/>
      <c r="H79" s="10"/>
      <c r="I79" s="2"/>
    </row>
    <row r="80" spans="1:9" s="46" customFormat="1" ht="21.75" customHeight="1">
      <c r="A80" s="36">
        <v>2015</v>
      </c>
      <c r="B80" s="17"/>
      <c r="C80" s="44">
        <f>C61+C64+C67+C70+C73+C76</f>
        <v>0</v>
      </c>
      <c r="D80" s="44"/>
      <c r="E80" s="45"/>
      <c r="F80" s="44">
        <f>F61+F64+F67+F70+F73</f>
        <v>0</v>
      </c>
      <c r="G80" s="17"/>
      <c r="H80" s="10"/>
      <c r="I80" s="2"/>
    </row>
    <row r="81" spans="1:9" s="31" customFormat="1" ht="18.75" customHeight="1">
      <c r="A81" s="36">
        <v>2016</v>
      </c>
      <c r="B81" s="17"/>
      <c r="C81" s="44">
        <f>C62+C65+C68+C71+C74+C77</f>
        <v>121</v>
      </c>
      <c r="D81" s="44"/>
      <c r="E81" s="38"/>
      <c r="F81" s="44">
        <f>F62+F65+F68+F71+F74+F77</f>
        <v>121</v>
      </c>
      <c r="G81" s="47"/>
      <c r="H81" s="9"/>
      <c r="I81" s="56"/>
    </row>
    <row r="82" spans="1:9" s="31" customFormat="1" ht="22.5" customHeight="1">
      <c r="A82" s="164" t="s">
        <v>27</v>
      </c>
      <c r="B82" s="164"/>
      <c r="C82" s="164"/>
      <c r="D82" s="164"/>
      <c r="E82" s="164"/>
      <c r="F82" s="164"/>
      <c r="G82" s="164"/>
      <c r="H82" s="164"/>
      <c r="I82" s="164"/>
    </row>
    <row r="83" spans="1:9" s="31" customFormat="1" ht="24.75" customHeight="1">
      <c r="A83" s="1" t="s">
        <v>5</v>
      </c>
      <c r="B83" s="1"/>
      <c r="C83" s="1"/>
      <c r="D83" s="1"/>
      <c r="E83" s="1"/>
      <c r="F83" s="1"/>
      <c r="G83" s="1"/>
      <c r="H83" s="1"/>
      <c r="I83" s="104"/>
    </row>
    <row r="84" spans="1:9" s="31" customFormat="1" ht="18" customHeight="1">
      <c r="A84" s="118" t="s">
        <v>49</v>
      </c>
      <c r="B84" s="16">
        <v>2014</v>
      </c>
      <c r="C84" s="44">
        <v>0</v>
      </c>
      <c r="D84" s="44"/>
      <c r="E84" s="49"/>
      <c r="F84" s="47">
        <v>0</v>
      </c>
      <c r="G84" s="37"/>
      <c r="H84" s="9" t="s">
        <v>16</v>
      </c>
      <c r="I84" s="134" t="s">
        <v>73</v>
      </c>
    </row>
    <row r="85" spans="1:9" s="31" customFormat="1" ht="17.25" customHeight="1">
      <c r="A85" s="118"/>
      <c r="B85" s="36">
        <v>2015</v>
      </c>
      <c r="C85" s="44">
        <v>6</v>
      </c>
      <c r="D85" s="44"/>
      <c r="E85" s="49"/>
      <c r="F85" s="47">
        <v>6</v>
      </c>
      <c r="G85" s="37"/>
      <c r="H85" s="9" t="s">
        <v>16</v>
      </c>
      <c r="I85" s="141"/>
    </row>
    <row r="86" spans="1:9" s="31" customFormat="1" ht="35.25" customHeight="1">
      <c r="A86" s="118"/>
      <c r="B86" s="36">
        <v>2016</v>
      </c>
      <c r="C86" s="44">
        <v>15</v>
      </c>
      <c r="D86" s="44"/>
      <c r="E86" s="49"/>
      <c r="F86" s="47">
        <v>15</v>
      </c>
      <c r="G86" s="37"/>
      <c r="H86" s="9" t="s">
        <v>16</v>
      </c>
      <c r="I86" s="141"/>
    </row>
    <row r="87" spans="1:9" s="31" customFormat="1" ht="57.75" customHeight="1">
      <c r="A87" s="56" t="s">
        <v>50</v>
      </c>
      <c r="B87" s="17"/>
      <c r="C87" s="44"/>
      <c r="D87" s="44"/>
      <c r="E87" s="49"/>
      <c r="F87" s="47"/>
      <c r="G87" s="37"/>
      <c r="H87" s="9"/>
      <c r="I87" s="141"/>
    </row>
    <row r="88" spans="1:9" s="31" customFormat="1" ht="18" customHeight="1">
      <c r="A88" s="118" t="s">
        <v>115</v>
      </c>
      <c r="B88" s="16">
        <v>2014</v>
      </c>
      <c r="C88" s="77">
        <v>11.76939</v>
      </c>
      <c r="D88" s="44"/>
      <c r="E88" s="49"/>
      <c r="F88" s="78">
        <v>11.76939</v>
      </c>
      <c r="G88" s="37"/>
      <c r="H88" s="9" t="s">
        <v>16</v>
      </c>
      <c r="I88" s="141"/>
    </row>
    <row r="89" spans="1:9" s="31" customFormat="1" ht="17.25" customHeight="1">
      <c r="A89" s="118"/>
      <c r="B89" s="36">
        <v>2015</v>
      </c>
      <c r="C89" s="44">
        <v>39.79</v>
      </c>
      <c r="D89" s="44"/>
      <c r="E89" s="49"/>
      <c r="F89" s="47">
        <v>39.79</v>
      </c>
      <c r="G89" s="37"/>
      <c r="H89" s="9" t="s">
        <v>16</v>
      </c>
      <c r="I89" s="141"/>
    </row>
    <row r="90" spans="1:9" s="31" customFormat="1" ht="36" customHeight="1">
      <c r="A90" s="118"/>
      <c r="B90" s="36">
        <v>2016</v>
      </c>
      <c r="C90" s="44">
        <v>40</v>
      </c>
      <c r="D90" s="44"/>
      <c r="E90" s="49"/>
      <c r="F90" s="47">
        <v>40</v>
      </c>
      <c r="G90" s="37"/>
      <c r="H90" s="9" t="s">
        <v>16</v>
      </c>
      <c r="I90" s="141"/>
    </row>
    <row r="91" spans="1:9" s="31" customFormat="1" ht="17.25" customHeight="1">
      <c r="A91" s="118" t="s">
        <v>51</v>
      </c>
      <c r="B91" s="16">
        <v>2014</v>
      </c>
      <c r="C91" s="44">
        <v>0</v>
      </c>
      <c r="D91" s="44"/>
      <c r="E91" s="49"/>
      <c r="F91" s="47">
        <v>0</v>
      </c>
      <c r="G91" s="37"/>
      <c r="H91" s="9" t="s">
        <v>16</v>
      </c>
      <c r="I91" s="141"/>
    </row>
    <row r="92" spans="1:9" s="31" customFormat="1" ht="17.25" customHeight="1">
      <c r="A92" s="118"/>
      <c r="B92" s="36">
        <v>2015</v>
      </c>
      <c r="C92" s="44">
        <v>0</v>
      </c>
      <c r="D92" s="44"/>
      <c r="E92" s="49"/>
      <c r="F92" s="47">
        <v>0</v>
      </c>
      <c r="G92" s="37"/>
      <c r="H92" s="9" t="s">
        <v>16</v>
      </c>
      <c r="I92" s="141"/>
    </row>
    <row r="93" spans="1:9" s="31" customFormat="1" ht="24.75" customHeight="1">
      <c r="A93" s="118"/>
      <c r="B93" s="36">
        <v>2016</v>
      </c>
      <c r="C93" s="44">
        <v>0</v>
      </c>
      <c r="D93" s="44"/>
      <c r="E93" s="49"/>
      <c r="F93" s="47">
        <v>0</v>
      </c>
      <c r="G93" s="37"/>
      <c r="H93" s="9" t="s">
        <v>16</v>
      </c>
      <c r="I93" s="135"/>
    </row>
    <row r="94" spans="1:9" s="31" customFormat="1" ht="17.25" customHeight="1">
      <c r="A94" s="118" t="s">
        <v>52</v>
      </c>
      <c r="B94" s="16">
        <v>2014</v>
      </c>
      <c r="C94" s="44">
        <v>0</v>
      </c>
      <c r="D94" s="44"/>
      <c r="E94" s="49"/>
      <c r="F94" s="47">
        <v>0</v>
      </c>
      <c r="G94" s="37"/>
      <c r="H94" s="9" t="s">
        <v>16</v>
      </c>
      <c r="I94" s="57"/>
    </row>
    <row r="95" spans="1:9" s="31" customFormat="1" ht="17.25" customHeight="1">
      <c r="A95" s="118"/>
      <c r="B95" s="36">
        <v>2015</v>
      </c>
      <c r="C95" s="44">
        <v>0</v>
      </c>
      <c r="D95" s="44"/>
      <c r="E95" s="49"/>
      <c r="F95" s="47">
        <v>0</v>
      </c>
      <c r="G95" s="37"/>
      <c r="H95" s="9" t="s">
        <v>16</v>
      </c>
      <c r="I95" s="57"/>
    </row>
    <row r="96" spans="1:9" s="31" customFormat="1" ht="42" customHeight="1">
      <c r="A96" s="118"/>
      <c r="B96" s="36">
        <v>2016</v>
      </c>
      <c r="C96" s="44">
        <v>30</v>
      </c>
      <c r="D96" s="44"/>
      <c r="E96" s="49"/>
      <c r="F96" s="47">
        <v>30</v>
      </c>
      <c r="G96" s="37"/>
      <c r="H96" s="9" t="s">
        <v>16</v>
      </c>
      <c r="I96" s="57"/>
    </row>
    <row r="97" spans="1:9" s="31" customFormat="1" ht="22.5" customHeight="1">
      <c r="A97" s="118" t="s">
        <v>53</v>
      </c>
      <c r="B97" s="16">
        <v>2014</v>
      </c>
      <c r="C97" s="44">
        <v>17.769</v>
      </c>
      <c r="D97" s="44"/>
      <c r="E97" s="49"/>
      <c r="F97" s="47">
        <v>17.769</v>
      </c>
      <c r="G97" s="37"/>
      <c r="H97" s="9" t="s">
        <v>16</v>
      </c>
      <c r="I97" s="57"/>
    </row>
    <row r="98" spans="1:9" s="31" customFormat="1" ht="19.5" customHeight="1">
      <c r="A98" s="118"/>
      <c r="B98" s="36">
        <v>2015</v>
      </c>
      <c r="C98" s="44">
        <v>0</v>
      </c>
      <c r="D98" s="44"/>
      <c r="E98" s="49"/>
      <c r="F98" s="47">
        <v>0</v>
      </c>
      <c r="G98" s="37"/>
      <c r="H98" s="9" t="s">
        <v>16</v>
      </c>
      <c r="I98" s="57"/>
    </row>
    <row r="99" spans="1:9" s="31" customFormat="1" ht="17.25" customHeight="1">
      <c r="A99" s="118"/>
      <c r="B99" s="36">
        <v>2016</v>
      </c>
      <c r="C99" s="44">
        <v>20</v>
      </c>
      <c r="D99" s="44"/>
      <c r="E99" s="49"/>
      <c r="F99" s="47">
        <v>20</v>
      </c>
      <c r="G99" s="37"/>
      <c r="H99" s="9" t="s">
        <v>16</v>
      </c>
      <c r="I99" s="57"/>
    </row>
    <row r="100" spans="1:9" s="31" customFormat="1" ht="52.5" customHeight="1">
      <c r="A100" s="56" t="s">
        <v>54</v>
      </c>
      <c r="B100" s="17"/>
      <c r="C100" s="44"/>
      <c r="D100" s="44"/>
      <c r="E100" s="49"/>
      <c r="F100" s="47"/>
      <c r="G100" s="37"/>
      <c r="H100" s="9"/>
      <c r="I100" s="57"/>
    </row>
    <row r="101" spans="1:9" s="31" customFormat="1" ht="22.5" customHeight="1">
      <c r="A101" s="114" t="s">
        <v>80</v>
      </c>
      <c r="B101" s="16">
        <v>2014</v>
      </c>
      <c r="C101" s="44">
        <v>0</v>
      </c>
      <c r="D101" s="44"/>
      <c r="E101" s="49"/>
      <c r="F101" s="47">
        <v>0</v>
      </c>
      <c r="G101" s="37"/>
      <c r="H101" s="9" t="s">
        <v>16</v>
      </c>
      <c r="I101" s="166" t="s">
        <v>74</v>
      </c>
    </row>
    <row r="102" spans="1:9" s="31" customFormat="1" ht="22.5" customHeight="1">
      <c r="A102" s="115"/>
      <c r="B102" s="36">
        <v>2015</v>
      </c>
      <c r="C102" s="44">
        <v>20</v>
      </c>
      <c r="D102" s="44"/>
      <c r="E102" s="49"/>
      <c r="F102" s="47">
        <v>20</v>
      </c>
      <c r="G102" s="37"/>
      <c r="H102" s="9" t="s">
        <v>16</v>
      </c>
      <c r="I102" s="166"/>
    </row>
    <row r="103" spans="1:9" s="31" customFormat="1" ht="22.5" customHeight="1">
      <c r="A103" s="115"/>
      <c r="B103" s="36">
        <v>2016</v>
      </c>
      <c r="C103" s="44">
        <v>5</v>
      </c>
      <c r="D103" s="44"/>
      <c r="E103" s="49"/>
      <c r="F103" s="47">
        <v>5</v>
      </c>
      <c r="G103" s="37"/>
      <c r="H103" s="9" t="s">
        <v>16</v>
      </c>
      <c r="I103" s="166"/>
    </row>
    <row r="104" spans="1:9" s="31" customFormat="1" ht="22.5" customHeight="1">
      <c r="A104" s="114" t="s">
        <v>107</v>
      </c>
      <c r="B104" s="16">
        <v>2014</v>
      </c>
      <c r="C104" s="44">
        <v>0</v>
      </c>
      <c r="D104" s="44"/>
      <c r="E104" s="49"/>
      <c r="F104" s="47">
        <v>0</v>
      </c>
      <c r="G104" s="37"/>
      <c r="H104" s="9" t="s">
        <v>16</v>
      </c>
      <c r="I104" s="166"/>
    </row>
    <row r="105" spans="1:9" s="31" customFormat="1" ht="22.5" customHeight="1">
      <c r="A105" s="115"/>
      <c r="B105" s="36">
        <v>2015</v>
      </c>
      <c r="C105" s="74">
        <v>0</v>
      </c>
      <c r="D105" s="44"/>
      <c r="E105" s="49"/>
      <c r="F105" s="47">
        <v>0</v>
      </c>
      <c r="G105" s="37"/>
      <c r="H105" s="9" t="s">
        <v>16</v>
      </c>
      <c r="I105" s="166"/>
    </row>
    <row r="106" spans="1:9" s="31" customFormat="1" ht="22.5" customHeight="1">
      <c r="A106" s="116"/>
      <c r="B106" s="36">
        <v>2016</v>
      </c>
      <c r="C106" s="44">
        <v>0</v>
      </c>
      <c r="D106" s="44"/>
      <c r="E106" s="49"/>
      <c r="F106" s="47">
        <v>0</v>
      </c>
      <c r="G106" s="37"/>
      <c r="H106" s="9" t="s">
        <v>16</v>
      </c>
      <c r="I106" s="166"/>
    </row>
    <row r="107" spans="1:9" s="31" customFormat="1" ht="22.5" customHeight="1">
      <c r="A107" s="114" t="s">
        <v>108</v>
      </c>
      <c r="B107" s="16">
        <v>2014</v>
      </c>
      <c r="C107" s="44">
        <v>0</v>
      </c>
      <c r="D107" s="44"/>
      <c r="E107" s="49"/>
      <c r="F107" s="47">
        <v>0</v>
      </c>
      <c r="G107" s="37"/>
      <c r="H107" s="9" t="s">
        <v>16</v>
      </c>
      <c r="I107" s="166"/>
    </row>
    <row r="108" spans="1:9" s="31" customFormat="1" ht="22.5" customHeight="1">
      <c r="A108" s="115"/>
      <c r="B108" s="36">
        <v>2015</v>
      </c>
      <c r="C108" s="74">
        <v>8.08</v>
      </c>
      <c r="D108" s="44"/>
      <c r="E108" s="49"/>
      <c r="F108" s="47">
        <v>8.08</v>
      </c>
      <c r="G108" s="37"/>
      <c r="H108" s="9" t="s">
        <v>16</v>
      </c>
      <c r="I108" s="166"/>
    </row>
    <row r="109" spans="1:9" s="31" customFormat="1" ht="21" customHeight="1">
      <c r="A109" s="116"/>
      <c r="B109" s="36">
        <v>2016</v>
      </c>
      <c r="C109" s="44">
        <v>0</v>
      </c>
      <c r="D109" s="44"/>
      <c r="E109" s="49"/>
      <c r="F109" s="47">
        <v>0</v>
      </c>
      <c r="G109" s="37"/>
      <c r="H109" s="9" t="s">
        <v>16</v>
      </c>
      <c r="I109" s="166"/>
    </row>
    <row r="110" spans="1:9" s="43" customFormat="1" ht="22.5" customHeight="1">
      <c r="A110" s="21" t="s">
        <v>41</v>
      </c>
      <c r="B110" s="40"/>
      <c r="C110" s="89">
        <f>C111+C112+C113</f>
        <v>213.40839</v>
      </c>
      <c r="D110" s="41"/>
      <c r="E110" s="42"/>
      <c r="F110" s="89">
        <f>F84+F85+F86+F88+F89+F90+F91+F92+F93+F94+F95+F96+F97+F98+F99+F101+F102+F103+F104+F105+F108</f>
        <v>213.40839000000003</v>
      </c>
      <c r="G110" s="40"/>
      <c r="H110" s="22"/>
      <c r="I110" s="55"/>
    </row>
    <row r="111" spans="1:9" s="46" customFormat="1" ht="21.75" customHeight="1">
      <c r="A111" s="16">
        <v>2014</v>
      </c>
      <c r="B111" s="17"/>
      <c r="C111" s="77">
        <f>C84+C88+C91+C94+C97+C101+C104+C107</f>
        <v>29.53839</v>
      </c>
      <c r="D111" s="44"/>
      <c r="E111" s="45"/>
      <c r="F111" s="77">
        <f>F84+F88+F91+F94+F97+F101</f>
        <v>29.53839</v>
      </c>
      <c r="G111" s="44"/>
      <c r="H111" s="10"/>
      <c r="I111" s="2"/>
    </row>
    <row r="112" spans="1:9" s="46" customFormat="1" ht="15.75" customHeight="1">
      <c r="A112" s="36">
        <v>2015</v>
      </c>
      <c r="B112" s="17"/>
      <c r="C112" s="44">
        <f>C85+C89+C92+C95+C98+C102+C105+C108</f>
        <v>73.86999999999999</v>
      </c>
      <c r="D112" s="44"/>
      <c r="E112" s="45"/>
      <c r="F112" s="44">
        <f>F85+F89+F92+F95+F98+F102+F105+F108</f>
        <v>73.86999999999999</v>
      </c>
      <c r="G112" s="17"/>
      <c r="H112" s="10"/>
      <c r="I112" s="2"/>
    </row>
    <row r="113" spans="1:9" s="31" customFormat="1" ht="16.5" customHeight="1">
      <c r="A113" s="36">
        <v>2016</v>
      </c>
      <c r="B113" s="17"/>
      <c r="C113" s="44">
        <f>C86+C90+C93+C96+C99+C103+C106+C109</f>
        <v>110</v>
      </c>
      <c r="D113" s="44"/>
      <c r="E113" s="38"/>
      <c r="F113" s="44">
        <f>F86+F90+F93+F96+F99+F103+F106+F109</f>
        <v>110</v>
      </c>
      <c r="G113" s="13"/>
      <c r="H113" s="9"/>
      <c r="I113" s="56"/>
    </row>
    <row r="114" spans="1:9" s="31" customFormat="1" ht="25.5" customHeight="1">
      <c r="A114" s="168" t="s">
        <v>110</v>
      </c>
      <c r="B114" s="169"/>
      <c r="C114" s="169"/>
      <c r="D114" s="169"/>
      <c r="E114" s="169"/>
      <c r="F114" s="169"/>
      <c r="G114" s="169"/>
      <c r="H114" s="169"/>
      <c r="I114" s="170"/>
    </row>
    <row r="115" spans="1:9" s="31" customFormat="1" ht="21.75" customHeight="1">
      <c r="A115" s="1" t="s">
        <v>5</v>
      </c>
      <c r="B115" s="2"/>
      <c r="C115" s="2"/>
      <c r="D115" s="2"/>
      <c r="E115" s="2"/>
      <c r="F115" s="2"/>
      <c r="G115" s="2"/>
      <c r="H115" s="2"/>
      <c r="I115" s="2"/>
    </row>
    <row r="116" spans="1:9" s="31" customFormat="1" ht="15.75">
      <c r="A116" s="114" t="s">
        <v>116</v>
      </c>
      <c r="B116" s="16">
        <v>2014</v>
      </c>
      <c r="C116" s="50">
        <v>0</v>
      </c>
      <c r="D116" s="14"/>
      <c r="E116" s="14"/>
      <c r="F116" s="51">
        <v>0</v>
      </c>
      <c r="G116" s="14"/>
      <c r="H116" s="9" t="s">
        <v>100</v>
      </c>
      <c r="I116" s="130" t="s">
        <v>117</v>
      </c>
    </row>
    <row r="117" spans="1:9" s="31" customFormat="1" ht="15.75">
      <c r="A117" s="115"/>
      <c r="B117" s="36">
        <v>2015</v>
      </c>
      <c r="C117" s="50">
        <v>0</v>
      </c>
      <c r="D117" s="14"/>
      <c r="E117" s="14"/>
      <c r="F117" s="51">
        <v>0</v>
      </c>
      <c r="G117" s="14"/>
      <c r="H117" s="9" t="s">
        <v>100</v>
      </c>
      <c r="I117" s="131"/>
    </row>
    <row r="118" spans="1:9" s="31" customFormat="1" ht="21.75" customHeight="1">
      <c r="A118" s="116"/>
      <c r="B118" s="36">
        <v>2016</v>
      </c>
      <c r="C118" s="50">
        <v>40</v>
      </c>
      <c r="D118" s="14"/>
      <c r="E118" s="14"/>
      <c r="F118" s="51">
        <v>40</v>
      </c>
      <c r="G118" s="14"/>
      <c r="H118" s="9" t="s">
        <v>100</v>
      </c>
      <c r="I118" s="131"/>
    </row>
    <row r="119" spans="1:9" s="31" customFormat="1" ht="15.75">
      <c r="A119" s="114" t="s">
        <v>113</v>
      </c>
      <c r="B119" s="16">
        <v>2014</v>
      </c>
      <c r="C119" s="50">
        <v>0</v>
      </c>
      <c r="D119" s="14"/>
      <c r="E119" s="14"/>
      <c r="F119" s="51">
        <v>0</v>
      </c>
      <c r="G119" s="14"/>
      <c r="H119" s="9" t="s">
        <v>100</v>
      </c>
      <c r="I119" s="131"/>
    </row>
    <row r="120" spans="1:9" s="31" customFormat="1" ht="15.75">
      <c r="A120" s="115"/>
      <c r="B120" s="36">
        <v>2015</v>
      </c>
      <c r="C120" s="50">
        <v>0</v>
      </c>
      <c r="D120" s="14"/>
      <c r="E120" s="14"/>
      <c r="F120" s="51">
        <v>0</v>
      </c>
      <c r="G120" s="14"/>
      <c r="H120" s="9" t="s">
        <v>100</v>
      </c>
      <c r="I120" s="131"/>
    </row>
    <row r="121" spans="1:9" s="31" customFormat="1" ht="21" customHeight="1">
      <c r="A121" s="116"/>
      <c r="B121" s="36">
        <v>2016</v>
      </c>
      <c r="C121" s="50">
        <v>28</v>
      </c>
      <c r="D121" s="14"/>
      <c r="E121" s="14"/>
      <c r="F121" s="51">
        <v>28</v>
      </c>
      <c r="G121" s="14"/>
      <c r="H121" s="9" t="s">
        <v>100</v>
      </c>
      <c r="I121" s="131"/>
    </row>
    <row r="122" spans="1:9" s="31" customFormat="1" ht="21.75" customHeight="1">
      <c r="A122" s="114" t="s">
        <v>112</v>
      </c>
      <c r="B122" s="16">
        <v>2014</v>
      </c>
      <c r="C122" s="50">
        <v>0</v>
      </c>
      <c r="D122" s="44"/>
      <c r="E122" s="38"/>
      <c r="F122" s="51">
        <v>0</v>
      </c>
      <c r="G122" s="13"/>
      <c r="H122" s="9" t="s">
        <v>100</v>
      </c>
      <c r="I122" s="131"/>
    </row>
    <row r="123" spans="1:9" s="31" customFormat="1" ht="18.75" customHeight="1">
      <c r="A123" s="115"/>
      <c r="B123" s="36">
        <v>2015</v>
      </c>
      <c r="C123" s="50">
        <v>0</v>
      </c>
      <c r="D123" s="44"/>
      <c r="E123" s="38"/>
      <c r="F123" s="51">
        <v>0</v>
      </c>
      <c r="G123" s="13"/>
      <c r="H123" s="9" t="s">
        <v>100</v>
      </c>
      <c r="I123" s="131"/>
    </row>
    <row r="124" spans="1:9" s="31" customFormat="1" ht="26.25" customHeight="1">
      <c r="A124" s="116"/>
      <c r="B124" s="36">
        <v>2016</v>
      </c>
      <c r="C124" s="50">
        <v>10</v>
      </c>
      <c r="D124" s="44"/>
      <c r="E124" s="38"/>
      <c r="F124" s="51">
        <v>10</v>
      </c>
      <c r="G124" s="13"/>
      <c r="H124" s="9" t="s">
        <v>100</v>
      </c>
      <c r="I124" s="132"/>
    </row>
    <row r="125" spans="1:9" s="31" customFormat="1" ht="23.25" customHeight="1">
      <c r="A125" s="21" t="s">
        <v>111</v>
      </c>
      <c r="B125" s="40"/>
      <c r="C125" s="89">
        <f>C116++C117+C118+C119+C120+C121+C122+C123+C124</f>
        <v>78</v>
      </c>
      <c r="D125" s="41"/>
      <c r="E125" s="42"/>
      <c r="F125" s="89">
        <f>F126+F127+F128</f>
        <v>78</v>
      </c>
      <c r="G125" s="40"/>
      <c r="H125" s="22"/>
      <c r="I125" s="55"/>
    </row>
    <row r="126" spans="1:9" s="31" customFormat="1" ht="18.75" customHeight="1">
      <c r="A126" s="16">
        <v>2014</v>
      </c>
      <c r="B126" s="17"/>
      <c r="C126" s="77">
        <f>C116+C119+C122</f>
        <v>0</v>
      </c>
      <c r="D126" s="44"/>
      <c r="E126" s="45"/>
      <c r="F126" s="77">
        <f>F116+F119+F122</f>
        <v>0</v>
      </c>
      <c r="G126" s="13"/>
      <c r="H126" s="9"/>
      <c r="I126" s="14"/>
    </row>
    <row r="127" spans="1:9" s="31" customFormat="1" ht="25.5" customHeight="1">
      <c r="A127" s="36">
        <v>2015</v>
      </c>
      <c r="B127" s="17"/>
      <c r="C127" s="44">
        <f>C117+C120+C123</f>
        <v>0</v>
      </c>
      <c r="D127" s="44"/>
      <c r="E127" s="45"/>
      <c r="F127" s="44">
        <f>F117+F120+F123</f>
        <v>0</v>
      </c>
      <c r="G127" s="14"/>
      <c r="H127" s="14"/>
      <c r="I127" s="14"/>
    </row>
    <row r="128" spans="1:9" s="31" customFormat="1" ht="21.75" customHeight="1">
      <c r="A128" s="36">
        <v>2016</v>
      </c>
      <c r="B128" s="17"/>
      <c r="C128" s="44">
        <f>C118+C121+C124</f>
        <v>78</v>
      </c>
      <c r="D128" s="44"/>
      <c r="E128" s="38"/>
      <c r="F128" s="44">
        <f>F118+F121+F124</f>
        <v>78</v>
      </c>
      <c r="G128" s="14"/>
      <c r="H128" s="14"/>
      <c r="I128" s="14"/>
    </row>
    <row r="129" spans="1:9" s="31" customFormat="1" ht="22.5" customHeight="1">
      <c r="A129" s="19" t="s">
        <v>40</v>
      </c>
      <c r="B129" s="25"/>
      <c r="C129" s="81">
        <f>C132+C131+C130</f>
        <v>904.38246</v>
      </c>
      <c r="D129" s="27"/>
      <c r="E129" s="28"/>
      <c r="F129" s="81">
        <f>F130+F131+F132</f>
        <v>904.38246</v>
      </c>
      <c r="G129" s="29"/>
      <c r="H129" s="30"/>
      <c r="I129" s="30"/>
    </row>
    <row r="130" spans="1:9" s="31" customFormat="1" ht="15.75">
      <c r="A130" s="16">
        <v>2014</v>
      </c>
      <c r="B130" s="14"/>
      <c r="C130" s="82">
        <f>C27+C55+C79+C111+C126</f>
        <v>279.65923</v>
      </c>
      <c r="D130" s="14"/>
      <c r="E130" s="14"/>
      <c r="F130" s="82">
        <f>F27+F55+F79+F111+F126</f>
        <v>279.65923</v>
      </c>
      <c r="G130" s="14"/>
      <c r="H130" s="14"/>
      <c r="I130" s="14"/>
    </row>
    <row r="131" spans="1:9" s="31" customFormat="1" ht="15.75">
      <c r="A131" s="36">
        <v>2015</v>
      </c>
      <c r="B131" s="14"/>
      <c r="C131" s="82">
        <f>C28+C56+C80+C112+C127</f>
        <v>186.72323</v>
      </c>
      <c r="D131" s="14"/>
      <c r="E131" s="14"/>
      <c r="F131" s="82">
        <f>F28+F56+F80+F112+F127</f>
        <v>186.72323</v>
      </c>
      <c r="G131" s="14"/>
      <c r="H131" s="14"/>
      <c r="I131" s="14"/>
    </row>
    <row r="132" spans="1:9" s="31" customFormat="1" ht="15.75">
      <c r="A132" s="36">
        <v>2016</v>
      </c>
      <c r="B132" s="14"/>
      <c r="C132" s="24">
        <f>C29+C57+C81+C113+C128</f>
        <v>438</v>
      </c>
      <c r="D132" s="14"/>
      <c r="E132" s="14"/>
      <c r="F132" s="24">
        <f>F29+F57+F81+F113+F128</f>
        <v>438</v>
      </c>
      <c r="G132" s="101"/>
      <c r="H132" s="14"/>
      <c r="I132" s="14"/>
    </row>
    <row r="133" spans="1:9" s="34" customFormat="1" ht="32.25" customHeight="1">
      <c r="A133" s="127" t="s">
        <v>125</v>
      </c>
      <c r="B133" s="128"/>
      <c r="C133" s="128"/>
      <c r="D133" s="128"/>
      <c r="E133" s="128"/>
      <c r="F133" s="128"/>
      <c r="G133" s="128"/>
      <c r="H133" s="128"/>
      <c r="I133" s="129"/>
    </row>
    <row r="134" spans="1:9" s="31" customFormat="1" ht="36.75" customHeight="1">
      <c r="A134" s="155" t="s">
        <v>28</v>
      </c>
      <c r="B134" s="156"/>
      <c r="C134" s="156"/>
      <c r="D134" s="156"/>
      <c r="E134" s="156"/>
      <c r="F134" s="156"/>
      <c r="G134" s="156"/>
      <c r="H134" s="156"/>
      <c r="I134" s="157"/>
    </row>
    <row r="135" spans="1:9" s="31" customFormat="1" ht="21.75" customHeight="1">
      <c r="A135" s="165" t="s">
        <v>35</v>
      </c>
      <c r="B135" s="165"/>
      <c r="C135" s="165"/>
      <c r="D135" s="165"/>
      <c r="E135" s="165"/>
      <c r="F135" s="165"/>
      <c r="G135" s="165"/>
      <c r="H135" s="165"/>
      <c r="I135" s="165"/>
    </row>
    <row r="136" spans="1:9" s="31" customFormat="1" ht="19.5" customHeight="1">
      <c r="A136" s="167" t="s">
        <v>5</v>
      </c>
      <c r="B136" s="167"/>
      <c r="C136" s="167"/>
      <c r="D136" s="167"/>
      <c r="E136" s="167"/>
      <c r="F136" s="167"/>
      <c r="G136" s="167"/>
      <c r="H136" s="167"/>
      <c r="I136" s="167"/>
    </row>
    <row r="137" spans="1:9" s="31" customFormat="1" ht="30" customHeight="1">
      <c r="A137" s="117" t="s">
        <v>55</v>
      </c>
      <c r="B137" s="16">
        <v>2014</v>
      </c>
      <c r="C137" s="105">
        <v>1081.94</v>
      </c>
      <c r="D137" s="8"/>
      <c r="E137" s="8"/>
      <c r="F137" s="106">
        <v>1081.94</v>
      </c>
      <c r="G137" s="8"/>
      <c r="H137" s="9" t="s">
        <v>32</v>
      </c>
      <c r="I137" s="117" t="s">
        <v>29</v>
      </c>
    </row>
    <row r="138" spans="1:9" s="31" customFormat="1" ht="18.75" customHeight="1">
      <c r="A138" s="117"/>
      <c r="B138" s="36">
        <v>2015</v>
      </c>
      <c r="C138" s="44">
        <v>73.35</v>
      </c>
      <c r="D138" s="44"/>
      <c r="E138" s="37"/>
      <c r="F138" s="47">
        <v>73.35</v>
      </c>
      <c r="G138" s="37"/>
      <c r="H138" s="9" t="s">
        <v>32</v>
      </c>
      <c r="I138" s="117"/>
    </row>
    <row r="139" spans="1:9" s="31" customFormat="1" ht="80.25" customHeight="1">
      <c r="A139" s="117"/>
      <c r="B139" s="36">
        <v>2016</v>
      </c>
      <c r="C139" s="44">
        <v>0</v>
      </c>
      <c r="D139" s="44"/>
      <c r="E139" s="37"/>
      <c r="F139" s="47">
        <v>0</v>
      </c>
      <c r="G139" s="37"/>
      <c r="H139" s="9" t="s">
        <v>32</v>
      </c>
      <c r="I139" s="117"/>
    </row>
    <row r="140" spans="1:9" s="31" customFormat="1" ht="28.5" customHeight="1">
      <c r="A140" s="118" t="s">
        <v>56</v>
      </c>
      <c r="B140" s="16">
        <v>2014</v>
      </c>
      <c r="C140" s="44">
        <v>0</v>
      </c>
      <c r="D140" s="44"/>
      <c r="E140" s="38"/>
      <c r="F140" s="47">
        <v>0</v>
      </c>
      <c r="G140" s="38"/>
      <c r="H140" s="9" t="s">
        <v>16</v>
      </c>
      <c r="I140" s="118" t="s">
        <v>30</v>
      </c>
    </row>
    <row r="141" spans="1:9" s="31" customFormat="1" ht="22.5" customHeight="1">
      <c r="A141" s="118"/>
      <c r="B141" s="36">
        <v>2015</v>
      </c>
      <c r="C141" s="44">
        <v>0</v>
      </c>
      <c r="D141" s="44"/>
      <c r="E141" s="38"/>
      <c r="F141" s="47">
        <v>0</v>
      </c>
      <c r="G141" s="13"/>
      <c r="H141" s="9" t="s">
        <v>16</v>
      </c>
      <c r="I141" s="118"/>
    </row>
    <row r="142" spans="1:9" s="31" customFormat="1" ht="24.75" customHeight="1">
      <c r="A142" s="118"/>
      <c r="B142" s="36">
        <v>2016</v>
      </c>
      <c r="C142" s="44">
        <v>20</v>
      </c>
      <c r="D142" s="44"/>
      <c r="E142" s="38"/>
      <c r="F142" s="47">
        <v>20</v>
      </c>
      <c r="G142" s="13"/>
      <c r="H142" s="9" t="s">
        <v>16</v>
      </c>
      <c r="I142" s="118"/>
    </row>
    <row r="143" spans="1:9" s="31" customFormat="1" ht="26.25" customHeight="1">
      <c r="A143" s="118" t="s">
        <v>57</v>
      </c>
      <c r="B143" s="16">
        <v>2014</v>
      </c>
      <c r="C143" s="44">
        <v>6000</v>
      </c>
      <c r="D143" s="44"/>
      <c r="E143" s="38"/>
      <c r="F143" s="47">
        <v>6000</v>
      </c>
      <c r="G143" s="38"/>
      <c r="H143" s="9" t="s">
        <v>32</v>
      </c>
      <c r="I143" s="118"/>
    </row>
    <row r="144" spans="1:9" s="31" customFormat="1" ht="18.75" customHeight="1">
      <c r="A144" s="118"/>
      <c r="B144" s="36">
        <v>2015</v>
      </c>
      <c r="C144" s="44">
        <v>5988</v>
      </c>
      <c r="D144" s="44"/>
      <c r="E144" s="38"/>
      <c r="F144" s="47">
        <v>5988</v>
      </c>
      <c r="G144" s="13"/>
      <c r="H144" s="9" t="s">
        <v>32</v>
      </c>
      <c r="I144" s="118"/>
    </row>
    <row r="145" spans="1:9" s="31" customFormat="1" ht="19.5" customHeight="1">
      <c r="A145" s="118"/>
      <c r="B145" s="36">
        <v>2016</v>
      </c>
      <c r="C145" s="44">
        <v>6000</v>
      </c>
      <c r="D145" s="44"/>
      <c r="E145" s="38"/>
      <c r="F145" s="47">
        <v>6000</v>
      </c>
      <c r="G145" s="13"/>
      <c r="H145" s="9" t="s">
        <v>32</v>
      </c>
      <c r="I145" s="118"/>
    </row>
    <row r="146" spans="1:9" s="31" customFormat="1" ht="30" customHeight="1">
      <c r="A146" s="118" t="s">
        <v>58</v>
      </c>
      <c r="B146" s="16">
        <v>2014</v>
      </c>
      <c r="C146" s="44">
        <v>0</v>
      </c>
      <c r="D146" s="44"/>
      <c r="E146" s="38"/>
      <c r="F146" s="47">
        <v>0</v>
      </c>
      <c r="G146" s="38"/>
      <c r="H146" s="9" t="s">
        <v>16</v>
      </c>
      <c r="I146" s="118" t="s">
        <v>30</v>
      </c>
    </row>
    <row r="147" spans="1:9" s="31" customFormat="1" ht="29.25" customHeight="1">
      <c r="A147" s="118"/>
      <c r="B147" s="36">
        <v>2015</v>
      </c>
      <c r="C147" s="44">
        <v>0</v>
      </c>
      <c r="D147" s="44"/>
      <c r="E147" s="38"/>
      <c r="F147" s="47">
        <v>0</v>
      </c>
      <c r="G147" s="13"/>
      <c r="H147" s="9" t="s">
        <v>16</v>
      </c>
      <c r="I147" s="118"/>
    </row>
    <row r="148" spans="1:9" s="31" customFormat="1" ht="22.5" customHeight="1">
      <c r="A148" s="118"/>
      <c r="B148" s="36">
        <v>2016</v>
      </c>
      <c r="C148" s="44">
        <v>10</v>
      </c>
      <c r="D148" s="44"/>
      <c r="E148" s="38"/>
      <c r="F148" s="47">
        <v>10</v>
      </c>
      <c r="G148" s="13"/>
      <c r="H148" s="9" t="s">
        <v>16</v>
      </c>
      <c r="I148" s="118"/>
    </row>
    <row r="149" spans="1:9" s="31" customFormat="1" ht="21.75" customHeight="1">
      <c r="A149" s="118" t="s">
        <v>104</v>
      </c>
      <c r="B149" s="16">
        <v>2014</v>
      </c>
      <c r="C149" s="45">
        <v>24.7038</v>
      </c>
      <c r="D149" s="44"/>
      <c r="E149" s="38"/>
      <c r="F149" s="38">
        <v>24.7038</v>
      </c>
      <c r="G149" s="38"/>
      <c r="H149" s="9" t="s">
        <v>32</v>
      </c>
      <c r="I149" s="118" t="s">
        <v>30</v>
      </c>
    </row>
    <row r="150" spans="1:9" s="31" customFormat="1" ht="21.75" customHeight="1">
      <c r="A150" s="118"/>
      <c r="B150" s="36">
        <v>2015</v>
      </c>
      <c r="C150" s="77">
        <v>273.03261</v>
      </c>
      <c r="D150" s="44"/>
      <c r="E150" s="38"/>
      <c r="F150" s="78">
        <v>273.03261</v>
      </c>
      <c r="G150" s="13"/>
      <c r="H150" s="9" t="s">
        <v>32</v>
      </c>
      <c r="I150" s="118"/>
    </row>
    <row r="151" spans="1:9" s="31" customFormat="1" ht="27.75" customHeight="1">
      <c r="A151" s="118"/>
      <c r="B151" s="36">
        <v>2016</v>
      </c>
      <c r="C151" s="44">
        <v>100</v>
      </c>
      <c r="D151" s="44"/>
      <c r="E151" s="38"/>
      <c r="F151" s="47">
        <v>100</v>
      </c>
      <c r="G151" s="13"/>
      <c r="H151" s="9" t="s">
        <v>32</v>
      </c>
      <c r="I151" s="118"/>
    </row>
    <row r="152" spans="1:9" s="31" customFormat="1" ht="21.75" customHeight="1">
      <c r="A152" s="118" t="s">
        <v>59</v>
      </c>
      <c r="B152" s="16">
        <v>2014</v>
      </c>
      <c r="C152" s="44">
        <v>0</v>
      </c>
      <c r="D152" s="44"/>
      <c r="E152" s="38"/>
      <c r="F152" s="47">
        <v>0</v>
      </c>
      <c r="G152" s="13"/>
      <c r="H152" s="9" t="s">
        <v>32</v>
      </c>
      <c r="I152" s="118" t="s">
        <v>31</v>
      </c>
    </row>
    <row r="153" spans="1:9" s="31" customFormat="1" ht="29.25" customHeight="1">
      <c r="A153" s="118"/>
      <c r="B153" s="36">
        <v>2015</v>
      </c>
      <c r="C153" s="44">
        <v>0</v>
      </c>
      <c r="D153" s="44"/>
      <c r="E153" s="38"/>
      <c r="F153" s="47">
        <v>0</v>
      </c>
      <c r="G153" s="38"/>
      <c r="H153" s="9" t="s">
        <v>32</v>
      </c>
      <c r="I153" s="118"/>
    </row>
    <row r="154" spans="1:9" s="31" customFormat="1" ht="45.75" customHeight="1">
      <c r="A154" s="118"/>
      <c r="B154" s="36">
        <v>2016</v>
      </c>
      <c r="C154" s="44">
        <v>0</v>
      </c>
      <c r="D154" s="44"/>
      <c r="E154" s="38"/>
      <c r="F154" s="47">
        <v>0</v>
      </c>
      <c r="G154" s="13"/>
      <c r="H154" s="9" t="s">
        <v>32</v>
      </c>
      <c r="I154" s="118"/>
    </row>
    <row r="155" spans="1:9" s="31" customFormat="1" ht="28.5" customHeight="1">
      <c r="A155" s="118" t="s">
        <v>60</v>
      </c>
      <c r="B155" s="16">
        <v>2014</v>
      </c>
      <c r="C155" s="44">
        <v>0</v>
      </c>
      <c r="D155" s="44"/>
      <c r="E155" s="38"/>
      <c r="F155" s="47">
        <v>0</v>
      </c>
      <c r="G155" s="13"/>
      <c r="H155" s="9" t="s">
        <v>16</v>
      </c>
      <c r="I155" s="118" t="s">
        <v>30</v>
      </c>
    </row>
    <row r="156" spans="1:9" s="31" customFormat="1" ht="21.75" customHeight="1">
      <c r="A156" s="118"/>
      <c r="B156" s="36">
        <v>2015</v>
      </c>
      <c r="C156" s="44">
        <v>0</v>
      </c>
      <c r="D156" s="44"/>
      <c r="E156" s="38"/>
      <c r="F156" s="47">
        <v>0</v>
      </c>
      <c r="G156" s="13"/>
      <c r="H156" s="9" t="s">
        <v>16</v>
      </c>
      <c r="I156" s="118"/>
    </row>
    <row r="157" spans="1:9" s="31" customFormat="1" ht="21" customHeight="1">
      <c r="A157" s="118"/>
      <c r="B157" s="36">
        <v>2016</v>
      </c>
      <c r="C157" s="44">
        <v>20</v>
      </c>
      <c r="D157" s="44"/>
      <c r="E157" s="38"/>
      <c r="F157" s="47">
        <v>20</v>
      </c>
      <c r="G157" s="38"/>
      <c r="H157" s="9" t="s">
        <v>16</v>
      </c>
      <c r="I157" s="118"/>
    </row>
    <row r="158" spans="1:9" s="31" customFormat="1" ht="32.25" customHeight="1">
      <c r="A158" s="118" t="s">
        <v>61</v>
      </c>
      <c r="B158" s="16">
        <v>2014</v>
      </c>
      <c r="C158" s="50">
        <v>0</v>
      </c>
      <c r="D158" s="44"/>
      <c r="E158" s="38"/>
      <c r="F158" s="51">
        <v>0</v>
      </c>
      <c r="G158" s="13"/>
      <c r="H158" s="9" t="s">
        <v>32</v>
      </c>
      <c r="I158" s="118" t="s">
        <v>30</v>
      </c>
    </row>
    <row r="159" spans="1:9" s="31" customFormat="1" ht="27.75" customHeight="1">
      <c r="A159" s="118"/>
      <c r="B159" s="36">
        <v>2015</v>
      </c>
      <c r="C159" s="50">
        <v>0</v>
      </c>
      <c r="D159" s="44"/>
      <c r="E159" s="38"/>
      <c r="F159" s="51">
        <v>0</v>
      </c>
      <c r="G159" s="13"/>
      <c r="H159" s="9" t="s">
        <v>32</v>
      </c>
      <c r="I159" s="118"/>
    </row>
    <row r="160" spans="1:9" s="31" customFormat="1" ht="33" customHeight="1">
      <c r="A160" s="118"/>
      <c r="B160" s="109">
        <v>2016</v>
      </c>
      <c r="C160" s="50">
        <v>0</v>
      </c>
      <c r="D160" s="44"/>
      <c r="E160" s="38"/>
      <c r="F160" s="51">
        <v>0</v>
      </c>
      <c r="G160" s="13"/>
      <c r="H160" s="9" t="s">
        <v>32</v>
      </c>
      <c r="I160" s="118"/>
    </row>
    <row r="161" spans="1:9" s="31" customFormat="1" ht="28.5" customHeight="1">
      <c r="A161" s="114" t="s">
        <v>62</v>
      </c>
      <c r="B161" s="16">
        <v>2014</v>
      </c>
      <c r="C161" s="50">
        <v>0</v>
      </c>
      <c r="D161" s="44"/>
      <c r="E161" s="38"/>
      <c r="F161" s="51">
        <v>0</v>
      </c>
      <c r="G161" s="38"/>
      <c r="H161" s="9" t="s">
        <v>16</v>
      </c>
      <c r="I161" s="114" t="s">
        <v>30</v>
      </c>
    </row>
    <row r="162" spans="1:9" s="31" customFormat="1" ht="23.25" customHeight="1">
      <c r="A162" s="115"/>
      <c r="B162" s="36">
        <v>2015</v>
      </c>
      <c r="C162" s="50">
        <v>0</v>
      </c>
      <c r="D162" s="44"/>
      <c r="E162" s="38"/>
      <c r="F162" s="51">
        <v>0</v>
      </c>
      <c r="G162" s="13"/>
      <c r="H162" s="9" t="s">
        <v>16</v>
      </c>
      <c r="I162" s="115"/>
    </row>
    <row r="163" spans="1:9" s="31" customFormat="1" ht="22.5" customHeight="1" thickBot="1">
      <c r="A163" s="116"/>
      <c r="B163" s="36">
        <v>2016</v>
      </c>
      <c r="C163" s="50">
        <v>2</v>
      </c>
      <c r="D163" s="44"/>
      <c r="E163" s="38"/>
      <c r="F163" s="51">
        <v>2</v>
      </c>
      <c r="G163" s="13"/>
      <c r="H163" s="9" t="s">
        <v>16</v>
      </c>
      <c r="I163" s="116"/>
    </row>
    <row r="164" spans="1:9" s="31" customFormat="1" ht="24.75" customHeight="1" thickBot="1">
      <c r="A164" s="114" t="s">
        <v>83</v>
      </c>
      <c r="B164" s="16">
        <v>2014</v>
      </c>
      <c r="C164" s="71">
        <f>E164+F164</f>
        <v>40</v>
      </c>
      <c r="D164" s="44"/>
      <c r="E164" s="75">
        <v>21.09024</v>
      </c>
      <c r="F164" s="75">
        <v>18.90976</v>
      </c>
      <c r="G164" s="13"/>
      <c r="H164" s="9" t="s">
        <v>32</v>
      </c>
      <c r="I164" s="114" t="s">
        <v>30</v>
      </c>
    </row>
    <row r="165" spans="1:9" s="31" customFormat="1" ht="26.25" customHeight="1" thickBot="1">
      <c r="A165" s="115"/>
      <c r="B165" s="36">
        <v>2015</v>
      </c>
      <c r="C165" s="73">
        <v>0</v>
      </c>
      <c r="D165" s="44"/>
      <c r="E165" s="38"/>
      <c r="F165" s="51">
        <v>0</v>
      </c>
      <c r="G165" s="13"/>
      <c r="H165" s="9" t="s">
        <v>32</v>
      </c>
      <c r="I165" s="115"/>
    </row>
    <row r="166" spans="1:9" s="31" customFormat="1" ht="19.5" customHeight="1" thickBot="1">
      <c r="A166" s="116"/>
      <c r="B166" s="36">
        <v>2016</v>
      </c>
      <c r="C166" s="72">
        <v>0</v>
      </c>
      <c r="D166" s="44"/>
      <c r="E166" s="38"/>
      <c r="F166" s="51">
        <v>0</v>
      </c>
      <c r="G166" s="13"/>
      <c r="H166" s="9" t="s">
        <v>32</v>
      </c>
      <c r="I166" s="116"/>
    </row>
    <row r="167" spans="1:9" s="31" customFormat="1" ht="21.75" customHeight="1">
      <c r="A167" s="114" t="s">
        <v>82</v>
      </c>
      <c r="B167" s="16">
        <v>2014</v>
      </c>
      <c r="C167" s="74">
        <v>800</v>
      </c>
      <c r="D167" s="44"/>
      <c r="E167" s="38"/>
      <c r="F167" s="76">
        <v>800</v>
      </c>
      <c r="G167" s="13"/>
      <c r="H167" s="9" t="s">
        <v>32</v>
      </c>
      <c r="I167" s="119"/>
    </row>
    <row r="168" spans="1:9" s="31" customFormat="1" ht="21.75" customHeight="1">
      <c r="A168" s="122"/>
      <c r="B168" s="36">
        <v>2015</v>
      </c>
      <c r="C168" s="50">
        <v>0</v>
      </c>
      <c r="D168" s="44"/>
      <c r="E168" s="38"/>
      <c r="F168" s="51">
        <v>0</v>
      </c>
      <c r="G168" s="13"/>
      <c r="H168" s="9" t="s">
        <v>32</v>
      </c>
      <c r="I168" s="120"/>
    </row>
    <row r="169" spans="1:9" s="31" customFormat="1" ht="22.5" customHeight="1">
      <c r="A169" s="123"/>
      <c r="B169" s="36">
        <v>2016</v>
      </c>
      <c r="C169" s="50">
        <v>0</v>
      </c>
      <c r="D169" s="44"/>
      <c r="E169" s="38"/>
      <c r="F169" s="51">
        <v>0</v>
      </c>
      <c r="G169" s="13"/>
      <c r="H169" s="9" t="s">
        <v>32</v>
      </c>
      <c r="I169" s="121"/>
    </row>
    <row r="170" spans="1:9" s="31" customFormat="1" ht="23.25" customHeight="1">
      <c r="A170" s="114" t="s">
        <v>106</v>
      </c>
      <c r="B170" s="16">
        <v>2014</v>
      </c>
      <c r="C170" s="50">
        <v>0</v>
      </c>
      <c r="D170" s="44"/>
      <c r="E170" s="38"/>
      <c r="F170" s="51">
        <v>0</v>
      </c>
      <c r="G170" s="13"/>
      <c r="H170" s="9" t="s">
        <v>32</v>
      </c>
      <c r="I170" s="114" t="s">
        <v>30</v>
      </c>
    </row>
    <row r="171" spans="1:9" s="31" customFormat="1" ht="17.25" customHeight="1">
      <c r="A171" s="115"/>
      <c r="B171" s="36">
        <v>2015</v>
      </c>
      <c r="C171" s="50">
        <v>0</v>
      </c>
      <c r="D171" s="44"/>
      <c r="E171" s="38"/>
      <c r="F171" s="51">
        <v>0</v>
      </c>
      <c r="G171" s="13"/>
      <c r="H171" s="9" t="s">
        <v>32</v>
      </c>
      <c r="I171" s="115"/>
    </row>
    <row r="172" spans="1:9" s="31" customFormat="1" ht="15.75" customHeight="1">
      <c r="A172" s="116"/>
      <c r="B172" s="36">
        <v>2016</v>
      </c>
      <c r="C172" s="50">
        <v>0</v>
      </c>
      <c r="D172" s="44"/>
      <c r="E172" s="38"/>
      <c r="F172" s="51">
        <v>0</v>
      </c>
      <c r="G172" s="13"/>
      <c r="H172" s="9" t="s">
        <v>32</v>
      </c>
      <c r="I172" s="115"/>
    </row>
    <row r="173" spans="1:9" s="31" customFormat="1" ht="21.75" customHeight="1">
      <c r="A173" s="114" t="s">
        <v>119</v>
      </c>
      <c r="B173" s="16">
        <v>2014</v>
      </c>
      <c r="C173" s="50">
        <v>0</v>
      </c>
      <c r="D173" s="44"/>
      <c r="E173" s="38"/>
      <c r="F173" s="51">
        <v>0</v>
      </c>
      <c r="G173" s="13"/>
      <c r="H173" s="9" t="s">
        <v>32</v>
      </c>
      <c r="I173" s="115"/>
    </row>
    <row r="174" spans="1:9" s="31" customFormat="1" ht="21.75" customHeight="1">
      <c r="A174" s="115"/>
      <c r="B174" s="36">
        <v>2015</v>
      </c>
      <c r="C174" s="50">
        <v>198</v>
      </c>
      <c r="D174" s="44"/>
      <c r="E174" s="38"/>
      <c r="F174" s="51">
        <v>198</v>
      </c>
      <c r="G174" s="13"/>
      <c r="H174" s="9" t="s">
        <v>32</v>
      </c>
      <c r="I174" s="115"/>
    </row>
    <row r="175" spans="1:9" s="31" customFormat="1" ht="71.25" customHeight="1">
      <c r="A175" s="116"/>
      <c r="B175" s="36">
        <v>2016</v>
      </c>
      <c r="C175" s="50">
        <v>0</v>
      </c>
      <c r="D175" s="44"/>
      <c r="E175" s="38"/>
      <c r="F175" s="51">
        <v>0</v>
      </c>
      <c r="G175" s="13"/>
      <c r="H175" s="9" t="s">
        <v>32</v>
      </c>
      <c r="I175" s="115"/>
    </row>
    <row r="176" spans="1:9" s="31" customFormat="1" ht="21.75" customHeight="1">
      <c r="A176" s="114" t="s">
        <v>114</v>
      </c>
      <c r="B176" s="16">
        <v>2014</v>
      </c>
      <c r="C176" s="50">
        <v>0</v>
      </c>
      <c r="D176" s="44"/>
      <c r="E176" s="38"/>
      <c r="F176" s="51">
        <v>0</v>
      </c>
      <c r="G176" s="13"/>
      <c r="H176" s="9" t="s">
        <v>32</v>
      </c>
      <c r="I176" s="115"/>
    </row>
    <row r="177" spans="1:9" s="31" customFormat="1" ht="21.75" customHeight="1">
      <c r="A177" s="115"/>
      <c r="B177" s="36">
        <v>2015</v>
      </c>
      <c r="C177" s="50">
        <v>0</v>
      </c>
      <c r="D177" s="44"/>
      <c r="E177" s="38"/>
      <c r="F177" s="51">
        <v>0</v>
      </c>
      <c r="G177" s="13"/>
      <c r="H177" s="9" t="s">
        <v>32</v>
      </c>
      <c r="I177" s="115"/>
    </row>
    <row r="178" spans="1:9" s="31" customFormat="1" ht="39" customHeight="1">
      <c r="A178" s="116"/>
      <c r="B178" s="36">
        <v>2016</v>
      </c>
      <c r="C178" s="50">
        <v>0</v>
      </c>
      <c r="D178" s="44"/>
      <c r="E178" s="38"/>
      <c r="F178" s="51">
        <v>0</v>
      </c>
      <c r="G178" s="13"/>
      <c r="H178" s="9" t="s">
        <v>32</v>
      </c>
      <c r="I178" s="116"/>
    </row>
    <row r="179" spans="1:9" s="33" customFormat="1" ht="21" customHeight="1" thickBot="1">
      <c r="A179" s="19" t="s">
        <v>39</v>
      </c>
      <c r="B179" s="25"/>
      <c r="C179" s="81">
        <f>C180+C181+C182</f>
        <v>20631.026410000002</v>
      </c>
      <c r="D179" s="27"/>
      <c r="E179" s="81">
        <f>E137+E138+E139+E140+E141+E142+E143+E144+E145+E146+E147+E148+E149+E150+E151+E152+E153+E154+E155+E156+E157+E158+E159+E160+E161+E162+E163+E164+E165+E166+E167+E168+E178</f>
        <v>21.09024</v>
      </c>
      <c r="F179" s="81">
        <f>F180+F181+F182</f>
        <v>20609.93617</v>
      </c>
      <c r="G179" s="29"/>
      <c r="H179" s="30"/>
      <c r="I179" s="30"/>
    </row>
    <row r="180" spans="1:9" s="31" customFormat="1" ht="16.5" thickBot="1">
      <c r="A180" s="16">
        <v>2014</v>
      </c>
      <c r="B180" s="14"/>
      <c r="C180" s="88">
        <f>C137+C140+C143+C146+C149+C152+C155+C158+C161+C164+C167</f>
        <v>7946.643800000001</v>
      </c>
      <c r="D180" s="14"/>
      <c r="E180" s="70">
        <v>21.09024</v>
      </c>
      <c r="F180" s="82">
        <f>F137+F140+F143+F146+F149+F152+F155+F158+F161+F164+F167+F170+F173</f>
        <v>7925.55356</v>
      </c>
      <c r="G180" s="14"/>
      <c r="H180" s="103"/>
      <c r="I180" s="101"/>
    </row>
    <row r="181" spans="1:9" s="31" customFormat="1" ht="15.75">
      <c r="A181" s="36">
        <v>2015</v>
      </c>
      <c r="B181" s="14"/>
      <c r="C181" s="82">
        <f>C138+C141+C144+C147+C150+C153+C156+C159+C162+C165+C168+C171+C174</f>
        <v>6532.382610000001</v>
      </c>
      <c r="D181" s="14"/>
      <c r="E181" s="14"/>
      <c r="F181" s="82">
        <f>F138+F141+F144+F147+F150+F153+F156+F159+F162+F165+F168+F171+F174</f>
        <v>6532.382610000001</v>
      </c>
      <c r="G181" s="14"/>
      <c r="H181" s="101"/>
      <c r="I181" s="103"/>
    </row>
    <row r="182" spans="1:9" s="31" customFormat="1" ht="15.75">
      <c r="A182" s="36">
        <v>2016</v>
      </c>
      <c r="B182" s="14"/>
      <c r="C182" s="24">
        <f>C139+C142+C145+C148+C151+C154+C157+C160+C163+C166+C172+C175+C178</f>
        <v>6152</v>
      </c>
      <c r="D182" s="14"/>
      <c r="E182" s="14"/>
      <c r="F182" s="24">
        <f>F139+F142+F145+F148+F151+F154+F157+F160+F163+F166+F169+F172+F175+F178</f>
        <v>6152</v>
      </c>
      <c r="G182" s="14"/>
      <c r="H182" s="103"/>
      <c r="I182" s="101"/>
    </row>
    <row r="183" spans="1:9" s="34" customFormat="1" ht="39.75" customHeight="1">
      <c r="A183" s="127" t="s">
        <v>126</v>
      </c>
      <c r="B183" s="151"/>
      <c r="C183" s="151"/>
      <c r="D183" s="151"/>
      <c r="E183" s="151"/>
      <c r="F183" s="151"/>
      <c r="G183" s="151"/>
      <c r="H183" s="151"/>
      <c r="I183" s="152"/>
    </row>
    <row r="184" spans="1:9" s="31" customFormat="1" ht="15.75" customHeight="1">
      <c r="A184" s="118" t="s">
        <v>63</v>
      </c>
      <c r="B184" s="16">
        <v>2014</v>
      </c>
      <c r="C184" s="44">
        <v>1529.637</v>
      </c>
      <c r="D184" s="44"/>
      <c r="E184" s="13"/>
      <c r="F184" s="47">
        <v>1529.637</v>
      </c>
      <c r="G184" s="52"/>
      <c r="H184" s="9" t="s">
        <v>16</v>
      </c>
      <c r="I184" s="12"/>
    </row>
    <row r="185" spans="1:9" s="31" customFormat="1" ht="15.75" customHeight="1">
      <c r="A185" s="118"/>
      <c r="B185" s="36">
        <v>2015</v>
      </c>
      <c r="C185" s="44">
        <v>1412.835</v>
      </c>
      <c r="D185" s="44"/>
      <c r="E185" s="13"/>
      <c r="F185" s="47">
        <v>1412.835</v>
      </c>
      <c r="G185" s="52"/>
      <c r="H185" s="9" t="s">
        <v>16</v>
      </c>
      <c r="I185" s="12"/>
    </row>
    <row r="186" spans="1:9" s="31" customFormat="1" ht="20.25" customHeight="1">
      <c r="A186" s="118"/>
      <c r="B186" s="36">
        <v>2016</v>
      </c>
      <c r="C186" s="44">
        <v>1412.835</v>
      </c>
      <c r="D186" s="44"/>
      <c r="E186" s="13"/>
      <c r="F186" s="47">
        <v>1412.835</v>
      </c>
      <c r="G186" s="52"/>
      <c r="H186" s="9" t="s">
        <v>16</v>
      </c>
      <c r="I186" s="12"/>
    </row>
    <row r="187" spans="1:9" s="31" customFormat="1" ht="15.75" customHeight="1" hidden="1">
      <c r="A187" s="114" t="s">
        <v>64</v>
      </c>
      <c r="B187" s="16">
        <v>2014</v>
      </c>
      <c r="C187" s="79">
        <v>449.65359</v>
      </c>
      <c r="D187" s="44"/>
      <c r="E187" s="13"/>
      <c r="F187" s="80">
        <v>449.65359</v>
      </c>
      <c r="G187" s="52"/>
      <c r="H187" s="9" t="s">
        <v>16</v>
      </c>
      <c r="I187" s="12"/>
    </row>
    <row r="188" spans="1:9" s="31" customFormat="1" ht="15.75" customHeight="1" hidden="1">
      <c r="A188" s="115"/>
      <c r="B188" s="36">
        <v>2015</v>
      </c>
      <c r="C188" s="50">
        <v>426.676</v>
      </c>
      <c r="D188" s="44"/>
      <c r="E188" s="13"/>
      <c r="F188" s="51">
        <v>426.676</v>
      </c>
      <c r="G188" s="52"/>
      <c r="H188" s="9" t="s">
        <v>16</v>
      </c>
      <c r="I188" s="12"/>
    </row>
    <row r="189" spans="1:9" s="31" customFormat="1" ht="23.25" customHeight="1">
      <c r="A189" s="115"/>
      <c r="B189" s="36">
        <v>2014</v>
      </c>
      <c r="C189" s="79">
        <v>449.65359</v>
      </c>
      <c r="D189" s="44"/>
      <c r="E189" s="13"/>
      <c r="F189" s="80">
        <v>449.65359</v>
      </c>
      <c r="G189" s="52"/>
      <c r="H189" s="9" t="s">
        <v>16</v>
      </c>
      <c r="I189" s="12"/>
    </row>
    <row r="190" spans="1:9" s="31" customFormat="1" ht="21" customHeight="1">
      <c r="A190" s="115"/>
      <c r="B190" s="36">
        <v>2015</v>
      </c>
      <c r="C190" s="79">
        <v>419.4864</v>
      </c>
      <c r="D190" s="44"/>
      <c r="E190" s="13"/>
      <c r="F190" s="80">
        <v>419.4864</v>
      </c>
      <c r="G190" s="52"/>
      <c r="H190" s="9" t="s">
        <v>16</v>
      </c>
      <c r="I190" s="12"/>
    </row>
    <row r="191" spans="1:9" s="31" customFormat="1" ht="18.75" customHeight="1">
      <c r="A191" s="116"/>
      <c r="B191" s="36">
        <v>2016</v>
      </c>
      <c r="C191" s="50">
        <v>426.676</v>
      </c>
      <c r="D191" s="44"/>
      <c r="E191" s="13"/>
      <c r="F191" s="51">
        <v>426.676</v>
      </c>
      <c r="G191" s="52"/>
      <c r="H191" s="9" t="s">
        <v>16</v>
      </c>
      <c r="I191" s="12"/>
    </row>
    <row r="192" spans="1:9" s="31" customFormat="1" ht="32.25" customHeight="1">
      <c r="A192" s="56" t="s">
        <v>65</v>
      </c>
      <c r="B192" s="53"/>
      <c r="C192" s="50"/>
      <c r="D192" s="44"/>
      <c r="E192" s="13"/>
      <c r="F192" s="51"/>
      <c r="G192" s="52"/>
      <c r="H192" s="12"/>
      <c r="I192" s="12"/>
    </row>
    <row r="193" spans="1:9" s="31" customFormat="1" ht="15.75" customHeight="1">
      <c r="A193" s="118" t="s">
        <v>66</v>
      </c>
      <c r="B193" s="16">
        <v>2014</v>
      </c>
      <c r="C193" s="86">
        <v>84.2411</v>
      </c>
      <c r="D193" s="44"/>
      <c r="E193" s="13"/>
      <c r="F193" s="87">
        <v>84.2411</v>
      </c>
      <c r="G193" s="52"/>
      <c r="H193" s="9" t="s">
        <v>16</v>
      </c>
      <c r="I193" s="12"/>
    </row>
    <row r="194" spans="1:9" s="31" customFormat="1" ht="15.75" customHeight="1">
      <c r="A194" s="118"/>
      <c r="B194" s="36">
        <v>2015</v>
      </c>
      <c r="C194" s="79">
        <v>82.03801</v>
      </c>
      <c r="D194" s="44"/>
      <c r="E194" s="13"/>
      <c r="F194" s="80">
        <v>82.03801</v>
      </c>
      <c r="G194" s="52"/>
      <c r="H194" s="9" t="s">
        <v>16</v>
      </c>
      <c r="I194" s="12"/>
    </row>
    <row r="195" spans="1:9" s="31" customFormat="1" ht="29.25" customHeight="1">
      <c r="A195" s="118"/>
      <c r="B195" s="36">
        <v>2016</v>
      </c>
      <c r="C195" s="50">
        <v>84</v>
      </c>
      <c r="D195" s="44"/>
      <c r="E195" s="13"/>
      <c r="F195" s="51">
        <v>84</v>
      </c>
      <c r="G195" s="52"/>
      <c r="H195" s="9" t="s">
        <v>16</v>
      </c>
      <c r="I195" s="12"/>
    </row>
    <row r="196" spans="1:9" s="31" customFormat="1" ht="22.5" customHeight="1">
      <c r="A196" s="118" t="s">
        <v>67</v>
      </c>
      <c r="B196" s="16">
        <v>2014</v>
      </c>
      <c r="C196" s="50">
        <v>0</v>
      </c>
      <c r="D196" s="44"/>
      <c r="E196" s="13"/>
      <c r="F196" s="51">
        <v>0</v>
      </c>
      <c r="G196" s="52"/>
      <c r="H196" s="9" t="s">
        <v>16</v>
      </c>
      <c r="I196" s="12"/>
    </row>
    <row r="197" spans="1:9" s="31" customFormat="1" ht="17.25" customHeight="1">
      <c r="A197" s="118"/>
      <c r="B197" s="36">
        <v>2015</v>
      </c>
      <c r="C197" s="50">
        <v>0</v>
      </c>
      <c r="D197" s="44"/>
      <c r="E197" s="13"/>
      <c r="F197" s="51">
        <v>0</v>
      </c>
      <c r="G197" s="52"/>
      <c r="H197" s="9" t="s">
        <v>16</v>
      </c>
      <c r="I197" s="12"/>
    </row>
    <row r="198" spans="1:9" s="31" customFormat="1" ht="18" customHeight="1">
      <c r="A198" s="118"/>
      <c r="B198" s="36">
        <v>2016</v>
      </c>
      <c r="C198" s="50">
        <v>0.1</v>
      </c>
      <c r="D198" s="44"/>
      <c r="E198" s="13"/>
      <c r="F198" s="51">
        <v>0.1</v>
      </c>
      <c r="G198" s="52"/>
      <c r="H198" s="9" t="s">
        <v>16</v>
      </c>
      <c r="I198" s="12"/>
    </row>
    <row r="199" spans="1:9" s="31" customFormat="1" ht="47.25">
      <c r="A199" s="56" t="s">
        <v>68</v>
      </c>
      <c r="B199" s="53"/>
      <c r="C199" s="50"/>
      <c r="D199" s="44"/>
      <c r="E199" s="13"/>
      <c r="F199" s="51"/>
      <c r="G199" s="52"/>
      <c r="H199" s="12"/>
      <c r="I199" s="12"/>
    </row>
    <row r="200" spans="1:9" s="31" customFormat="1" ht="15.75" customHeight="1">
      <c r="A200" s="118" t="s">
        <v>69</v>
      </c>
      <c r="B200" s="16">
        <v>2014</v>
      </c>
      <c r="C200" s="50">
        <v>45.32</v>
      </c>
      <c r="D200" s="44"/>
      <c r="E200" s="13"/>
      <c r="F200" s="51">
        <v>45.32</v>
      </c>
      <c r="G200" s="52"/>
      <c r="H200" s="9" t="s">
        <v>16</v>
      </c>
      <c r="I200" s="12"/>
    </row>
    <row r="201" spans="1:9" s="31" customFormat="1" ht="15.75" customHeight="1">
      <c r="A201" s="118"/>
      <c r="B201" s="36">
        <v>2015</v>
      </c>
      <c r="C201" s="50">
        <v>0</v>
      </c>
      <c r="D201" s="44"/>
      <c r="E201" s="13"/>
      <c r="F201" s="51">
        <v>0</v>
      </c>
      <c r="G201" s="52"/>
      <c r="H201" s="9" t="s">
        <v>16</v>
      </c>
      <c r="I201" s="12"/>
    </row>
    <row r="202" spans="1:9" s="31" customFormat="1" ht="15.75" customHeight="1">
      <c r="A202" s="118"/>
      <c r="B202" s="36">
        <v>2016</v>
      </c>
      <c r="C202" s="50">
        <v>0</v>
      </c>
      <c r="D202" s="44"/>
      <c r="E202" s="13"/>
      <c r="F202" s="51">
        <v>0</v>
      </c>
      <c r="G202" s="52"/>
      <c r="H202" s="9" t="s">
        <v>16</v>
      </c>
      <c r="I202" s="12"/>
    </row>
    <row r="203" spans="1:9" s="31" customFormat="1" ht="15.75" customHeight="1">
      <c r="A203" s="118" t="s">
        <v>70</v>
      </c>
      <c r="B203" s="16">
        <v>2014</v>
      </c>
      <c r="C203" s="50">
        <v>3</v>
      </c>
      <c r="D203" s="44"/>
      <c r="E203" s="13"/>
      <c r="F203" s="51">
        <v>3</v>
      </c>
      <c r="G203" s="52"/>
      <c r="H203" s="9" t="s">
        <v>16</v>
      </c>
      <c r="I203" s="12"/>
    </row>
    <row r="204" spans="1:9" s="31" customFormat="1" ht="15.75" customHeight="1">
      <c r="A204" s="118"/>
      <c r="B204" s="36">
        <v>2015</v>
      </c>
      <c r="C204" s="50">
        <v>0</v>
      </c>
      <c r="D204" s="44"/>
      <c r="E204" s="13"/>
      <c r="F204" s="51">
        <v>0</v>
      </c>
      <c r="G204" s="52"/>
      <c r="H204" s="9" t="s">
        <v>16</v>
      </c>
      <c r="I204" s="12"/>
    </row>
    <row r="205" spans="1:9" s="31" customFormat="1" ht="19.5" customHeight="1">
      <c r="A205" s="118"/>
      <c r="B205" s="36">
        <v>2016</v>
      </c>
      <c r="C205" s="50">
        <v>5.289</v>
      </c>
      <c r="D205" s="44"/>
      <c r="E205" s="13"/>
      <c r="F205" s="51">
        <v>5.289</v>
      </c>
      <c r="G205" s="52"/>
      <c r="H205" s="9" t="s">
        <v>16</v>
      </c>
      <c r="I205" s="12"/>
    </row>
    <row r="206" spans="1:9" s="31" customFormat="1" ht="15.75" customHeight="1">
      <c r="A206" s="118" t="s">
        <v>120</v>
      </c>
      <c r="B206" s="16">
        <v>2014</v>
      </c>
      <c r="C206" s="79">
        <v>37.18308</v>
      </c>
      <c r="D206" s="44"/>
      <c r="E206" s="13"/>
      <c r="F206" s="80">
        <v>37.18308</v>
      </c>
      <c r="G206" s="52"/>
      <c r="H206" s="9" t="s">
        <v>16</v>
      </c>
      <c r="I206" s="12"/>
    </row>
    <row r="207" spans="1:9" s="31" customFormat="1" ht="15.75" customHeight="1">
      <c r="A207" s="118"/>
      <c r="B207" s="36">
        <v>2015</v>
      </c>
      <c r="C207" s="79">
        <v>37.18308</v>
      </c>
      <c r="D207" s="44"/>
      <c r="E207" s="13"/>
      <c r="F207" s="80">
        <v>37.18308</v>
      </c>
      <c r="G207" s="52"/>
      <c r="H207" s="9" t="s">
        <v>16</v>
      </c>
      <c r="I207" s="12"/>
    </row>
    <row r="208" spans="1:9" s="31" customFormat="1" ht="15.75" customHeight="1">
      <c r="A208" s="118"/>
      <c r="B208" s="36">
        <v>2016</v>
      </c>
      <c r="C208" s="50">
        <v>37.2</v>
      </c>
      <c r="D208" s="44"/>
      <c r="E208" s="13"/>
      <c r="F208" s="51">
        <v>37.2</v>
      </c>
      <c r="G208" s="52"/>
      <c r="H208" s="9" t="s">
        <v>16</v>
      </c>
      <c r="I208" s="12"/>
    </row>
    <row r="209" spans="1:9" s="31" customFormat="1" ht="15.75" customHeight="1">
      <c r="A209" s="118" t="s">
        <v>84</v>
      </c>
      <c r="B209" s="16">
        <v>2014</v>
      </c>
      <c r="C209" s="79">
        <v>21.83532</v>
      </c>
      <c r="D209" s="44"/>
      <c r="E209" s="13"/>
      <c r="F209" s="80">
        <v>21.83532</v>
      </c>
      <c r="G209" s="52"/>
      <c r="H209" s="9" t="s">
        <v>16</v>
      </c>
      <c r="I209" s="12"/>
    </row>
    <row r="210" spans="1:9" s="31" customFormat="1" ht="15.75" customHeight="1">
      <c r="A210" s="118"/>
      <c r="B210" s="36">
        <v>2015</v>
      </c>
      <c r="C210" s="79">
        <v>21.83532</v>
      </c>
      <c r="D210" s="44"/>
      <c r="E210" s="13"/>
      <c r="F210" s="80">
        <v>21.83532</v>
      </c>
      <c r="G210" s="52"/>
      <c r="H210" s="9" t="s">
        <v>16</v>
      </c>
      <c r="I210" s="12"/>
    </row>
    <row r="211" spans="1:9" s="31" customFormat="1" ht="15.75" customHeight="1">
      <c r="A211" s="118"/>
      <c r="B211" s="36">
        <v>2016</v>
      </c>
      <c r="C211" s="50">
        <v>22.8</v>
      </c>
      <c r="D211" s="44"/>
      <c r="E211" s="13"/>
      <c r="F211" s="51">
        <v>22.8</v>
      </c>
      <c r="G211" s="52"/>
      <c r="H211" s="9" t="s">
        <v>16</v>
      </c>
      <c r="I211" s="12"/>
    </row>
    <row r="212" spans="1:9" s="31" customFormat="1" ht="15.75" customHeight="1">
      <c r="A212" s="118" t="s">
        <v>85</v>
      </c>
      <c r="B212" s="16">
        <v>2014</v>
      </c>
      <c r="C212" s="79">
        <v>13.69296</v>
      </c>
      <c r="D212" s="44"/>
      <c r="E212" s="13"/>
      <c r="F212" s="80">
        <v>13.69296</v>
      </c>
      <c r="G212" s="52"/>
      <c r="H212" s="9" t="s">
        <v>16</v>
      </c>
      <c r="I212" s="12"/>
    </row>
    <row r="213" spans="1:9" s="31" customFormat="1" ht="15.75" customHeight="1">
      <c r="A213" s="118"/>
      <c r="B213" s="36">
        <v>2015</v>
      </c>
      <c r="C213" s="79">
        <v>13.69296</v>
      </c>
      <c r="D213" s="44"/>
      <c r="E213" s="13"/>
      <c r="F213" s="80">
        <v>13.69296</v>
      </c>
      <c r="G213" s="52"/>
      <c r="H213" s="9" t="s">
        <v>16</v>
      </c>
      <c r="I213" s="12"/>
    </row>
    <row r="214" spans="1:9" s="31" customFormat="1" ht="15.75" customHeight="1">
      <c r="A214" s="118"/>
      <c r="B214" s="36">
        <v>2016</v>
      </c>
      <c r="C214" s="50">
        <v>15.6</v>
      </c>
      <c r="D214" s="44"/>
      <c r="E214" s="13"/>
      <c r="F214" s="51">
        <v>15.6</v>
      </c>
      <c r="G214" s="52"/>
      <c r="H214" s="9" t="s">
        <v>16</v>
      </c>
      <c r="I214" s="12"/>
    </row>
    <row r="215" spans="1:9" s="31" customFormat="1" ht="33" customHeight="1">
      <c r="A215" s="56" t="s">
        <v>86</v>
      </c>
      <c r="B215" s="53"/>
      <c r="C215" s="50"/>
      <c r="D215" s="44"/>
      <c r="E215" s="13"/>
      <c r="F215" s="51"/>
      <c r="G215" s="52"/>
      <c r="H215" s="12"/>
      <c r="I215" s="12"/>
    </row>
    <row r="216" spans="1:9" s="31" customFormat="1" ht="27" customHeight="1">
      <c r="A216" s="118" t="s">
        <v>122</v>
      </c>
      <c r="B216" s="16">
        <v>2014</v>
      </c>
      <c r="C216" s="50">
        <v>98.648</v>
      </c>
      <c r="D216" s="44"/>
      <c r="E216" s="13"/>
      <c r="F216" s="51">
        <v>98.648</v>
      </c>
      <c r="G216" s="52"/>
      <c r="H216" s="9" t="s">
        <v>16</v>
      </c>
      <c r="I216" s="12"/>
    </row>
    <row r="217" spans="1:9" s="31" customFormat="1" ht="19.5" customHeight="1">
      <c r="A217" s="118"/>
      <c r="B217" s="36">
        <v>2015</v>
      </c>
      <c r="C217" s="50">
        <v>98.648</v>
      </c>
      <c r="D217" s="44"/>
      <c r="E217" s="13"/>
      <c r="F217" s="51">
        <v>98.648</v>
      </c>
      <c r="G217" s="52"/>
      <c r="H217" s="9" t="s">
        <v>16</v>
      </c>
      <c r="I217" s="12"/>
    </row>
    <row r="218" spans="1:9" s="31" customFormat="1" ht="22.5" customHeight="1">
      <c r="A218" s="118"/>
      <c r="B218" s="36">
        <v>2016</v>
      </c>
      <c r="C218" s="50">
        <v>114</v>
      </c>
      <c r="D218" s="44"/>
      <c r="E218" s="13"/>
      <c r="F218" s="51">
        <v>114</v>
      </c>
      <c r="G218" s="52"/>
      <c r="H218" s="9" t="s">
        <v>16</v>
      </c>
      <c r="I218" s="12"/>
    </row>
    <row r="219" spans="1:9" s="31" customFormat="1" ht="28.5" customHeight="1">
      <c r="A219" s="118" t="s">
        <v>87</v>
      </c>
      <c r="B219" s="16">
        <v>2014</v>
      </c>
      <c r="C219" s="79">
        <v>5.68575</v>
      </c>
      <c r="D219" s="44"/>
      <c r="E219" s="13"/>
      <c r="F219" s="80">
        <v>5.68575</v>
      </c>
      <c r="G219" s="52"/>
      <c r="H219" s="9" t="s">
        <v>16</v>
      </c>
      <c r="I219" s="12"/>
    </row>
    <row r="220" spans="1:9" s="31" customFormat="1" ht="21.75" customHeight="1">
      <c r="A220" s="118"/>
      <c r="B220" s="36">
        <v>2015</v>
      </c>
      <c r="C220" s="50">
        <v>0</v>
      </c>
      <c r="D220" s="44"/>
      <c r="E220" s="13"/>
      <c r="F220" s="51">
        <v>0</v>
      </c>
      <c r="G220" s="52"/>
      <c r="H220" s="9" t="s">
        <v>16</v>
      </c>
      <c r="I220" s="12"/>
    </row>
    <row r="221" spans="1:9" s="31" customFormat="1" ht="20.25" customHeight="1">
      <c r="A221" s="118"/>
      <c r="B221" s="36">
        <v>2016</v>
      </c>
      <c r="C221" s="50">
        <v>0</v>
      </c>
      <c r="D221" s="44"/>
      <c r="E221" s="13"/>
      <c r="F221" s="51">
        <v>0</v>
      </c>
      <c r="G221" s="52"/>
      <c r="H221" s="9" t="s">
        <v>16</v>
      </c>
      <c r="I221" s="12"/>
    </row>
    <row r="222" spans="1:9" s="31" customFormat="1" ht="15.75" customHeight="1">
      <c r="A222" s="118" t="s">
        <v>88</v>
      </c>
      <c r="B222" s="16">
        <v>2014</v>
      </c>
      <c r="C222" s="50">
        <v>0</v>
      </c>
      <c r="D222" s="44"/>
      <c r="E222" s="13"/>
      <c r="F222" s="51">
        <v>0</v>
      </c>
      <c r="G222" s="52"/>
      <c r="H222" s="9" t="s">
        <v>16</v>
      </c>
      <c r="I222" s="12"/>
    </row>
    <row r="223" spans="1:9" s="31" customFormat="1" ht="15.75" customHeight="1">
      <c r="A223" s="118"/>
      <c r="B223" s="36">
        <v>2015</v>
      </c>
      <c r="C223" s="50">
        <v>0</v>
      </c>
      <c r="D223" s="44"/>
      <c r="E223" s="13"/>
      <c r="F223" s="51">
        <v>0</v>
      </c>
      <c r="G223" s="52"/>
      <c r="H223" s="9" t="s">
        <v>16</v>
      </c>
      <c r="I223" s="12"/>
    </row>
    <row r="224" spans="1:9" s="31" customFormat="1" ht="15.75" customHeight="1">
      <c r="A224" s="118"/>
      <c r="B224" s="36">
        <v>2016</v>
      </c>
      <c r="C224" s="50">
        <v>0</v>
      </c>
      <c r="D224" s="44"/>
      <c r="E224" s="13"/>
      <c r="F224" s="51">
        <v>0</v>
      </c>
      <c r="G224" s="52"/>
      <c r="H224" s="9" t="s">
        <v>16</v>
      </c>
      <c r="I224" s="12"/>
    </row>
    <row r="225" spans="1:9" s="31" customFormat="1" ht="15.75" customHeight="1">
      <c r="A225" s="118" t="s">
        <v>121</v>
      </c>
      <c r="B225" s="16">
        <v>2014</v>
      </c>
      <c r="C225" s="50">
        <v>9.332</v>
      </c>
      <c r="D225" s="44"/>
      <c r="E225" s="13"/>
      <c r="F225" s="51">
        <v>9.332</v>
      </c>
      <c r="G225" s="52"/>
      <c r="H225" s="9" t="s">
        <v>16</v>
      </c>
      <c r="I225" s="12"/>
    </row>
    <row r="226" spans="1:9" s="31" customFormat="1" ht="15.75" customHeight="1">
      <c r="A226" s="118"/>
      <c r="B226" s="36">
        <v>2015</v>
      </c>
      <c r="C226" s="50">
        <v>7.97</v>
      </c>
      <c r="D226" s="44"/>
      <c r="E226" s="13"/>
      <c r="F226" s="51">
        <v>7.97</v>
      </c>
      <c r="G226" s="52"/>
      <c r="H226" s="9" t="s">
        <v>16</v>
      </c>
      <c r="I226" s="12"/>
    </row>
    <row r="227" spans="1:9" s="31" customFormat="1" ht="15.75" customHeight="1">
      <c r="A227" s="118"/>
      <c r="B227" s="36">
        <v>2016</v>
      </c>
      <c r="C227" s="50">
        <v>10</v>
      </c>
      <c r="D227" s="44"/>
      <c r="E227" s="13"/>
      <c r="F227" s="51">
        <v>10</v>
      </c>
      <c r="G227" s="52"/>
      <c r="H227" s="9" t="s">
        <v>16</v>
      </c>
      <c r="I227" s="12"/>
    </row>
    <row r="228" spans="1:9" s="31" customFormat="1" ht="15.75" customHeight="1">
      <c r="A228" s="118" t="s">
        <v>123</v>
      </c>
      <c r="B228" s="16">
        <v>2014</v>
      </c>
      <c r="C228" s="50">
        <v>6.36</v>
      </c>
      <c r="D228" s="44"/>
      <c r="E228" s="13"/>
      <c r="F228" s="51">
        <v>6.36</v>
      </c>
      <c r="G228" s="52"/>
      <c r="H228" s="9" t="s">
        <v>16</v>
      </c>
      <c r="I228" s="12"/>
    </row>
    <row r="229" spans="1:9" s="31" customFormat="1" ht="15.75" customHeight="1">
      <c r="A229" s="118"/>
      <c r="B229" s="36">
        <v>2015</v>
      </c>
      <c r="C229" s="50">
        <v>6.36</v>
      </c>
      <c r="D229" s="44"/>
      <c r="E229" s="13"/>
      <c r="F229" s="51">
        <v>6.36</v>
      </c>
      <c r="G229" s="52"/>
      <c r="H229" s="9" t="s">
        <v>16</v>
      </c>
      <c r="I229" s="12"/>
    </row>
    <row r="230" spans="1:9" s="31" customFormat="1" ht="36.75" customHeight="1">
      <c r="A230" s="118"/>
      <c r="B230" s="36">
        <v>2016</v>
      </c>
      <c r="C230" s="50">
        <v>8.4</v>
      </c>
      <c r="D230" s="44"/>
      <c r="E230" s="13"/>
      <c r="F230" s="51">
        <v>8.4</v>
      </c>
      <c r="G230" s="52"/>
      <c r="H230" s="9" t="s">
        <v>16</v>
      </c>
      <c r="I230" s="12"/>
    </row>
    <row r="231" spans="1:9" s="31" customFormat="1" ht="33" customHeight="1">
      <c r="A231" s="56" t="s">
        <v>90</v>
      </c>
      <c r="B231" s="53"/>
      <c r="C231" s="50"/>
      <c r="D231" s="44"/>
      <c r="E231" s="13"/>
      <c r="F231" s="51"/>
      <c r="G231" s="52"/>
      <c r="H231" s="12"/>
      <c r="I231" s="12"/>
    </row>
    <row r="232" spans="1:9" s="31" customFormat="1" ht="24" customHeight="1">
      <c r="A232" s="118" t="s">
        <v>89</v>
      </c>
      <c r="B232" s="16">
        <v>2014</v>
      </c>
      <c r="C232" s="50">
        <v>3.584</v>
      </c>
      <c r="D232" s="44"/>
      <c r="E232" s="13"/>
      <c r="F232" s="51">
        <v>3.584</v>
      </c>
      <c r="G232" s="52"/>
      <c r="H232" s="9" t="s">
        <v>16</v>
      </c>
      <c r="I232" s="12"/>
    </row>
    <row r="233" spans="1:9" s="31" customFormat="1" ht="27" customHeight="1">
      <c r="A233" s="118"/>
      <c r="B233" s="36">
        <v>2015</v>
      </c>
      <c r="C233" s="50">
        <v>0</v>
      </c>
      <c r="D233" s="44"/>
      <c r="E233" s="13"/>
      <c r="F233" s="51">
        <v>0</v>
      </c>
      <c r="G233" s="52"/>
      <c r="H233" s="9" t="s">
        <v>16</v>
      </c>
      <c r="I233" s="12"/>
    </row>
    <row r="234" spans="1:9" s="31" customFormat="1" ht="34.5" customHeight="1">
      <c r="A234" s="118"/>
      <c r="B234" s="36">
        <v>2016</v>
      </c>
      <c r="C234" s="50">
        <v>0</v>
      </c>
      <c r="D234" s="44"/>
      <c r="E234" s="13"/>
      <c r="F234" s="51">
        <v>0</v>
      </c>
      <c r="G234" s="52"/>
      <c r="H234" s="9" t="s">
        <v>16</v>
      </c>
      <c r="I234" s="12"/>
    </row>
    <row r="235" spans="1:9" s="31" customFormat="1" ht="26.25" customHeight="1">
      <c r="A235" s="118" t="s">
        <v>91</v>
      </c>
      <c r="B235" s="16">
        <v>2014</v>
      </c>
      <c r="C235" s="50">
        <v>2.383</v>
      </c>
      <c r="D235" s="44"/>
      <c r="E235" s="13"/>
      <c r="F235" s="51">
        <v>2.383</v>
      </c>
      <c r="G235" s="52"/>
      <c r="H235" s="9" t="s">
        <v>16</v>
      </c>
      <c r="I235" s="12"/>
    </row>
    <row r="236" spans="1:9" s="31" customFormat="1" ht="23.25" customHeight="1">
      <c r="A236" s="118"/>
      <c r="B236" s="36">
        <v>2015</v>
      </c>
      <c r="C236" s="79">
        <v>1.419</v>
      </c>
      <c r="D236" s="44"/>
      <c r="E236" s="13"/>
      <c r="F236" s="80">
        <v>1.419</v>
      </c>
      <c r="G236" s="52"/>
      <c r="H236" s="9" t="s">
        <v>16</v>
      </c>
      <c r="I236" s="12"/>
    </row>
    <row r="237" spans="1:9" s="31" customFormat="1" ht="25.5" customHeight="1">
      <c r="A237" s="118"/>
      <c r="B237" s="36">
        <v>2016</v>
      </c>
      <c r="C237" s="50">
        <v>1.1</v>
      </c>
      <c r="D237" s="44"/>
      <c r="E237" s="13"/>
      <c r="F237" s="51">
        <v>1.1</v>
      </c>
      <c r="G237" s="52"/>
      <c r="H237" s="9" t="s">
        <v>16</v>
      </c>
      <c r="I237" s="12"/>
    </row>
    <row r="238" spans="1:9" s="31" customFormat="1" ht="27.75" customHeight="1">
      <c r="A238" s="118" t="s">
        <v>92</v>
      </c>
      <c r="B238" s="16">
        <v>2014</v>
      </c>
      <c r="C238" s="50">
        <v>0</v>
      </c>
      <c r="D238" s="44"/>
      <c r="E238" s="13"/>
      <c r="F238" s="51">
        <v>0</v>
      </c>
      <c r="G238" s="52"/>
      <c r="H238" s="9" t="s">
        <v>16</v>
      </c>
      <c r="I238" s="12"/>
    </row>
    <row r="239" spans="1:9" s="31" customFormat="1" ht="25.5" customHeight="1">
      <c r="A239" s="118"/>
      <c r="B239" s="36">
        <v>2015</v>
      </c>
      <c r="C239" s="50">
        <v>0</v>
      </c>
      <c r="D239" s="44"/>
      <c r="E239" s="13"/>
      <c r="F239" s="51">
        <v>0</v>
      </c>
      <c r="G239" s="52"/>
      <c r="H239" s="9" t="s">
        <v>16</v>
      </c>
      <c r="I239" s="12"/>
    </row>
    <row r="240" spans="1:9" s="31" customFormat="1" ht="19.5" customHeight="1">
      <c r="A240" s="118"/>
      <c r="B240" s="36">
        <v>2016</v>
      </c>
      <c r="C240" s="50">
        <v>0</v>
      </c>
      <c r="D240" s="44"/>
      <c r="E240" s="13"/>
      <c r="F240" s="51">
        <v>0</v>
      </c>
      <c r="G240" s="52"/>
      <c r="H240" s="9" t="s">
        <v>16</v>
      </c>
      <c r="I240" s="12"/>
    </row>
    <row r="241" spans="1:9" s="31" customFormat="1" ht="27.75" customHeight="1">
      <c r="A241" s="118" t="s">
        <v>99</v>
      </c>
      <c r="B241" s="16">
        <v>2014</v>
      </c>
      <c r="C241" s="79">
        <v>0.02227</v>
      </c>
      <c r="D241" s="44"/>
      <c r="E241" s="13"/>
      <c r="F241" s="80">
        <v>0.02227</v>
      </c>
      <c r="G241" s="52"/>
      <c r="H241" s="9" t="s">
        <v>16</v>
      </c>
      <c r="I241" s="12"/>
    </row>
    <row r="242" spans="1:9" s="31" customFormat="1" ht="25.5" customHeight="1">
      <c r="A242" s="118"/>
      <c r="B242" s="36">
        <v>2015</v>
      </c>
      <c r="C242" s="79">
        <v>0.00513</v>
      </c>
      <c r="D242" s="44"/>
      <c r="E242" s="13"/>
      <c r="F242" s="80">
        <v>0.00513</v>
      </c>
      <c r="G242" s="52"/>
      <c r="H242" s="9" t="s">
        <v>16</v>
      </c>
      <c r="I242" s="12"/>
    </row>
    <row r="243" spans="1:9" s="31" customFormat="1" ht="25.5" customHeight="1">
      <c r="A243" s="118"/>
      <c r="B243" s="36">
        <v>2016</v>
      </c>
      <c r="C243" s="50">
        <v>0</v>
      </c>
      <c r="D243" s="44"/>
      <c r="E243" s="13"/>
      <c r="F243" s="51">
        <v>0</v>
      </c>
      <c r="G243" s="52"/>
      <c r="H243" s="9" t="s">
        <v>16</v>
      </c>
      <c r="I243" s="12"/>
    </row>
    <row r="244" spans="1:9" s="31" customFormat="1" ht="52.5" customHeight="1">
      <c r="A244" s="56" t="s">
        <v>93</v>
      </c>
      <c r="B244" s="53"/>
      <c r="C244" s="50"/>
      <c r="D244" s="44"/>
      <c r="E244" s="13"/>
      <c r="F244" s="51"/>
      <c r="G244" s="52"/>
      <c r="H244" s="12"/>
      <c r="I244" s="12"/>
    </row>
    <row r="245" spans="1:9" s="31" customFormat="1" ht="15.75" customHeight="1">
      <c r="A245" s="118" t="s">
        <v>98</v>
      </c>
      <c r="B245" s="16">
        <v>2014</v>
      </c>
      <c r="C245" s="50">
        <v>9.87</v>
      </c>
      <c r="D245" s="44"/>
      <c r="E245" s="13"/>
      <c r="F245" s="51">
        <v>9.87</v>
      </c>
      <c r="G245" s="52"/>
      <c r="H245" s="9" t="s">
        <v>16</v>
      </c>
      <c r="I245" s="12"/>
    </row>
    <row r="246" spans="1:9" s="31" customFormat="1" ht="15.75" customHeight="1">
      <c r="A246" s="118"/>
      <c r="B246" s="36">
        <v>2015</v>
      </c>
      <c r="C246" s="50">
        <v>18.329</v>
      </c>
      <c r="D246" s="44"/>
      <c r="E246" s="13"/>
      <c r="F246" s="51">
        <v>18.329</v>
      </c>
      <c r="G246" s="52"/>
      <c r="H246" s="9" t="s">
        <v>16</v>
      </c>
      <c r="I246" s="12"/>
    </row>
    <row r="247" spans="1:9" s="31" customFormat="1" ht="33.75" customHeight="1">
      <c r="A247" s="118"/>
      <c r="B247" s="36">
        <v>2016</v>
      </c>
      <c r="C247" s="50">
        <v>12</v>
      </c>
      <c r="D247" s="44"/>
      <c r="E247" s="13"/>
      <c r="F247" s="51">
        <v>12</v>
      </c>
      <c r="G247" s="52"/>
      <c r="H247" s="9" t="s">
        <v>16</v>
      </c>
      <c r="I247" s="12"/>
    </row>
    <row r="248" spans="1:9" s="31" customFormat="1" ht="15.75" customHeight="1">
      <c r="A248" s="118" t="s">
        <v>124</v>
      </c>
      <c r="B248" s="16">
        <v>2014</v>
      </c>
      <c r="C248" s="50">
        <v>7.84</v>
      </c>
      <c r="D248" s="44"/>
      <c r="E248" s="13"/>
      <c r="F248" s="51">
        <v>7.84</v>
      </c>
      <c r="G248" s="52"/>
      <c r="H248" s="9" t="s">
        <v>16</v>
      </c>
      <c r="I248" s="12"/>
    </row>
    <row r="249" spans="1:9" s="31" customFormat="1" ht="15.75" customHeight="1">
      <c r="A249" s="118"/>
      <c r="B249" s="36">
        <v>2015</v>
      </c>
      <c r="C249" s="50">
        <v>6.271</v>
      </c>
      <c r="D249" s="44"/>
      <c r="E249" s="13"/>
      <c r="F249" s="51">
        <v>6.271</v>
      </c>
      <c r="G249" s="52"/>
      <c r="H249" s="9" t="s">
        <v>16</v>
      </c>
      <c r="I249" s="12"/>
    </row>
    <row r="250" spans="1:9" s="31" customFormat="1" ht="19.5" customHeight="1">
      <c r="A250" s="118"/>
      <c r="B250" s="36">
        <v>2016</v>
      </c>
      <c r="C250" s="50">
        <v>8.5</v>
      </c>
      <c r="D250" s="44"/>
      <c r="E250" s="13"/>
      <c r="F250" s="51">
        <v>8.5</v>
      </c>
      <c r="G250" s="52"/>
      <c r="H250" s="9" t="s">
        <v>16</v>
      </c>
      <c r="I250" s="12"/>
    </row>
    <row r="251" spans="1:9" s="31" customFormat="1" ht="15.75" customHeight="1">
      <c r="A251" s="118" t="s">
        <v>94</v>
      </c>
      <c r="B251" s="16">
        <v>2014</v>
      </c>
      <c r="C251" s="50">
        <v>12</v>
      </c>
      <c r="D251" s="44"/>
      <c r="E251" s="13"/>
      <c r="F251" s="51">
        <v>12</v>
      </c>
      <c r="G251" s="52"/>
      <c r="H251" s="9" t="s">
        <v>16</v>
      </c>
      <c r="I251" s="12"/>
    </row>
    <row r="252" spans="1:9" s="31" customFormat="1" ht="15.75" customHeight="1">
      <c r="A252" s="118"/>
      <c r="B252" s="36">
        <v>2015</v>
      </c>
      <c r="C252" s="50">
        <v>0</v>
      </c>
      <c r="D252" s="44"/>
      <c r="E252" s="13"/>
      <c r="F252" s="51">
        <v>0</v>
      </c>
      <c r="G252" s="52"/>
      <c r="H252" s="9" t="s">
        <v>16</v>
      </c>
      <c r="I252" s="12"/>
    </row>
    <row r="253" spans="1:9" s="31" customFormat="1" ht="23.25" customHeight="1">
      <c r="A253" s="118"/>
      <c r="B253" s="36">
        <v>2016</v>
      </c>
      <c r="C253" s="50">
        <v>0</v>
      </c>
      <c r="D253" s="44"/>
      <c r="E253" s="13"/>
      <c r="F253" s="51">
        <v>0</v>
      </c>
      <c r="G253" s="52"/>
      <c r="H253" s="9" t="s">
        <v>16</v>
      </c>
      <c r="I253" s="12"/>
    </row>
    <row r="254" spans="1:9" s="31" customFormat="1" ht="15.75" customHeight="1">
      <c r="A254" s="56" t="s">
        <v>95</v>
      </c>
      <c r="B254" s="53"/>
      <c r="C254" s="50"/>
      <c r="D254" s="44"/>
      <c r="E254" s="13"/>
      <c r="F254" s="51"/>
      <c r="G254" s="52"/>
      <c r="H254" s="9"/>
      <c r="I254" s="12"/>
    </row>
    <row r="255" spans="1:9" s="31" customFormat="1" ht="15.75" customHeight="1">
      <c r="A255" s="118" t="s">
        <v>97</v>
      </c>
      <c r="B255" s="16">
        <v>2014</v>
      </c>
      <c r="C255" s="86">
        <v>139.8968</v>
      </c>
      <c r="D255" s="44"/>
      <c r="E255" s="13"/>
      <c r="F255" s="87">
        <v>139.8968</v>
      </c>
      <c r="G255" s="52"/>
      <c r="H255" s="9" t="s">
        <v>16</v>
      </c>
      <c r="I255" s="12"/>
    </row>
    <row r="256" spans="1:9" s="31" customFormat="1" ht="15.75" customHeight="1">
      <c r="A256" s="118"/>
      <c r="B256" s="36">
        <v>2015</v>
      </c>
      <c r="C256" s="50">
        <v>0</v>
      </c>
      <c r="D256" s="44"/>
      <c r="E256" s="13"/>
      <c r="F256" s="51">
        <v>0</v>
      </c>
      <c r="G256" s="52"/>
      <c r="H256" s="9" t="s">
        <v>16</v>
      </c>
      <c r="I256" s="12"/>
    </row>
    <row r="257" spans="1:9" s="31" customFormat="1" ht="15.75" customHeight="1">
      <c r="A257" s="118"/>
      <c r="B257" s="36">
        <v>2016</v>
      </c>
      <c r="C257" s="50">
        <v>0</v>
      </c>
      <c r="D257" s="44"/>
      <c r="E257" s="13"/>
      <c r="F257" s="51">
        <v>0</v>
      </c>
      <c r="G257" s="52"/>
      <c r="H257" s="9" t="s">
        <v>16</v>
      </c>
      <c r="I257" s="12"/>
    </row>
    <row r="258" spans="1:9" s="31" customFormat="1" ht="15.75" customHeight="1">
      <c r="A258" s="118" t="s">
        <v>96</v>
      </c>
      <c r="B258" s="16">
        <v>2014</v>
      </c>
      <c r="C258" s="50">
        <v>0</v>
      </c>
      <c r="D258" s="44"/>
      <c r="E258" s="13"/>
      <c r="F258" s="51">
        <v>0</v>
      </c>
      <c r="G258" s="52"/>
      <c r="H258" s="9" t="s">
        <v>16</v>
      </c>
      <c r="I258" s="12"/>
    </row>
    <row r="259" spans="1:9" s="31" customFormat="1" ht="15.75" customHeight="1">
      <c r="A259" s="118"/>
      <c r="B259" s="36">
        <v>2015</v>
      </c>
      <c r="C259" s="50">
        <v>0</v>
      </c>
      <c r="D259" s="44"/>
      <c r="E259" s="13"/>
      <c r="F259" s="51">
        <v>0</v>
      </c>
      <c r="G259" s="52"/>
      <c r="H259" s="9" t="s">
        <v>16</v>
      </c>
      <c r="I259" s="12"/>
    </row>
    <row r="260" spans="1:9" s="31" customFormat="1" ht="15.75" customHeight="1">
      <c r="A260" s="118"/>
      <c r="B260" s="36">
        <v>2016</v>
      </c>
      <c r="C260" s="50">
        <v>0</v>
      </c>
      <c r="D260" s="44"/>
      <c r="E260" s="13"/>
      <c r="F260" s="51">
        <v>0</v>
      </c>
      <c r="G260" s="52"/>
      <c r="H260" s="9" t="s">
        <v>16</v>
      </c>
      <c r="I260" s="12"/>
    </row>
    <row r="261" spans="1:9" s="33" customFormat="1" ht="34.5" customHeight="1">
      <c r="A261" s="58" t="s">
        <v>36</v>
      </c>
      <c r="B261" s="25"/>
      <c r="C261" s="81">
        <f>C184+C185+C186+C189+C190+C191+C193+C194+C195+C196+C197+C198+C200+C201+C202+C203+C204+C205+C206+C207+C208+C209+C210+C211+C212+C213+C214+C216+C217+C218+C219+C220+C221+C222+C223+C224+C225+C226+C227+C228+C229+C230+C232+C233+C234+C235+C236+C237+C238+++++C239+C240+C241+C242+C243+C245+C246+C247+C248+C249+C250+C251+C252+C253+C255+C256+C257+C258+C259+C260</f>
        <v>6764.75777</v>
      </c>
      <c r="D261" s="27"/>
      <c r="E261" s="28"/>
      <c r="F261" s="81">
        <f>F264+F263+F262</f>
        <v>6764.75777</v>
      </c>
      <c r="G261" s="29"/>
      <c r="H261" s="30"/>
      <c r="I261" s="30"/>
    </row>
    <row r="262" spans="1:9" s="31" customFormat="1" ht="15.75" customHeight="1">
      <c r="A262" s="16">
        <v>2014</v>
      </c>
      <c r="B262" s="53"/>
      <c r="C262" s="79">
        <f>C184+C189+C193+C196+C200+C203+C206+C209+C212+C216+C219+C222+C225+C228+C232+C235+C238+C241+C245+C248+C251+C255+C258</f>
        <v>2480.18487</v>
      </c>
      <c r="D262" s="44"/>
      <c r="E262" s="13"/>
      <c r="F262" s="79">
        <f>F184+F187+F193+F196+F200+F203+F206+F209+F212+F216+F219+F222+F225+F228+F232+F235+F238+F241+F245+F248+F251+F255+F258</f>
        <v>2480.18487</v>
      </c>
      <c r="G262" s="52"/>
      <c r="H262" s="12"/>
      <c r="I262" s="12"/>
    </row>
    <row r="263" spans="1:9" s="31" customFormat="1" ht="15.75" customHeight="1">
      <c r="A263" s="36">
        <v>2015</v>
      </c>
      <c r="B263" s="53"/>
      <c r="C263" s="79">
        <f>C185+C190+C194+C197+C201+C204++C207+C210+C213+C217+C220+C223+C226+C229+C233+C236+C239+C242+C246+C249+C252+C256+C259</f>
        <v>2126.0729</v>
      </c>
      <c r="D263" s="44"/>
      <c r="E263" s="13"/>
      <c r="F263" s="79">
        <f>F185+F190+F194+F197+F201+F204+F207+++++F210+F213+F217+F220+F223+F226+F229+F233+F236+F239+F242+F246+F249+F252+F256+F259</f>
        <v>2126.0729</v>
      </c>
      <c r="G263" s="52"/>
      <c r="H263" s="12"/>
      <c r="I263" s="12"/>
    </row>
    <row r="264" spans="1:9" s="31" customFormat="1" ht="21.75" customHeight="1">
      <c r="A264" s="36">
        <v>2016</v>
      </c>
      <c r="B264" s="53"/>
      <c r="C264" s="44">
        <f>C186+C191+C195+C198+C202+C205+C208+C211+C214+C218+C221+C224+C227+C230+C234+C237+C240+C243+C247+C250+C253+C257+C260</f>
        <v>2158.5</v>
      </c>
      <c r="D264" s="44"/>
      <c r="E264" s="13"/>
      <c r="F264" s="44">
        <f>F186+F191+F195+F198+F202+F205+F208+F211+F214+F218+F221++F224+F227+F230+F234+F237+F240+F243+F247+F250+F253+F257+F260</f>
        <v>2158.5</v>
      </c>
      <c r="G264" s="52"/>
      <c r="H264" s="12"/>
      <c r="I264" s="12"/>
    </row>
    <row r="265" spans="1:9" s="34" customFormat="1" ht="40.5" customHeight="1">
      <c r="A265" s="153" t="s">
        <v>33</v>
      </c>
      <c r="B265" s="154"/>
      <c r="C265" s="154"/>
      <c r="D265" s="154"/>
      <c r="E265" s="154"/>
      <c r="F265" s="154"/>
      <c r="G265" s="154"/>
      <c r="H265" s="154"/>
      <c r="I265" s="154"/>
    </row>
    <row r="266" spans="1:9" s="31" customFormat="1" ht="45.75" customHeight="1">
      <c r="A266" s="118" t="s">
        <v>71</v>
      </c>
      <c r="B266" s="16">
        <v>2014</v>
      </c>
      <c r="C266" s="79">
        <v>20434.17923</v>
      </c>
      <c r="D266" s="44"/>
      <c r="E266" s="13"/>
      <c r="F266" s="80">
        <v>20434.17923</v>
      </c>
      <c r="G266" s="52"/>
      <c r="H266" s="54" t="s">
        <v>72</v>
      </c>
      <c r="I266" s="12"/>
    </row>
    <row r="267" spans="1:9" s="31" customFormat="1" ht="45.75" customHeight="1">
      <c r="A267" s="118"/>
      <c r="B267" s="109">
        <v>2015</v>
      </c>
      <c r="C267" s="50">
        <v>20000</v>
      </c>
      <c r="D267" s="44"/>
      <c r="E267" s="13"/>
      <c r="F267" s="51">
        <v>20000</v>
      </c>
      <c r="G267" s="52"/>
      <c r="H267" s="54" t="s">
        <v>72</v>
      </c>
      <c r="I267" s="12"/>
    </row>
    <row r="268" spans="1:9" s="31" customFormat="1" ht="60" customHeight="1">
      <c r="A268" s="118"/>
      <c r="B268" s="36">
        <v>2016</v>
      </c>
      <c r="C268" s="44">
        <v>20000</v>
      </c>
      <c r="D268" s="44"/>
      <c r="E268" s="13"/>
      <c r="F268" s="47">
        <v>20000</v>
      </c>
      <c r="G268" s="52"/>
      <c r="H268" s="54" t="s">
        <v>72</v>
      </c>
      <c r="I268" s="110"/>
    </row>
    <row r="269" spans="1:9" s="33" customFormat="1" ht="30.75" customHeight="1">
      <c r="A269" s="58" t="s">
        <v>37</v>
      </c>
      <c r="B269" s="20"/>
      <c r="C269" s="26">
        <f>C266+C267+C268</f>
        <v>60434.17923</v>
      </c>
      <c r="D269" s="27"/>
      <c r="E269" s="28"/>
      <c r="F269" s="26">
        <f>F266+F267+F268</f>
        <v>60434.17923</v>
      </c>
      <c r="G269" s="29"/>
      <c r="H269" s="30"/>
      <c r="I269" s="30"/>
    </row>
    <row r="270" spans="1:9" s="31" customFormat="1" ht="15.75">
      <c r="A270" s="16">
        <v>2014</v>
      </c>
      <c r="B270" s="18"/>
      <c r="C270" s="79">
        <v>20434.17923</v>
      </c>
      <c r="D270" s="14"/>
      <c r="E270" s="14"/>
      <c r="F270" s="79">
        <v>20434.17923</v>
      </c>
      <c r="G270" s="14"/>
      <c r="H270" s="14"/>
      <c r="I270" s="14"/>
    </row>
    <row r="271" spans="1:9" s="31" customFormat="1" ht="15.75">
      <c r="A271" s="36">
        <v>2015</v>
      </c>
      <c r="B271" s="18"/>
      <c r="C271" s="50">
        <v>20000</v>
      </c>
      <c r="D271" s="14"/>
      <c r="E271" s="14"/>
      <c r="F271" s="50">
        <v>20000</v>
      </c>
      <c r="G271" s="14"/>
      <c r="H271" s="14"/>
      <c r="I271" s="14"/>
    </row>
    <row r="272" spans="1:9" s="31" customFormat="1" ht="15.75">
      <c r="A272" s="36">
        <v>2016</v>
      </c>
      <c r="B272" s="18"/>
      <c r="C272" s="50">
        <v>20000</v>
      </c>
      <c r="D272" s="14"/>
      <c r="E272" s="14"/>
      <c r="F272" s="50">
        <v>20000</v>
      </c>
      <c r="G272" s="14"/>
      <c r="H272" s="14"/>
      <c r="I272" s="14"/>
    </row>
    <row r="273" spans="1:9" s="32" customFormat="1" ht="33" customHeight="1" thickBot="1">
      <c r="A273" s="59" t="s">
        <v>38</v>
      </c>
      <c r="B273" s="23"/>
      <c r="C273" s="83">
        <f>C274+C275+C276</f>
        <v>88734.34587</v>
      </c>
      <c r="D273" s="23"/>
      <c r="E273" s="84">
        <v>21.09024</v>
      </c>
      <c r="F273" s="83">
        <f>F274+F275+F276</f>
        <v>88713.25563</v>
      </c>
      <c r="G273" s="23"/>
      <c r="H273" s="23"/>
      <c r="I273" s="23"/>
    </row>
    <row r="274" spans="1:9" s="31" customFormat="1" ht="16.5" thickBot="1">
      <c r="A274" s="16">
        <v>2014</v>
      </c>
      <c r="B274" s="14"/>
      <c r="C274" s="82">
        <f>C130+C180+C262+C270</f>
        <v>31140.66713</v>
      </c>
      <c r="D274" s="14"/>
      <c r="E274" s="70">
        <v>21.09024</v>
      </c>
      <c r="F274" s="82">
        <f>F270+F262+F180+F130</f>
        <v>31119.576890000004</v>
      </c>
      <c r="G274" s="14"/>
      <c r="H274" s="14"/>
      <c r="I274" s="101"/>
    </row>
    <row r="275" spans="1:9" s="31" customFormat="1" ht="15.75">
      <c r="A275" s="36">
        <v>2015</v>
      </c>
      <c r="B275" s="14"/>
      <c r="C275" s="82">
        <f>C271+C263+C181+C131</f>
        <v>28845.17874</v>
      </c>
      <c r="D275" s="14"/>
      <c r="E275" s="14"/>
      <c r="F275" s="82">
        <f>F271+F263+F131+F181</f>
        <v>28845.17874</v>
      </c>
      <c r="G275" s="14"/>
      <c r="H275" s="14"/>
      <c r="I275" s="14"/>
    </row>
    <row r="276" spans="1:9" s="31" customFormat="1" ht="15.75">
      <c r="A276" s="17">
        <v>2016</v>
      </c>
      <c r="B276" s="14"/>
      <c r="C276" s="24">
        <f>C132+C182+C264+C272</f>
        <v>28748.5</v>
      </c>
      <c r="D276" s="14"/>
      <c r="E276" s="14"/>
      <c r="F276" s="24">
        <f>F272+F264+F182+F132</f>
        <v>28748.5</v>
      </c>
      <c r="G276" s="101"/>
      <c r="H276" s="14"/>
      <c r="I276" s="14"/>
    </row>
    <row r="277" s="60" customFormat="1" ht="18" customHeight="1">
      <c r="G277" s="85"/>
    </row>
    <row r="278" spans="7:8" s="60" customFormat="1" ht="18" customHeight="1">
      <c r="G278" s="85"/>
      <c r="H278" s="102"/>
    </row>
    <row r="279" s="60" customFormat="1" ht="18" customHeight="1">
      <c r="G279" s="85"/>
    </row>
    <row r="280" s="60" customFormat="1" ht="18" customHeight="1">
      <c r="G280" s="85"/>
    </row>
    <row r="281" s="60" customFormat="1" ht="18" customHeight="1">
      <c r="G281" s="85"/>
    </row>
    <row r="282" s="60" customFormat="1" ht="189.75" customHeight="1">
      <c r="G282" s="85"/>
    </row>
    <row r="283" spans="7:9" s="60" customFormat="1" ht="18" customHeight="1">
      <c r="G283" s="85"/>
      <c r="I283" s="113"/>
    </row>
    <row r="284" s="60" customFormat="1" ht="18" customHeight="1">
      <c r="G284" s="85"/>
    </row>
    <row r="285" s="60" customFormat="1" ht="18" customHeight="1">
      <c r="G285" s="85"/>
    </row>
    <row r="286" s="60" customFormat="1" ht="18" customHeight="1">
      <c r="G286" s="85"/>
    </row>
    <row r="287" s="60" customFormat="1" ht="18" customHeight="1">
      <c r="G287" s="85"/>
    </row>
    <row r="288" s="60" customFormat="1" ht="18" customHeight="1">
      <c r="G288" s="85"/>
    </row>
    <row r="289" s="60" customFormat="1" ht="18" customHeight="1">
      <c r="G289" s="85"/>
    </row>
    <row r="290" s="60" customFormat="1" ht="18" customHeight="1">
      <c r="G290" s="85"/>
    </row>
    <row r="291" s="60" customFormat="1" ht="18" customHeight="1">
      <c r="G291" s="85"/>
    </row>
    <row r="292" s="60" customFormat="1" ht="18" customHeight="1">
      <c r="G292" s="85"/>
    </row>
    <row r="293" s="60" customFormat="1" ht="18" customHeight="1">
      <c r="G293" s="85"/>
    </row>
    <row r="294" s="60" customFormat="1" ht="18" customHeight="1">
      <c r="G294" s="85"/>
    </row>
    <row r="295" s="60" customFormat="1" ht="18" customHeight="1">
      <c r="G295" s="85"/>
    </row>
    <row r="296" s="60" customFormat="1" ht="18" customHeight="1">
      <c r="G296" s="85"/>
    </row>
    <row r="297" s="60" customFormat="1" ht="18" customHeight="1">
      <c r="G297" s="85"/>
    </row>
    <row r="298" s="60" customFormat="1" ht="18" customHeight="1">
      <c r="G298" s="85"/>
    </row>
    <row r="299" spans="1:9" s="67" customFormat="1" ht="20.25">
      <c r="A299" s="65"/>
      <c r="B299" s="65"/>
      <c r="C299" s="65"/>
      <c r="D299" s="66"/>
      <c r="E299" s="65"/>
      <c r="F299" s="65"/>
      <c r="G299" s="65"/>
      <c r="H299" s="65"/>
      <c r="I299" s="65"/>
    </row>
    <row r="300" spans="1:9" s="67" customFormat="1" ht="20.25">
      <c r="A300" s="90"/>
      <c r="B300" s="126"/>
      <c r="C300" s="126"/>
      <c r="D300" s="126"/>
      <c r="E300" s="126"/>
      <c r="F300" s="126"/>
      <c r="G300" s="126"/>
      <c r="H300" s="65"/>
      <c r="I300" s="65"/>
    </row>
    <row r="301" spans="1:9" s="67" customFormat="1" ht="20.25">
      <c r="A301" s="90"/>
      <c r="B301" s="91"/>
      <c r="C301" s="91"/>
      <c r="D301" s="91"/>
      <c r="E301" s="91"/>
      <c r="F301" s="124"/>
      <c r="G301" s="125"/>
      <c r="H301" s="66"/>
      <c r="I301" s="65"/>
    </row>
    <row r="302" spans="1:9" s="67" customFormat="1" ht="20.25">
      <c r="A302" s="92"/>
      <c r="B302" s="93"/>
      <c r="C302" s="93"/>
      <c r="D302" s="94"/>
      <c r="E302" s="94"/>
      <c r="F302" s="112"/>
      <c r="G302" s="91"/>
      <c r="H302" s="66"/>
      <c r="I302" s="65"/>
    </row>
    <row r="303" spans="1:9" s="67" customFormat="1" ht="20.25" customHeight="1">
      <c r="A303" s="92"/>
      <c r="B303" s="99"/>
      <c r="C303" s="93"/>
      <c r="D303" s="93"/>
      <c r="E303" s="94"/>
      <c r="F303" s="108"/>
      <c r="G303" s="91"/>
      <c r="H303" s="107"/>
      <c r="I303" s="65"/>
    </row>
    <row r="304" spans="1:9" s="67" customFormat="1" ht="20.25">
      <c r="A304" s="92"/>
      <c r="B304" s="99"/>
      <c r="C304" s="93"/>
      <c r="D304" s="94"/>
      <c r="E304" s="94"/>
      <c r="F304" s="95"/>
      <c r="G304" s="91"/>
      <c r="H304" s="66"/>
      <c r="I304" s="65"/>
    </row>
    <row r="305" spans="1:9" s="67" customFormat="1" ht="20.25">
      <c r="A305" s="96"/>
      <c r="B305" s="100"/>
      <c r="C305" s="97"/>
      <c r="D305" s="98"/>
      <c r="E305" s="98"/>
      <c r="F305" s="124"/>
      <c r="G305" s="125"/>
      <c r="H305" s="107"/>
      <c r="I305" s="65"/>
    </row>
  </sheetData>
  <sheetProtection selectLockedCells="1" selectUnlockedCells="1"/>
  <mergeCells count="116">
    <mergeCell ref="I101:I109"/>
    <mergeCell ref="A48:A50"/>
    <mergeCell ref="A136:I136"/>
    <mergeCell ref="I51:I53"/>
    <mergeCell ref="A60:A62"/>
    <mergeCell ref="A91:A93"/>
    <mergeCell ref="A134:I134"/>
    <mergeCell ref="A114:I114"/>
    <mergeCell ref="A119:A121"/>
    <mergeCell ref="A63:A65"/>
    <mergeCell ref="A187:A191"/>
    <mergeCell ref="A158:A160"/>
    <mergeCell ref="A58:I58"/>
    <mergeCell ref="I140:I145"/>
    <mergeCell ref="I152:I154"/>
    <mergeCell ref="A101:A103"/>
    <mergeCell ref="A135:I135"/>
    <mergeCell ref="I60:I77"/>
    <mergeCell ref="I158:I160"/>
    <mergeCell ref="I149:I151"/>
    <mergeCell ref="A45:A47"/>
    <mergeCell ref="A66:A68"/>
    <mergeCell ref="A146:A148"/>
    <mergeCell ref="A84:A86"/>
    <mergeCell ref="A94:A96"/>
    <mergeCell ref="A173:A175"/>
    <mergeCell ref="A107:A109"/>
    <mergeCell ref="A72:A74"/>
    <mergeCell ref="A75:A77"/>
    <mergeCell ref="A104:A106"/>
    <mergeCell ref="A248:A250"/>
    <mergeCell ref="A216:A218"/>
    <mergeCell ref="A219:A221"/>
    <mergeCell ref="A245:A247"/>
    <mergeCell ref="A238:A240"/>
    <mergeCell ref="A235:A237"/>
    <mergeCell ref="A241:A243"/>
    <mergeCell ref="A196:A198"/>
    <mergeCell ref="A225:A227"/>
    <mergeCell ref="A232:A234"/>
    <mergeCell ref="A170:A172"/>
    <mergeCell ref="A200:A202"/>
    <mergeCell ref="A193:A195"/>
    <mergeCell ref="A228:A230"/>
    <mergeCell ref="A203:A205"/>
    <mergeCell ref="A206:A208"/>
    <mergeCell ref="A176:A178"/>
    <mergeCell ref="I17:I19"/>
    <mergeCell ref="I39:I47"/>
    <mergeCell ref="A164:A166"/>
    <mergeCell ref="A183:I183"/>
    <mergeCell ref="I84:I93"/>
    <mergeCell ref="A82:I82"/>
    <mergeCell ref="I146:I148"/>
    <mergeCell ref="A149:A151"/>
    <mergeCell ref="I155:I157"/>
    <mergeCell ref="A88:A90"/>
    <mergeCell ref="A255:A257"/>
    <mergeCell ref="A266:A268"/>
    <mergeCell ref="A265:I265"/>
    <mergeCell ref="A258:A260"/>
    <mergeCell ref="A9:I9"/>
    <mergeCell ref="A11:A13"/>
    <mergeCell ref="I11:I16"/>
    <mergeCell ref="A39:A41"/>
    <mergeCell ref="A10:I10"/>
    <mergeCell ref="I36:I38"/>
    <mergeCell ref="A251:A253"/>
    <mergeCell ref="D3:G3"/>
    <mergeCell ref="I32:I34"/>
    <mergeCell ref="E4:F4"/>
    <mergeCell ref="G4:G5"/>
    <mergeCell ref="A14:A16"/>
    <mergeCell ref="A8:I8"/>
    <mergeCell ref="A32:A34"/>
    <mergeCell ref="B3:B5"/>
    <mergeCell ref="A7:I7"/>
    <mergeCell ref="D4:D5"/>
    <mergeCell ref="H1:I1"/>
    <mergeCell ref="A17:A19"/>
    <mergeCell ref="A30:I30"/>
    <mergeCell ref="C3:C5"/>
    <mergeCell ref="H3:H5"/>
    <mergeCell ref="A23:A25"/>
    <mergeCell ref="A2:I2"/>
    <mergeCell ref="A3:A5"/>
    <mergeCell ref="A20:A22"/>
    <mergeCell ref="I3:I5"/>
    <mergeCell ref="A222:A224"/>
    <mergeCell ref="A51:A53"/>
    <mergeCell ref="A69:A71"/>
    <mergeCell ref="A140:A142"/>
    <mergeCell ref="A97:A99"/>
    <mergeCell ref="A155:A157"/>
    <mergeCell ref="A152:A154"/>
    <mergeCell ref="A212:A214"/>
    <mergeCell ref="A209:A211"/>
    <mergeCell ref="A42:A44"/>
    <mergeCell ref="A36:A38"/>
    <mergeCell ref="F305:G305"/>
    <mergeCell ref="B300:G300"/>
    <mergeCell ref="F301:G301"/>
    <mergeCell ref="A184:A186"/>
    <mergeCell ref="A161:A163"/>
    <mergeCell ref="A122:A124"/>
    <mergeCell ref="A133:I133"/>
    <mergeCell ref="I116:I124"/>
    <mergeCell ref="A116:A118"/>
    <mergeCell ref="I170:I178"/>
    <mergeCell ref="I164:I166"/>
    <mergeCell ref="I161:I163"/>
    <mergeCell ref="A137:A139"/>
    <mergeCell ref="A143:A145"/>
    <mergeCell ref="I167:I169"/>
    <mergeCell ref="A167:A169"/>
    <mergeCell ref="I137:I139"/>
  </mergeCells>
  <printOptions/>
  <pageMargins left="0.7874015748031497" right="0.3937007874015748" top="0.7086614173228347" bottom="0.31496062992125984" header="0.5118110236220472" footer="0.6299212598425197"/>
  <pageSetup fitToHeight="12" fitToWidth="1" horizontalDpi="600" verticalDpi="600" orientation="landscape" paperSize="9" scale="64" r:id="rId1"/>
  <rowBreaks count="6" manualBreakCount="6">
    <brk id="68" max="8" man="1"/>
    <brk id="99" max="8" man="1"/>
    <brk id="148" max="8" man="1"/>
    <brk id="192" max="8" man="1"/>
    <brk id="224" max="8" man="1"/>
    <brk id="2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2016-01-13T08:41:46Z</cp:lastPrinted>
  <dcterms:created xsi:type="dcterms:W3CDTF">2012-09-03T04:07:00Z</dcterms:created>
  <dcterms:modified xsi:type="dcterms:W3CDTF">2016-01-14T12:56:41Z</dcterms:modified>
  <cp:category/>
  <cp:version/>
  <cp:contentType/>
  <cp:contentStatus/>
</cp:coreProperties>
</file>