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'!$A$1:$I$364</definedName>
  </definedNames>
  <calcPr fullCalcOnLoad="1"/>
</workbook>
</file>

<file path=xl/sharedStrings.xml><?xml version="1.0" encoding="utf-8"?>
<sst xmlns="http://schemas.openxmlformats.org/spreadsheetml/2006/main" count="390" uniqueCount="134">
  <si>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</si>
  <si>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</si>
  <si>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</si>
  <si>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</si>
  <si>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</si>
  <si>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</si>
  <si>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</si>
  <si>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</si>
  <si>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</si>
  <si>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</si>
  <si>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</si>
  <si>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</si>
  <si>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</si>
  <si>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</si>
  <si>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</si>
  <si>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</si>
  <si>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</si>
  <si>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</si>
  <si>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</si>
  <si>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</si>
  <si>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</si>
  <si>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</si>
  <si>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</si>
  <si>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</si>
  <si>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</si>
  <si>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</si>
  <si>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</si>
  <si>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</si>
  <si>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</si>
  <si>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</si>
  <si>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</si>
  <si>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</si>
  <si>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</si>
  <si>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</si>
  <si>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</si>
  <si>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</si>
  <si>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</si>
  <si>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</si>
  <si>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</si>
  <si>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</si>
  <si>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</si>
  <si>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</si>
  <si>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</si>
  <si>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</si>
  <si>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</si>
  <si>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</si>
  <si>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</si>
  <si>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</si>
  <si>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</si>
  <si>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</si>
  <si>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</si>
  <si>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</si>
  <si>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</si>
  <si>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</si>
  <si>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</si>
  <si>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</si>
  <si>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</si>
  <si>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</si>
  <si>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</si>
  <si>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</si>
  <si>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1.6. Прочие работы, услуги (по установленным нормативам):</t>
  </si>
  <si>
    <t>1.7. Прочие расходы ( по установленному нормативу):</t>
  </si>
  <si>
    <t>1.8. Увеличение стоимости материальных запасов ( по установленному лимиту):</t>
  </si>
  <si>
    <t>1.8.1. приобретение канцелярских товаров (ручки, стержни, бумага писчая, бумага для множительных работ)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</si>
  <si>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</si>
  <si>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</si>
  <si>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</si>
  <si>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</si>
  <si>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</si>
  <si>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</si>
  <si>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своевременное и качественное реагирование на возможные загорания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</si>
  <si>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</si>
  <si>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</si>
  <si>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</si>
  <si>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</si>
  <si>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</si>
  <si>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</si>
  <si>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</si>
  <si>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</si>
  <si>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</si>
  <si>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</si>
  <si>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</si>
  <si>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>1.1. Абонентская плата за каналы  подключения  КТСО     П-166 в единую систему оповещения области (предостав-ление в пользование аналогового внутризонового канала связи (ТЧ))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</si>
  <si>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</si>
  <si>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1.2.1.Оказание услуг местной телефонной связи (ЧС  прямые провода -2, канал ТЧ) </t>
  </si>
  <si>
    <t>1.5.1. Ремонт производственного инвентаря,ремонт и обслуживание множительной техники</t>
  </si>
  <si>
    <t>1.7.1. уплата налога на имущество</t>
  </si>
  <si>
    <t>2.3. Приобретение  и установка кондиционера</t>
  </si>
  <si>
    <t>Повышение знаний руководящего состава и населения  города в области ГО и ЧС</t>
  </si>
  <si>
    <t>Начальник МКУ «УГОЧС» ЗАТО г. Радужный Владимирской области                                                      А.И. Працонь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</si>
  <si>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</si>
  <si>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 xml:space="preserve">Итого по п.1.всего,  в том числе: </t>
  </si>
  <si>
    <t>1.5. Создание системы обеспечения вызова экстренных служб по единому номеру "112" (оснащение ЕДДС двумя автоматизированными рабочими местами)</t>
  </si>
  <si>
    <t>1.4. Реализация мероприятий по построению (развитию)  и внедрению АПК "Безопасный город" на территории ЗАТО г. Радужный, в том числе:</t>
  </si>
  <si>
    <t>Повышается готовность  к защите населения и территории ЗАТО г. Радужный от чрезвычайных ситуаций природного и техногенного характера т.к. повышается скорость и качество обработки вызовов экстренных оперативных служб</t>
  </si>
  <si>
    <t>Гарантированная возможность применения личного состава и пожарной техники на ликвидацию ЧС</t>
  </si>
  <si>
    <t xml:space="preserve">Повышается безопасность детей на территории образовательных учреждений обусловленная вырубкой деревьев, представляющих опасность и повышенную затененность </t>
  </si>
  <si>
    <t>1.8.2. расходные материалы для компьютепной техники</t>
  </si>
  <si>
    <t xml:space="preserve">1.5.2. Обслуживание системы связи и оповещения </t>
  </si>
  <si>
    <t xml:space="preserve">1.5.3. Обслуживание линейных сооружений радиотрансляционной уличной сети </t>
  </si>
  <si>
    <t xml:space="preserve">1.5.4. Техническое обслуживание системы оперативной диспетчерской связи "Каскад-14"  </t>
  </si>
  <si>
    <t xml:space="preserve">1.6.1. Предоставление комплекса ресурсов для размещения технологического оборудования </t>
  </si>
  <si>
    <t>1.6.3.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</si>
  <si>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4.2.3. приобретение кресел для офиса</t>
  </si>
  <si>
    <t>4.2.1. буклеты, плакаты, учебная литература, фотоматериалы, листовки.A75, аншлаги</t>
  </si>
  <si>
    <t>4.2.2. подписка на периодические печатные издания</t>
  </si>
  <si>
    <t>1.4.1. Подключение, инсталляция Ethernet-порта с высокой срочностью,  организация канала VPN (основной + резервный)</t>
  </si>
  <si>
    <t>1.4.2. Абонентская плата в месяц за канал VPN, в зависимости от скорости (1024 Кбит/с) (основной канал + резервный)</t>
  </si>
  <si>
    <t>1.4.3. Разработка проектно-сметной документации на построение (развитие) и внедрение АПК "Безопасный город"</t>
  </si>
  <si>
    <t>2.5.Приобретение программного обеспечения Windows-10</t>
  </si>
  <si>
    <t>1.6.2. Програмное обеспечение: Антивирусная программа   2 шт.4000; Сбис 6000, сервисное обслуживание системы 1С</t>
  </si>
  <si>
    <t>1.3.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</si>
  <si>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>4.2.4. Приобретение факса</t>
  </si>
  <si>
    <t xml:space="preserve">                  МКУ "ГКМХ"</t>
  </si>
  <si>
    <t>2.4. Приобретение запасных частей для орг. Техники</t>
  </si>
  <si>
    <t>1.6. Создание резерва медицинского имущества и медикаментов для ликвилации чрезвычайных ситуаций на территории ЗАТО г.Радужный.</t>
  </si>
  <si>
    <t xml:space="preserve"> </t>
  </si>
  <si>
    <t>2.6. Приобретение монитора для компьютера</t>
  </si>
  <si>
    <t>1.7. Эвакуация и хранение  транспортных средств, выявленных безхозяйными</t>
  </si>
  <si>
    <t>1.8. Расходы на развитие  единой дежурной диспетчерской службы  ЗАТО г. Радужный (ЕДДС):                                     -приобретение организационной техники,                  - приобретение мебели, приобретение и установка кондиционера,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     - приобретение метеостанции для слеженияза значениями показаний погодных условий.</t>
  </si>
  <si>
    <t>1.9.Возмещение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</si>
  <si>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>1.10. Приобретение катализатора горения мазута, для пригодности его к использованию в качестве резервного топлива в отопительный период</t>
  </si>
  <si>
    <t xml:space="preserve">1.11. Приобретение запасных частей для пожарной техники аварийно-спасательной команды повышенной готовности городского звена РС ЧС </t>
  </si>
  <si>
    <t>1.12. Вырубка деревьев  на территории образовательных учреждений</t>
  </si>
  <si>
    <t xml:space="preserve">1.13. Ремонт и обслуживание резервного источника питания </t>
  </si>
  <si>
    <t>1.14. Лабораторное испытание противогазов для признания дальнейшей пригодности (не пригодности)к эксплуатации</t>
  </si>
  <si>
    <t>1.16. Приобретение 3 бензиновых генераторов (резервных сточников электропитания, материалов для  их подключения)</t>
  </si>
  <si>
    <t>МКУ  "ГКМХ", ККиС</t>
  </si>
  <si>
    <t xml:space="preserve">1.15. Приобретение извещателей дымовых автономных </t>
  </si>
  <si>
    <t>2.2.1. 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</si>
  <si>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>1.3.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- приобретение сирены С-40 для оповещения населения города, ее подключение и наладка.</t>
  </si>
  <si>
    <t>1.17. Приобретение двух фекальных насосов (реж.сист.) "Vodotok" НСП-2200 для  предупреждения и ликвилации чрезвычайных ситуаций на территории ЗАТО г.Радужный.</t>
  </si>
  <si>
    <t>Ккис</t>
  </si>
  <si>
    <r>
      <t xml:space="preserve">         </t>
    </r>
    <r>
      <rPr>
        <sz val="12"/>
        <rFont val="Times New Roman"/>
        <family val="1"/>
      </rPr>
      <t xml:space="preserve">Приложение № 2                                                                       
к постановлению администрации
ЗАТО г. Радужный Владимирской области 
от «01» августа  2018 г. №1094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</si>
</sst>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175" fontId="2" fillId="33" borderId="10" xfId="0" applyNumberFormat="1" applyFont="1" applyFill="1" applyBorder="1" applyAlignment="1">
      <alignment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3" fillId="33" borderId="15" xfId="0" applyNumberFormat="1" applyFont="1" applyFill="1" applyBorder="1" applyAlignment="1">
      <alignment horizontal="center" vertical="top" wrapText="1"/>
    </xf>
    <xf numFmtId="175" fontId="3" fillId="33" borderId="14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wrapText="1"/>
    </xf>
    <xf numFmtId="175" fontId="3" fillId="37" borderId="10" xfId="0" applyNumberFormat="1" applyFont="1" applyFill="1" applyBorder="1" applyAlignment="1">
      <alignment horizontal="center" wrapText="1"/>
    </xf>
    <xf numFmtId="2" fontId="3" fillId="37" borderId="10" xfId="0" applyNumberFormat="1" applyFont="1" applyFill="1" applyBorder="1" applyAlignment="1">
      <alignment horizont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175" fontId="2" fillId="33" borderId="10" xfId="0" applyNumberFormat="1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74" fontId="2" fillId="33" borderId="10" xfId="0" applyNumberFormat="1" applyFont="1" applyFill="1" applyBorder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174" fontId="2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175" fontId="2" fillId="37" borderId="10" xfId="0" applyNumberFormat="1" applyFont="1" applyFill="1" applyBorder="1" applyAlignment="1">
      <alignment horizontal="center" wrapText="1"/>
    </xf>
    <xf numFmtId="2" fontId="2" fillId="37" borderId="10" xfId="0" applyNumberFormat="1" applyFont="1" applyFill="1" applyBorder="1" applyAlignment="1">
      <alignment horizontal="center" wrapText="1"/>
    </xf>
    <xf numFmtId="175" fontId="2" fillId="35" borderId="10" xfId="0" applyNumberFormat="1" applyFont="1" applyFill="1" applyBorder="1" applyAlignment="1">
      <alignment horizontal="center" vertical="top" wrapText="1"/>
    </xf>
    <xf numFmtId="174" fontId="2" fillId="36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2" fontId="0" fillId="0" borderId="17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4"/>
  <sheetViews>
    <sheetView tabSelected="1" view="pageBreakPreview" zoomScaleNormal="80" zoomScaleSheetLayoutView="100" zoomScalePageLayoutView="50" workbookViewId="0" topLeftCell="A1">
      <selection activeCell="H11" sqref="H11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0" width="13.75390625" style="3" bestFit="1" customWidth="1"/>
    <col min="11" max="16384" width="9.125" style="3" customWidth="1"/>
  </cols>
  <sheetData>
    <row r="1" spans="8:9" ht="90.75" customHeight="1">
      <c r="H1" s="159" t="s">
        <v>133</v>
      </c>
      <c r="I1" s="159"/>
    </row>
    <row r="2" spans="1:9" s="60" customFormat="1" ht="48" customHeight="1">
      <c r="A2" s="164" t="s">
        <v>59</v>
      </c>
      <c r="B2" s="164"/>
      <c r="C2" s="164"/>
      <c r="D2" s="164"/>
      <c r="E2" s="164"/>
      <c r="F2" s="164"/>
      <c r="G2" s="164"/>
      <c r="H2" s="164"/>
      <c r="I2" s="164"/>
    </row>
    <row r="3" spans="1:9" s="31" customFormat="1" ht="15" customHeight="1">
      <c r="A3" s="139" t="s">
        <v>0</v>
      </c>
      <c r="B3" s="163" t="s">
        <v>1</v>
      </c>
      <c r="C3" s="163" t="s">
        <v>2</v>
      </c>
      <c r="D3" s="165" t="s">
        <v>7</v>
      </c>
      <c r="E3" s="166"/>
      <c r="F3" s="166"/>
      <c r="G3" s="167"/>
      <c r="H3" s="163" t="s">
        <v>3</v>
      </c>
      <c r="I3" s="163" t="s">
        <v>4</v>
      </c>
    </row>
    <row r="4" spans="1:9" s="31" customFormat="1" ht="15.75" customHeight="1">
      <c r="A4" s="140"/>
      <c r="B4" s="163"/>
      <c r="C4" s="163"/>
      <c r="D4" s="139" t="s">
        <v>9</v>
      </c>
      <c r="E4" s="165" t="s">
        <v>10</v>
      </c>
      <c r="F4" s="167"/>
      <c r="G4" s="139" t="s">
        <v>11</v>
      </c>
      <c r="H4" s="163"/>
      <c r="I4" s="163"/>
    </row>
    <row r="5" spans="1:9" s="31" customFormat="1" ht="93" customHeight="1">
      <c r="A5" s="141"/>
      <c r="B5" s="163"/>
      <c r="C5" s="163"/>
      <c r="D5" s="141"/>
      <c r="E5" s="9" t="s">
        <v>6</v>
      </c>
      <c r="F5" s="9" t="s">
        <v>8</v>
      </c>
      <c r="G5" s="141"/>
      <c r="H5" s="163"/>
      <c r="I5" s="163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68" t="s">
        <v>12</v>
      </c>
      <c r="B7" s="169"/>
      <c r="C7" s="169"/>
      <c r="D7" s="169"/>
      <c r="E7" s="169"/>
      <c r="F7" s="169"/>
      <c r="G7" s="169"/>
      <c r="H7" s="169"/>
      <c r="I7" s="170"/>
    </row>
    <row r="8" spans="1:9" s="31" customFormat="1" ht="45.75" customHeight="1">
      <c r="A8" s="171" t="s">
        <v>13</v>
      </c>
      <c r="B8" s="172"/>
      <c r="C8" s="172"/>
      <c r="D8" s="172"/>
      <c r="E8" s="172"/>
      <c r="F8" s="172"/>
      <c r="G8" s="172"/>
      <c r="H8" s="172"/>
      <c r="I8" s="173"/>
    </row>
    <row r="9" spans="1:9" s="31" customFormat="1" ht="23.25" customHeight="1">
      <c r="A9" s="151" t="s">
        <v>72</v>
      </c>
      <c r="B9" s="152"/>
      <c r="C9" s="152"/>
      <c r="D9" s="152"/>
      <c r="E9" s="152"/>
      <c r="F9" s="152"/>
      <c r="G9" s="152"/>
      <c r="H9" s="152"/>
      <c r="I9" s="153"/>
    </row>
    <row r="10" spans="1:9" s="31" customFormat="1" ht="20.25" customHeight="1">
      <c r="A10" s="181" t="s">
        <v>5</v>
      </c>
      <c r="B10" s="182"/>
      <c r="C10" s="182"/>
      <c r="D10" s="182"/>
      <c r="E10" s="182"/>
      <c r="F10" s="182"/>
      <c r="G10" s="182"/>
      <c r="H10" s="182"/>
      <c r="I10" s="183"/>
    </row>
    <row r="11" spans="1:9" s="31" customFormat="1" ht="24" customHeight="1">
      <c r="A11" s="177" t="s">
        <v>82</v>
      </c>
      <c r="B11" s="16">
        <v>2017</v>
      </c>
      <c r="C11" s="35">
        <v>93.456</v>
      </c>
      <c r="D11" s="7"/>
      <c r="E11" s="8"/>
      <c r="F11" s="64">
        <v>93.456</v>
      </c>
      <c r="G11" s="8"/>
      <c r="H11" s="9" t="s">
        <v>16</v>
      </c>
      <c r="I11" s="148" t="s">
        <v>14</v>
      </c>
    </row>
    <row r="12" spans="1:9" s="31" customFormat="1" ht="18.75" customHeight="1">
      <c r="A12" s="178"/>
      <c r="B12" s="36">
        <v>2018</v>
      </c>
      <c r="C12" s="35">
        <v>93.5</v>
      </c>
      <c r="D12" s="35"/>
      <c r="E12" s="37"/>
      <c r="F12" s="64">
        <v>93.5</v>
      </c>
      <c r="G12" s="37"/>
      <c r="H12" s="9" t="s">
        <v>16</v>
      </c>
      <c r="I12" s="148"/>
    </row>
    <row r="13" spans="1:9" s="31" customFormat="1" ht="18.75" customHeight="1">
      <c r="A13" s="178"/>
      <c r="B13" s="36">
        <v>2019</v>
      </c>
      <c r="C13" s="35">
        <v>93.5</v>
      </c>
      <c r="D13" s="35"/>
      <c r="E13" s="37"/>
      <c r="F13" s="64">
        <v>93.5</v>
      </c>
      <c r="G13" s="37"/>
      <c r="H13" s="9" t="s">
        <v>16</v>
      </c>
      <c r="I13" s="148"/>
    </row>
    <row r="14" spans="1:9" s="31" customFormat="1" ht="22.5" customHeight="1">
      <c r="A14" s="179"/>
      <c r="B14" s="36">
        <v>2020</v>
      </c>
      <c r="C14" s="35">
        <v>93.5</v>
      </c>
      <c r="D14" s="35"/>
      <c r="E14" s="37"/>
      <c r="F14" s="64">
        <v>93.5</v>
      </c>
      <c r="G14" s="37"/>
      <c r="H14" s="9" t="s">
        <v>16</v>
      </c>
      <c r="I14" s="149"/>
    </row>
    <row r="15" spans="1:9" s="31" customFormat="1" ht="21.75" customHeight="1">
      <c r="A15" s="136" t="s">
        <v>83</v>
      </c>
      <c r="B15" s="16">
        <v>2017</v>
      </c>
      <c r="C15" s="35">
        <v>0</v>
      </c>
      <c r="D15" s="35"/>
      <c r="E15" s="38"/>
      <c r="F15" s="64">
        <v>0</v>
      </c>
      <c r="G15" s="38"/>
      <c r="H15" s="9" t="s">
        <v>16</v>
      </c>
      <c r="I15" s="136" t="s">
        <v>15</v>
      </c>
    </row>
    <row r="16" spans="1:9" s="31" customFormat="1" ht="21.75" customHeight="1">
      <c r="A16" s="137"/>
      <c r="B16" s="36">
        <v>2018</v>
      </c>
      <c r="C16" s="35">
        <v>10</v>
      </c>
      <c r="D16" s="35"/>
      <c r="E16" s="38"/>
      <c r="F16" s="64">
        <v>10</v>
      </c>
      <c r="G16" s="13"/>
      <c r="H16" s="9" t="s">
        <v>16</v>
      </c>
      <c r="I16" s="137"/>
    </row>
    <row r="17" spans="1:9" s="31" customFormat="1" ht="21.75" customHeight="1">
      <c r="A17" s="137"/>
      <c r="B17" s="36">
        <v>2019</v>
      </c>
      <c r="C17" s="35">
        <v>10</v>
      </c>
      <c r="D17" s="35"/>
      <c r="E17" s="39"/>
      <c r="F17" s="64">
        <v>10</v>
      </c>
      <c r="G17" s="15"/>
      <c r="H17" s="11" t="s">
        <v>16</v>
      </c>
      <c r="I17" s="137"/>
    </row>
    <row r="18" spans="1:9" s="31" customFormat="1" ht="19.5" customHeight="1">
      <c r="A18" s="137"/>
      <c r="B18" s="36">
        <v>2020</v>
      </c>
      <c r="C18" s="35">
        <v>10</v>
      </c>
      <c r="D18" s="35"/>
      <c r="E18" s="39"/>
      <c r="F18" s="64">
        <v>10</v>
      </c>
      <c r="G18" s="15"/>
      <c r="H18" s="11" t="s">
        <v>16</v>
      </c>
      <c r="I18" s="137"/>
    </row>
    <row r="19" spans="1:9" s="31" customFormat="1" ht="21.75" customHeight="1">
      <c r="A19" s="136" t="s">
        <v>84</v>
      </c>
      <c r="B19" s="16">
        <v>2017</v>
      </c>
      <c r="C19" s="35">
        <v>5.664</v>
      </c>
      <c r="D19" s="35"/>
      <c r="E19" s="39"/>
      <c r="F19" s="64">
        <v>5.664</v>
      </c>
      <c r="G19" s="15"/>
      <c r="H19" s="9" t="s">
        <v>16</v>
      </c>
      <c r="I19" s="6"/>
    </row>
    <row r="20" spans="1:9" s="31" customFormat="1" ht="21.75" customHeight="1">
      <c r="A20" s="137"/>
      <c r="B20" s="36">
        <v>2018</v>
      </c>
      <c r="C20" s="35">
        <v>6</v>
      </c>
      <c r="D20" s="35"/>
      <c r="E20" s="39"/>
      <c r="F20" s="64">
        <v>6</v>
      </c>
      <c r="G20" s="15"/>
      <c r="H20" s="9" t="s">
        <v>16</v>
      </c>
      <c r="I20" s="6"/>
    </row>
    <row r="21" spans="1:9" s="31" customFormat="1" ht="21.75" customHeight="1">
      <c r="A21" s="137"/>
      <c r="B21" s="36">
        <v>2019</v>
      </c>
      <c r="C21" s="35">
        <v>6</v>
      </c>
      <c r="D21" s="35"/>
      <c r="E21" s="39"/>
      <c r="F21" s="64">
        <v>6</v>
      </c>
      <c r="G21" s="15"/>
      <c r="H21" s="9" t="s">
        <v>16</v>
      </c>
      <c r="I21" s="6"/>
    </row>
    <row r="22" spans="1:9" s="31" customFormat="1" ht="21.75" customHeight="1">
      <c r="A22" s="138"/>
      <c r="B22" s="36">
        <v>2020</v>
      </c>
      <c r="C22" s="35">
        <v>6</v>
      </c>
      <c r="D22" s="35"/>
      <c r="E22" s="39"/>
      <c r="F22" s="64">
        <v>6</v>
      </c>
      <c r="G22" s="15"/>
      <c r="H22" s="9" t="s">
        <v>16</v>
      </c>
      <c r="I22" s="6"/>
    </row>
    <row r="23" spans="1:9" s="31" customFormat="1" ht="27.75" customHeight="1">
      <c r="A23" s="136" t="s">
        <v>130</v>
      </c>
      <c r="B23" s="16">
        <v>2017</v>
      </c>
      <c r="C23" s="96">
        <v>30.78</v>
      </c>
      <c r="D23" s="35"/>
      <c r="E23" s="39"/>
      <c r="F23" s="97">
        <v>30.78</v>
      </c>
      <c r="G23" s="15"/>
      <c r="H23" s="9" t="s">
        <v>16</v>
      </c>
      <c r="I23" s="6"/>
    </row>
    <row r="24" spans="1:9" s="31" customFormat="1" ht="24.75" customHeight="1">
      <c r="A24" s="137"/>
      <c r="B24" s="36">
        <v>2018</v>
      </c>
      <c r="C24" s="35">
        <v>78</v>
      </c>
      <c r="D24" s="35"/>
      <c r="E24" s="39"/>
      <c r="F24" s="64">
        <v>78</v>
      </c>
      <c r="G24" s="15"/>
      <c r="H24" s="9" t="s">
        <v>16</v>
      </c>
      <c r="I24" s="6"/>
    </row>
    <row r="25" spans="1:9" s="31" customFormat="1" ht="35.25" customHeight="1">
      <c r="A25" s="137"/>
      <c r="B25" s="36">
        <v>2019</v>
      </c>
      <c r="C25" s="35">
        <v>15</v>
      </c>
      <c r="D25" s="35"/>
      <c r="E25" s="39"/>
      <c r="F25" s="64">
        <v>15</v>
      </c>
      <c r="G25" s="15"/>
      <c r="H25" s="9" t="s">
        <v>16</v>
      </c>
      <c r="I25" s="6"/>
    </row>
    <row r="26" spans="1:9" s="31" customFormat="1" ht="166.5" customHeight="1">
      <c r="A26" s="138"/>
      <c r="B26" s="36">
        <v>2020</v>
      </c>
      <c r="C26" s="35">
        <v>15</v>
      </c>
      <c r="D26" s="35"/>
      <c r="E26" s="39"/>
      <c r="F26" s="64">
        <v>15</v>
      </c>
      <c r="G26" s="15"/>
      <c r="H26" s="9" t="s">
        <v>16</v>
      </c>
      <c r="I26" s="6"/>
    </row>
    <row r="27" spans="1:9" s="31" customFormat="1" ht="21.75" customHeight="1">
      <c r="A27" s="136" t="s">
        <v>93</v>
      </c>
      <c r="B27" s="16">
        <v>2017</v>
      </c>
      <c r="C27" s="35">
        <v>375.948</v>
      </c>
      <c r="D27" s="35"/>
      <c r="E27" s="39"/>
      <c r="F27" s="64">
        <v>375.948</v>
      </c>
      <c r="G27" s="15"/>
      <c r="H27" s="9" t="s">
        <v>16</v>
      </c>
      <c r="I27" s="114"/>
    </row>
    <row r="28" spans="1:9" s="31" customFormat="1" ht="21.75" customHeight="1">
      <c r="A28" s="137"/>
      <c r="B28" s="36">
        <v>2018</v>
      </c>
      <c r="C28" s="35">
        <v>473.83</v>
      </c>
      <c r="D28" s="35"/>
      <c r="E28" s="39"/>
      <c r="F28" s="64">
        <v>473.83</v>
      </c>
      <c r="G28" s="15"/>
      <c r="H28" s="9" t="s">
        <v>16</v>
      </c>
      <c r="I28" s="56"/>
    </row>
    <row r="29" spans="1:9" s="31" customFormat="1" ht="21.75" customHeight="1">
      <c r="A29" s="137"/>
      <c r="B29" s="36">
        <v>2019</v>
      </c>
      <c r="C29" s="35">
        <v>373.83</v>
      </c>
      <c r="D29" s="35"/>
      <c r="E29" s="39"/>
      <c r="F29" s="64">
        <v>373.83</v>
      </c>
      <c r="G29" s="15"/>
      <c r="H29" s="9" t="s">
        <v>16</v>
      </c>
      <c r="I29" s="56"/>
    </row>
    <row r="30" spans="1:9" s="31" customFormat="1" ht="21.75" customHeight="1">
      <c r="A30" s="138"/>
      <c r="B30" s="36">
        <v>2020</v>
      </c>
      <c r="C30" s="35">
        <v>373.83</v>
      </c>
      <c r="D30" s="35"/>
      <c r="E30" s="39"/>
      <c r="F30" s="64">
        <v>373.83</v>
      </c>
      <c r="G30" s="15"/>
      <c r="H30" s="9" t="s">
        <v>16</v>
      </c>
      <c r="I30" s="56"/>
    </row>
    <row r="31" spans="1:9" s="31" customFormat="1" ht="21.75" customHeight="1">
      <c r="A31" s="136" t="s">
        <v>106</v>
      </c>
      <c r="B31" s="16">
        <v>2017</v>
      </c>
      <c r="C31" s="35">
        <v>282.492</v>
      </c>
      <c r="D31" s="35"/>
      <c r="E31" s="39"/>
      <c r="F31" s="64">
        <v>282.492</v>
      </c>
      <c r="G31" s="15"/>
      <c r="H31" s="9" t="s">
        <v>16</v>
      </c>
      <c r="I31" s="142" t="s">
        <v>94</v>
      </c>
    </row>
    <row r="32" spans="1:9" s="31" customFormat="1" ht="21.75" customHeight="1">
      <c r="A32" s="137"/>
      <c r="B32" s="36">
        <v>2018</v>
      </c>
      <c r="C32" s="35">
        <v>0</v>
      </c>
      <c r="D32" s="35"/>
      <c r="E32" s="39"/>
      <c r="F32" s="64">
        <v>0</v>
      </c>
      <c r="G32" s="15"/>
      <c r="H32" s="9" t="s">
        <v>16</v>
      </c>
      <c r="I32" s="143"/>
    </row>
    <row r="33" spans="1:9" s="31" customFormat="1" ht="21.75" customHeight="1">
      <c r="A33" s="137"/>
      <c r="B33" s="36">
        <v>2019</v>
      </c>
      <c r="C33" s="35">
        <v>0</v>
      </c>
      <c r="D33" s="35"/>
      <c r="E33" s="39"/>
      <c r="F33" s="64">
        <v>0</v>
      </c>
      <c r="G33" s="15"/>
      <c r="H33" s="9" t="s">
        <v>16</v>
      </c>
      <c r="I33" s="143"/>
    </row>
    <row r="34" spans="1:9" s="31" customFormat="1" ht="21.75" customHeight="1">
      <c r="A34" s="138"/>
      <c r="B34" s="36">
        <v>2020</v>
      </c>
      <c r="C34" s="35">
        <v>0</v>
      </c>
      <c r="D34" s="35"/>
      <c r="E34" s="39"/>
      <c r="F34" s="64">
        <v>0</v>
      </c>
      <c r="G34" s="15"/>
      <c r="H34" s="9" t="s">
        <v>16</v>
      </c>
      <c r="I34" s="143"/>
    </row>
    <row r="35" spans="1:9" s="31" customFormat="1" ht="21.75" customHeight="1">
      <c r="A35" s="136" t="s">
        <v>107</v>
      </c>
      <c r="B35" s="16">
        <v>2017</v>
      </c>
      <c r="C35" s="35">
        <v>93.456</v>
      </c>
      <c r="D35" s="35"/>
      <c r="E35" s="39"/>
      <c r="F35" s="64">
        <v>93.456</v>
      </c>
      <c r="G35" s="15"/>
      <c r="H35" s="9" t="s">
        <v>16</v>
      </c>
      <c r="I35" s="143"/>
    </row>
    <row r="36" spans="1:9" s="31" customFormat="1" ht="21.75" customHeight="1">
      <c r="A36" s="137"/>
      <c r="B36" s="36">
        <v>2018</v>
      </c>
      <c r="C36" s="35">
        <v>373.83</v>
      </c>
      <c r="D36" s="35"/>
      <c r="E36" s="39"/>
      <c r="F36" s="64">
        <v>373.83</v>
      </c>
      <c r="G36" s="15"/>
      <c r="H36" s="9" t="s">
        <v>16</v>
      </c>
      <c r="I36" s="143"/>
    </row>
    <row r="37" spans="1:9" s="31" customFormat="1" ht="21.75" customHeight="1">
      <c r="A37" s="137"/>
      <c r="B37" s="36">
        <v>2019</v>
      </c>
      <c r="C37" s="35">
        <v>373.83</v>
      </c>
      <c r="D37" s="35"/>
      <c r="E37" s="39"/>
      <c r="F37" s="64">
        <v>373.83</v>
      </c>
      <c r="G37" s="15"/>
      <c r="H37" s="9" t="s">
        <v>16</v>
      </c>
      <c r="I37" s="143"/>
    </row>
    <row r="38" spans="1:9" s="31" customFormat="1" ht="21.75" customHeight="1">
      <c r="A38" s="138"/>
      <c r="B38" s="36">
        <v>2020</v>
      </c>
      <c r="C38" s="35">
        <v>373.83</v>
      </c>
      <c r="D38" s="35"/>
      <c r="E38" s="39"/>
      <c r="F38" s="64">
        <v>373.83</v>
      </c>
      <c r="G38" s="15"/>
      <c r="H38" s="9" t="s">
        <v>16</v>
      </c>
      <c r="I38" s="143"/>
    </row>
    <row r="39" spans="1:9" s="31" customFormat="1" ht="21.75" customHeight="1">
      <c r="A39" s="136" t="s">
        <v>108</v>
      </c>
      <c r="B39" s="16">
        <v>2017</v>
      </c>
      <c r="C39" s="35">
        <v>0</v>
      </c>
      <c r="D39" s="35"/>
      <c r="E39" s="39"/>
      <c r="F39" s="64">
        <v>0</v>
      </c>
      <c r="G39" s="15"/>
      <c r="H39" s="9" t="s">
        <v>16</v>
      </c>
      <c r="I39" s="143"/>
    </row>
    <row r="40" spans="1:9" s="31" customFormat="1" ht="21.75" customHeight="1">
      <c r="A40" s="137"/>
      <c r="B40" s="36">
        <v>2018</v>
      </c>
      <c r="C40" s="35">
        <v>100</v>
      </c>
      <c r="D40" s="35"/>
      <c r="E40" s="39"/>
      <c r="F40" s="64">
        <v>100</v>
      </c>
      <c r="G40" s="15"/>
      <c r="H40" s="9" t="s">
        <v>16</v>
      </c>
      <c r="I40" s="143"/>
    </row>
    <row r="41" spans="1:9" s="31" customFormat="1" ht="21.75" customHeight="1">
      <c r="A41" s="137"/>
      <c r="B41" s="36">
        <v>2019</v>
      </c>
      <c r="C41" s="35">
        <v>50</v>
      </c>
      <c r="D41" s="35">
        <v>0</v>
      </c>
      <c r="E41" s="39"/>
      <c r="F41" s="64">
        <v>50</v>
      </c>
      <c r="G41" s="15"/>
      <c r="H41" s="9" t="s">
        <v>16</v>
      </c>
      <c r="I41" s="143"/>
    </row>
    <row r="42" spans="1:9" s="31" customFormat="1" ht="21.75" customHeight="1">
      <c r="A42" s="138"/>
      <c r="B42" s="36">
        <v>2020</v>
      </c>
      <c r="C42" s="35">
        <v>50</v>
      </c>
      <c r="D42" s="35"/>
      <c r="E42" s="39"/>
      <c r="F42" s="64">
        <v>50</v>
      </c>
      <c r="G42" s="15"/>
      <c r="H42" s="9" t="s">
        <v>16</v>
      </c>
      <c r="I42" s="143"/>
    </row>
    <row r="43" spans="1:9" s="31" customFormat="1" ht="21.75" customHeight="1">
      <c r="A43" s="136" t="s">
        <v>92</v>
      </c>
      <c r="B43" s="16">
        <v>2017</v>
      </c>
      <c r="C43" s="35">
        <v>721.325</v>
      </c>
      <c r="D43" s="35"/>
      <c r="E43" s="39"/>
      <c r="F43" s="64">
        <v>721.325</v>
      </c>
      <c r="G43" s="15"/>
      <c r="H43" s="9" t="s">
        <v>16</v>
      </c>
      <c r="I43" s="143"/>
    </row>
    <row r="44" spans="1:9" s="31" customFormat="1" ht="17.25" customHeight="1">
      <c r="A44" s="137"/>
      <c r="B44" s="36">
        <v>2018</v>
      </c>
      <c r="C44" s="35">
        <v>0</v>
      </c>
      <c r="D44" s="35"/>
      <c r="E44" s="39"/>
      <c r="F44" s="64">
        <v>0</v>
      </c>
      <c r="G44" s="15"/>
      <c r="H44" s="9" t="s">
        <v>16</v>
      </c>
      <c r="I44" s="143"/>
    </row>
    <row r="45" spans="1:9" s="31" customFormat="1" ht="17.25" customHeight="1">
      <c r="A45" s="137"/>
      <c r="B45" s="36">
        <v>2019</v>
      </c>
      <c r="C45" s="35">
        <v>50</v>
      </c>
      <c r="D45" s="35">
        <v>0</v>
      </c>
      <c r="E45" s="39"/>
      <c r="F45" s="64">
        <v>50</v>
      </c>
      <c r="G45" s="15"/>
      <c r="H45" s="9" t="s">
        <v>16</v>
      </c>
      <c r="I45" s="143"/>
    </row>
    <row r="46" spans="1:9" s="31" customFormat="1" ht="30" customHeight="1">
      <c r="A46" s="138"/>
      <c r="B46" s="36">
        <v>2020</v>
      </c>
      <c r="C46" s="35">
        <v>50</v>
      </c>
      <c r="D46" s="35"/>
      <c r="E46" s="39"/>
      <c r="F46" s="64">
        <v>50</v>
      </c>
      <c r="G46" s="15"/>
      <c r="H46" s="9" t="s">
        <v>16</v>
      </c>
      <c r="I46" s="150"/>
    </row>
    <row r="47" spans="1:9" s="43" customFormat="1" ht="22.5" customHeight="1">
      <c r="A47" s="21" t="s">
        <v>91</v>
      </c>
      <c r="B47" s="40"/>
      <c r="C47" s="41">
        <f>C11+C12+C13+C14+C15+C16+C17+C18+C19+C20+C21+C22+C23+C24+C25+C26+C31+C32+C33+C34+C35+C36+C37+C38+C39+C40+C41+C42+C43+C44+C45+C46</f>
        <v>3085.1630000000005</v>
      </c>
      <c r="D47" s="41"/>
      <c r="E47" s="42"/>
      <c r="F47" s="41">
        <f>F11+F12+F13+F14+F15+F16+F17+F18+F19+F20+F21+F22+F23+F24+F25+F26+F31+F32+F33+F34+F35+F36+F37+F38+F39+F40+F41+F42+F43+F44+F45+F46</f>
        <v>3085.1630000000005</v>
      </c>
      <c r="G47" s="40"/>
      <c r="H47" s="22"/>
      <c r="I47" s="98"/>
    </row>
    <row r="48" spans="1:10" s="46" customFormat="1" ht="21.75" customHeight="1">
      <c r="A48" s="16">
        <v>2017</v>
      </c>
      <c r="B48" s="17"/>
      <c r="C48" s="44">
        <f>C11+C15+C19+C23+C31+C35+C39+C43</f>
        <v>1227.1730000000002</v>
      </c>
      <c r="D48" s="44"/>
      <c r="E48" s="45"/>
      <c r="F48" s="44">
        <f>F11+F15+F19+F23+F31+F35+F39+F43</f>
        <v>1227.1730000000002</v>
      </c>
      <c r="G48" s="17"/>
      <c r="H48" s="10"/>
      <c r="I48" s="99"/>
      <c r="J48" s="129">
        <f>C48+C49+C50+C51</f>
        <v>3085.163</v>
      </c>
    </row>
    <row r="49" spans="1:9" s="46" customFormat="1" ht="21" customHeight="1">
      <c r="A49" s="36">
        <v>2018</v>
      </c>
      <c r="B49" s="17"/>
      <c r="C49" s="44">
        <f>C12+C16+C20+C24+C32+C36+C40+C44</f>
        <v>661.3299999999999</v>
      </c>
      <c r="D49" s="44"/>
      <c r="E49" s="45"/>
      <c r="F49" s="44">
        <f>F12+F16+F20+F24+F32+F36+F40+F44</f>
        <v>661.3299999999999</v>
      </c>
      <c r="G49" s="17"/>
      <c r="H49" s="10"/>
      <c r="I49" s="2"/>
    </row>
    <row r="50" spans="1:9" s="46" customFormat="1" ht="23.25" customHeight="1">
      <c r="A50" s="36">
        <v>2019</v>
      </c>
      <c r="B50" s="36"/>
      <c r="C50" s="35">
        <f>C13+C17+C21+C25+C33+C37+C41+C45</f>
        <v>598.3299999999999</v>
      </c>
      <c r="D50" s="35"/>
      <c r="E50" s="38"/>
      <c r="F50" s="35">
        <f>F13+F17+F21+F25+F33+F37+F41+F45</f>
        <v>598.3299999999999</v>
      </c>
      <c r="G50" s="17"/>
      <c r="H50" s="10"/>
      <c r="I50" s="2"/>
    </row>
    <row r="51" spans="1:9" s="31" customFormat="1" ht="18" customHeight="1">
      <c r="A51" s="36">
        <v>2020</v>
      </c>
      <c r="B51" s="36"/>
      <c r="C51" s="35">
        <f>C14+C18+C22+C26+C34+C38+C42+C46</f>
        <v>598.3299999999999</v>
      </c>
      <c r="D51" s="35"/>
      <c r="E51" s="38"/>
      <c r="F51" s="35">
        <f>F14+F18+F22+F26+F34+F38+F42+F46</f>
        <v>598.3299999999999</v>
      </c>
      <c r="G51" s="47"/>
      <c r="H51" s="9"/>
      <c r="I51" s="114"/>
    </row>
    <row r="52" spans="1:9" s="135" customFormat="1" ht="27" customHeight="1">
      <c r="A52" s="160" t="s">
        <v>28</v>
      </c>
      <c r="B52" s="161"/>
      <c r="C52" s="161"/>
      <c r="D52" s="161"/>
      <c r="E52" s="161"/>
      <c r="F52" s="161"/>
      <c r="G52" s="161"/>
      <c r="H52" s="161"/>
      <c r="I52" s="162"/>
    </row>
    <row r="53" spans="1:9" s="31" customFormat="1" ht="21.75" customHeight="1">
      <c r="A53" s="1" t="s">
        <v>5</v>
      </c>
      <c r="B53" s="17"/>
      <c r="C53" s="17"/>
      <c r="D53" s="17"/>
      <c r="E53" s="37"/>
      <c r="F53" s="13"/>
      <c r="G53" s="37"/>
      <c r="H53" s="9"/>
      <c r="I53" s="13"/>
    </row>
    <row r="54" spans="1:9" s="31" customFormat="1" ht="20.25" customHeight="1">
      <c r="A54" s="136" t="s">
        <v>17</v>
      </c>
      <c r="B54" s="16">
        <v>2017</v>
      </c>
      <c r="C54" s="35">
        <v>0</v>
      </c>
      <c r="D54" s="35"/>
      <c r="E54" s="37"/>
      <c r="F54" s="64">
        <v>0</v>
      </c>
      <c r="G54" s="37"/>
      <c r="H54" s="9" t="s">
        <v>16</v>
      </c>
      <c r="I54" s="136" t="s">
        <v>20</v>
      </c>
    </row>
    <row r="55" spans="1:9" s="31" customFormat="1" ht="16.5" customHeight="1">
      <c r="A55" s="137"/>
      <c r="B55" s="36">
        <v>2018</v>
      </c>
      <c r="C55" s="35">
        <v>0</v>
      </c>
      <c r="D55" s="35"/>
      <c r="E55" s="37"/>
      <c r="F55" s="64">
        <v>0</v>
      </c>
      <c r="G55" s="37"/>
      <c r="H55" s="9" t="s">
        <v>16</v>
      </c>
      <c r="I55" s="137"/>
    </row>
    <row r="56" spans="1:9" s="31" customFormat="1" ht="16.5" customHeight="1">
      <c r="A56" s="137"/>
      <c r="B56" s="36">
        <v>2019</v>
      </c>
      <c r="C56" s="35">
        <v>0</v>
      </c>
      <c r="D56" s="35"/>
      <c r="E56" s="37"/>
      <c r="F56" s="64">
        <v>0</v>
      </c>
      <c r="G56" s="37"/>
      <c r="H56" s="9" t="s">
        <v>16</v>
      </c>
      <c r="I56" s="137"/>
    </row>
    <row r="57" spans="1:9" s="31" customFormat="1" ht="18.75" customHeight="1">
      <c r="A57" s="138"/>
      <c r="B57" s="36">
        <v>2020</v>
      </c>
      <c r="C57" s="35">
        <v>0</v>
      </c>
      <c r="D57" s="35"/>
      <c r="E57" s="37"/>
      <c r="F57" s="64">
        <v>0</v>
      </c>
      <c r="G57" s="37"/>
      <c r="H57" s="9" t="s">
        <v>16</v>
      </c>
      <c r="I57" s="137"/>
    </row>
    <row r="58" spans="1:9" s="31" customFormat="1" ht="37.5" customHeight="1">
      <c r="A58" s="6" t="s">
        <v>18</v>
      </c>
      <c r="B58" s="36"/>
      <c r="C58" s="35"/>
      <c r="D58" s="35"/>
      <c r="E58" s="37"/>
      <c r="F58" s="64"/>
      <c r="G58" s="37"/>
      <c r="H58" s="12"/>
      <c r="I58" s="6"/>
    </row>
    <row r="59" spans="1:9" s="31" customFormat="1" ht="21.75" customHeight="1">
      <c r="A59" s="136" t="s">
        <v>129</v>
      </c>
      <c r="B59" s="16">
        <v>2017</v>
      </c>
      <c r="C59" s="35">
        <v>0</v>
      </c>
      <c r="D59" s="35"/>
      <c r="E59" s="48"/>
      <c r="F59" s="64">
        <v>0</v>
      </c>
      <c r="G59" s="48"/>
      <c r="H59" s="9" t="s">
        <v>16</v>
      </c>
      <c r="I59" s="142" t="s">
        <v>70</v>
      </c>
    </row>
    <row r="60" spans="1:9" s="31" customFormat="1" ht="21.75" customHeight="1">
      <c r="A60" s="137"/>
      <c r="B60" s="36">
        <v>2018</v>
      </c>
      <c r="C60" s="35">
        <v>45</v>
      </c>
      <c r="D60" s="35"/>
      <c r="E60" s="48"/>
      <c r="F60" s="64">
        <v>45</v>
      </c>
      <c r="G60" s="48"/>
      <c r="H60" s="9" t="s">
        <v>16</v>
      </c>
      <c r="I60" s="143"/>
    </row>
    <row r="61" spans="1:9" s="31" customFormat="1" ht="17.25" customHeight="1">
      <c r="A61" s="137"/>
      <c r="B61" s="36">
        <v>2019</v>
      </c>
      <c r="C61" s="35">
        <v>20</v>
      </c>
      <c r="D61" s="35"/>
      <c r="E61" s="48"/>
      <c r="F61" s="64">
        <v>20</v>
      </c>
      <c r="G61" s="48"/>
      <c r="H61" s="9" t="s">
        <v>16</v>
      </c>
      <c r="I61" s="143"/>
    </row>
    <row r="62" spans="1:9" s="31" customFormat="1" ht="23.25" customHeight="1">
      <c r="A62" s="138"/>
      <c r="B62" s="36">
        <v>2020</v>
      </c>
      <c r="C62" s="35">
        <v>20</v>
      </c>
      <c r="D62" s="35"/>
      <c r="E62" s="48"/>
      <c r="F62" s="64">
        <v>20</v>
      </c>
      <c r="G62" s="48"/>
      <c r="H62" s="9" t="s">
        <v>16</v>
      </c>
      <c r="I62" s="150"/>
    </row>
    <row r="63" spans="1:9" s="31" customFormat="1" ht="20.25" customHeight="1">
      <c r="A63" s="136" t="s">
        <v>87</v>
      </c>
      <c r="B63" s="16">
        <v>2017</v>
      </c>
      <c r="C63" s="35">
        <v>32</v>
      </c>
      <c r="D63" s="35"/>
      <c r="E63" s="48"/>
      <c r="F63" s="64">
        <v>32</v>
      </c>
      <c r="G63" s="48"/>
      <c r="H63" s="9" t="s">
        <v>16</v>
      </c>
      <c r="I63" s="142" t="s">
        <v>21</v>
      </c>
    </row>
    <row r="64" spans="1:9" s="31" customFormat="1" ht="20.25" customHeight="1">
      <c r="A64" s="137"/>
      <c r="B64" s="36">
        <v>2018</v>
      </c>
      <c r="C64" s="35">
        <v>0</v>
      </c>
      <c r="D64" s="35"/>
      <c r="E64" s="48"/>
      <c r="F64" s="64">
        <v>0</v>
      </c>
      <c r="G64" s="48"/>
      <c r="H64" s="9" t="s">
        <v>16</v>
      </c>
      <c r="I64" s="143"/>
    </row>
    <row r="65" spans="1:9" s="31" customFormat="1" ht="20.25" customHeight="1">
      <c r="A65" s="137"/>
      <c r="B65" s="36">
        <v>2019</v>
      </c>
      <c r="C65" s="35">
        <v>0</v>
      </c>
      <c r="D65" s="35"/>
      <c r="E65" s="48"/>
      <c r="F65" s="64">
        <v>0</v>
      </c>
      <c r="G65" s="48"/>
      <c r="H65" s="9" t="s">
        <v>16</v>
      </c>
      <c r="I65" s="143"/>
    </row>
    <row r="66" spans="1:9" s="31" customFormat="1" ht="15.75" customHeight="1">
      <c r="A66" s="138"/>
      <c r="B66" s="36">
        <v>2020</v>
      </c>
      <c r="C66" s="35">
        <v>0</v>
      </c>
      <c r="D66" s="35"/>
      <c r="E66" s="48"/>
      <c r="F66" s="64">
        <v>0</v>
      </c>
      <c r="G66" s="48"/>
      <c r="H66" s="9" t="s">
        <v>16</v>
      </c>
      <c r="I66" s="143"/>
    </row>
    <row r="67" spans="1:9" s="31" customFormat="1" ht="24.75" customHeight="1">
      <c r="A67" s="136" t="s">
        <v>114</v>
      </c>
      <c r="B67" s="16">
        <v>2017</v>
      </c>
      <c r="C67" s="35">
        <v>17.13</v>
      </c>
      <c r="D67" s="35"/>
      <c r="E67" s="48"/>
      <c r="F67" s="64">
        <v>17.13</v>
      </c>
      <c r="G67" s="48"/>
      <c r="H67" s="9" t="s">
        <v>16</v>
      </c>
      <c r="I67" s="143"/>
    </row>
    <row r="68" spans="1:9" s="31" customFormat="1" ht="24.75" customHeight="1">
      <c r="A68" s="137"/>
      <c r="B68" s="36">
        <v>2018</v>
      </c>
      <c r="C68" s="35">
        <v>0</v>
      </c>
      <c r="D68" s="35"/>
      <c r="E68" s="48"/>
      <c r="F68" s="64">
        <v>0</v>
      </c>
      <c r="G68" s="48"/>
      <c r="H68" s="9" t="s">
        <v>16</v>
      </c>
      <c r="I68" s="143"/>
    </row>
    <row r="69" spans="1:9" s="31" customFormat="1" ht="24.75" customHeight="1">
      <c r="A69" s="137"/>
      <c r="B69" s="36">
        <v>2019</v>
      </c>
      <c r="C69" s="35">
        <v>0</v>
      </c>
      <c r="D69" s="35"/>
      <c r="E69" s="48"/>
      <c r="F69" s="64">
        <v>0</v>
      </c>
      <c r="G69" s="48"/>
      <c r="H69" s="9" t="s">
        <v>16</v>
      </c>
      <c r="I69" s="143"/>
    </row>
    <row r="70" spans="1:9" s="31" customFormat="1" ht="24.75" customHeight="1">
      <c r="A70" s="138"/>
      <c r="B70" s="36">
        <v>2020</v>
      </c>
      <c r="C70" s="35">
        <v>0</v>
      </c>
      <c r="D70" s="35"/>
      <c r="E70" s="48"/>
      <c r="F70" s="64">
        <v>0</v>
      </c>
      <c r="G70" s="48"/>
      <c r="H70" s="9" t="s">
        <v>16</v>
      </c>
      <c r="I70" s="143"/>
    </row>
    <row r="71" spans="1:9" s="31" customFormat="1" ht="24.75" customHeight="1">
      <c r="A71" s="136" t="s">
        <v>109</v>
      </c>
      <c r="B71" s="16">
        <v>2017</v>
      </c>
      <c r="C71" s="35">
        <v>9.87</v>
      </c>
      <c r="D71" s="35"/>
      <c r="E71" s="48"/>
      <c r="F71" s="64">
        <v>9.87</v>
      </c>
      <c r="G71" s="48"/>
      <c r="H71" s="9" t="s">
        <v>16</v>
      </c>
      <c r="I71" s="143"/>
    </row>
    <row r="72" spans="1:9" s="31" customFormat="1" ht="24.75" customHeight="1">
      <c r="A72" s="137"/>
      <c r="B72" s="36">
        <v>2018</v>
      </c>
      <c r="C72" s="35">
        <v>0</v>
      </c>
      <c r="D72" s="35"/>
      <c r="E72" s="48"/>
      <c r="F72" s="64">
        <v>0</v>
      </c>
      <c r="G72" s="48"/>
      <c r="H72" s="9" t="s">
        <v>16</v>
      </c>
      <c r="I72" s="143"/>
    </row>
    <row r="73" spans="1:9" s="31" customFormat="1" ht="18.75" customHeight="1">
      <c r="A73" s="137"/>
      <c r="B73" s="36">
        <v>2019</v>
      </c>
      <c r="C73" s="35">
        <v>0</v>
      </c>
      <c r="D73" s="35"/>
      <c r="E73" s="48"/>
      <c r="F73" s="64">
        <v>0</v>
      </c>
      <c r="G73" s="48"/>
      <c r="H73" s="9" t="s">
        <v>16</v>
      </c>
      <c r="I73" s="143"/>
    </row>
    <row r="74" spans="1:9" s="31" customFormat="1" ht="18" customHeight="1">
      <c r="A74" s="137"/>
      <c r="B74" s="36">
        <v>2020</v>
      </c>
      <c r="C74" s="35">
        <v>0</v>
      </c>
      <c r="D74" s="35"/>
      <c r="E74" s="48"/>
      <c r="F74" s="64">
        <v>0</v>
      </c>
      <c r="G74" s="48"/>
      <c r="H74" s="9" t="s">
        <v>16</v>
      </c>
      <c r="I74" s="143"/>
    </row>
    <row r="75" spans="1:9" s="31" customFormat="1" ht="21" customHeight="1">
      <c r="A75" s="136" t="s">
        <v>117</v>
      </c>
      <c r="B75" s="124">
        <v>2017</v>
      </c>
      <c r="C75" s="35">
        <v>0</v>
      </c>
      <c r="D75" s="35"/>
      <c r="E75" s="48"/>
      <c r="F75" s="64">
        <v>0</v>
      </c>
      <c r="G75" s="48"/>
      <c r="H75" s="9" t="s">
        <v>16</v>
      </c>
      <c r="I75" s="143"/>
    </row>
    <row r="76" spans="1:9" s="31" customFormat="1" ht="19.5" customHeight="1">
      <c r="A76" s="137"/>
      <c r="B76" s="125">
        <v>2018</v>
      </c>
      <c r="C76" s="35">
        <v>10</v>
      </c>
      <c r="D76" s="35"/>
      <c r="E76" s="48"/>
      <c r="F76" s="64">
        <v>10</v>
      </c>
      <c r="G76" s="48"/>
      <c r="H76" s="9" t="s">
        <v>16</v>
      </c>
      <c r="I76" s="143"/>
    </row>
    <row r="77" spans="1:9" s="31" customFormat="1" ht="17.25" customHeight="1">
      <c r="A77" s="137"/>
      <c r="B77" s="125">
        <v>2019</v>
      </c>
      <c r="C77" s="35">
        <v>0</v>
      </c>
      <c r="D77" s="35"/>
      <c r="E77" s="48"/>
      <c r="F77" s="64">
        <v>0</v>
      </c>
      <c r="G77" s="48"/>
      <c r="H77" s="9" t="s">
        <v>16</v>
      </c>
      <c r="I77" s="143"/>
    </row>
    <row r="78" spans="1:9" s="31" customFormat="1" ht="18.75" customHeight="1">
      <c r="A78" s="138"/>
      <c r="B78" s="124">
        <v>2020</v>
      </c>
      <c r="C78" s="35">
        <v>0</v>
      </c>
      <c r="D78" s="35"/>
      <c r="E78" s="48"/>
      <c r="F78" s="64">
        <v>0</v>
      </c>
      <c r="G78" s="48"/>
      <c r="H78" s="9" t="s">
        <v>16</v>
      </c>
      <c r="I78" s="94"/>
    </row>
    <row r="79" spans="1:9" s="43" customFormat="1" ht="22.5" customHeight="1">
      <c r="A79" s="126" t="s">
        <v>37</v>
      </c>
      <c r="B79" s="40"/>
      <c r="C79" s="41">
        <f>C54+C55+C56+C57+C59+C60+C61+C62+C63+C64+C65+C66+C67+C68+C69+C70+C71+C72+C73+C74+C75+C76+C77+C78</f>
        <v>154</v>
      </c>
      <c r="D79" s="41"/>
      <c r="E79" s="42"/>
      <c r="F79" s="133">
        <f>F54+F55+F56+F57+F59+F60+F61+F62+F63+F64+F65+F66+F67+F68+F69+F70+F71+F72+F73+F74+F75+F76+F77+F78</f>
        <v>154</v>
      </c>
      <c r="G79" s="40"/>
      <c r="H79" s="22"/>
      <c r="I79" s="55"/>
    </row>
    <row r="80" spans="1:10" s="46" customFormat="1" ht="18" customHeight="1">
      <c r="A80" s="16">
        <v>2017</v>
      </c>
      <c r="B80" s="17"/>
      <c r="C80" s="44">
        <f>C54+C59+C63+C67+C71+C75</f>
        <v>58.99999999999999</v>
      </c>
      <c r="D80" s="44"/>
      <c r="E80" s="45"/>
      <c r="F80" s="47">
        <f>F54+F59+F63+F67+F71+F75</f>
        <v>58.99999999999999</v>
      </c>
      <c r="G80" s="17"/>
      <c r="H80" s="10"/>
      <c r="I80" s="99"/>
      <c r="J80" s="129">
        <f>C80+C81+C82+C83</f>
        <v>154</v>
      </c>
    </row>
    <row r="81" spans="1:9" s="46" customFormat="1" ht="18" customHeight="1">
      <c r="A81" s="36">
        <v>2018</v>
      </c>
      <c r="B81" s="17"/>
      <c r="C81" s="44">
        <f>C55+C60+C64+C68+C72+C76</f>
        <v>55</v>
      </c>
      <c r="D81" s="44"/>
      <c r="E81" s="45"/>
      <c r="F81" s="47">
        <f>F55+F60+F64+F68+F72+F76</f>
        <v>55</v>
      </c>
      <c r="G81" s="17"/>
      <c r="H81" s="10"/>
      <c r="I81" s="2"/>
    </row>
    <row r="82" spans="1:9" s="46" customFormat="1" ht="16.5" customHeight="1">
      <c r="A82" s="36">
        <v>2019</v>
      </c>
      <c r="B82" s="36"/>
      <c r="C82" s="35">
        <f>C56+C61+C65+C69+C73+C77</f>
        <v>20</v>
      </c>
      <c r="D82" s="35"/>
      <c r="E82" s="38"/>
      <c r="F82" s="64">
        <f>F56+F61+F65+F69+F73+F77</f>
        <v>20</v>
      </c>
      <c r="G82" s="17"/>
      <c r="H82" s="10"/>
      <c r="I82" s="127"/>
    </row>
    <row r="83" spans="1:9" s="31" customFormat="1" ht="18" customHeight="1">
      <c r="A83" s="36">
        <v>2020</v>
      </c>
      <c r="B83" s="36"/>
      <c r="C83" s="35">
        <f>C57+C62+C66+C70+C74+C74+C78</f>
        <v>20</v>
      </c>
      <c r="D83" s="35"/>
      <c r="E83" s="38"/>
      <c r="F83" s="64">
        <f>F57+F62+F66+F70+F74+F74+F78</f>
        <v>20</v>
      </c>
      <c r="G83" s="47"/>
      <c r="H83" s="9"/>
      <c r="I83" s="5"/>
    </row>
    <row r="84" spans="1:9" s="31" customFormat="1" ht="25.5" customHeight="1">
      <c r="A84" s="184" t="s">
        <v>19</v>
      </c>
      <c r="B84" s="185"/>
      <c r="C84" s="185"/>
      <c r="D84" s="185"/>
      <c r="E84" s="185"/>
      <c r="F84" s="185"/>
      <c r="G84" s="185"/>
      <c r="H84" s="185"/>
      <c r="I84" s="186"/>
    </row>
    <row r="85" spans="1:9" s="31" customFormat="1" ht="19.5" customHeight="1">
      <c r="A85" s="1" t="s">
        <v>5</v>
      </c>
      <c r="B85" s="1"/>
      <c r="C85" s="1"/>
      <c r="D85" s="1"/>
      <c r="E85" s="1"/>
      <c r="F85" s="1"/>
      <c r="G85" s="1"/>
      <c r="H85" s="1"/>
      <c r="I85" s="1"/>
    </row>
    <row r="86" spans="1:9" s="31" customFormat="1" ht="18" customHeight="1">
      <c r="A86" s="144" t="s">
        <v>39</v>
      </c>
      <c r="B86" s="16">
        <v>2017</v>
      </c>
      <c r="C86" s="44">
        <v>0</v>
      </c>
      <c r="D86" s="44"/>
      <c r="E86" s="49"/>
      <c r="F86" s="47">
        <v>0</v>
      </c>
      <c r="G86" s="37"/>
      <c r="H86" s="9" t="s">
        <v>16</v>
      </c>
      <c r="I86" s="144" t="s">
        <v>21</v>
      </c>
    </row>
    <row r="87" spans="1:9" s="31" customFormat="1" ht="17.25" customHeight="1">
      <c r="A87" s="144"/>
      <c r="B87" s="36">
        <v>2018</v>
      </c>
      <c r="C87" s="44">
        <v>0</v>
      </c>
      <c r="D87" s="44"/>
      <c r="E87" s="49"/>
      <c r="F87" s="47">
        <v>0</v>
      </c>
      <c r="G87" s="37"/>
      <c r="H87" s="9" t="s">
        <v>16</v>
      </c>
      <c r="I87" s="144"/>
    </row>
    <row r="88" spans="1:9" s="31" customFormat="1" ht="17.25" customHeight="1">
      <c r="A88" s="144"/>
      <c r="B88" s="36">
        <v>2019</v>
      </c>
      <c r="C88" s="44">
        <v>50</v>
      </c>
      <c r="D88" s="44"/>
      <c r="E88" s="49"/>
      <c r="F88" s="47">
        <v>50</v>
      </c>
      <c r="G88" s="37"/>
      <c r="H88" s="9" t="s">
        <v>16</v>
      </c>
      <c r="I88" s="144"/>
    </row>
    <row r="89" spans="1:9" s="31" customFormat="1" ht="18" customHeight="1">
      <c r="A89" s="144"/>
      <c r="B89" s="36">
        <v>2020</v>
      </c>
      <c r="C89" s="44">
        <v>50</v>
      </c>
      <c r="D89" s="44"/>
      <c r="E89" s="49"/>
      <c r="F89" s="47">
        <v>50</v>
      </c>
      <c r="G89" s="37"/>
      <c r="H89" s="9" t="s">
        <v>16</v>
      </c>
      <c r="I89" s="144"/>
    </row>
    <row r="90" spans="1:9" s="31" customFormat="1" ht="18" customHeight="1">
      <c r="A90" s="144" t="s">
        <v>79</v>
      </c>
      <c r="B90" s="16">
        <v>2017</v>
      </c>
      <c r="C90" s="44">
        <v>0</v>
      </c>
      <c r="D90" s="44"/>
      <c r="E90" s="49"/>
      <c r="F90" s="47">
        <v>0</v>
      </c>
      <c r="G90" s="37"/>
      <c r="H90" s="9" t="s">
        <v>16</v>
      </c>
      <c r="I90" s="144"/>
    </row>
    <row r="91" spans="1:9" s="31" customFormat="1" ht="17.25" customHeight="1">
      <c r="A91" s="144"/>
      <c r="B91" s="36">
        <v>2018</v>
      </c>
      <c r="C91" s="44">
        <v>0</v>
      </c>
      <c r="D91" s="44"/>
      <c r="E91" s="49"/>
      <c r="F91" s="47">
        <v>0</v>
      </c>
      <c r="G91" s="37"/>
      <c r="H91" s="9" t="s">
        <v>16</v>
      </c>
      <c r="I91" s="144"/>
    </row>
    <row r="92" spans="1:9" s="31" customFormat="1" ht="17.25" customHeight="1">
      <c r="A92" s="144"/>
      <c r="B92" s="36">
        <v>2019</v>
      </c>
      <c r="C92" s="44">
        <v>0.6</v>
      </c>
      <c r="D92" s="44"/>
      <c r="E92" s="49"/>
      <c r="F92" s="47">
        <v>0.6</v>
      </c>
      <c r="G92" s="37"/>
      <c r="H92" s="9" t="s">
        <v>16</v>
      </c>
      <c r="I92" s="144"/>
    </row>
    <row r="93" spans="1:9" s="31" customFormat="1" ht="16.5" customHeight="1">
      <c r="A93" s="144"/>
      <c r="B93" s="36">
        <v>2020</v>
      </c>
      <c r="C93" s="44">
        <v>0.6</v>
      </c>
      <c r="D93" s="44"/>
      <c r="E93" s="49"/>
      <c r="F93" s="47">
        <v>0.6</v>
      </c>
      <c r="G93" s="37"/>
      <c r="H93" s="9" t="s">
        <v>16</v>
      </c>
      <c r="I93" s="144"/>
    </row>
    <row r="94" spans="1:9" s="31" customFormat="1" ht="17.25" customHeight="1">
      <c r="A94" s="144" t="s">
        <v>40</v>
      </c>
      <c r="B94" s="16">
        <v>2017</v>
      </c>
      <c r="C94" s="44">
        <v>0</v>
      </c>
      <c r="D94" s="44"/>
      <c r="E94" s="49"/>
      <c r="F94" s="47">
        <v>0</v>
      </c>
      <c r="G94" s="37"/>
      <c r="H94" s="9" t="s">
        <v>16</v>
      </c>
      <c r="I94" s="144"/>
    </row>
    <row r="95" spans="1:9" s="31" customFormat="1" ht="17.25" customHeight="1">
      <c r="A95" s="144"/>
      <c r="B95" s="36">
        <v>2018</v>
      </c>
      <c r="C95" s="44">
        <v>0</v>
      </c>
      <c r="D95" s="44"/>
      <c r="E95" s="49"/>
      <c r="F95" s="47">
        <v>0</v>
      </c>
      <c r="G95" s="37"/>
      <c r="H95" s="9" t="s">
        <v>16</v>
      </c>
      <c r="I95" s="144"/>
    </row>
    <row r="96" spans="1:9" s="31" customFormat="1" ht="17.25" customHeight="1">
      <c r="A96" s="144"/>
      <c r="B96" s="36">
        <v>2019</v>
      </c>
      <c r="C96" s="44">
        <v>0</v>
      </c>
      <c r="D96" s="44"/>
      <c r="E96" s="49"/>
      <c r="F96" s="47">
        <v>0</v>
      </c>
      <c r="G96" s="37"/>
      <c r="H96" s="9" t="s">
        <v>16</v>
      </c>
      <c r="I96" s="144"/>
    </row>
    <row r="97" spans="1:9" s="31" customFormat="1" ht="17.25" customHeight="1">
      <c r="A97" s="144"/>
      <c r="B97" s="36">
        <v>2020</v>
      </c>
      <c r="C97" s="44">
        <v>0</v>
      </c>
      <c r="D97" s="44"/>
      <c r="E97" s="49"/>
      <c r="F97" s="47">
        <v>0</v>
      </c>
      <c r="G97" s="37"/>
      <c r="H97" s="9" t="s">
        <v>16</v>
      </c>
      <c r="I97" s="144"/>
    </row>
    <row r="98" spans="1:9" s="31" customFormat="1" ht="17.25" customHeight="1">
      <c r="A98" s="136" t="s">
        <v>38</v>
      </c>
      <c r="B98" s="16">
        <v>2017</v>
      </c>
      <c r="C98" s="44">
        <v>0</v>
      </c>
      <c r="D98" s="44"/>
      <c r="E98" s="49"/>
      <c r="F98" s="47">
        <v>0</v>
      </c>
      <c r="G98" s="37"/>
      <c r="H98" s="9" t="s">
        <v>16</v>
      </c>
      <c r="I98" s="144"/>
    </row>
    <row r="99" spans="1:9" s="31" customFormat="1" ht="17.25" customHeight="1">
      <c r="A99" s="137"/>
      <c r="B99" s="36">
        <v>2018</v>
      </c>
      <c r="C99" s="44">
        <v>0</v>
      </c>
      <c r="D99" s="44"/>
      <c r="E99" s="49"/>
      <c r="F99" s="47">
        <v>0</v>
      </c>
      <c r="G99" s="37"/>
      <c r="H99" s="9" t="s">
        <v>16</v>
      </c>
      <c r="I99" s="144"/>
    </row>
    <row r="100" spans="1:9" s="31" customFormat="1" ht="17.25" customHeight="1">
      <c r="A100" s="137"/>
      <c r="B100" s="36">
        <v>2019</v>
      </c>
      <c r="C100" s="44">
        <v>20</v>
      </c>
      <c r="D100" s="44"/>
      <c r="E100" s="49"/>
      <c r="F100" s="47">
        <v>20</v>
      </c>
      <c r="G100" s="37"/>
      <c r="H100" s="9" t="s">
        <v>16</v>
      </c>
      <c r="I100" s="144"/>
    </row>
    <row r="101" spans="1:9" s="31" customFormat="1" ht="17.25" customHeight="1">
      <c r="A101" s="138"/>
      <c r="B101" s="36">
        <v>2020</v>
      </c>
      <c r="C101" s="44">
        <v>20</v>
      </c>
      <c r="D101" s="44"/>
      <c r="E101" s="49"/>
      <c r="F101" s="47">
        <v>20</v>
      </c>
      <c r="G101" s="37"/>
      <c r="H101" s="9" t="s">
        <v>16</v>
      </c>
      <c r="I101" s="144"/>
    </row>
    <row r="102" spans="1:9" s="43" customFormat="1" ht="29.25" customHeight="1">
      <c r="A102" s="21" t="s">
        <v>36</v>
      </c>
      <c r="B102" s="40"/>
      <c r="C102" s="41">
        <f>C86+C87+C88+C89+C90+C91+C92+C93+C94+C95+C96+C97+C98+C99+C100+C101</f>
        <v>141.2</v>
      </c>
      <c r="D102" s="41"/>
      <c r="E102" s="42"/>
      <c r="F102" s="41">
        <f>F86+F87+F88+F89+F90+F91+F92+F93+F94+F95+F96+F97+F98+F99+F100+F101</f>
        <v>141.2</v>
      </c>
      <c r="G102" s="40"/>
      <c r="H102" s="22"/>
      <c r="I102" s="55"/>
    </row>
    <row r="103" spans="1:10" s="46" customFormat="1" ht="21.75" customHeight="1">
      <c r="A103" s="16">
        <v>2017</v>
      </c>
      <c r="B103" s="17"/>
      <c r="C103" s="44">
        <f>C86+C90+C94+C98</f>
        <v>0</v>
      </c>
      <c r="D103" s="44"/>
      <c r="E103" s="45"/>
      <c r="F103" s="44">
        <f>F86+F90+F94+F98</f>
        <v>0</v>
      </c>
      <c r="G103" s="17"/>
      <c r="H103" s="10"/>
      <c r="I103" s="99"/>
      <c r="J103" s="129">
        <f>C103+C104+C105+C106</f>
        <v>141.2</v>
      </c>
    </row>
    <row r="104" spans="1:9" s="46" customFormat="1" ht="21.75" customHeight="1">
      <c r="A104" s="36">
        <v>2018</v>
      </c>
      <c r="B104" s="17"/>
      <c r="C104" s="44">
        <f>C87+C91+C95+C99</f>
        <v>0</v>
      </c>
      <c r="D104" s="44"/>
      <c r="E104" s="45"/>
      <c r="F104" s="44">
        <f>F87+F91+F95+F99</f>
        <v>0</v>
      </c>
      <c r="G104" s="17"/>
      <c r="H104" s="10"/>
      <c r="I104" s="2"/>
    </row>
    <row r="105" spans="1:9" s="46" customFormat="1" ht="21.75" customHeight="1">
      <c r="A105" s="36">
        <v>2019</v>
      </c>
      <c r="B105" s="17"/>
      <c r="C105" s="44">
        <f>C88+C92+C96+C100</f>
        <v>70.6</v>
      </c>
      <c r="D105" s="44"/>
      <c r="E105" s="38"/>
      <c r="F105" s="44">
        <f>F88+F92+F96+F100</f>
        <v>70.6</v>
      </c>
      <c r="G105" s="17"/>
      <c r="H105" s="10"/>
      <c r="I105" s="2"/>
    </row>
    <row r="106" spans="1:9" s="31" customFormat="1" ht="18.75" customHeight="1">
      <c r="A106" s="36">
        <v>2020</v>
      </c>
      <c r="B106" s="17"/>
      <c r="C106" s="44">
        <f>C89+C93+C97+C101</f>
        <v>70.6</v>
      </c>
      <c r="D106" s="44"/>
      <c r="E106" s="38"/>
      <c r="F106" s="44">
        <f>F89+F93+F97+F101</f>
        <v>70.6</v>
      </c>
      <c r="G106" s="47"/>
      <c r="H106" s="9"/>
      <c r="I106" s="56"/>
    </row>
    <row r="107" spans="1:9" s="135" customFormat="1" ht="43.5" customHeight="1">
      <c r="A107" s="174" t="s">
        <v>22</v>
      </c>
      <c r="B107" s="174"/>
      <c r="C107" s="174"/>
      <c r="D107" s="174"/>
      <c r="E107" s="174"/>
      <c r="F107" s="174"/>
      <c r="G107" s="174"/>
      <c r="H107" s="174"/>
      <c r="I107" s="174"/>
    </row>
    <row r="108" spans="1:9" s="31" customFormat="1" ht="19.5" customHeight="1">
      <c r="A108" s="1" t="s">
        <v>5</v>
      </c>
      <c r="B108" s="1"/>
      <c r="C108" s="1"/>
      <c r="D108" s="1"/>
      <c r="E108" s="1"/>
      <c r="F108" s="1"/>
      <c r="G108" s="1"/>
      <c r="H108" s="1"/>
      <c r="I108" s="84"/>
    </row>
    <row r="109" spans="1:9" s="31" customFormat="1" ht="18" customHeight="1">
      <c r="A109" s="144" t="s">
        <v>41</v>
      </c>
      <c r="B109" s="16">
        <v>2017</v>
      </c>
      <c r="C109" s="44">
        <v>2.9</v>
      </c>
      <c r="D109" s="44"/>
      <c r="E109" s="49"/>
      <c r="F109" s="47">
        <v>2.9</v>
      </c>
      <c r="G109" s="37"/>
      <c r="H109" s="9" t="s">
        <v>16</v>
      </c>
      <c r="I109" s="139" t="s">
        <v>56</v>
      </c>
    </row>
    <row r="110" spans="1:9" s="31" customFormat="1" ht="17.25" customHeight="1">
      <c r="A110" s="144"/>
      <c r="B110" s="36">
        <v>2018</v>
      </c>
      <c r="C110" s="44">
        <v>10</v>
      </c>
      <c r="D110" s="44"/>
      <c r="E110" s="49"/>
      <c r="F110" s="47">
        <v>10</v>
      </c>
      <c r="G110" s="37"/>
      <c r="H110" s="9" t="s">
        <v>16</v>
      </c>
      <c r="I110" s="140"/>
    </row>
    <row r="111" spans="1:9" s="31" customFormat="1" ht="17.25" customHeight="1">
      <c r="A111" s="144"/>
      <c r="B111" s="36">
        <v>2019</v>
      </c>
      <c r="C111" s="44">
        <v>10</v>
      </c>
      <c r="D111" s="44"/>
      <c r="E111" s="49"/>
      <c r="F111" s="47">
        <v>10</v>
      </c>
      <c r="G111" s="37"/>
      <c r="H111" s="9" t="s">
        <v>16</v>
      </c>
      <c r="I111" s="140"/>
    </row>
    <row r="112" spans="1:9" s="31" customFormat="1" ht="21.75" customHeight="1">
      <c r="A112" s="144"/>
      <c r="B112" s="36">
        <v>2020</v>
      </c>
      <c r="C112" s="44">
        <v>10</v>
      </c>
      <c r="D112" s="44"/>
      <c r="E112" s="49"/>
      <c r="F112" s="47">
        <v>10</v>
      </c>
      <c r="G112" s="37"/>
      <c r="H112" s="9" t="s">
        <v>16</v>
      </c>
      <c r="I112" s="140"/>
    </row>
    <row r="113" spans="1:9" s="31" customFormat="1" ht="35.25" customHeight="1">
      <c r="A113" s="56" t="s">
        <v>42</v>
      </c>
      <c r="B113" s="17"/>
      <c r="C113" s="44"/>
      <c r="D113" s="44"/>
      <c r="E113" s="49"/>
      <c r="F113" s="47"/>
      <c r="G113" s="37"/>
      <c r="H113" s="9"/>
      <c r="I113" s="140"/>
    </row>
    <row r="114" spans="1:9" s="31" customFormat="1" ht="18" customHeight="1">
      <c r="A114" s="144" t="s">
        <v>104</v>
      </c>
      <c r="B114" s="16">
        <v>2017</v>
      </c>
      <c r="C114" s="44">
        <v>0</v>
      </c>
      <c r="D114" s="44"/>
      <c r="E114" s="49"/>
      <c r="F114" s="47">
        <v>0</v>
      </c>
      <c r="G114" s="37"/>
      <c r="H114" s="9" t="s">
        <v>16</v>
      </c>
      <c r="I114" s="140"/>
    </row>
    <row r="115" spans="1:9" s="31" customFormat="1" ht="17.25" customHeight="1">
      <c r="A115" s="144"/>
      <c r="B115" s="36">
        <v>2018</v>
      </c>
      <c r="C115" s="44">
        <v>6</v>
      </c>
      <c r="D115" s="44"/>
      <c r="E115" s="49"/>
      <c r="F115" s="47">
        <v>6</v>
      </c>
      <c r="G115" s="37"/>
      <c r="H115" s="9" t="s">
        <v>16</v>
      </c>
      <c r="I115" s="140"/>
    </row>
    <row r="116" spans="1:9" s="31" customFormat="1" ht="17.25" customHeight="1">
      <c r="A116" s="144"/>
      <c r="B116" s="36">
        <v>2019</v>
      </c>
      <c r="C116" s="44">
        <v>26</v>
      </c>
      <c r="D116" s="44"/>
      <c r="E116" s="49"/>
      <c r="F116" s="47">
        <v>26</v>
      </c>
      <c r="G116" s="37"/>
      <c r="H116" s="9" t="s">
        <v>16</v>
      </c>
      <c r="I116" s="140"/>
    </row>
    <row r="117" spans="1:9" s="31" customFormat="1" ht="22.5" customHeight="1">
      <c r="A117" s="144"/>
      <c r="B117" s="36">
        <v>2020</v>
      </c>
      <c r="C117" s="44">
        <v>26</v>
      </c>
      <c r="D117" s="44"/>
      <c r="E117" s="49"/>
      <c r="F117" s="47">
        <v>26</v>
      </c>
      <c r="G117" s="37"/>
      <c r="H117" s="9" t="s">
        <v>16</v>
      </c>
      <c r="I117" s="140"/>
    </row>
    <row r="118" spans="1:9" s="31" customFormat="1" ht="22.5" customHeight="1">
      <c r="A118" s="144" t="s">
        <v>105</v>
      </c>
      <c r="B118" s="16">
        <v>2017</v>
      </c>
      <c r="C118" s="120">
        <v>12.25008</v>
      </c>
      <c r="D118" s="44"/>
      <c r="E118" s="49"/>
      <c r="F118" s="119">
        <v>12.25008</v>
      </c>
      <c r="G118" s="37"/>
      <c r="H118" s="9" t="s">
        <v>16</v>
      </c>
      <c r="I118" s="140"/>
    </row>
    <row r="119" spans="1:9" s="31" customFormat="1" ht="21.75" customHeight="1">
      <c r="A119" s="144"/>
      <c r="B119" s="36">
        <v>2018</v>
      </c>
      <c r="C119" s="44">
        <v>14</v>
      </c>
      <c r="D119" s="44"/>
      <c r="E119" s="49"/>
      <c r="F119" s="47">
        <v>14</v>
      </c>
      <c r="G119" s="37"/>
      <c r="H119" s="9" t="s">
        <v>16</v>
      </c>
      <c r="I119" s="140"/>
    </row>
    <row r="120" spans="1:9" s="31" customFormat="1" ht="21.75" customHeight="1">
      <c r="A120" s="144"/>
      <c r="B120" s="36">
        <v>2019</v>
      </c>
      <c r="C120" s="44">
        <v>14</v>
      </c>
      <c r="D120" s="44"/>
      <c r="E120" s="49"/>
      <c r="F120" s="47">
        <v>14</v>
      </c>
      <c r="G120" s="37"/>
      <c r="H120" s="9" t="s">
        <v>16</v>
      </c>
      <c r="I120" s="140"/>
    </row>
    <row r="121" spans="1:9" s="31" customFormat="1" ht="20.25" customHeight="1">
      <c r="A121" s="144"/>
      <c r="B121" s="36">
        <v>2020</v>
      </c>
      <c r="C121" s="44">
        <v>14</v>
      </c>
      <c r="D121" s="44"/>
      <c r="E121" s="49"/>
      <c r="F121" s="47">
        <v>14</v>
      </c>
      <c r="G121" s="37"/>
      <c r="H121" s="9" t="s">
        <v>16</v>
      </c>
      <c r="I121" s="140"/>
    </row>
    <row r="122" spans="1:9" s="31" customFormat="1" ht="17.25" customHeight="1">
      <c r="A122" s="136" t="s">
        <v>103</v>
      </c>
      <c r="B122" s="16">
        <v>2017</v>
      </c>
      <c r="C122" s="44">
        <v>25</v>
      </c>
      <c r="D122" s="44"/>
      <c r="E122" s="49"/>
      <c r="F122" s="47">
        <v>25</v>
      </c>
      <c r="G122" s="37"/>
      <c r="H122" s="9" t="s">
        <v>16</v>
      </c>
      <c r="I122" s="140"/>
    </row>
    <row r="123" spans="1:9" s="31" customFormat="1" ht="17.25" customHeight="1">
      <c r="A123" s="137"/>
      <c r="B123" s="36">
        <v>2018</v>
      </c>
      <c r="C123" s="44">
        <v>0</v>
      </c>
      <c r="D123" s="44"/>
      <c r="E123" s="49"/>
      <c r="F123" s="47">
        <v>0</v>
      </c>
      <c r="G123" s="37"/>
      <c r="H123" s="9" t="s">
        <v>16</v>
      </c>
      <c r="I123" s="140"/>
    </row>
    <row r="124" spans="1:9" s="31" customFormat="1" ht="17.25" customHeight="1">
      <c r="A124" s="137"/>
      <c r="B124" s="36">
        <v>2019</v>
      </c>
      <c r="C124" s="44">
        <v>0</v>
      </c>
      <c r="D124" s="44"/>
      <c r="E124" s="49"/>
      <c r="F124" s="47">
        <v>0</v>
      </c>
      <c r="G124" s="37"/>
      <c r="H124" s="9" t="s">
        <v>16</v>
      </c>
      <c r="I124" s="140"/>
    </row>
    <row r="125" spans="1:9" s="31" customFormat="1" ht="17.25" customHeight="1">
      <c r="A125" s="138"/>
      <c r="B125" s="36">
        <v>2020</v>
      </c>
      <c r="C125" s="44">
        <v>0</v>
      </c>
      <c r="D125" s="44"/>
      <c r="E125" s="49"/>
      <c r="F125" s="47">
        <v>0</v>
      </c>
      <c r="G125" s="37"/>
      <c r="H125" s="9" t="s">
        <v>16</v>
      </c>
      <c r="I125" s="140"/>
    </row>
    <row r="126" spans="1:9" s="31" customFormat="1" ht="17.25" customHeight="1">
      <c r="A126" s="136" t="s">
        <v>112</v>
      </c>
      <c r="B126" s="16">
        <v>2017</v>
      </c>
      <c r="C126" s="44">
        <v>9.89</v>
      </c>
      <c r="D126" s="44"/>
      <c r="E126" s="49"/>
      <c r="F126" s="47">
        <v>9.89</v>
      </c>
      <c r="G126" s="37"/>
      <c r="H126" s="9" t="s">
        <v>16</v>
      </c>
      <c r="I126" s="140"/>
    </row>
    <row r="127" spans="1:9" s="31" customFormat="1" ht="17.25" customHeight="1">
      <c r="A127" s="137"/>
      <c r="B127" s="36">
        <v>2018</v>
      </c>
      <c r="C127" s="44">
        <v>0</v>
      </c>
      <c r="D127" s="44"/>
      <c r="E127" s="49"/>
      <c r="F127" s="47">
        <v>0</v>
      </c>
      <c r="G127" s="37"/>
      <c r="H127" s="9" t="s">
        <v>16</v>
      </c>
      <c r="I127" s="140"/>
    </row>
    <row r="128" spans="1:9" s="31" customFormat="1" ht="17.25" customHeight="1">
      <c r="A128" s="137"/>
      <c r="B128" s="36">
        <v>2019</v>
      </c>
      <c r="C128" s="44">
        <v>0</v>
      </c>
      <c r="D128" s="44"/>
      <c r="E128" s="49"/>
      <c r="F128" s="47">
        <v>0</v>
      </c>
      <c r="G128" s="37"/>
      <c r="H128" s="9" t="s">
        <v>16</v>
      </c>
      <c r="I128" s="140"/>
    </row>
    <row r="129" spans="1:9" s="31" customFormat="1" ht="18.75" customHeight="1">
      <c r="A129" s="138"/>
      <c r="B129" s="36">
        <v>2020</v>
      </c>
      <c r="C129" s="44">
        <v>0</v>
      </c>
      <c r="D129" s="44"/>
      <c r="E129" s="49"/>
      <c r="F129" s="47">
        <v>0</v>
      </c>
      <c r="G129" s="37"/>
      <c r="H129" s="9" t="s">
        <v>16</v>
      </c>
      <c r="I129" s="141"/>
    </row>
    <row r="130" spans="1:9" s="31" customFormat="1" ht="17.25" customHeight="1">
      <c r="A130" s="144" t="s">
        <v>43</v>
      </c>
      <c r="B130" s="16">
        <v>2017</v>
      </c>
      <c r="C130" s="44">
        <v>2.9</v>
      </c>
      <c r="D130" s="44"/>
      <c r="E130" s="49"/>
      <c r="F130" s="47">
        <v>2.9</v>
      </c>
      <c r="G130" s="37"/>
      <c r="H130" s="9" t="s">
        <v>16</v>
      </c>
      <c r="I130" s="139" t="s">
        <v>88</v>
      </c>
    </row>
    <row r="131" spans="1:9" s="31" customFormat="1" ht="17.25" customHeight="1">
      <c r="A131" s="144"/>
      <c r="B131" s="36">
        <v>2018</v>
      </c>
      <c r="C131" s="44">
        <v>6</v>
      </c>
      <c r="D131" s="44"/>
      <c r="E131" s="49"/>
      <c r="F131" s="47">
        <v>6</v>
      </c>
      <c r="G131" s="37"/>
      <c r="H131" s="9" t="s">
        <v>16</v>
      </c>
      <c r="I131" s="140"/>
    </row>
    <row r="132" spans="1:9" s="31" customFormat="1" ht="17.25" customHeight="1">
      <c r="A132" s="144"/>
      <c r="B132" s="36">
        <v>2019</v>
      </c>
      <c r="C132" s="44">
        <v>40</v>
      </c>
      <c r="D132" s="44"/>
      <c r="E132" s="49"/>
      <c r="F132" s="47">
        <v>40</v>
      </c>
      <c r="G132" s="37"/>
      <c r="H132" s="9" t="s">
        <v>16</v>
      </c>
      <c r="I132" s="140"/>
    </row>
    <row r="133" spans="1:9" s="31" customFormat="1" ht="28.5" customHeight="1">
      <c r="A133" s="144"/>
      <c r="B133" s="36">
        <v>2020</v>
      </c>
      <c r="C133" s="44">
        <v>40</v>
      </c>
      <c r="D133" s="44"/>
      <c r="E133" s="49"/>
      <c r="F133" s="47">
        <v>40</v>
      </c>
      <c r="G133" s="37"/>
      <c r="H133" s="9" t="s">
        <v>16</v>
      </c>
      <c r="I133" s="140"/>
    </row>
    <row r="134" spans="1:9" s="31" customFormat="1" ht="22.5" customHeight="1">
      <c r="A134" s="144" t="s">
        <v>44</v>
      </c>
      <c r="B134" s="16">
        <v>2017</v>
      </c>
      <c r="C134" s="44">
        <v>8</v>
      </c>
      <c r="D134" s="44"/>
      <c r="E134" s="49"/>
      <c r="F134" s="47">
        <v>8</v>
      </c>
      <c r="G134" s="37"/>
      <c r="H134" s="9" t="s">
        <v>16</v>
      </c>
      <c r="I134" s="140"/>
    </row>
    <row r="135" spans="1:9" s="31" customFormat="1" ht="19.5" customHeight="1">
      <c r="A135" s="144"/>
      <c r="B135" s="36">
        <v>2018</v>
      </c>
      <c r="C135" s="44">
        <v>6</v>
      </c>
      <c r="D135" s="44"/>
      <c r="E135" s="49"/>
      <c r="F135" s="47">
        <v>6</v>
      </c>
      <c r="G135" s="37"/>
      <c r="H135" s="9" t="s">
        <v>16</v>
      </c>
      <c r="I135" s="140"/>
    </row>
    <row r="136" spans="1:9" s="31" customFormat="1" ht="19.5" customHeight="1">
      <c r="A136" s="144"/>
      <c r="B136" s="36">
        <v>2019</v>
      </c>
      <c r="C136" s="44">
        <v>30</v>
      </c>
      <c r="D136" s="44"/>
      <c r="E136" s="49"/>
      <c r="F136" s="47">
        <v>30</v>
      </c>
      <c r="G136" s="37"/>
      <c r="H136" s="9" t="s">
        <v>16</v>
      </c>
      <c r="I136" s="140"/>
    </row>
    <row r="137" spans="1:9" s="31" customFormat="1" ht="24.75" customHeight="1">
      <c r="A137" s="144"/>
      <c r="B137" s="36">
        <v>2020</v>
      </c>
      <c r="C137" s="44">
        <v>30</v>
      </c>
      <c r="D137" s="44"/>
      <c r="E137" s="49"/>
      <c r="F137" s="47">
        <v>30</v>
      </c>
      <c r="G137" s="37"/>
      <c r="H137" s="9" t="s">
        <v>16</v>
      </c>
      <c r="I137" s="140"/>
    </row>
    <row r="138" spans="1:9" s="31" customFormat="1" ht="52.5" customHeight="1">
      <c r="A138" s="56" t="s">
        <v>45</v>
      </c>
      <c r="B138" s="17"/>
      <c r="C138" s="44"/>
      <c r="D138" s="44"/>
      <c r="E138" s="49"/>
      <c r="F138" s="47"/>
      <c r="G138" s="37"/>
      <c r="H138" s="9"/>
      <c r="I138" s="141"/>
    </row>
    <row r="139" spans="1:9" s="31" customFormat="1" ht="22.5" customHeight="1">
      <c r="A139" s="136" t="s">
        <v>58</v>
      </c>
      <c r="B139" s="16">
        <v>2017</v>
      </c>
      <c r="C139" s="44">
        <v>20</v>
      </c>
      <c r="D139" s="44"/>
      <c r="E139" s="49"/>
      <c r="F139" s="44">
        <v>20</v>
      </c>
      <c r="G139" s="37"/>
      <c r="H139" s="9" t="s">
        <v>16</v>
      </c>
      <c r="I139" s="187" t="s">
        <v>57</v>
      </c>
    </row>
    <row r="140" spans="1:9" s="31" customFormat="1" ht="21.75" customHeight="1">
      <c r="A140" s="137"/>
      <c r="B140" s="36">
        <v>2018</v>
      </c>
      <c r="C140" s="44">
        <v>20</v>
      </c>
      <c r="D140" s="44"/>
      <c r="E140" s="49"/>
      <c r="F140" s="44">
        <v>20</v>
      </c>
      <c r="G140" s="37"/>
      <c r="H140" s="9" t="s">
        <v>16</v>
      </c>
      <c r="I140" s="187"/>
    </row>
    <row r="141" spans="1:9" s="31" customFormat="1" ht="21.75" customHeight="1">
      <c r="A141" s="137"/>
      <c r="B141" s="36">
        <v>2019</v>
      </c>
      <c r="C141" s="44">
        <v>20</v>
      </c>
      <c r="D141" s="44"/>
      <c r="E141" s="49"/>
      <c r="F141" s="44">
        <v>20</v>
      </c>
      <c r="G141" s="37"/>
      <c r="H141" s="9" t="s">
        <v>16</v>
      </c>
      <c r="I141" s="187"/>
    </row>
    <row r="142" spans="1:9" s="31" customFormat="1" ht="25.5" customHeight="1">
      <c r="A142" s="137"/>
      <c r="B142" s="36">
        <v>2020</v>
      </c>
      <c r="C142" s="44">
        <v>20</v>
      </c>
      <c r="D142" s="44"/>
      <c r="E142" s="49"/>
      <c r="F142" s="44">
        <v>20</v>
      </c>
      <c r="G142" s="37"/>
      <c r="H142" s="9" t="s">
        <v>16</v>
      </c>
      <c r="I142" s="187"/>
    </row>
    <row r="143" spans="1:9" s="43" customFormat="1" ht="22.5" customHeight="1">
      <c r="A143" s="21" t="s">
        <v>35</v>
      </c>
      <c r="B143" s="40"/>
      <c r="C143" s="41">
        <f>C109+C110+C111+C112+C114+C115+C116+C117+C118+C119+C120+C121+C122+C123+C124+C125+C126+C127+C128+C129+C130+C131+C132+C133+C134+C135+C136+C137+C139+C140+C141+C142</f>
        <v>422.94007999999997</v>
      </c>
      <c r="D143" s="41"/>
      <c r="E143" s="42"/>
      <c r="F143" s="41">
        <f>F109+F110+F111+F112+F114+F115+F116+F117+F118+F119+F120+F121+F122+F123+F124+F125+F126+F127+F128+F129+F130+F131+F132+F133+F134+F135+F136+F137+F139+F140+F141+F142</f>
        <v>422.94007999999997</v>
      </c>
      <c r="G143" s="40"/>
      <c r="H143" s="22"/>
      <c r="I143" s="55"/>
    </row>
    <row r="144" spans="1:10" s="46" customFormat="1" ht="21.75" customHeight="1">
      <c r="A144" s="16">
        <v>2017</v>
      </c>
      <c r="B144" s="17"/>
      <c r="C144" s="44">
        <f>C109+C114+C118+C122+C126+C130+C134+C139</f>
        <v>80.94008</v>
      </c>
      <c r="D144" s="44"/>
      <c r="E144" s="45"/>
      <c r="F144" s="44">
        <f>F109+F114+F118+F122+F126+F130+F134+F139</f>
        <v>80.94008</v>
      </c>
      <c r="G144" s="44"/>
      <c r="H144" s="10"/>
      <c r="I144" s="99"/>
      <c r="J144" s="129">
        <f>C144+C145+C146+C147</f>
        <v>422.94007999999997</v>
      </c>
    </row>
    <row r="145" spans="1:9" s="46" customFormat="1" ht="15.75" customHeight="1">
      <c r="A145" s="36">
        <v>2018</v>
      </c>
      <c r="B145" s="17"/>
      <c r="C145" s="44">
        <f>C110+C115+C119+C123+C127+C131+C135+C140</f>
        <v>62</v>
      </c>
      <c r="D145" s="44"/>
      <c r="E145" s="45"/>
      <c r="F145" s="44">
        <f>F110+F115+F119+F123+F127+F131+F135+F140</f>
        <v>62</v>
      </c>
      <c r="G145" s="17"/>
      <c r="H145" s="10"/>
      <c r="I145" s="2"/>
    </row>
    <row r="146" spans="1:9" s="46" customFormat="1" ht="15.75" customHeight="1">
      <c r="A146" s="36">
        <v>2019</v>
      </c>
      <c r="B146" s="17"/>
      <c r="C146" s="44">
        <f>C111+C116+C120+C124+C128+C132+C136+C141</f>
        <v>140</v>
      </c>
      <c r="D146" s="44"/>
      <c r="E146" s="38"/>
      <c r="F146" s="44">
        <f>F111+F116+F120+F124+F128+F132+F136+F141</f>
        <v>140</v>
      </c>
      <c r="G146" s="17"/>
      <c r="H146" s="10"/>
      <c r="I146" s="2"/>
    </row>
    <row r="147" spans="1:9" s="31" customFormat="1" ht="16.5" customHeight="1">
      <c r="A147" s="36">
        <v>2020</v>
      </c>
      <c r="B147" s="17"/>
      <c r="C147" s="44">
        <f>C112+C117+C121+C125+C129+C133+C137+C142</f>
        <v>140</v>
      </c>
      <c r="D147" s="44"/>
      <c r="E147" s="38"/>
      <c r="F147" s="44">
        <f>F112+F117+F121+F125+F129+F133+F137+F142</f>
        <v>140</v>
      </c>
      <c r="G147" s="13"/>
      <c r="H147" s="9"/>
      <c r="I147" s="56"/>
    </row>
    <row r="148" spans="1:9" s="31" customFormat="1" ht="25.5" customHeight="1">
      <c r="A148" s="189" t="s">
        <v>73</v>
      </c>
      <c r="B148" s="190"/>
      <c r="C148" s="190"/>
      <c r="D148" s="190"/>
      <c r="E148" s="190"/>
      <c r="F148" s="190"/>
      <c r="G148" s="190"/>
      <c r="H148" s="190"/>
      <c r="I148" s="191"/>
    </row>
    <row r="149" spans="1:9" s="31" customFormat="1" ht="18.75" customHeight="1">
      <c r="A149" s="1" t="s">
        <v>5</v>
      </c>
      <c r="B149" s="2"/>
      <c r="C149" s="2"/>
      <c r="D149" s="2"/>
      <c r="E149" s="2"/>
      <c r="F149" s="2"/>
      <c r="G149" s="2"/>
      <c r="H149" s="2"/>
      <c r="I149" s="2"/>
    </row>
    <row r="150" spans="1:9" s="31" customFormat="1" ht="21.75" customHeight="1">
      <c r="A150" s="136" t="s">
        <v>77</v>
      </c>
      <c r="B150" s="16">
        <v>2017</v>
      </c>
      <c r="C150" s="50">
        <v>0</v>
      </c>
      <c r="D150" s="14"/>
      <c r="E150" s="14"/>
      <c r="F150" s="51">
        <v>0</v>
      </c>
      <c r="G150" s="14"/>
      <c r="H150" s="9" t="s">
        <v>66</v>
      </c>
      <c r="I150" s="147" t="s">
        <v>78</v>
      </c>
    </row>
    <row r="151" spans="1:9" s="31" customFormat="1" ht="21" customHeight="1">
      <c r="A151" s="137"/>
      <c r="B151" s="36">
        <v>2018</v>
      </c>
      <c r="C151" s="50">
        <v>40</v>
      </c>
      <c r="D151" s="14"/>
      <c r="E151" s="14"/>
      <c r="F151" s="51">
        <v>40</v>
      </c>
      <c r="G151" s="14"/>
      <c r="H151" s="9" t="s">
        <v>66</v>
      </c>
      <c r="I151" s="148"/>
    </row>
    <row r="152" spans="1:9" s="31" customFormat="1" ht="21" customHeight="1">
      <c r="A152" s="137"/>
      <c r="B152" s="36">
        <v>2019</v>
      </c>
      <c r="C152" s="50">
        <v>40</v>
      </c>
      <c r="D152" s="14"/>
      <c r="E152" s="14"/>
      <c r="F152" s="51">
        <v>40</v>
      </c>
      <c r="G152" s="14"/>
      <c r="H152" s="9" t="s">
        <v>66</v>
      </c>
      <c r="I152" s="148"/>
    </row>
    <row r="153" spans="1:9" s="31" customFormat="1" ht="20.25" customHeight="1">
      <c r="A153" s="138"/>
      <c r="B153" s="36">
        <v>2020</v>
      </c>
      <c r="C153" s="50">
        <v>40</v>
      </c>
      <c r="D153" s="14"/>
      <c r="E153" s="14"/>
      <c r="F153" s="51">
        <v>40</v>
      </c>
      <c r="G153" s="14"/>
      <c r="H153" s="9" t="s">
        <v>66</v>
      </c>
      <c r="I153" s="148"/>
    </row>
    <row r="154" spans="1:9" s="31" customFormat="1" ht="15.75">
      <c r="A154" s="136" t="s">
        <v>76</v>
      </c>
      <c r="B154" s="16">
        <v>2017</v>
      </c>
      <c r="C154" s="50">
        <v>1.995</v>
      </c>
      <c r="D154" s="14"/>
      <c r="E154" s="14"/>
      <c r="F154" s="51">
        <v>1.995</v>
      </c>
      <c r="G154" s="14"/>
      <c r="H154" s="9" t="s">
        <v>66</v>
      </c>
      <c r="I154" s="148"/>
    </row>
    <row r="155" spans="1:9" s="31" customFormat="1" ht="15.75">
      <c r="A155" s="137"/>
      <c r="B155" s="36">
        <v>2018</v>
      </c>
      <c r="C155" s="50">
        <v>29.9</v>
      </c>
      <c r="D155" s="14"/>
      <c r="E155" s="14"/>
      <c r="F155" s="51">
        <v>29.9</v>
      </c>
      <c r="G155" s="14"/>
      <c r="H155" s="9" t="s">
        <v>66</v>
      </c>
      <c r="I155" s="148"/>
    </row>
    <row r="156" spans="1:9" s="31" customFormat="1" ht="15.75">
      <c r="A156" s="137"/>
      <c r="B156" s="36">
        <v>2019</v>
      </c>
      <c r="C156" s="50">
        <v>29.9</v>
      </c>
      <c r="D156" s="14"/>
      <c r="E156" s="14"/>
      <c r="F156" s="51">
        <v>29.9</v>
      </c>
      <c r="G156" s="14"/>
      <c r="H156" s="9" t="s">
        <v>66</v>
      </c>
      <c r="I156" s="148"/>
    </row>
    <row r="157" spans="1:9" s="31" customFormat="1" ht="29.25" customHeight="1">
      <c r="A157" s="138"/>
      <c r="B157" s="36">
        <v>2020</v>
      </c>
      <c r="C157" s="50">
        <v>29.9</v>
      </c>
      <c r="D157" s="14"/>
      <c r="E157" s="14"/>
      <c r="F157" s="51">
        <v>29.9</v>
      </c>
      <c r="G157" s="14"/>
      <c r="H157" s="9" t="s">
        <v>66</v>
      </c>
      <c r="I157" s="148"/>
    </row>
    <row r="158" spans="1:9" s="31" customFormat="1" ht="21.75" customHeight="1">
      <c r="A158" s="136" t="s">
        <v>75</v>
      </c>
      <c r="B158" s="16">
        <v>2017</v>
      </c>
      <c r="C158" s="50">
        <v>0</v>
      </c>
      <c r="D158" s="44"/>
      <c r="E158" s="38"/>
      <c r="F158" s="51">
        <v>0</v>
      </c>
      <c r="G158" s="13"/>
      <c r="H158" s="9" t="s">
        <v>66</v>
      </c>
      <c r="I158" s="148"/>
    </row>
    <row r="159" spans="1:9" s="31" customFormat="1" ht="18.75" customHeight="1">
      <c r="A159" s="137"/>
      <c r="B159" s="36">
        <v>2018</v>
      </c>
      <c r="C159" s="50">
        <v>10</v>
      </c>
      <c r="D159" s="44"/>
      <c r="E159" s="38"/>
      <c r="F159" s="51">
        <v>10</v>
      </c>
      <c r="G159" s="13"/>
      <c r="H159" s="9" t="s">
        <v>66</v>
      </c>
      <c r="I159" s="148"/>
    </row>
    <row r="160" spans="1:9" s="31" customFormat="1" ht="18.75" customHeight="1">
      <c r="A160" s="137"/>
      <c r="B160" s="36">
        <v>2019</v>
      </c>
      <c r="C160" s="50">
        <v>10</v>
      </c>
      <c r="D160" s="44"/>
      <c r="E160" s="38"/>
      <c r="F160" s="51">
        <v>10</v>
      </c>
      <c r="G160" s="13"/>
      <c r="H160" s="9" t="s">
        <v>66</v>
      </c>
      <c r="I160" s="148"/>
    </row>
    <row r="161" spans="1:9" s="31" customFormat="1" ht="27" customHeight="1">
      <c r="A161" s="138"/>
      <c r="B161" s="36">
        <v>2020</v>
      </c>
      <c r="C161" s="50">
        <v>10</v>
      </c>
      <c r="D161" s="44"/>
      <c r="E161" s="38"/>
      <c r="F161" s="51">
        <v>10</v>
      </c>
      <c r="G161" s="13"/>
      <c r="H161" s="9" t="s">
        <v>66</v>
      </c>
      <c r="I161" s="149"/>
    </row>
    <row r="162" spans="1:9" s="31" customFormat="1" ht="32.25" customHeight="1">
      <c r="A162" s="21" t="s">
        <v>74</v>
      </c>
      <c r="B162" s="40"/>
      <c r="C162" s="41">
        <f>C150+C151+C152+C153+C154+C155+C156+C157+C158+C159+C160+C161</f>
        <v>241.69500000000002</v>
      </c>
      <c r="D162" s="41"/>
      <c r="E162" s="42"/>
      <c r="F162" s="41">
        <f>F150+F151+F152+F153+F154+F155+F156+F157+F158+F159+F160+F161</f>
        <v>241.69500000000002</v>
      </c>
      <c r="G162" s="40"/>
      <c r="H162" s="22"/>
      <c r="I162" s="55"/>
    </row>
    <row r="163" spans="1:10" s="31" customFormat="1" ht="18.75" customHeight="1">
      <c r="A163" s="16">
        <v>2017</v>
      </c>
      <c r="B163" s="17"/>
      <c r="C163" s="44">
        <f>-C150+C154+C158</f>
        <v>1.995</v>
      </c>
      <c r="D163" s="44"/>
      <c r="E163" s="45"/>
      <c r="F163" s="44">
        <f>-F150+F154+F158</f>
        <v>1.995</v>
      </c>
      <c r="G163" s="13"/>
      <c r="H163" s="9"/>
      <c r="I163" s="81"/>
      <c r="J163" s="129">
        <f>C163+C164+C165+C166</f>
        <v>241.69500000000002</v>
      </c>
    </row>
    <row r="164" spans="1:9" s="31" customFormat="1" ht="25.5" customHeight="1">
      <c r="A164" s="36">
        <v>2018</v>
      </c>
      <c r="B164" s="17"/>
      <c r="C164" s="44">
        <f>C151+C155+C159</f>
        <v>79.9</v>
      </c>
      <c r="D164" s="44"/>
      <c r="E164" s="45"/>
      <c r="F164" s="44">
        <f>F151+F155+F159</f>
        <v>79.9</v>
      </c>
      <c r="G164" s="14"/>
      <c r="H164" s="14"/>
      <c r="I164" s="14"/>
    </row>
    <row r="165" spans="1:9" s="31" customFormat="1" ht="25.5" customHeight="1">
      <c r="A165" s="36">
        <v>2019</v>
      </c>
      <c r="B165" s="17"/>
      <c r="C165" s="44">
        <f>C152+C156+C160</f>
        <v>79.9</v>
      </c>
      <c r="D165" s="44"/>
      <c r="E165" s="38"/>
      <c r="F165" s="44">
        <f>F152+F156+F160</f>
        <v>79.9</v>
      </c>
      <c r="G165" s="14"/>
      <c r="H165" s="14"/>
      <c r="I165" s="14"/>
    </row>
    <row r="166" spans="1:9" s="31" customFormat="1" ht="21.75" customHeight="1">
      <c r="A166" s="36">
        <v>2020</v>
      </c>
      <c r="B166" s="17"/>
      <c r="C166" s="44">
        <f>C153+C157+C161</f>
        <v>79.9</v>
      </c>
      <c r="D166" s="44"/>
      <c r="E166" s="38"/>
      <c r="F166" s="44">
        <f>F153+F157+F161</f>
        <v>79.9</v>
      </c>
      <c r="G166" s="14"/>
      <c r="H166" s="14"/>
      <c r="I166" s="14"/>
    </row>
    <row r="167" spans="1:9" s="31" customFormat="1" ht="22.5" customHeight="1">
      <c r="A167" s="19" t="s">
        <v>34</v>
      </c>
      <c r="B167" s="25"/>
      <c r="C167" s="115">
        <f>C47+C79+C102+C143+C162</f>
        <v>4044.9980800000003</v>
      </c>
      <c r="D167" s="27"/>
      <c r="E167" s="28"/>
      <c r="F167" s="115">
        <f>F47+F79+F102+F143+F162</f>
        <v>4044.9980800000003</v>
      </c>
      <c r="G167" s="29"/>
      <c r="H167" s="30"/>
      <c r="I167" s="30"/>
    </row>
    <row r="168" spans="1:10" s="31" customFormat="1" ht="27.75" customHeight="1">
      <c r="A168" s="16">
        <v>2017</v>
      </c>
      <c r="B168" s="14"/>
      <c r="C168" s="116">
        <f>C163+C144+C103+C80+C48</f>
        <v>1369.1080800000002</v>
      </c>
      <c r="D168" s="14"/>
      <c r="E168" s="14"/>
      <c r="F168" s="116">
        <f>F48+F80+F103+F144+F163</f>
        <v>1369.1080800000002</v>
      </c>
      <c r="G168" s="14"/>
      <c r="H168" s="14"/>
      <c r="I168" s="14"/>
      <c r="J168" s="128">
        <f>C168+C169+C170+C171</f>
        <v>4044.99808</v>
      </c>
    </row>
    <row r="169" spans="1:9" s="31" customFormat="1" ht="21.75" customHeight="1">
      <c r="A169" s="36">
        <v>2018</v>
      </c>
      <c r="B169" s="14"/>
      <c r="C169" s="24">
        <f>C49+C81+C104+C145+C164</f>
        <v>858.2299999999999</v>
      </c>
      <c r="D169" s="14"/>
      <c r="E169" s="14"/>
      <c r="F169" s="24">
        <f>F49+F81+F104+F145+F164</f>
        <v>858.2299999999999</v>
      </c>
      <c r="G169" s="14"/>
      <c r="H169" s="14"/>
      <c r="I169" s="14"/>
    </row>
    <row r="170" spans="1:9" s="31" customFormat="1" ht="23.25" customHeight="1">
      <c r="A170" s="36">
        <v>2019</v>
      </c>
      <c r="B170" s="14"/>
      <c r="C170" s="24">
        <f>C50+C82+C105+C146+C165</f>
        <v>908.8299999999999</v>
      </c>
      <c r="D170" s="14"/>
      <c r="E170" s="14"/>
      <c r="F170" s="24">
        <f>F50+F82+F105+F146+F165</f>
        <v>908.8299999999999</v>
      </c>
      <c r="G170" s="14"/>
      <c r="H170" s="14"/>
      <c r="I170" s="14"/>
    </row>
    <row r="171" spans="1:9" s="31" customFormat="1" ht="23.25" customHeight="1">
      <c r="A171" s="36">
        <v>2020</v>
      </c>
      <c r="B171" s="14"/>
      <c r="C171" s="24">
        <f>C51+C83+C106+C147+C166</f>
        <v>908.8299999999999</v>
      </c>
      <c r="D171" s="14"/>
      <c r="E171" s="14"/>
      <c r="F171" s="24">
        <f>F51+F83+F106+F147+F166</f>
        <v>908.8299999999999</v>
      </c>
      <c r="G171" s="81"/>
      <c r="H171" s="14"/>
      <c r="I171" s="14"/>
    </row>
    <row r="172" spans="1:9" s="34" customFormat="1" ht="39" customHeight="1">
      <c r="A172" s="168" t="s">
        <v>80</v>
      </c>
      <c r="B172" s="175"/>
      <c r="C172" s="175"/>
      <c r="D172" s="175"/>
      <c r="E172" s="175"/>
      <c r="F172" s="175"/>
      <c r="G172" s="175"/>
      <c r="H172" s="175"/>
      <c r="I172" s="176"/>
    </row>
    <row r="173" spans="1:9" s="135" customFormat="1" ht="43.5" customHeight="1">
      <c r="A173" s="171" t="s">
        <v>23</v>
      </c>
      <c r="B173" s="172"/>
      <c r="C173" s="172"/>
      <c r="D173" s="172"/>
      <c r="E173" s="172"/>
      <c r="F173" s="172"/>
      <c r="G173" s="172"/>
      <c r="H173" s="172"/>
      <c r="I173" s="173"/>
    </row>
    <row r="174" spans="1:9" s="31" customFormat="1" ht="23.25" customHeight="1">
      <c r="A174" s="192" t="s">
        <v>29</v>
      </c>
      <c r="B174" s="192"/>
      <c r="C174" s="192"/>
      <c r="D174" s="192"/>
      <c r="E174" s="192"/>
      <c r="F174" s="192"/>
      <c r="G174" s="192"/>
      <c r="H174" s="192"/>
      <c r="I174" s="192"/>
    </row>
    <row r="175" spans="1:9" s="31" customFormat="1" ht="27.75" customHeight="1">
      <c r="A175" s="188" t="s">
        <v>5</v>
      </c>
      <c r="B175" s="188"/>
      <c r="C175" s="188"/>
      <c r="D175" s="188"/>
      <c r="E175" s="188"/>
      <c r="F175" s="188"/>
      <c r="G175" s="188"/>
      <c r="H175" s="188"/>
      <c r="I175" s="188"/>
    </row>
    <row r="176" spans="1:9" s="31" customFormat="1" ht="30" customHeight="1">
      <c r="A176" s="180" t="s">
        <v>46</v>
      </c>
      <c r="B176" s="16">
        <v>2017</v>
      </c>
      <c r="C176" s="85">
        <v>300</v>
      </c>
      <c r="D176" s="8"/>
      <c r="E176" s="8"/>
      <c r="F176" s="86">
        <v>300</v>
      </c>
      <c r="G176" s="8"/>
      <c r="H176" s="9" t="s">
        <v>26</v>
      </c>
      <c r="I176" s="180" t="s">
        <v>24</v>
      </c>
    </row>
    <row r="177" spans="1:9" s="31" customFormat="1" ht="26.25" customHeight="1">
      <c r="A177" s="180"/>
      <c r="B177" s="36">
        <v>2018</v>
      </c>
      <c r="C177" s="85">
        <v>100</v>
      </c>
      <c r="D177" s="44"/>
      <c r="E177" s="37"/>
      <c r="F177" s="86">
        <v>100</v>
      </c>
      <c r="G177" s="37"/>
      <c r="H177" s="9" t="s">
        <v>26</v>
      </c>
      <c r="I177" s="180"/>
    </row>
    <row r="178" spans="1:9" s="31" customFormat="1" ht="26.25" customHeight="1">
      <c r="A178" s="180"/>
      <c r="B178" s="36">
        <v>2019</v>
      </c>
      <c r="C178" s="92">
        <v>0</v>
      </c>
      <c r="D178" s="44"/>
      <c r="E178" s="37"/>
      <c r="F178" s="93">
        <v>0</v>
      </c>
      <c r="G178" s="37"/>
      <c r="H178" s="9" t="s">
        <v>26</v>
      </c>
      <c r="I178" s="180"/>
    </row>
    <row r="179" spans="1:9" s="31" customFormat="1" ht="61.5" customHeight="1">
      <c r="A179" s="180"/>
      <c r="B179" s="36">
        <v>2020</v>
      </c>
      <c r="C179" s="92">
        <v>100</v>
      </c>
      <c r="D179" s="44"/>
      <c r="E179" s="37"/>
      <c r="F179" s="93">
        <v>100</v>
      </c>
      <c r="G179" s="37"/>
      <c r="H179" s="9" t="s">
        <v>26</v>
      </c>
      <c r="I179" s="180"/>
    </row>
    <row r="180" spans="1:9" s="31" customFormat="1" ht="28.5" customHeight="1">
      <c r="A180" s="144" t="s">
        <v>47</v>
      </c>
      <c r="B180" s="16">
        <v>2017</v>
      </c>
      <c r="C180" s="44">
        <v>0</v>
      </c>
      <c r="D180" s="44"/>
      <c r="E180" s="38"/>
      <c r="F180" s="47">
        <v>0</v>
      </c>
      <c r="G180" s="38"/>
      <c r="H180" s="9" t="s">
        <v>16</v>
      </c>
      <c r="I180" s="144" t="s">
        <v>25</v>
      </c>
    </row>
    <row r="181" spans="1:9" s="31" customFormat="1" ht="22.5" customHeight="1">
      <c r="A181" s="144"/>
      <c r="B181" s="36">
        <v>2018</v>
      </c>
      <c r="C181" s="44">
        <v>18.5</v>
      </c>
      <c r="D181" s="44"/>
      <c r="E181" s="38"/>
      <c r="F181" s="47">
        <v>18.5</v>
      </c>
      <c r="G181" s="13"/>
      <c r="H181" s="9" t="s">
        <v>16</v>
      </c>
      <c r="I181" s="144"/>
    </row>
    <row r="182" spans="1:9" s="31" customFormat="1" ht="22.5" customHeight="1">
      <c r="A182" s="144"/>
      <c r="B182" s="36">
        <v>2019</v>
      </c>
      <c r="C182" s="44">
        <v>20</v>
      </c>
      <c r="D182" s="44"/>
      <c r="E182" s="38"/>
      <c r="F182" s="47">
        <v>20</v>
      </c>
      <c r="G182" s="13"/>
      <c r="H182" s="9" t="s">
        <v>16</v>
      </c>
      <c r="I182" s="144"/>
    </row>
    <row r="183" spans="1:9" s="31" customFormat="1" ht="24" customHeight="1">
      <c r="A183" s="144"/>
      <c r="B183" s="36">
        <v>2020</v>
      </c>
      <c r="C183" s="44">
        <v>20</v>
      </c>
      <c r="D183" s="44"/>
      <c r="E183" s="38"/>
      <c r="F183" s="47">
        <v>20</v>
      </c>
      <c r="G183" s="13"/>
      <c r="H183" s="9" t="s">
        <v>16</v>
      </c>
      <c r="I183" s="144"/>
    </row>
    <row r="184" spans="1:9" s="31" customFormat="1" ht="21" customHeight="1">
      <c r="A184" s="144" t="s">
        <v>111</v>
      </c>
      <c r="B184" s="16">
        <v>2017</v>
      </c>
      <c r="C184" s="44">
        <v>5988</v>
      </c>
      <c r="D184" s="44"/>
      <c r="E184" s="38"/>
      <c r="F184" s="47">
        <v>5988</v>
      </c>
      <c r="G184" s="38"/>
      <c r="H184" s="9" t="s">
        <v>26</v>
      </c>
      <c r="I184" s="144"/>
    </row>
    <row r="185" spans="1:9" s="31" customFormat="1" ht="18.75" customHeight="1">
      <c r="A185" s="144"/>
      <c r="B185" s="36">
        <v>2018</v>
      </c>
      <c r="C185" s="44">
        <v>6099.9</v>
      </c>
      <c r="D185" s="44"/>
      <c r="E185" s="38"/>
      <c r="F185" s="47">
        <v>6099.9</v>
      </c>
      <c r="G185" s="13"/>
      <c r="H185" s="9" t="s">
        <v>26</v>
      </c>
      <c r="I185" s="144"/>
    </row>
    <row r="186" spans="1:9" s="31" customFormat="1" ht="18.75" customHeight="1">
      <c r="A186" s="144"/>
      <c r="B186" s="36">
        <v>2019</v>
      </c>
      <c r="C186" s="44">
        <v>1184.524</v>
      </c>
      <c r="D186" s="44"/>
      <c r="E186" s="38"/>
      <c r="F186" s="47">
        <v>1184.524</v>
      </c>
      <c r="G186" s="13"/>
      <c r="H186" s="9" t="s">
        <v>26</v>
      </c>
      <c r="I186" s="144"/>
    </row>
    <row r="187" spans="1:9" s="31" customFormat="1" ht="24.75" customHeight="1">
      <c r="A187" s="144"/>
      <c r="B187" s="130">
        <v>2020</v>
      </c>
      <c r="C187" s="50">
        <v>6000</v>
      </c>
      <c r="D187" s="44"/>
      <c r="E187" s="38"/>
      <c r="F187" s="51">
        <v>6000</v>
      </c>
      <c r="G187" s="13"/>
      <c r="H187" s="9" t="s">
        <v>26</v>
      </c>
      <c r="I187" s="144"/>
    </row>
    <row r="188" spans="1:9" s="31" customFormat="1" ht="30" customHeight="1">
      <c r="A188" s="144" t="s">
        <v>48</v>
      </c>
      <c r="B188" s="16">
        <v>2017</v>
      </c>
      <c r="C188" s="44">
        <v>0</v>
      </c>
      <c r="D188" s="44"/>
      <c r="E188" s="38"/>
      <c r="F188" s="47">
        <v>0</v>
      </c>
      <c r="G188" s="38"/>
      <c r="H188" s="9" t="s">
        <v>16</v>
      </c>
      <c r="I188" s="144" t="s">
        <v>25</v>
      </c>
    </row>
    <row r="189" spans="1:9" s="31" customFormat="1" ht="29.25" customHeight="1">
      <c r="A189" s="144"/>
      <c r="B189" s="36">
        <v>2018</v>
      </c>
      <c r="C189" s="44">
        <v>15</v>
      </c>
      <c r="D189" s="44"/>
      <c r="E189" s="93"/>
      <c r="F189" s="47">
        <v>15</v>
      </c>
      <c r="G189" s="13"/>
      <c r="H189" s="9" t="s">
        <v>16</v>
      </c>
      <c r="I189" s="144"/>
    </row>
    <row r="190" spans="1:9" s="31" customFormat="1" ht="29.25" customHeight="1">
      <c r="A190" s="144"/>
      <c r="B190" s="36">
        <v>2019</v>
      </c>
      <c r="C190" s="44">
        <v>15</v>
      </c>
      <c r="D190" s="44"/>
      <c r="E190" s="38"/>
      <c r="F190" s="47">
        <v>15</v>
      </c>
      <c r="G190" s="13"/>
      <c r="H190" s="9" t="s">
        <v>16</v>
      </c>
      <c r="I190" s="144"/>
    </row>
    <row r="191" spans="1:9" s="31" customFormat="1" ht="22.5" customHeight="1">
      <c r="A191" s="144"/>
      <c r="B191" s="36">
        <v>2020</v>
      </c>
      <c r="C191" s="44">
        <v>15</v>
      </c>
      <c r="D191" s="44"/>
      <c r="E191" s="38"/>
      <c r="F191" s="47">
        <v>15</v>
      </c>
      <c r="G191" s="13"/>
      <c r="H191" s="9" t="s">
        <v>16</v>
      </c>
      <c r="I191" s="144"/>
    </row>
    <row r="192" spans="1:9" s="31" customFormat="1" ht="28.5" customHeight="1">
      <c r="A192" s="144" t="s">
        <v>71</v>
      </c>
      <c r="B192" s="16">
        <v>2017</v>
      </c>
      <c r="C192" s="44">
        <v>0</v>
      </c>
      <c r="D192" s="44"/>
      <c r="E192" s="38"/>
      <c r="F192" s="47">
        <v>0</v>
      </c>
      <c r="G192" s="38"/>
      <c r="H192" s="9" t="s">
        <v>26</v>
      </c>
      <c r="I192" s="144" t="s">
        <v>25</v>
      </c>
    </row>
    <row r="193" spans="1:9" s="31" customFormat="1" ht="23.25" customHeight="1">
      <c r="A193" s="144"/>
      <c r="B193" s="36">
        <v>2018</v>
      </c>
      <c r="C193" s="44">
        <v>100</v>
      </c>
      <c r="D193" s="44"/>
      <c r="E193" s="38"/>
      <c r="F193" s="47">
        <v>100</v>
      </c>
      <c r="G193" s="13"/>
      <c r="H193" s="9" t="s">
        <v>26</v>
      </c>
      <c r="I193" s="144"/>
    </row>
    <row r="194" spans="1:9" s="31" customFormat="1" ht="23.25" customHeight="1">
      <c r="A194" s="144"/>
      <c r="B194" s="36">
        <v>2019</v>
      </c>
      <c r="C194" s="44">
        <v>0</v>
      </c>
      <c r="D194" s="44"/>
      <c r="E194" s="38"/>
      <c r="F194" s="47">
        <v>0</v>
      </c>
      <c r="G194" s="13"/>
      <c r="H194" s="9" t="s">
        <v>26</v>
      </c>
      <c r="I194" s="144"/>
    </row>
    <row r="195" spans="1:9" s="31" customFormat="1" ht="24" customHeight="1">
      <c r="A195" s="144"/>
      <c r="B195" s="36">
        <v>2020</v>
      </c>
      <c r="C195" s="44">
        <v>100</v>
      </c>
      <c r="D195" s="44"/>
      <c r="E195" s="38"/>
      <c r="F195" s="47">
        <v>100</v>
      </c>
      <c r="G195" s="13"/>
      <c r="H195" s="9" t="s">
        <v>26</v>
      </c>
      <c r="I195" s="144"/>
    </row>
    <row r="196" spans="1:9" s="31" customFormat="1" ht="28.5" customHeight="1">
      <c r="A196" s="144" t="s">
        <v>115</v>
      </c>
      <c r="B196" s="16">
        <v>2017</v>
      </c>
      <c r="C196" s="44">
        <v>0</v>
      </c>
      <c r="D196" s="44"/>
      <c r="E196" s="38"/>
      <c r="F196" s="47">
        <v>0</v>
      </c>
      <c r="G196" s="13"/>
      <c r="H196" s="9" t="s">
        <v>16</v>
      </c>
      <c r="I196" s="144" t="s">
        <v>25</v>
      </c>
    </row>
    <row r="197" spans="1:9" s="31" customFormat="1" ht="21.75" customHeight="1">
      <c r="A197" s="144"/>
      <c r="B197" s="36">
        <v>2018</v>
      </c>
      <c r="C197" s="44">
        <v>5</v>
      </c>
      <c r="D197" s="44"/>
      <c r="E197" s="38"/>
      <c r="F197" s="47">
        <v>5</v>
      </c>
      <c r="G197" s="13"/>
      <c r="H197" s="9" t="s">
        <v>16</v>
      </c>
      <c r="I197" s="144"/>
    </row>
    <row r="198" spans="1:9" s="31" customFormat="1" ht="21.75" customHeight="1">
      <c r="A198" s="144"/>
      <c r="B198" s="36">
        <v>2019</v>
      </c>
      <c r="C198" s="44">
        <v>20</v>
      </c>
      <c r="D198" s="44"/>
      <c r="E198" s="38"/>
      <c r="F198" s="47">
        <v>20</v>
      </c>
      <c r="G198" s="38"/>
      <c r="H198" s="9" t="s">
        <v>16</v>
      </c>
      <c r="I198" s="144"/>
    </row>
    <row r="199" spans="1:9" s="31" customFormat="1" ht="21" customHeight="1">
      <c r="A199" s="144"/>
      <c r="B199" s="36">
        <v>2020</v>
      </c>
      <c r="C199" s="44">
        <v>20</v>
      </c>
      <c r="D199" s="44"/>
      <c r="E199" s="38"/>
      <c r="F199" s="47">
        <v>20</v>
      </c>
      <c r="G199" s="38"/>
      <c r="H199" s="9" t="s">
        <v>16</v>
      </c>
      <c r="I199" s="144"/>
    </row>
    <row r="200" spans="1:9" s="31" customFormat="1" ht="21" customHeight="1">
      <c r="A200" s="136" t="s">
        <v>118</v>
      </c>
      <c r="B200" s="16">
        <v>2017</v>
      </c>
      <c r="C200" s="50">
        <v>0</v>
      </c>
      <c r="D200" s="44"/>
      <c r="E200" s="38"/>
      <c r="F200" s="51">
        <v>0</v>
      </c>
      <c r="G200" s="13"/>
      <c r="H200" s="9" t="s">
        <v>26</v>
      </c>
      <c r="I200" s="137" t="s">
        <v>116</v>
      </c>
    </row>
    <row r="201" spans="1:9" s="31" customFormat="1" ht="20.25" customHeight="1">
      <c r="A201" s="137"/>
      <c r="B201" s="36">
        <v>2018</v>
      </c>
      <c r="C201" s="50">
        <v>150</v>
      </c>
      <c r="D201" s="44"/>
      <c r="E201" s="38"/>
      <c r="F201" s="51">
        <v>150</v>
      </c>
      <c r="G201" s="13"/>
      <c r="H201" s="9" t="s">
        <v>26</v>
      </c>
      <c r="I201" s="137"/>
    </row>
    <row r="202" spans="1:9" s="31" customFormat="1" ht="20.25" customHeight="1">
      <c r="A202" s="137"/>
      <c r="B202" s="36">
        <v>2019</v>
      </c>
      <c r="C202" s="50">
        <v>0</v>
      </c>
      <c r="D202" s="44"/>
      <c r="E202" s="38"/>
      <c r="F202" s="51">
        <v>0</v>
      </c>
      <c r="G202" s="13"/>
      <c r="H202" s="9" t="s">
        <v>26</v>
      </c>
      <c r="I202" s="137"/>
    </row>
    <row r="203" spans="1:9" s="31" customFormat="1" ht="20.25" customHeight="1">
      <c r="A203" s="138"/>
      <c r="B203" s="36">
        <v>2020</v>
      </c>
      <c r="C203" s="50">
        <v>150</v>
      </c>
      <c r="D203" s="44"/>
      <c r="E203" s="38"/>
      <c r="F203" s="51">
        <v>150</v>
      </c>
      <c r="G203" s="13"/>
      <c r="H203" s="9" t="s">
        <v>26</v>
      </c>
      <c r="I203" s="137"/>
    </row>
    <row r="204" spans="1:9" s="31" customFormat="1" ht="21" customHeight="1">
      <c r="A204" s="136" t="s">
        <v>119</v>
      </c>
      <c r="B204" s="16">
        <v>2017</v>
      </c>
      <c r="C204" s="66">
        <v>260.04081</v>
      </c>
      <c r="D204" s="44"/>
      <c r="E204" s="38"/>
      <c r="F204" s="67">
        <v>260.04081</v>
      </c>
      <c r="G204" s="13"/>
      <c r="H204" s="9" t="s">
        <v>26</v>
      </c>
      <c r="I204" s="137"/>
    </row>
    <row r="205" spans="1:9" s="31" customFormat="1" ht="17.25" customHeight="1">
      <c r="A205" s="137"/>
      <c r="B205" s="36">
        <v>2018</v>
      </c>
      <c r="C205" s="50">
        <v>56.35</v>
      </c>
      <c r="D205" s="44"/>
      <c r="E205" s="38"/>
      <c r="F205" s="51">
        <v>56.35</v>
      </c>
      <c r="G205" s="13"/>
      <c r="H205" s="9" t="s">
        <v>26</v>
      </c>
      <c r="I205" s="137"/>
    </row>
    <row r="206" spans="1:9" s="31" customFormat="1" ht="18.75" customHeight="1">
      <c r="A206" s="137"/>
      <c r="B206" s="36">
        <v>2019</v>
      </c>
      <c r="C206" s="50">
        <v>0</v>
      </c>
      <c r="D206" s="44"/>
      <c r="E206" s="38"/>
      <c r="F206" s="51">
        <v>0</v>
      </c>
      <c r="G206" s="13"/>
      <c r="H206" s="9" t="s">
        <v>26</v>
      </c>
      <c r="I206" s="137"/>
    </row>
    <row r="207" spans="1:9" s="31" customFormat="1" ht="200.25" customHeight="1">
      <c r="A207" s="138"/>
      <c r="B207" s="130">
        <v>2020</v>
      </c>
      <c r="C207" s="50">
        <v>0</v>
      </c>
      <c r="D207" s="50"/>
      <c r="E207" s="122"/>
      <c r="F207" s="51">
        <v>0</v>
      </c>
      <c r="G207" s="54"/>
      <c r="H207" s="9" t="s">
        <v>26</v>
      </c>
      <c r="I207" s="137"/>
    </row>
    <row r="208" spans="1:9" s="31" customFormat="1" ht="21.75" customHeight="1">
      <c r="A208" s="136" t="s">
        <v>120</v>
      </c>
      <c r="B208" s="16">
        <v>2017</v>
      </c>
      <c r="C208" s="50">
        <v>26.2</v>
      </c>
      <c r="D208" s="44"/>
      <c r="E208" s="38"/>
      <c r="F208" s="51">
        <v>26.2</v>
      </c>
      <c r="G208" s="13"/>
      <c r="H208" s="9" t="s">
        <v>26</v>
      </c>
      <c r="I208" s="137"/>
    </row>
    <row r="209" spans="1:9" s="31" customFormat="1" ht="19.5" customHeight="1">
      <c r="A209" s="137"/>
      <c r="B209" s="36">
        <v>2018</v>
      </c>
      <c r="C209" s="50">
        <v>100</v>
      </c>
      <c r="D209" s="44"/>
      <c r="E209" s="38"/>
      <c r="F209" s="51">
        <v>100</v>
      </c>
      <c r="G209" s="13"/>
      <c r="H209" s="9" t="s">
        <v>26</v>
      </c>
      <c r="I209" s="137"/>
    </row>
    <row r="210" spans="1:9" s="31" customFormat="1" ht="22.5" customHeight="1">
      <c r="A210" s="137"/>
      <c r="B210" s="36">
        <v>2019</v>
      </c>
      <c r="C210" s="50">
        <v>0</v>
      </c>
      <c r="D210" s="44"/>
      <c r="E210" s="38"/>
      <c r="F210" s="51">
        <v>0</v>
      </c>
      <c r="G210" s="13"/>
      <c r="H210" s="9" t="s">
        <v>26</v>
      </c>
      <c r="I210" s="137"/>
    </row>
    <row r="211" spans="1:9" s="31" customFormat="1" ht="35.25" customHeight="1">
      <c r="A211" s="138"/>
      <c r="B211" s="36">
        <v>2020</v>
      </c>
      <c r="C211" s="50">
        <v>100</v>
      </c>
      <c r="D211" s="44"/>
      <c r="E211" s="38"/>
      <c r="F211" s="51">
        <v>100</v>
      </c>
      <c r="G211" s="13"/>
      <c r="H211" s="9" t="s">
        <v>26</v>
      </c>
      <c r="I211" s="138"/>
    </row>
    <row r="212" spans="1:9" s="31" customFormat="1" ht="19.5" customHeight="1">
      <c r="A212" s="136" t="s">
        <v>121</v>
      </c>
      <c r="B212" s="16">
        <v>2017</v>
      </c>
      <c r="C212" s="50">
        <v>99.992</v>
      </c>
      <c r="D212" s="44"/>
      <c r="E212" s="38"/>
      <c r="F212" s="51">
        <v>99.992</v>
      </c>
      <c r="G212" s="13"/>
      <c r="H212" s="9" t="s">
        <v>26</v>
      </c>
      <c r="I212" s="142"/>
    </row>
    <row r="213" spans="1:9" s="31" customFormat="1" ht="17.25" customHeight="1">
      <c r="A213" s="137"/>
      <c r="B213" s="36">
        <v>2018</v>
      </c>
      <c r="C213" s="50">
        <v>0</v>
      </c>
      <c r="D213" s="44"/>
      <c r="E213" s="38"/>
      <c r="F213" s="51">
        <v>0</v>
      </c>
      <c r="G213" s="13"/>
      <c r="H213" s="9" t="s">
        <v>26</v>
      </c>
      <c r="I213" s="143"/>
    </row>
    <row r="214" spans="1:9" s="31" customFormat="1" ht="17.25" customHeight="1">
      <c r="A214" s="137"/>
      <c r="B214" s="36">
        <v>2019</v>
      </c>
      <c r="C214" s="50">
        <v>0</v>
      </c>
      <c r="D214" s="44"/>
      <c r="E214" s="38"/>
      <c r="F214" s="51">
        <v>0</v>
      </c>
      <c r="G214" s="13"/>
      <c r="H214" s="9" t="s">
        <v>26</v>
      </c>
      <c r="I214" s="143"/>
    </row>
    <row r="215" spans="1:9" s="31" customFormat="1" ht="19.5" customHeight="1">
      <c r="A215" s="138"/>
      <c r="B215" s="36">
        <v>2020</v>
      </c>
      <c r="C215" s="50">
        <v>0</v>
      </c>
      <c r="D215" s="44"/>
      <c r="E215" s="38"/>
      <c r="F215" s="51">
        <v>0</v>
      </c>
      <c r="G215" s="13"/>
      <c r="H215" s="9" t="s">
        <v>26</v>
      </c>
      <c r="I215" s="150"/>
    </row>
    <row r="216" spans="1:9" s="31" customFormat="1" ht="19.5" customHeight="1">
      <c r="A216" s="136" t="s">
        <v>122</v>
      </c>
      <c r="B216" s="16">
        <v>2017</v>
      </c>
      <c r="C216" s="85">
        <v>99.9</v>
      </c>
      <c r="D216" s="44"/>
      <c r="E216" s="38"/>
      <c r="F216" s="86">
        <v>99.9</v>
      </c>
      <c r="G216" s="13"/>
      <c r="H216" s="9" t="s">
        <v>26</v>
      </c>
      <c r="I216" s="142" t="s">
        <v>95</v>
      </c>
    </row>
    <row r="217" spans="1:9" s="31" customFormat="1" ht="16.5" customHeight="1">
      <c r="A217" s="137"/>
      <c r="B217" s="36">
        <v>2018</v>
      </c>
      <c r="C217" s="50">
        <v>0</v>
      </c>
      <c r="D217" s="44"/>
      <c r="E217" s="47"/>
      <c r="F217" s="51">
        <v>0</v>
      </c>
      <c r="G217" s="13"/>
      <c r="H217" s="9" t="s">
        <v>26</v>
      </c>
      <c r="I217" s="143"/>
    </row>
    <row r="218" spans="1:9" s="31" customFormat="1" ht="17.25" customHeight="1">
      <c r="A218" s="137"/>
      <c r="B218" s="36">
        <v>2019</v>
      </c>
      <c r="C218" s="50">
        <v>0</v>
      </c>
      <c r="D218" s="44"/>
      <c r="E218" s="38"/>
      <c r="F218" s="51">
        <v>0</v>
      </c>
      <c r="G218" s="13"/>
      <c r="H218" s="9" t="s">
        <v>26</v>
      </c>
      <c r="I218" s="143"/>
    </row>
    <row r="219" spans="1:9" s="31" customFormat="1" ht="18.75" customHeight="1">
      <c r="A219" s="138"/>
      <c r="B219" s="36">
        <v>2020</v>
      </c>
      <c r="C219" s="50">
        <v>0</v>
      </c>
      <c r="D219" s="44"/>
      <c r="E219" s="38"/>
      <c r="F219" s="51">
        <v>0</v>
      </c>
      <c r="G219" s="13"/>
      <c r="H219" s="9" t="s">
        <v>26</v>
      </c>
      <c r="I219" s="150"/>
    </row>
    <row r="220" spans="1:9" s="31" customFormat="1" ht="20.25" customHeight="1">
      <c r="A220" s="136" t="s">
        <v>123</v>
      </c>
      <c r="B220" s="16">
        <v>2017</v>
      </c>
      <c r="C220" s="66">
        <v>144.00933</v>
      </c>
      <c r="D220" s="44"/>
      <c r="E220" s="47"/>
      <c r="F220" s="67">
        <v>144.00933</v>
      </c>
      <c r="G220" s="13"/>
      <c r="H220" s="9" t="s">
        <v>26</v>
      </c>
      <c r="I220" s="193" t="s">
        <v>96</v>
      </c>
    </row>
    <row r="221" spans="1:9" s="31" customFormat="1" ht="20.25" customHeight="1">
      <c r="A221" s="137"/>
      <c r="B221" s="36">
        <v>2018</v>
      </c>
      <c r="C221" s="50">
        <v>0</v>
      </c>
      <c r="D221" s="44"/>
      <c r="E221" s="47"/>
      <c r="F221" s="51">
        <v>0</v>
      </c>
      <c r="G221" s="13"/>
      <c r="H221" s="9" t="s">
        <v>26</v>
      </c>
      <c r="I221" s="194"/>
    </row>
    <row r="222" spans="1:9" s="31" customFormat="1" ht="18" customHeight="1">
      <c r="A222" s="137"/>
      <c r="B222" s="36">
        <v>2019</v>
      </c>
      <c r="C222" s="50">
        <v>0</v>
      </c>
      <c r="D222" s="44"/>
      <c r="E222" s="38"/>
      <c r="F222" s="51">
        <v>0</v>
      </c>
      <c r="G222" s="13"/>
      <c r="H222" s="9" t="s">
        <v>26</v>
      </c>
      <c r="I222" s="194"/>
    </row>
    <row r="223" spans="1:9" s="31" customFormat="1" ht="22.5" customHeight="1">
      <c r="A223" s="138"/>
      <c r="B223" s="36">
        <v>2020</v>
      </c>
      <c r="C223" s="50">
        <v>0</v>
      </c>
      <c r="D223" s="44"/>
      <c r="E223" s="38"/>
      <c r="F223" s="51">
        <v>0</v>
      </c>
      <c r="G223" s="13"/>
      <c r="H223" s="9" t="s">
        <v>26</v>
      </c>
      <c r="I223" s="195"/>
    </row>
    <row r="224" spans="1:9" s="31" customFormat="1" ht="22.5" customHeight="1">
      <c r="A224" s="136" t="s">
        <v>124</v>
      </c>
      <c r="B224" s="16">
        <v>2017</v>
      </c>
      <c r="C224" s="50">
        <v>0</v>
      </c>
      <c r="D224" s="44"/>
      <c r="E224" s="47"/>
      <c r="F224" s="51">
        <v>0</v>
      </c>
      <c r="G224" s="13"/>
      <c r="H224" s="9" t="s">
        <v>66</v>
      </c>
      <c r="I224" s="142" t="s">
        <v>25</v>
      </c>
    </row>
    <row r="225" spans="1:9" s="31" customFormat="1" ht="22.5" customHeight="1">
      <c r="A225" s="137"/>
      <c r="B225" s="36">
        <v>2018</v>
      </c>
      <c r="C225" s="50">
        <v>15</v>
      </c>
      <c r="D225" s="44"/>
      <c r="E225" s="47"/>
      <c r="F225" s="51">
        <v>15</v>
      </c>
      <c r="G225" s="13"/>
      <c r="H225" s="9" t="s">
        <v>66</v>
      </c>
      <c r="I225" s="143"/>
    </row>
    <row r="226" spans="1:9" s="31" customFormat="1" ht="22.5" customHeight="1">
      <c r="A226" s="137"/>
      <c r="B226" s="36">
        <v>2019</v>
      </c>
      <c r="C226" s="50">
        <v>0</v>
      </c>
      <c r="D226" s="44"/>
      <c r="E226" s="38"/>
      <c r="F226" s="51">
        <v>0</v>
      </c>
      <c r="G226" s="13"/>
      <c r="H226" s="9" t="s">
        <v>66</v>
      </c>
      <c r="I226" s="143"/>
    </row>
    <row r="227" spans="1:9" s="31" customFormat="1" ht="22.5" customHeight="1">
      <c r="A227" s="138"/>
      <c r="B227" s="36">
        <v>2020</v>
      </c>
      <c r="C227" s="50">
        <v>0</v>
      </c>
      <c r="D227" s="44"/>
      <c r="E227" s="38"/>
      <c r="F227" s="51">
        <v>0</v>
      </c>
      <c r="G227" s="13"/>
      <c r="H227" s="9" t="s">
        <v>66</v>
      </c>
      <c r="I227" s="143"/>
    </row>
    <row r="228" spans="1:9" s="31" customFormat="1" ht="22.5" customHeight="1">
      <c r="A228" s="136" t="s">
        <v>125</v>
      </c>
      <c r="B228" s="16">
        <v>2017</v>
      </c>
      <c r="C228" s="50">
        <v>0</v>
      </c>
      <c r="D228" s="44"/>
      <c r="E228" s="47"/>
      <c r="F228" s="51">
        <v>0</v>
      </c>
      <c r="G228" s="13"/>
      <c r="H228" s="9" t="s">
        <v>66</v>
      </c>
      <c r="I228" s="94"/>
    </row>
    <row r="229" spans="1:9" s="31" customFormat="1" ht="22.5" customHeight="1">
      <c r="A229" s="137"/>
      <c r="B229" s="36">
        <v>2018</v>
      </c>
      <c r="C229" s="50">
        <v>0</v>
      </c>
      <c r="D229" s="44"/>
      <c r="E229" s="47"/>
      <c r="F229" s="51">
        <v>0</v>
      </c>
      <c r="G229" s="13"/>
      <c r="H229" s="9" t="s">
        <v>66</v>
      </c>
      <c r="I229" s="143"/>
    </row>
    <row r="230" spans="1:9" s="31" customFormat="1" ht="22.5" customHeight="1">
      <c r="A230" s="137"/>
      <c r="B230" s="36">
        <v>2019</v>
      </c>
      <c r="C230" s="50">
        <v>0</v>
      </c>
      <c r="D230" s="44"/>
      <c r="E230" s="47"/>
      <c r="F230" s="51">
        <v>0</v>
      </c>
      <c r="G230" s="13"/>
      <c r="H230" s="9" t="s">
        <v>66</v>
      </c>
      <c r="I230" s="143"/>
    </row>
    <row r="231" spans="1:9" s="31" customFormat="1" ht="22.5" customHeight="1">
      <c r="A231" s="137"/>
      <c r="B231" s="36">
        <v>2020</v>
      </c>
      <c r="C231" s="50">
        <v>0</v>
      </c>
      <c r="D231" s="44"/>
      <c r="E231" s="38"/>
      <c r="F231" s="51">
        <v>0</v>
      </c>
      <c r="G231" s="13"/>
      <c r="H231" s="9" t="s">
        <v>66</v>
      </c>
      <c r="I231" s="143"/>
    </row>
    <row r="232" spans="1:9" s="31" customFormat="1" ht="22.5" customHeight="1">
      <c r="A232" s="136" t="s">
        <v>128</v>
      </c>
      <c r="B232" s="16">
        <v>2017</v>
      </c>
      <c r="C232" s="50">
        <v>0</v>
      </c>
      <c r="D232" s="44"/>
      <c r="E232" s="47"/>
      <c r="F232" s="51">
        <v>0</v>
      </c>
      <c r="G232" s="13"/>
      <c r="H232" s="9" t="s">
        <v>66</v>
      </c>
      <c r="I232" s="143"/>
    </row>
    <row r="233" spans="1:9" s="31" customFormat="1" ht="22.5" customHeight="1">
      <c r="A233" s="137"/>
      <c r="B233" s="36">
        <v>2018</v>
      </c>
      <c r="C233" s="50">
        <v>45</v>
      </c>
      <c r="D233" s="44"/>
      <c r="E233" s="47"/>
      <c r="F233" s="51">
        <v>45</v>
      </c>
      <c r="G233" s="13"/>
      <c r="H233" s="9" t="s">
        <v>66</v>
      </c>
      <c r="I233" s="143"/>
    </row>
    <row r="234" spans="1:9" s="31" customFormat="1" ht="22.5" customHeight="1">
      <c r="A234" s="137"/>
      <c r="B234" s="36">
        <v>2019</v>
      </c>
      <c r="C234" s="50">
        <v>0</v>
      </c>
      <c r="D234" s="44"/>
      <c r="E234" s="47"/>
      <c r="F234" s="51">
        <v>0</v>
      </c>
      <c r="G234" s="13"/>
      <c r="H234" s="9" t="s">
        <v>66</v>
      </c>
      <c r="I234" s="143"/>
    </row>
    <row r="235" spans="1:9" s="31" customFormat="1" ht="22.5" customHeight="1">
      <c r="A235" s="138"/>
      <c r="B235" s="36">
        <v>2020</v>
      </c>
      <c r="C235" s="50">
        <v>0</v>
      </c>
      <c r="D235" s="44"/>
      <c r="E235" s="38"/>
      <c r="F235" s="51">
        <v>0</v>
      </c>
      <c r="G235" s="13"/>
      <c r="H235" s="9" t="s">
        <v>66</v>
      </c>
      <c r="I235" s="94"/>
    </row>
    <row r="236" spans="1:9" s="31" customFormat="1" ht="22.5" customHeight="1">
      <c r="A236" s="136" t="s">
        <v>126</v>
      </c>
      <c r="B236" s="16">
        <v>2017</v>
      </c>
      <c r="C236" s="50">
        <v>0</v>
      </c>
      <c r="D236" s="44"/>
      <c r="E236" s="47"/>
      <c r="F236" s="51">
        <v>0</v>
      </c>
      <c r="G236" s="13"/>
      <c r="H236" s="9" t="s">
        <v>26</v>
      </c>
      <c r="I236" s="94"/>
    </row>
    <row r="237" spans="1:9" s="31" customFormat="1" ht="22.5" customHeight="1">
      <c r="A237" s="137"/>
      <c r="B237" s="36">
        <v>2018</v>
      </c>
      <c r="C237" s="50">
        <v>400</v>
      </c>
      <c r="D237" s="44"/>
      <c r="E237" s="47"/>
      <c r="F237" s="51">
        <v>400</v>
      </c>
      <c r="G237" s="13"/>
      <c r="H237" s="9" t="s">
        <v>127</v>
      </c>
      <c r="I237" s="94"/>
    </row>
    <row r="238" spans="1:9" s="31" customFormat="1" ht="22.5" customHeight="1">
      <c r="A238" s="137"/>
      <c r="B238" s="36">
        <v>2019</v>
      </c>
      <c r="C238" s="50">
        <v>0</v>
      </c>
      <c r="D238" s="44"/>
      <c r="E238" s="47"/>
      <c r="F238" s="51">
        <v>0</v>
      </c>
      <c r="G238" s="13"/>
      <c r="H238" s="9" t="s">
        <v>26</v>
      </c>
      <c r="I238" s="94"/>
    </row>
    <row r="239" spans="1:9" s="31" customFormat="1" ht="22.5" customHeight="1">
      <c r="A239" s="138"/>
      <c r="B239" s="36">
        <v>2020</v>
      </c>
      <c r="C239" s="50">
        <v>0</v>
      </c>
      <c r="D239" s="44"/>
      <c r="E239" s="38"/>
      <c r="F239" s="51">
        <v>0</v>
      </c>
      <c r="G239" s="13"/>
      <c r="H239" s="9" t="s">
        <v>26</v>
      </c>
      <c r="I239" s="94"/>
    </row>
    <row r="240" spans="1:9" s="31" customFormat="1" ht="22.5" customHeight="1">
      <c r="A240" s="136" t="s">
        <v>131</v>
      </c>
      <c r="B240" s="16">
        <v>2017</v>
      </c>
      <c r="C240" s="50">
        <v>0</v>
      </c>
      <c r="D240" s="44"/>
      <c r="E240" s="47"/>
      <c r="F240" s="51">
        <v>0</v>
      </c>
      <c r="G240" s="13"/>
      <c r="H240" s="9" t="s">
        <v>66</v>
      </c>
      <c r="I240" s="94"/>
    </row>
    <row r="241" spans="1:9" s="31" customFormat="1" ht="22.5" customHeight="1">
      <c r="A241" s="137"/>
      <c r="B241" s="36">
        <v>2018</v>
      </c>
      <c r="C241" s="50">
        <v>26.5</v>
      </c>
      <c r="D241" s="44"/>
      <c r="E241" s="47"/>
      <c r="F241" s="51">
        <v>26.5</v>
      </c>
      <c r="G241" s="13"/>
      <c r="H241" s="9" t="s">
        <v>66</v>
      </c>
      <c r="I241" s="94"/>
    </row>
    <row r="242" spans="1:9" s="31" customFormat="1" ht="22.5" customHeight="1">
      <c r="A242" s="137"/>
      <c r="B242" s="36">
        <v>2019</v>
      </c>
      <c r="C242" s="50">
        <v>0</v>
      </c>
      <c r="D242" s="44"/>
      <c r="E242" s="47"/>
      <c r="F242" s="51">
        <v>0</v>
      </c>
      <c r="G242" s="13"/>
      <c r="H242" s="9" t="s">
        <v>66</v>
      </c>
      <c r="I242" s="94"/>
    </row>
    <row r="243" spans="1:9" s="31" customFormat="1" ht="18.75" customHeight="1">
      <c r="A243" s="138"/>
      <c r="B243" s="36">
        <v>2020</v>
      </c>
      <c r="C243" s="50">
        <v>0</v>
      </c>
      <c r="D243" s="44"/>
      <c r="E243" s="38"/>
      <c r="F243" s="51">
        <v>0</v>
      </c>
      <c r="G243" s="13"/>
      <c r="H243" s="9" t="s">
        <v>66</v>
      </c>
      <c r="I243" s="95"/>
    </row>
    <row r="244" spans="1:9" s="33" customFormat="1" ht="21" customHeight="1">
      <c r="A244" s="19" t="s">
        <v>33</v>
      </c>
      <c r="B244" s="25"/>
      <c r="C244" s="115">
        <f>C176+C177+C178+C179+C180+C181+C182+C183+C184+C185+C186+C187+C189+C190+C191+C192+C193+C194+C195+C197+C198+C199+C200+C201+C202+C203+C204+C205+C206+C207+C208+C209+C210+C211+C212+C213+C214+C215+C216+C217+C218+C219+C220+C221+C222+C223+C224+C225+C226+C227+C228+C229+C230+C231+C232+C233+C234+C235+C236+C237+C238+C243</f>
        <v>21767.416139999998</v>
      </c>
      <c r="D244" s="27"/>
      <c r="E244" s="109"/>
      <c r="F244" s="115">
        <f>F176+F177+F178+F179+F180+F181+F182+F183+F184+F185+F186+F187+F189+F190+F191+F192+F193+F194+F195+F197+F198+F199+F200+F201+F202+F203+F204+F205+F206+F207+F208+F209+F210+F211+F212+F213+F214+F215+F216+F217+F218+F219+F220+F221+F222+F223+F224+F225+F226+F227+F228+F229+F230+F231+F232+F233+F234+F235+F236+F237+F238+F243</f>
        <v>21767.416139999998</v>
      </c>
      <c r="G244" s="29"/>
      <c r="H244" s="30"/>
      <c r="I244" s="30"/>
    </row>
    <row r="245" spans="1:10" s="31" customFormat="1" ht="21.75" customHeight="1">
      <c r="A245" s="16">
        <v>2017</v>
      </c>
      <c r="B245" s="14"/>
      <c r="C245" s="116">
        <f>C176+C180+C184+C188+C192+C196+C200+C204+C208+C212+C216+C220+C224+C228+C232+C236</f>
        <v>6918.14214</v>
      </c>
      <c r="D245" s="14"/>
      <c r="E245" s="111"/>
      <c r="F245" s="116">
        <f>F176+F180+F184+F188+F192+F196+F200+F204+F208+F212+F216+F220+F224+F228+F232+F236</f>
        <v>6918.14214</v>
      </c>
      <c r="G245" s="14"/>
      <c r="H245" s="83"/>
      <c r="I245" s="83"/>
      <c r="J245" s="128"/>
    </row>
    <row r="246" spans="1:9" s="31" customFormat="1" ht="17.25" customHeight="1">
      <c r="A246" s="36">
        <v>2018</v>
      </c>
      <c r="B246" s="14"/>
      <c r="C246" s="24">
        <f>C177+C181+C185+C189+C193+C197+C201+C205+C209+C213+C217+C221+C225+C229+C233+C237+C241</f>
        <v>7131.25</v>
      </c>
      <c r="D246" s="14"/>
      <c r="E246" s="110"/>
      <c r="F246" s="24">
        <f>F177+F181+F185+F189+F193+F197+F201+F205+F209+F213+F217+F221+F225+F229+F233+F237+F241</f>
        <v>7131.25</v>
      </c>
      <c r="G246" s="14"/>
      <c r="H246" s="81"/>
      <c r="I246" s="83"/>
    </row>
    <row r="247" spans="1:9" s="31" customFormat="1" ht="16.5" customHeight="1">
      <c r="A247" s="36">
        <v>2019</v>
      </c>
      <c r="B247" s="14"/>
      <c r="C247" s="24">
        <f>C178+C182+C186+C190+C194+C198+C202+C206+C210+C214+C218+C222+C226+C230+C234+C238</f>
        <v>1239.524</v>
      </c>
      <c r="D247" s="14"/>
      <c r="E247" s="14"/>
      <c r="F247" s="24">
        <f>F178+F182+F186+F190+F194+F198+F202+F206+F210+F214+F218+F222+F226+F230+F234+F238</f>
        <v>1239.524</v>
      </c>
      <c r="G247" s="14"/>
      <c r="H247" s="81"/>
      <c r="I247" s="83"/>
    </row>
    <row r="248" spans="1:9" s="31" customFormat="1" ht="18.75" customHeight="1">
      <c r="A248" s="36">
        <v>2020</v>
      </c>
      <c r="B248" s="14"/>
      <c r="C248" s="24">
        <f>C179+C183+C187+C191+C195+C199+C203+C207+C211+C215+C219+C223+C227+C231+C235+C243</f>
        <v>6505</v>
      </c>
      <c r="D248" s="14"/>
      <c r="E248" s="14"/>
      <c r="F248" s="24">
        <f>F179+F183+F187+F191+F195+F199+F203+F207+F211+F215+F219+F223+F227+F231+F235+F243</f>
        <v>6505</v>
      </c>
      <c r="G248" s="14"/>
      <c r="H248" s="83"/>
      <c r="I248" s="81"/>
    </row>
    <row r="249" spans="1:9" s="34" customFormat="1" ht="36.75" customHeight="1">
      <c r="A249" s="168" t="s">
        <v>81</v>
      </c>
      <c r="B249" s="169"/>
      <c r="C249" s="169"/>
      <c r="D249" s="169"/>
      <c r="E249" s="169"/>
      <c r="F249" s="169"/>
      <c r="G249" s="169"/>
      <c r="H249" s="169"/>
      <c r="I249" s="170"/>
    </row>
    <row r="250" spans="1:9" s="31" customFormat="1" ht="15.75" customHeight="1">
      <c r="A250" s="144" t="s">
        <v>49</v>
      </c>
      <c r="B250" s="16">
        <v>2017</v>
      </c>
      <c r="C250" s="105">
        <v>1483.706</v>
      </c>
      <c r="D250" s="103"/>
      <c r="E250" s="13"/>
      <c r="F250" s="112">
        <v>1483.706</v>
      </c>
      <c r="G250" s="52"/>
      <c r="H250" s="9" t="s">
        <v>16</v>
      </c>
      <c r="I250" s="12"/>
    </row>
    <row r="251" spans="1:9" s="31" customFormat="1" ht="15.75" customHeight="1">
      <c r="A251" s="144"/>
      <c r="B251" s="36">
        <v>2018</v>
      </c>
      <c r="C251" s="105">
        <v>1629.41</v>
      </c>
      <c r="D251" s="103"/>
      <c r="E251" s="13"/>
      <c r="F251" s="112">
        <v>1629.41</v>
      </c>
      <c r="G251" s="52"/>
      <c r="H251" s="9" t="s">
        <v>16</v>
      </c>
      <c r="I251" s="12"/>
    </row>
    <row r="252" spans="1:9" s="31" customFormat="1" ht="15.75" customHeight="1">
      <c r="A252" s="144"/>
      <c r="B252" s="36">
        <v>2019</v>
      </c>
      <c r="C252" s="105">
        <v>1551.662</v>
      </c>
      <c r="D252" s="103"/>
      <c r="E252" s="13"/>
      <c r="F252" s="112">
        <v>1551.662</v>
      </c>
      <c r="G252" s="52"/>
      <c r="H252" s="9" t="s">
        <v>16</v>
      </c>
      <c r="I252" s="12"/>
    </row>
    <row r="253" spans="1:9" s="31" customFormat="1" ht="21.75" customHeight="1">
      <c r="A253" s="144"/>
      <c r="B253" s="36">
        <v>2020</v>
      </c>
      <c r="C253" s="105">
        <v>1551.662</v>
      </c>
      <c r="D253" s="103"/>
      <c r="E253" s="13"/>
      <c r="F253" s="112">
        <v>1551.662</v>
      </c>
      <c r="G253" s="52"/>
      <c r="H253" s="9" t="s">
        <v>16</v>
      </c>
      <c r="I253" s="12"/>
    </row>
    <row r="254" spans="1:9" s="31" customFormat="1" ht="15.75" customHeight="1" hidden="1">
      <c r="A254" s="136" t="s">
        <v>50</v>
      </c>
      <c r="B254" s="16">
        <v>2014</v>
      </c>
      <c r="C254" s="66">
        <v>449.65359</v>
      </c>
      <c r="D254" s="103"/>
      <c r="E254" s="13"/>
      <c r="F254" s="67">
        <v>449.65359</v>
      </c>
      <c r="G254" s="52"/>
      <c r="H254" s="9" t="s">
        <v>16</v>
      </c>
      <c r="I254" s="12"/>
    </row>
    <row r="255" spans="1:9" s="31" customFormat="1" ht="15.75" customHeight="1" hidden="1">
      <c r="A255" s="137"/>
      <c r="B255" s="36">
        <v>2015</v>
      </c>
      <c r="C255" s="50">
        <v>426.676</v>
      </c>
      <c r="D255" s="103"/>
      <c r="E255" s="13"/>
      <c r="F255" s="51">
        <v>426.676</v>
      </c>
      <c r="G255" s="52"/>
      <c r="H255" s="9" t="s">
        <v>16</v>
      </c>
      <c r="I255" s="12"/>
    </row>
    <row r="256" spans="1:9" s="31" customFormat="1" ht="21.75" customHeight="1">
      <c r="A256" s="137"/>
      <c r="B256" s="16">
        <v>2017</v>
      </c>
      <c r="C256" s="105">
        <v>441.28401</v>
      </c>
      <c r="D256" s="103"/>
      <c r="E256" s="13"/>
      <c r="F256" s="112">
        <v>441.28401</v>
      </c>
      <c r="G256" s="52"/>
      <c r="H256" s="9" t="s">
        <v>16</v>
      </c>
      <c r="I256" s="12"/>
    </row>
    <row r="257" spans="1:9" s="31" customFormat="1" ht="18.75" customHeight="1">
      <c r="A257" s="137"/>
      <c r="B257" s="36">
        <v>2018</v>
      </c>
      <c r="C257" s="105">
        <v>492.082</v>
      </c>
      <c r="D257" s="103"/>
      <c r="E257" s="13"/>
      <c r="F257" s="112">
        <v>492.082</v>
      </c>
      <c r="G257" s="52"/>
      <c r="H257" s="9" t="s">
        <v>16</v>
      </c>
      <c r="I257" s="12"/>
    </row>
    <row r="258" spans="1:9" s="31" customFormat="1" ht="18.75" customHeight="1">
      <c r="A258" s="137"/>
      <c r="B258" s="36">
        <v>2019</v>
      </c>
      <c r="C258" s="106">
        <v>468.602</v>
      </c>
      <c r="D258" s="103"/>
      <c r="E258" s="13"/>
      <c r="F258" s="113">
        <v>468.602</v>
      </c>
      <c r="G258" s="52"/>
      <c r="H258" s="9" t="s">
        <v>16</v>
      </c>
      <c r="I258" s="12"/>
    </row>
    <row r="259" spans="1:9" s="31" customFormat="1" ht="24" customHeight="1">
      <c r="A259" s="138"/>
      <c r="B259" s="36">
        <v>2020</v>
      </c>
      <c r="C259" s="106">
        <v>468.602</v>
      </c>
      <c r="D259" s="103"/>
      <c r="E259" s="13"/>
      <c r="F259" s="113">
        <v>468.602</v>
      </c>
      <c r="G259" s="52"/>
      <c r="H259" s="9" t="s">
        <v>16</v>
      </c>
      <c r="I259" s="12"/>
    </row>
    <row r="260" spans="1:9" s="31" customFormat="1" ht="35.25" customHeight="1">
      <c r="A260" s="56" t="s">
        <v>51</v>
      </c>
      <c r="B260" s="53"/>
      <c r="C260" s="50"/>
      <c r="D260" s="103"/>
      <c r="E260" s="13"/>
      <c r="F260" s="51"/>
      <c r="G260" s="52"/>
      <c r="H260" s="12"/>
      <c r="I260" s="12"/>
    </row>
    <row r="261" spans="1:9" s="31" customFormat="1" ht="21.75" customHeight="1">
      <c r="A261" s="144" t="s">
        <v>52</v>
      </c>
      <c r="B261" s="16">
        <v>2017</v>
      </c>
      <c r="C261" s="107">
        <v>83.276</v>
      </c>
      <c r="D261" s="103"/>
      <c r="E261" s="13"/>
      <c r="F261" s="131">
        <v>83.276</v>
      </c>
      <c r="G261" s="52"/>
      <c r="H261" s="9" t="s">
        <v>16</v>
      </c>
      <c r="I261" s="12"/>
    </row>
    <row r="262" spans="1:9" s="31" customFormat="1" ht="21" customHeight="1">
      <c r="A262" s="144"/>
      <c r="B262" s="36">
        <v>2018</v>
      </c>
      <c r="C262" s="107">
        <v>113.5</v>
      </c>
      <c r="D262" s="103"/>
      <c r="E262" s="13"/>
      <c r="F262" s="131">
        <v>113.5</v>
      </c>
      <c r="G262" s="52"/>
      <c r="H262" s="9" t="s">
        <v>16</v>
      </c>
      <c r="I262" s="2"/>
    </row>
    <row r="263" spans="1:9" s="31" customFormat="1" ht="21" customHeight="1">
      <c r="A263" s="144"/>
      <c r="B263" s="36">
        <v>2019</v>
      </c>
      <c r="C263" s="107">
        <v>84</v>
      </c>
      <c r="D263" s="103"/>
      <c r="E263" s="13"/>
      <c r="F263" s="131">
        <v>84</v>
      </c>
      <c r="G263" s="52"/>
      <c r="H263" s="9" t="s">
        <v>16</v>
      </c>
      <c r="I263" s="2"/>
    </row>
    <row r="264" spans="1:9" s="31" customFormat="1" ht="21" customHeight="1">
      <c r="A264" s="144"/>
      <c r="B264" s="36">
        <v>2020</v>
      </c>
      <c r="C264" s="107">
        <v>84</v>
      </c>
      <c r="D264" s="103"/>
      <c r="E264" s="13"/>
      <c r="F264" s="131">
        <v>84</v>
      </c>
      <c r="G264" s="52"/>
      <c r="H264" s="9" t="s">
        <v>16</v>
      </c>
      <c r="I264" s="12"/>
    </row>
    <row r="265" spans="1:9" s="31" customFormat="1" ht="22.5" customHeight="1">
      <c r="A265" s="144" t="s">
        <v>53</v>
      </c>
      <c r="B265" s="16">
        <v>2017</v>
      </c>
      <c r="C265" s="107">
        <v>0</v>
      </c>
      <c r="D265" s="103"/>
      <c r="E265" s="13"/>
      <c r="F265" s="131">
        <v>0</v>
      </c>
      <c r="G265" s="52"/>
      <c r="H265" s="9" t="s">
        <v>16</v>
      </c>
      <c r="I265" s="12"/>
    </row>
    <row r="266" spans="1:9" s="31" customFormat="1" ht="17.25" customHeight="1">
      <c r="A266" s="144"/>
      <c r="B266" s="36">
        <v>2018</v>
      </c>
      <c r="C266" s="107">
        <v>0.1</v>
      </c>
      <c r="D266" s="103"/>
      <c r="E266" s="13"/>
      <c r="F266" s="131">
        <v>0.1</v>
      </c>
      <c r="G266" s="52"/>
      <c r="H266" s="9" t="s">
        <v>16</v>
      </c>
      <c r="I266" s="12"/>
    </row>
    <row r="267" spans="1:9" s="31" customFormat="1" ht="17.25" customHeight="1">
      <c r="A267" s="144"/>
      <c r="B267" s="36">
        <v>2019</v>
      </c>
      <c r="C267" s="50">
        <v>0.1</v>
      </c>
      <c r="D267" s="103"/>
      <c r="E267" s="13"/>
      <c r="F267" s="51">
        <v>0.1</v>
      </c>
      <c r="G267" s="52"/>
      <c r="H267" s="9" t="s">
        <v>16</v>
      </c>
      <c r="I267" s="12"/>
    </row>
    <row r="268" spans="1:9" s="31" customFormat="1" ht="18" customHeight="1">
      <c r="A268" s="144"/>
      <c r="B268" s="36">
        <v>2020</v>
      </c>
      <c r="C268" s="50">
        <v>0.1</v>
      </c>
      <c r="D268" s="103"/>
      <c r="E268" s="13"/>
      <c r="F268" s="51">
        <v>0.1</v>
      </c>
      <c r="G268" s="52"/>
      <c r="H268" s="9" t="s">
        <v>16</v>
      </c>
      <c r="I268" s="12"/>
    </row>
    <row r="269" spans="1:9" s="31" customFormat="1" ht="47.25">
      <c r="A269" s="56" t="s">
        <v>54</v>
      </c>
      <c r="B269" s="53"/>
      <c r="C269" s="50"/>
      <c r="D269" s="103"/>
      <c r="E269" s="13"/>
      <c r="F269" s="51"/>
      <c r="G269" s="52"/>
      <c r="H269" s="12"/>
      <c r="I269" s="12"/>
    </row>
    <row r="270" spans="1:9" s="31" customFormat="1" ht="15.75" customHeight="1">
      <c r="A270" s="144" t="s">
        <v>85</v>
      </c>
      <c r="B270" s="16">
        <v>2017</v>
      </c>
      <c r="C270" s="108">
        <v>6.39</v>
      </c>
      <c r="D270" s="103"/>
      <c r="E270" s="13"/>
      <c r="F270" s="132">
        <v>6.39</v>
      </c>
      <c r="G270" s="52"/>
      <c r="H270" s="9" t="s">
        <v>16</v>
      </c>
      <c r="I270" s="12"/>
    </row>
    <row r="271" spans="1:9" s="31" customFormat="1" ht="15.75" customHeight="1">
      <c r="A271" s="144"/>
      <c r="B271" s="36">
        <v>2018</v>
      </c>
      <c r="C271" s="108">
        <v>5</v>
      </c>
      <c r="D271" s="103"/>
      <c r="E271" s="13"/>
      <c r="F271" s="132">
        <v>5</v>
      </c>
      <c r="G271" s="52"/>
      <c r="H271" s="9" t="s">
        <v>16</v>
      </c>
      <c r="I271" s="12"/>
    </row>
    <row r="272" spans="1:9" s="31" customFormat="1" ht="15.75" customHeight="1">
      <c r="A272" s="144"/>
      <c r="B272" s="36">
        <v>2019</v>
      </c>
      <c r="C272" s="108">
        <v>5</v>
      </c>
      <c r="D272" s="103"/>
      <c r="E272" s="13"/>
      <c r="F272" s="132">
        <v>5</v>
      </c>
      <c r="G272" s="52"/>
      <c r="H272" s="9" t="s">
        <v>16</v>
      </c>
      <c r="I272" s="12"/>
    </row>
    <row r="273" spans="1:9" s="31" customFormat="1" ht="19.5" customHeight="1">
      <c r="A273" s="144"/>
      <c r="B273" s="36">
        <v>2020</v>
      </c>
      <c r="C273" s="108">
        <v>5</v>
      </c>
      <c r="D273" s="103"/>
      <c r="E273" s="13"/>
      <c r="F273" s="132">
        <v>5</v>
      </c>
      <c r="G273" s="52"/>
      <c r="H273" s="9" t="s">
        <v>16</v>
      </c>
      <c r="I273" s="12"/>
    </row>
    <row r="274" spans="1:9" s="31" customFormat="1" ht="20.25" customHeight="1">
      <c r="A274" s="144" t="s">
        <v>98</v>
      </c>
      <c r="B274" s="16">
        <v>2017</v>
      </c>
      <c r="C274" s="105">
        <v>133.62648</v>
      </c>
      <c r="D274" s="103"/>
      <c r="E274" s="13"/>
      <c r="F274" s="112">
        <v>133.62648</v>
      </c>
      <c r="G274" s="52"/>
      <c r="H274" s="9" t="s">
        <v>16</v>
      </c>
      <c r="I274" s="12"/>
    </row>
    <row r="275" spans="1:9" s="31" customFormat="1" ht="19.5" customHeight="1">
      <c r="A275" s="144"/>
      <c r="B275" s="36">
        <v>2018</v>
      </c>
      <c r="C275" s="105">
        <v>133.7</v>
      </c>
      <c r="D275" s="103"/>
      <c r="E275" s="13"/>
      <c r="F275" s="112">
        <v>133.7</v>
      </c>
      <c r="G275" s="52"/>
      <c r="H275" s="9" t="s">
        <v>16</v>
      </c>
      <c r="I275" s="12"/>
    </row>
    <row r="276" spans="1:9" s="31" customFormat="1" ht="19.5" customHeight="1">
      <c r="A276" s="144"/>
      <c r="B276" s="36">
        <v>2019</v>
      </c>
      <c r="C276" s="106">
        <v>133.7</v>
      </c>
      <c r="D276" s="103"/>
      <c r="E276" s="13"/>
      <c r="F276" s="113">
        <v>133.7</v>
      </c>
      <c r="G276" s="52"/>
      <c r="H276" s="9" t="s">
        <v>16</v>
      </c>
      <c r="I276" s="12"/>
    </row>
    <row r="277" spans="1:9" s="31" customFormat="1" ht="21.75" customHeight="1">
      <c r="A277" s="144"/>
      <c r="B277" s="36">
        <v>2020</v>
      </c>
      <c r="C277" s="106">
        <v>133.7</v>
      </c>
      <c r="D277" s="103"/>
      <c r="E277" s="13"/>
      <c r="F277" s="113">
        <v>133.7</v>
      </c>
      <c r="G277" s="52"/>
      <c r="H277" s="9" t="s">
        <v>16</v>
      </c>
      <c r="I277" s="12"/>
    </row>
    <row r="278" spans="1:9" s="31" customFormat="1" ht="15.75" customHeight="1">
      <c r="A278" s="144" t="s">
        <v>99</v>
      </c>
      <c r="B278" s="16">
        <v>2017</v>
      </c>
      <c r="C278" s="105">
        <v>21.83532</v>
      </c>
      <c r="D278" s="103"/>
      <c r="E278" s="13"/>
      <c r="F278" s="112">
        <v>21.83532</v>
      </c>
      <c r="G278" s="52"/>
      <c r="H278" s="9" t="s">
        <v>16</v>
      </c>
      <c r="I278" s="12"/>
    </row>
    <row r="279" spans="1:9" s="31" customFormat="1" ht="15.75" customHeight="1">
      <c r="A279" s="144"/>
      <c r="B279" s="36">
        <v>2018</v>
      </c>
      <c r="C279" s="105">
        <v>22.8</v>
      </c>
      <c r="D279" s="103"/>
      <c r="E279" s="13"/>
      <c r="F279" s="112">
        <v>22.8</v>
      </c>
      <c r="G279" s="52"/>
      <c r="H279" s="9" t="s">
        <v>16</v>
      </c>
      <c r="I279" s="12"/>
    </row>
    <row r="280" spans="1:9" s="31" customFormat="1" ht="15.75" customHeight="1">
      <c r="A280" s="144"/>
      <c r="B280" s="36">
        <v>2019</v>
      </c>
      <c r="C280" s="106">
        <v>22.8</v>
      </c>
      <c r="D280" s="103"/>
      <c r="E280" s="13"/>
      <c r="F280" s="113">
        <v>22.8</v>
      </c>
      <c r="G280" s="52"/>
      <c r="H280" s="9" t="s">
        <v>16</v>
      </c>
      <c r="I280" s="12"/>
    </row>
    <row r="281" spans="1:9" s="31" customFormat="1" ht="15.75" customHeight="1">
      <c r="A281" s="144"/>
      <c r="B281" s="36">
        <v>2020</v>
      </c>
      <c r="C281" s="106">
        <v>22.8</v>
      </c>
      <c r="D281" s="103"/>
      <c r="E281" s="13"/>
      <c r="F281" s="113">
        <v>22.8</v>
      </c>
      <c r="G281" s="52"/>
      <c r="H281" s="9" t="s">
        <v>16</v>
      </c>
      <c r="I281" s="12"/>
    </row>
    <row r="282" spans="1:9" s="31" customFormat="1" ht="21.75" customHeight="1">
      <c r="A282" s="144" t="s">
        <v>100</v>
      </c>
      <c r="B282" s="16">
        <v>2017</v>
      </c>
      <c r="C282" s="105">
        <v>13.69296</v>
      </c>
      <c r="D282" s="103"/>
      <c r="E282" s="13"/>
      <c r="F282" s="112">
        <v>13.69296</v>
      </c>
      <c r="G282" s="52"/>
      <c r="H282" s="9" t="s">
        <v>16</v>
      </c>
      <c r="I282" s="12"/>
    </row>
    <row r="283" spans="1:9" s="31" customFormat="1" ht="18.75" customHeight="1">
      <c r="A283" s="144"/>
      <c r="B283" s="36">
        <v>2018</v>
      </c>
      <c r="C283" s="105">
        <v>13.7</v>
      </c>
      <c r="D283" s="103"/>
      <c r="E283" s="13"/>
      <c r="F283" s="112">
        <v>13.7</v>
      </c>
      <c r="G283" s="52"/>
      <c r="H283" s="9" t="s">
        <v>16</v>
      </c>
      <c r="I283" s="2"/>
    </row>
    <row r="284" spans="1:9" s="31" customFormat="1" ht="20.25" customHeight="1">
      <c r="A284" s="144"/>
      <c r="B284" s="36">
        <v>2019</v>
      </c>
      <c r="C284" s="106">
        <v>15.5</v>
      </c>
      <c r="D284" s="103"/>
      <c r="E284" s="13"/>
      <c r="F284" s="113">
        <v>15.5</v>
      </c>
      <c r="G284" s="52"/>
      <c r="H284" s="9" t="s">
        <v>16</v>
      </c>
      <c r="I284" s="2"/>
    </row>
    <row r="285" spans="1:9" s="31" customFormat="1" ht="21" customHeight="1">
      <c r="A285" s="144"/>
      <c r="B285" s="36">
        <v>2020</v>
      </c>
      <c r="C285" s="106">
        <v>15.5</v>
      </c>
      <c r="D285" s="103"/>
      <c r="E285" s="13"/>
      <c r="F285" s="113">
        <v>15.5</v>
      </c>
      <c r="G285" s="52"/>
      <c r="H285" s="9" t="s">
        <v>16</v>
      </c>
      <c r="I285" s="12"/>
    </row>
    <row r="286" spans="1:9" s="31" customFormat="1" ht="33" customHeight="1">
      <c r="A286" s="56" t="s">
        <v>60</v>
      </c>
      <c r="B286" s="53"/>
      <c r="C286" s="104"/>
      <c r="D286" s="44"/>
      <c r="E286" s="13"/>
      <c r="F286" s="51"/>
      <c r="G286" s="52"/>
      <c r="H286" s="12"/>
      <c r="I286" s="12"/>
    </row>
    <row r="287" spans="1:9" s="31" customFormat="1" ht="27" customHeight="1">
      <c r="A287" s="144" t="s">
        <v>101</v>
      </c>
      <c r="B287" s="16">
        <v>2017</v>
      </c>
      <c r="C287" s="50">
        <v>107.616</v>
      </c>
      <c r="D287" s="44"/>
      <c r="E287" s="13"/>
      <c r="F287" s="51">
        <v>107.616</v>
      </c>
      <c r="G287" s="52"/>
      <c r="H287" s="9" t="s">
        <v>16</v>
      </c>
      <c r="I287" s="12"/>
    </row>
    <row r="288" spans="1:9" s="31" customFormat="1" ht="19.5" customHeight="1">
      <c r="A288" s="144"/>
      <c r="B288" s="36">
        <v>2018</v>
      </c>
      <c r="C288" s="50">
        <v>108</v>
      </c>
      <c r="D288" s="44"/>
      <c r="E288" s="13"/>
      <c r="F288" s="51">
        <v>108</v>
      </c>
      <c r="G288" s="52"/>
      <c r="H288" s="9" t="s">
        <v>16</v>
      </c>
      <c r="I288" s="12"/>
    </row>
    <row r="289" spans="1:9" s="31" customFormat="1" ht="19.5" customHeight="1">
      <c r="A289" s="144"/>
      <c r="B289" s="36">
        <v>2019</v>
      </c>
      <c r="C289" s="50">
        <v>108</v>
      </c>
      <c r="D289" s="44"/>
      <c r="E289" s="13"/>
      <c r="F289" s="51">
        <v>108</v>
      </c>
      <c r="G289" s="52"/>
      <c r="H289" s="9" t="s">
        <v>16</v>
      </c>
      <c r="I289" s="12"/>
    </row>
    <row r="290" spans="1:9" s="31" customFormat="1" ht="22.5" customHeight="1">
      <c r="A290" s="144"/>
      <c r="B290" s="36">
        <v>2020</v>
      </c>
      <c r="C290" s="50">
        <v>108</v>
      </c>
      <c r="D290" s="44"/>
      <c r="E290" s="13"/>
      <c r="F290" s="51">
        <v>108</v>
      </c>
      <c r="G290" s="52"/>
      <c r="H290" s="9" t="s">
        <v>16</v>
      </c>
      <c r="I290" s="12"/>
    </row>
    <row r="291" spans="1:9" s="31" customFormat="1" ht="20.25" customHeight="1">
      <c r="A291" s="144" t="s">
        <v>110</v>
      </c>
      <c r="B291" s="16">
        <v>2017</v>
      </c>
      <c r="C291" s="50">
        <v>12.67</v>
      </c>
      <c r="D291" s="44"/>
      <c r="E291" s="13"/>
      <c r="F291" s="51">
        <v>12.67</v>
      </c>
      <c r="G291" s="52"/>
      <c r="H291" s="9" t="s">
        <v>16</v>
      </c>
      <c r="I291" s="12"/>
    </row>
    <row r="292" spans="1:9" s="31" customFormat="1" ht="21.75" customHeight="1">
      <c r="A292" s="144"/>
      <c r="B292" s="36">
        <v>2018</v>
      </c>
      <c r="C292" s="50">
        <v>10</v>
      </c>
      <c r="D292" s="44"/>
      <c r="E292" s="13"/>
      <c r="F292" s="51">
        <v>10</v>
      </c>
      <c r="G292" s="52"/>
      <c r="H292" s="9" t="s">
        <v>16</v>
      </c>
      <c r="I292" s="12"/>
    </row>
    <row r="293" spans="1:9" s="31" customFormat="1" ht="18.75" customHeight="1">
      <c r="A293" s="144"/>
      <c r="B293" s="36">
        <v>2019</v>
      </c>
      <c r="C293" s="50">
        <v>10</v>
      </c>
      <c r="D293" s="44"/>
      <c r="E293" s="13"/>
      <c r="F293" s="51">
        <v>10</v>
      </c>
      <c r="G293" s="52"/>
      <c r="H293" s="9" t="s">
        <v>16</v>
      </c>
      <c r="I293" s="12"/>
    </row>
    <row r="294" spans="1:9" s="31" customFormat="1" ht="18" customHeight="1">
      <c r="A294" s="144"/>
      <c r="B294" s="36">
        <v>2020</v>
      </c>
      <c r="C294" s="50">
        <v>10</v>
      </c>
      <c r="D294" s="44"/>
      <c r="E294" s="13"/>
      <c r="F294" s="51">
        <v>10</v>
      </c>
      <c r="G294" s="52"/>
      <c r="H294" s="9" t="s">
        <v>16</v>
      </c>
      <c r="I294" s="12"/>
    </row>
    <row r="295" spans="1:9" s="31" customFormat="1" ht="24" customHeight="1">
      <c r="A295" s="144" t="s">
        <v>102</v>
      </c>
      <c r="B295" s="16">
        <v>2017</v>
      </c>
      <c r="C295" s="50">
        <v>6.36</v>
      </c>
      <c r="D295" s="44"/>
      <c r="E295" s="13"/>
      <c r="F295" s="51">
        <v>6.36</v>
      </c>
      <c r="G295" s="52"/>
      <c r="H295" s="9" t="s">
        <v>16</v>
      </c>
      <c r="I295" s="12"/>
    </row>
    <row r="296" spans="1:9" s="31" customFormat="1" ht="27" customHeight="1">
      <c r="A296" s="144"/>
      <c r="B296" s="36">
        <v>2018</v>
      </c>
      <c r="C296" s="50">
        <v>6.4</v>
      </c>
      <c r="D296" s="44"/>
      <c r="E296" s="13"/>
      <c r="F296" s="51">
        <v>6.4</v>
      </c>
      <c r="G296" s="52"/>
      <c r="H296" s="9" t="s">
        <v>16</v>
      </c>
      <c r="I296" s="2"/>
    </row>
    <row r="297" spans="1:9" s="31" customFormat="1" ht="21" customHeight="1">
      <c r="A297" s="144"/>
      <c r="B297" s="36">
        <v>2019</v>
      </c>
      <c r="C297" s="50">
        <v>8.4</v>
      </c>
      <c r="D297" s="44"/>
      <c r="E297" s="13"/>
      <c r="F297" s="51">
        <v>8.4</v>
      </c>
      <c r="G297" s="52"/>
      <c r="H297" s="9" t="s">
        <v>16</v>
      </c>
      <c r="I297" s="2"/>
    </row>
    <row r="298" spans="1:9" s="31" customFormat="1" ht="19.5" customHeight="1">
      <c r="A298" s="144"/>
      <c r="B298" s="36">
        <v>2020</v>
      </c>
      <c r="C298" s="50">
        <v>8.4</v>
      </c>
      <c r="D298" s="44"/>
      <c r="E298" s="13"/>
      <c r="F298" s="51">
        <v>8.4</v>
      </c>
      <c r="G298" s="52"/>
      <c r="H298" s="9" t="s">
        <v>16</v>
      </c>
      <c r="I298" s="12"/>
    </row>
    <row r="299" spans="1:9" s="31" customFormat="1" ht="36" customHeight="1">
      <c r="A299" s="56" t="s">
        <v>61</v>
      </c>
      <c r="B299" s="53"/>
      <c r="C299" s="50"/>
      <c r="D299" s="44"/>
      <c r="E299" s="13"/>
      <c r="F299" s="51"/>
      <c r="G299" s="52"/>
      <c r="H299" s="12"/>
      <c r="I299" s="12"/>
    </row>
    <row r="300" spans="1:9" s="31" customFormat="1" ht="21" customHeight="1">
      <c r="A300" s="144" t="s">
        <v>86</v>
      </c>
      <c r="B300" s="16">
        <v>2017</v>
      </c>
      <c r="C300" s="50">
        <v>0.236</v>
      </c>
      <c r="D300" s="44"/>
      <c r="E300" s="13"/>
      <c r="F300" s="51">
        <v>0.236</v>
      </c>
      <c r="G300" s="52"/>
      <c r="H300" s="9" t="s">
        <v>16</v>
      </c>
      <c r="I300" s="12"/>
    </row>
    <row r="301" spans="1:9" s="31" customFormat="1" ht="18" customHeight="1">
      <c r="A301" s="144"/>
      <c r="B301" s="36">
        <v>2018</v>
      </c>
      <c r="C301" s="50">
        <v>0.5</v>
      </c>
      <c r="D301" s="44"/>
      <c r="E301" s="13"/>
      <c r="F301" s="51">
        <v>0.5</v>
      </c>
      <c r="G301" s="52"/>
      <c r="H301" s="9" t="s">
        <v>16</v>
      </c>
      <c r="I301" s="12"/>
    </row>
    <row r="302" spans="1:9" s="31" customFormat="1" ht="18" customHeight="1">
      <c r="A302" s="144"/>
      <c r="B302" s="36">
        <v>2019</v>
      </c>
      <c r="C302" s="50">
        <v>0.5</v>
      </c>
      <c r="D302" s="44"/>
      <c r="E302" s="13"/>
      <c r="F302" s="51">
        <v>0.5</v>
      </c>
      <c r="G302" s="52"/>
      <c r="H302" s="9" t="s">
        <v>16</v>
      </c>
      <c r="I302" s="12"/>
    </row>
    <row r="303" spans="1:9" s="31" customFormat="1" ht="21.75" customHeight="1">
      <c r="A303" s="144"/>
      <c r="B303" s="36">
        <v>2020</v>
      </c>
      <c r="C303" s="50">
        <v>0.5</v>
      </c>
      <c r="D303" s="44"/>
      <c r="E303" s="13"/>
      <c r="F303" s="51">
        <v>0.5</v>
      </c>
      <c r="G303" s="52"/>
      <c r="H303" s="9" t="s">
        <v>16</v>
      </c>
      <c r="I303" s="12"/>
    </row>
    <row r="304" spans="1:9" s="31" customFormat="1" ht="37.5" customHeight="1">
      <c r="A304" s="56" t="s">
        <v>62</v>
      </c>
      <c r="B304" s="53"/>
      <c r="C304" s="50"/>
      <c r="D304" s="44"/>
      <c r="E304" s="13"/>
      <c r="F304" s="51"/>
      <c r="G304" s="52"/>
      <c r="H304" s="12"/>
      <c r="I304" s="12"/>
    </row>
    <row r="305" spans="1:9" s="31" customFormat="1" ht="15.75" customHeight="1">
      <c r="A305" s="144" t="s">
        <v>63</v>
      </c>
      <c r="B305" s="16">
        <v>2017</v>
      </c>
      <c r="C305" s="121">
        <v>12.61744</v>
      </c>
      <c r="D305" s="44"/>
      <c r="E305" s="13"/>
      <c r="F305" s="122">
        <v>12.61744</v>
      </c>
      <c r="G305" s="52"/>
      <c r="H305" s="9" t="s">
        <v>16</v>
      </c>
      <c r="I305" s="12"/>
    </row>
    <row r="306" spans="1:9" s="31" customFormat="1" ht="15.75" customHeight="1">
      <c r="A306" s="144"/>
      <c r="B306" s="36">
        <v>2018</v>
      </c>
      <c r="C306" s="50">
        <v>17</v>
      </c>
      <c r="D306" s="44"/>
      <c r="E306" s="13"/>
      <c r="F306" s="51">
        <v>17</v>
      </c>
      <c r="G306" s="52"/>
      <c r="H306" s="9" t="s">
        <v>16</v>
      </c>
      <c r="I306" s="12"/>
    </row>
    <row r="307" spans="1:9" s="31" customFormat="1" ht="15.75" customHeight="1">
      <c r="A307" s="144"/>
      <c r="B307" s="36">
        <v>2019</v>
      </c>
      <c r="C307" s="50">
        <v>17</v>
      </c>
      <c r="D307" s="44"/>
      <c r="E307" s="13"/>
      <c r="F307" s="51">
        <v>17</v>
      </c>
      <c r="G307" s="52"/>
      <c r="H307" s="9" t="s">
        <v>16</v>
      </c>
      <c r="I307" s="12"/>
    </row>
    <row r="308" spans="1:9" s="31" customFormat="1" ht="21.75" customHeight="1">
      <c r="A308" s="144"/>
      <c r="B308" s="36">
        <v>2020</v>
      </c>
      <c r="C308" s="50">
        <v>17</v>
      </c>
      <c r="D308" s="44"/>
      <c r="E308" s="13"/>
      <c r="F308" s="51">
        <v>17</v>
      </c>
      <c r="G308" s="52"/>
      <c r="H308" s="9" t="s">
        <v>16</v>
      </c>
      <c r="I308" s="12"/>
    </row>
    <row r="309" spans="1:9" s="31" customFormat="1" ht="15.75" customHeight="1">
      <c r="A309" s="136" t="s">
        <v>97</v>
      </c>
      <c r="B309" s="16">
        <v>2017</v>
      </c>
      <c r="C309" s="66">
        <v>16.9048</v>
      </c>
      <c r="D309" s="44"/>
      <c r="E309" s="13"/>
      <c r="F309" s="67">
        <v>16.9048</v>
      </c>
      <c r="G309" s="52"/>
      <c r="H309" s="9" t="s">
        <v>16</v>
      </c>
      <c r="I309" s="12"/>
    </row>
    <row r="310" spans="1:9" s="31" customFormat="1" ht="15.75" customHeight="1">
      <c r="A310" s="137"/>
      <c r="B310" s="36">
        <v>2018</v>
      </c>
      <c r="C310" s="50">
        <v>10.206</v>
      </c>
      <c r="D310" s="44"/>
      <c r="E310" s="13"/>
      <c r="F310" s="51">
        <v>10.206</v>
      </c>
      <c r="G310" s="52"/>
      <c r="H310" s="9" t="s">
        <v>16</v>
      </c>
      <c r="I310" s="12"/>
    </row>
    <row r="311" spans="1:9" s="31" customFormat="1" ht="15.75" customHeight="1">
      <c r="A311" s="137"/>
      <c r="B311" s="36">
        <v>2019</v>
      </c>
      <c r="C311" s="50">
        <v>10.306</v>
      </c>
      <c r="D311" s="44"/>
      <c r="E311" s="13"/>
      <c r="F311" s="51">
        <v>10.306</v>
      </c>
      <c r="G311" s="52"/>
      <c r="H311" s="9" t="s">
        <v>16</v>
      </c>
      <c r="I311" s="12"/>
    </row>
    <row r="312" spans="1:9" s="31" customFormat="1" ht="15.75" customHeight="1">
      <c r="A312" s="138"/>
      <c r="B312" s="36">
        <v>2020</v>
      </c>
      <c r="C312" s="50">
        <v>10.306</v>
      </c>
      <c r="D312" s="44"/>
      <c r="E312" s="13"/>
      <c r="F312" s="51">
        <v>10.306</v>
      </c>
      <c r="G312" s="52"/>
      <c r="H312" s="9" t="s">
        <v>16</v>
      </c>
      <c r="I312" s="12"/>
    </row>
    <row r="313" spans="1:9" s="33" customFormat="1" ht="34.5" customHeight="1">
      <c r="A313" s="57" t="s">
        <v>30</v>
      </c>
      <c r="B313" s="25"/>
      <c r="C313" s="26">
        <f>C250+C251+C252+C253+C256+C257+C258+C259+C261+C262+C263+C264+C265+C266+C267+C268+C270+C271+C272+C273+C274+C275+C276+C277+C278+C279+C280+C281+C282+C283+C284+C285+C287+C288+C289+C290+C291+C292+C293+C294+C295+C296+C297+C298+C300+C301+C302+C303+C305+C306+C307+C308+C309+C310+C311+C312</f>
        <v>9773.753010000004</v>
      </c>
      <c r="D313" s="27"/>
      <c r="E313" s="28"/>
      <c r="F313" s="26">
        <f>F250+F251+F252+F253+F256+F257+F258+F259+F261+F262+F263+F264+F265+F266+F267+F268+F270+F271+F272+F273+F274+F275+F276+F277+F278+F279+F280+F281+F282+F283+F284+F285+F287+F288+F289+F290+F291+F292+F293+F294+F295+F296+F297+F298+F300+F301+F302+F303+F305+F306+F307+F308+F309+F310+F311+F312</f>
        <v>9773.753010000004</v>
      </c>
      <c r="G313" s="29"/>
      <c r="H313" s="30"/>
      <c r="I313" s="30"/>
    </row>
    <row r="314" spans="1:10" s="31" customFormat="1" ht="20.25" customHeight="1">
      <c r="A314" s="16">
        <v>2017</v>
      </c>
      <c r="B314" s="53"/>
      <c r="C314" s="66">
        <f>C250+C256+C261+C265+C270+C274+C278+C282+C287+C291+C295+C300+C305+C309</f>
        <v>2340.21501</v>
      </c>
      <c r="D314" s="44"/>
      <c r="E314" s="13"/>
      <c r="F314" s="66">
        <f>F250+F256+F261+F265+F270+F274+F278+F282+F287+F291+F295+F300+F305+F309</f>
        <v>2340.21501</v>
      </c>
      <c r="G314" s="52"/>
      <c r="H314" s="12"/>
      <c r="I314" s="89"/>
      <c r="J314" s="128"/>
    </row>
    <row r="315" spans="1:10" s="31" customFormat="1" ht="21" customHeight="1">
      <c r="A315" s="36">
        <v>2018</v>
      </c>
      <c r="B315" s="53"/>
      <c r="C315" s="50">
        <f>C251+C257+C262+C266+C271+C275+C279+C283+C288+C292+C296+C301+C306+C310</f>
        <v>2562.398</v>
      </c>
      <c r="D315" s="44"/>
      <c r="E315" s="13"/>
      <c r="F315" s="50">
        <f>F251+F257+F262+F266+F271+F275+F279+F283+F288+F292+F296+F301+F306+F310</f>
        <v>2562.398</v>
      </c>
      <c r="G315" s="52"/>
      <c r="H315" s="12"/>
      <c r="I315" s="12"/>
      <c r="J315" s="129"/>
    </row>
    <row r="316" spans="1:9" s="31" customFormat="1" ht="21" customHeight="1">
      <c r="A316" s="36">
        <v>2019</v>
      </c>
      <c r="B316" s="53"/>
      <c r="C316" s="44">
        <f>C252+C258+C263+C267+C272+C276+C280+C284+C289+C293+C297+C302+C307+C311</f>
        <v>2435.57</v>
      </c>
      <c r="D316" s="44"/>
      <c r="E316" s="13"/>
      <c r="F316" s="44">
        <f>F252+F258+F263+F267+F272+F276+F280+F284+F289+F293+F297+F302+F307+F311</f>
        <v>2435.57</v>
      </c>
      <c r="G316" s="52"/>
      <c r="H316" s="12"/>
      <c r="I316" s="12"/>
    </row>
    <row r="317" spans="1:9" s="31" customFormat="1" ht="20.25" customHeight="1">
      <c r="A317" s="36">
        <v>2020</v>
      </c>
      <c r="B317" s="53"/>
      <c r="C317" s="44">
        <f>C253+C259+C264+C268+C273+C277+C281+C285+C290+C294+C298+C303+C308+C312</f>
        <v>2435.57</v>
      </c>
      <c r="D317" s="44"/>
      <c r="E317" s="13"/>
      <c r="F317" s="44">
        <f>F253+F259+F264+F268+F273+F277+F281+F285+F290+F294+F298+F303+F308+F312</f>
        <v>2435.57</v>
      </c>
      <c r="G317" s="52"/>
      <c r="H317" s="12"/>
      <c r="I317" s="12"/>
    </row>
    <row r="318" spans="1:9" s="34" customFormat="1" ht="40.5" customHeight="1">
      <c r="A318" s="145" t="s">
        <v>27</v>
      </c>
      <c r="B318" s="146"/>
      <c r="C318" s="146"/>
      <c r="D318" s="146"/>
      <c r="E318" s="146"/>
      <c r="F318" s="146"/>
      <c r="G318" s="146"/>
      <c r="H318" s="146"/>
      <c r="I318" s="146"/>
    </row>
    <row r="319" spans="1:9" s="31" customFormat="1" ht="33.75" customHeight="1">
      <c r="A319" s="144" t="s">
        <v>90</v>
      </c>
      <c r="B319" s="16">
        <v>2017</v>
      </c>
      <c r="C319" s="50">
        <v>8005.86434</v>
      </c>
      <c r="D319" s="44"/>
      <c r="E319" s="13"/>
      <c r="F319" s="51">
        <v>8005.86434</v>
      </c>
      <c r="G319" s="52"/>
      <c r="H319" s="123" t="s">
        <v>113</v>
      </c>
      <c r="I319" s="142" t="s">
        <v>25</v>
      </c>
    </row>
    <row r="320" spans="1:9" s="31" customFormat="1" ht="34.5" customHeight="1">
      <c r="A320" s="144"/>
      <c r="B320" s="36">
        <v>2018</v>
      </c>
      <c r="C320" s="50">
        <v>20000</v>
      </c>
      <c r="D320" s="44"/>
      <c r="E320" s="13"/>
      <c r="F320" s="51">
        <v>20000</v>
      </c>
      <c r="G320" s="52"/>
      <c r="H320" s="54" t="s">
        <v>55</v>
      </c>
      <c r="I320" s="143"/>
    </row>
    <row r="321" spans="1:9" s="31" customFormat="1" ht="35.25" customHeight="1">
      <c r="A321" s="144"/>
      <c r="B321" s="36">
        <v>2019</v>
      </c>
      <c r="C321" s="44">
        <v>3966.465</v>
      </c>
      <c r="D321" s="44"/>
      <c r="E321" s="13"/>
      <c r="F321" s="47">
        <v>3966.465</v>
      </c>
      <c r="G321" s="52"/>
      <c r="H321" s="54" t="s">
        <v>55</v>
      </c>
      <c r="I321" s="143"/>
    </row>
    <row r="322" spans="1:9" s="31" customFormat="1" ht="37.5" customHeight="1">
      <c r="A322" s="144"/>
      <c r="B322" s="36">
        <v>2020</v>
      </c>
      <c r="C322" s="44">
        <v>3966.465</v>
      </c>
      <c r="D322" s="44"/>
      <c r="E322" s="13"/>
      <c r="F322" s="47">
        <v>3966.465</v>
      </c>
      <c r="G322" s="52"/>
      <c r="H322" s="54" t="s">
        <v>55</v>
      </c>
      <c r="I322" s="150"/>
    </row>
    <row r="323" spans="1:9" s="33" customFormat="1" ht="30.75" customHeight="1">
      <c r="A323" s="57" t="s">
        <v>31</v>
      </c>
      <c r="B323" s="20"/>
      <c r="C323" s="26">
        <f>C319+C320+C321+C322</f>
        <v>35938.79434</v>
      </c>
      <c r="D323" s="27"/>
      <c r="E323" s="28"/>
      <c r="F323" s="26">
        <f>F319+F320+F321+F322</f>
        <v>35938.79434</v>
      </c>
      <c r="G323" s="29"/>
      <c r="H323" s="30"/>
      <c r="I323" s="30"/>
    </row>
    <row r="324" spans="1:9" s="31" customFormat="1" ht="15.75">
      <c r="A324" s="16">
        <v>2017</v>
      </c>
      <c r="B324" s="18"/>
      <c r="C324" s="50">
        <v>8005.86434</v>
      </c>
      <c r="D324" s="14"/>
      <c r="E324" s="14"/>
      <c r="F324" s="50">
        <v>8005.86434</v>
      </c>
      <c r="G324" s="14"/>
      <c r="H324" s="14"/>
      <c r="I324" s="14"/>
    </row>
    <row r="325" spans="1:9" s="31" customFormat="1" ht="15.75">
      <c r="A325" s="36">
        <v>2018</v>
      </c>
      <c r="B325" s="18"/>
      <c r="C325" s="50">
        <v>20000</v>
      </c>
      <c r="D325" s="14"/>
      <c r="E325" s="14"/>
      <c r="F325" s="50">
        <v>20000</v>
      </c>
      <c r="G325" s="14"/>
      <c r="H325" s="14"/>
      <c r="I325" s="14"/>
    </row>
    <row r="326" spans="1:9" s="31" customFormat="1" ht="15.75">
      <c r="A326" s="36">
        <v>2019</v>
      </c>
      <c r="B326" s="18"/>
      <c r="C326" s="50">
        <v>3966.465</v>
      </c>
      <c r="D326" s="14"/>
      <c r="E326" s="14"/>
      <c r="F326" s="50">
        <v>3966.465</v>
      </c>
      <c r="G326" s="14"/>
      <c r="H326" s="14"/>
      <c r="I326" s="14"/>
    </row>
    <row r="327" spans="1:9" s="31" customFormat="1" ht="15.75">
      <c r="A327" s="36">
        <v>2020</v>
      </c>
      <c r="B327" s="18"/>
      <c r="C327" s="50">
        <v>3966.467</v>
      </c>
      <c r="D327" s="14"/>
      <c r="E327" s="14"/>
      <c r="F327" s="50">
        <v>3966.467</v>
      </c>
      <c r="G327" s="14"/>
      <c r="H327" s="14"/>
      <c r="I327" s="14"/>
    </row>
    <row r="328" spans="1:10" s="32" customFormat="1" ht="33" customHeight="1" thickBot="1">
      <c r="A328" s="58" t="s">
        <v>32</v>
      </c>
      <c r="B328" s="23"/>
      <c r="C328" s="117">
        <f>C167+C244+C313+C323</f>
        <v>71524.96157000001</v>
      </c>
      <c r="D328" s="23"/>
      <c r="E328" s="68"/>
      <c r="F328" s="117">
        <f>F167+F244+F313+F323</f>
        <v>71524.96157000001</v>
      </c>
      <c r="G328" s="23"/>
      <c r="H328" s="23"/>
      <c r="I328" s="23"/>
      <c r="J328" s="134">
        <v>71845.11357</v>
      </c>
    </row>
    <row r="329" spans="1:10" s="31" customFormat="1" ht="16.5" thickBot="1">
      <c r="A329" s="16">
        <v>2017</v>
      </c>
      <c r="B329" s="14"/>
      <c r="C329" s="116">
        <f>C168+C245+C314+C324</f>
        <v>18633.32957</v>
      </c>
      <c r="D329" s="81"/>
      <c r="E329" s="65"/>
      <c r="F329" s="116">
        <f>F168+F245+F314+F324</f>
        <v>18633.32957</v>
      </c>
      <c r="G329" s="14"/>
      <c r="H329" s="14"/>
      <c r="I329" s="81"/>
      <c r="J329" s="128">
        <f>C329+C330+C331+C332</f>
        <v>71551.46356999999</v>
      </c>
    </row>
    <row r="330" spans="1:9" s="31" customFormat="1" ht="15.75">
      <c r="A330" s="36">
        <v>2018</v>
      </c>
      <c r="B330" s="14"/>
      <c r="C330" s="24">
        <f>C325+C315+C246+C169</f>
        <v>30551.878</v>
      </c>
      <c r="D330" s="14"/>
      <c r="E330" s="14"/>
      <c r="F330" s="24">
        <f>F325+F315+F246+F169</f>
        <v>30551.878</v>
      </c>
      <c r="G330" s="14"/>
      <c r="H330" s="14"/>
      <c r="I330" s="14"/>
    </row>
    <row r="331" spans="1:9" s="31" customFormat="1" ht="15.75">
      <c r="A331" s="36">
        <v>2019</v>
      </c>
      <c r="B331" s="14"/>
      <c r="C331" s="24">
        <f>C170+C247+C316+C326</f>
        <v>8550.389</v>
      </c>
      <c r="D331" s="14"/>
      <c r="E331" s="14"/>
      <c r="F331" s="24">
        <f>F170+F247+F316+F326</f>
        <v>8550.389</v>
      </c>
      <c r="G331" s="14"/>
      <c r="H331" s="14"/>
      <c r="I331" s="14"/>
    </row>
    <row r="332" spans="1:10" s="31" customFormat="1" ht="15.75">
      <c r="A332" s="36">
        <v>2020</v>
      </c>
      <c r="B332" s="14"/>
      <c r="C332" s="24">
        <f>C171+C248+C317+C327</f>
        <v>13815.867</v>
      </c>
      <c r="D332" s="14"/>
      <c r="E332" s="14"/>
      <c r="F332" s="24">
        <f>F171+F248+F317+F327</f>
        <v>13815.867</v>
      </c>
      <c r="G332" s="81"/>
      <c r="H332" s="14"/>
      <c r="I332" s="83"/>
      <c r="J332" s="129">
        <f>J328-J329</f>
        <v>293.65000000000873</v>
      </c>
    </row>
    <row r="333" s="59" customFormat="1" ht="18" customHeight="1">
      <c r="G333" s="69"/>
    </row>
    <row r="334" spans="1:9" s="59" customFormat="1" ht="18" customHeight="1">
      <c r="A334" s="118" t="s">
        <v>89</v>
      </c>
      <c r="B334" s="118"/>
      <c r="C334" s="118"/>
      <c r="D334" s="118"/>
      <c r="E334" s="118"/>
      <c r="F334" s="118"/>
      <c r="G334" s="118"/>
      <c r="H334" s="118"/>
      <c r="I334" s="63"/>
    </row>
    <row r="335" spans="1:8" s="59" customFormat="1" ht="18" customHeight="1">
      <c r="A335" s="102"/>
      <c r="B335" s="102"/>
      <c r="C335" s="102"/>
      <c r="D335" s="102"/>
      <c r="E335" s="102"/>
      <c r="F335" s="102"/>
      <c r="G335" s="102"/>
      <c r="H335" s="102"/>
    </row>
    <row r="336" spans="1:8" s="59" customFormat="1" ht="18" customHeight="1">
      <c r="A336" s="102"/>
      <c r="B336" s="102"/>
      <c r="C336" s="102"/>
      <c r="D336" s="102"/>
      <c r="E336" s="102"/>
      <c r="F336" s="102"/>
      <c r="G336" s="102"/>
      <c r="H336" s="102"/>
    </row>
    <row r="337" spans="1:8" s="59" customFormat="1" ht="18" customHeight="1">
      <c r="A337" s="102"/>
      <c r="B337" s="102"/>
      <c r="C337" s="102"/>
      <c r="D337" s="102"/>
      <c r="E337" s="102"/>
      <c r="F337" s="102"/>
      <c r="G337" s="102"/>
      <c r="H337" s="102"/>
    </row>
    <row r="338" spans="7:9" s="59" customFormat="1" ht="18" customHeight="1">
      <c r="G338" s="69"/>
      <c r="I338" s="82"/>
    </row>
    <row r="339" s="59" customFormat="1" ht="18" customHeight="1">
      <c r="G339" s="69"/>
    </row>
    <row r="340" s="59" customFormat="1" ht="189.75" customHeight="1">
      <c r="G340" s="69"/>
    </row>
    <row r="341" spans="7:9" s="59" customFormat="1" ht="18" customHeight="1">
      <c r="G341" s="69"/>
      <c r="I341" s="91"/>
    </row>
    <row r="342" s="59" customFormat="1" ht="18" customHeight="1">
      <c r="G342" s="69"/>
    </row>
    <row r="343" s="59" customFormat="1" ht="18" customHeight="1">
      <c r="G343" s="69"/>
    </row>
    <row r="344" s="59" customFormat="1" ht="18" customHeight="1">
      <c r="G344" s="69"/>
    </row>
    <row r="345" s="59" customFormat="1" ht="18" customHeight="1">
      <c r="G345" s="69"/>
    </row>
    <row r="346" s="59" customFormat="1" ht="18" customHeight="1">
      <c r="G346" s="69"/>
    </row>
    <row r="347" s="59" customFormat="1" ht="18" customHeight="1">
      <c r="G347" s="69"/>
    </row>
    <row r="348" s="59" customFormat="1" ht="18" customHeight="1">
      <c r="G348" s="69"/>
    </row>
    <row r="349" s="59" customFormat="1" ht="18" customHeight="1">
      <c r="G349" s="69"/>
    </row>
    <row r="350" s="59" customFormat="1" ht="18" customHeight="1">
      <c r="G350" s="69"/>
    </row>
    <row r="351" s="59" customFormat="1" ht="18" customHeight="1">
      <c r="G351" s="69"/>
    </row>
    <row r="352" s="59" customFormat="1" ht="18" customHeight="1">
      <c r="G352" s="69"/>
    </row>
    <row r="353" s="59" customFormat="1" ht="18" customHeight="1">
      <c r="G353" s="69"/>
    </row>
    <row r="354" s="59" customFormat="1" ht="18" customHeight="1">
      <c r="G354" s="69"/>
    </row>
    <row r="355" spans="7:8" s="59" customFormat="1" ht="18" customHeight="1">
      <c r="G355" s="69"/>
      <c r="H355" s="101"/>
    </row>
    <row r="356" spans="7:8" s="59" customFormat="1" ht="18" customHeight="1">
      <c r="G356" s="69"/>
      <c r="H356" s="101"/>
    </row>
    <row r="357" spans="1:9" s="63" customFormat="1" ht="264" customHeight="1">
      <c r="A357" s="61"/>
      <c r="B357" s="61"/>
      <c r="C357" s="61"/>
      <c r="D357" s="62"/>
      <c r="E357" s="61"/>
      <c r="F357" s="61"/>
      <c r="G357" s="61"/>
      <c r="H357" s="100"/>
      <c r="I357" s="100"/>
    </row>
    <row r="358" spans="1:9" s="63" customFormat="1" ht="20.25">
      <c r="A358" s="70"/>
      <c r="B358" s="156" t="s">
        <v>64</v>
      </c>
      <c r="C358" s="156"/>
      <c r="D358" s="156"/>
      <c r="E358" s="156"/>
      <c r="F358" s="156"/>
      <c r="G358" s="156"/>
      <c r="H358" s="62"/>
      <c r="I358" s="61"/>
    </row>
    <row r="359" spans="1:9" s="63" customFormat="1" ht="20.25">
      <c r="A359" s="70"/>
      <c r="B359" s="71" t="s">
        <v>65</v>
      </c>
      <c r="C359" s="71">
        <v>2017</v>
      </c>
      <c r="D359" s="71">
        <v>2018</v>
      </c>
      <c r="E359" s="71">
        <v>2019</v>
      </c>
      <c r="F359" s="157"/>
      <c r="G359" s="158"/>
      <c r="H359" s="62"/>
      <c r="I359" s="61"/>
    </row>
    <row r="360" spans="1:9" s="63" customFormat="1" ht="20.25">
      <c r="A360" s="72" t="s">
        <v>66</v>
      </c>
      <c r="B360" s="73" t="e">
        <f>C360+D360+E360</f>
        <v>#REF!</v>
      </c>
      <c r="C360" s="74" t="e">
        <f>C168+C180+C188+C196+#REF!+C314</f>
        <v>#REF!</v>
      </c>
      <c r="D360" s="74">
        <f>C169+I246+C315</f>
        <v>3420.628</v>
      </c>
      <c r="E360" s="74" t="e">
        <f>C171+C183+C191+#REF!+C199+C317</f>
        <v>#REF!</v>
      </c>
      <c r="F360" s="90"/>
      <c r="G360" s="71"/>
      <c r="H360" s="62"/>
      <c r="I360" s="62"/>
    </row>
    <row r="361" spans="1:9" s="63" customFormat="1" ht="20.25" customHeight="1">
      <c r="A361" s="72" t="s">
        <v>67</v>
      </c>
      <c r="B361" s="79" t="e">
        <f>C361+D361+E361</f>
        <v>#REF!</v>
      </c>
      <c r="C361" s="73" t="e">
        <f>C176+C184+C192+#REF!+#REF!+#REF!+#REF!+C200+C204+C208+C212+C216+C220</f>
        <v>#REF!</v>
      </c>
      <c r="D361" s="73">
        <f>C177+C185+C193+C201+C205+C209</f>
        <v>6606.25</v>
      </c>
      <c r="E361" s="74">
        <f>C179+C187+C195</f>
        <v>6200</v>
      </c>
      <c r="F361" s="88"/>
      <c r="G361" s="71"/>
      <c r="H361" s="87"/>
      <c r="I361" s="62"/>
    </row>
    <row r="362" spans="1:9" s="63" customFormat="1" ht="20.25" customHeight="1">
      <c r="A362" s="72" t="s">
        <v>132</v>
      </c>
      <c r="B362" s="79">
        <v>0</v>
      </c>
      <c r="C362" s="73">
        <v>0</v>
      </c>
      <c r="D362" s="73">
        <v>400</v>
      </c>
      <c r="E362" s="74">
        <v>0</v>
      </c>
      <c r="F362" s="88"/>
      <c r="G362" s="71"/>
      <c r="H362" s="87"/>
      <c r="I362" s="62"/>
    </row>
    <row r="363" spans="1:9" s="63" customFormat="1" ht="20.25">
      <c r="A363" s="72" t="s">
        <v>68</v>
      </c>
      <c r="B363" s="79">
        <f>C363+D363+E363</f>
        <v>31972.33134</v>
      </c>
      <c r="C363" s="73">
        <f>C324</f>
        <v>8005.86434</v>
      </c>
      <c r="D363" s="74">
        <f>C325</f>
        <v>20000</v>
      </c>
      <c r="E363" s="74">
        <f>C327</f>
        <v>3966.467</v>
      </c>
      <c r="F363" s="75"/>
      <c r="G363" s="71"/>
      <c r="H363" s="62"/>
      <c r="I363" s="61"/>
    </row>
    <row r="364" spans="1:9" s="63" customFormat="1" ht="20.25">
      <c r="A364" s="76" t="s">
        <v>69</v>
      </c>
      <c r="B364" s="80" t="e">
        <f>C364+D364+E364</f>
        <v>#REF!</v>
      </c>
      <c r="C364" s="77" t="e">
        <f>C360+C361+C363</f>
        <v>#REF!</v>
      </c>
      <c r="D364" s="78">
        <f>D360+D361+D362+D363</f>
        <v>30426.878</v>
      </c>
      <c r="E364" s="78" t="e">
        <f>E360+E361+E363</f>
        <v>#REF!</v>
      </c>
      <c r="F364" s="154"/>
      <c r="G364" s="155"/>
      <c r="H364" s="87"/>
      <c r="I364" s="62"/>
    </row>
  </sheetData>
  <sheetProtection selectLockedCells="1" selectUnlockedCells="1"/>
  <mergeCells count="113">
    <mergeCell ref="I216:I219"/>
    <mergeCell ref="A174:I174"/>
    <mergeCell ref="A254:A259"/>
    <mergeCell ref="A224:A227"/>
    <mergeCell ref="I220:I223"/>
    <mergeCell ref="I229:I234"/>
    <mergeCell ref="I196:I199"/>
    <mergeCell ref="I200:I211"/>
    <mergeCell ref="A114:A117"/>
    <mergeCell ref="A176:A179"/>
    <mergeCell ref="A184:A187"/>
    <mergeCell ref="A192:A195"/>
    <mergeCell ref="A75:A78"/>
    <mergeCell ref="A204:A207"/>
    <mergeCell ref="A158:A161"/>
    <mergeCell ref="A309:A312"/>
    <mergeCell ref="A300:A303"/>
    <mergeCell ref="I109:I129"/>
    <mergeCell ref="A59:A62"/>
    <mergeCell ref="A173:I173"/>
    <mergeCell ref="I180:I187"/>
    <mergeCell ref="A175:I175"/>
    <mergeCell ref="A154:A157"/>
    <mergeCell ref="A122:A125"/>
    <mergeCell ref="A148:I148"/>
    <mergeCell ref="G4:G5"/>
    <mergeCell ref="I15:I18"/>
    <mergeCell ref="A35:A38"/>
    <mergeCell ref="A54:A57"/>
    <mergeCell ref="I319:I322"/>
    <mergeCell ref="I139:I142"/>
    <mergeCell ref="A118:A121"/>
    <mergeCell ref="I224:I227"/>
    <mergeCell ref="A228:A231"/>
    <mergeCell ref="A134:A137"/>
    <mergeCell ref="A10:I10"/>
    <mergeCell ref="I11:I14"/>
    <mergeCell ref="D4:D5"/>
    <mergeCell ref="B3:B5"/>
    <mergeCell ref="A3:A5"/>
    <mergeCell ref="A84:I84"/>
    <mergeCell ref="A71:A74"/>
    <mergeCell ref="I59:I62"/>
    <mergeCell ref="I3:I5"/>
    <mergeCell ref="E4:F4"/>
    <mergeCell ref="A305:A308"/>
    <mergeCell ref="I212:I215"/>
    <mergeCell ref="A236:A239"/>
    <mergeCell ref="A188:A191"/>
    <mergeCell ref="A208:A211"/>
    <mergeCell ref="A130:A133"/>
    <mergeCell ref="A196:A199"/>
    <mergeCell ref="A295:A298"/>
    <mergeCell ref="I188:I191"/>
    <mergeCell ref="A212:A215"/>
    <mergeCell ref="A274:A277"/>
    <mergeCell ref="A278:A281"/>
    <mergeCell ref="A261:A264"/>
    <mergeCell ref="A220:A223"/>
    <mergeCell ref="A287:A290"/>
    <mergeCell ref="A282:A285"/>
    <mergeCell ref="A249:I249"/>
    <mergeCell ref="A232:A235"/>
    <mergeCell ref="A240:A243"/>
    <mergeCell ref="A270:A273"/>
    <mergeCell ref="A11:A14"/>
    <mergeCell ref="A109:A112"/>
    <mergeCell ref="A90:A93"/>
    <mergeCell ref="A23:A26"/>
    <mergeCell ref="A19:A22"/>
    <mergeCell ref="A43:A46"/>
    <mergeCell ref="A63:A66"/>
    <mergeCell ref="A67:A70"/>
    <mergeCell ref="H1:I1"/>
    <mergeCell ref="A15:A18"/>
    <mergeCell ref="A52:I52"/>
    <mergeCell ref="C3:C5"/>
    <mergeCell ref="H3:H5"/>
    <mergeCell ref="A2:I2"/>
    <mergeCell ref="A27:A30"/>
    <mergeCell ref="D3:G3"/>
    <mergeCell ref="A7:I7"/>
    <mergeCell ref="A8:I8"/>
    <mergeCell ref="A9:I9"/>
    <mergeCell ref="F364:G364"/>
    <mergeCell ref="B358:G358"/>
    <mergeCell ref="F359:G359"/>
    <mergeCell ref="A250:A253"/>
    <mergeCell ref="A180:A183"/>
    <mergeCell ref="I86:I101"/>
    <mergeCell ref="A150:A153"/>
    <mergeCell ref="A94:A97"/>
    <mergeCell ref="A86:A89"/>
    <mergeCell ref="A319:A322"/>
    <mergeCell ref="A200:A203"/>
    <mergeCell ref="A318:I318"/>
    <mergeCell ref="I150:I161"/>
    <mergeCell ref="A216:A219"/>
    <mergeCell ref="I192:I195"/>
    <mergeCell ref="A172:I172"/>
    <mergeCell ref="A265:A268"/>
    <mergeCell ref="A291:A294"/>
    <mergeCell ref="I176:I179"/>
    <mergeCell ref="A139:A142"/>
    <mergeCell ref="A126:A129"/>
    <mergeCell ref="A39:A42"/>
    <mergeCell ref="I130:I138"/>
    <mergeCell ref="I54:I57"/>
    <mergeCell ref="A98:A101"/>
    <mergeCell ref="I63:I77"/>
    <mergeCell ref="I31:I46"/>
    <mergeCell ref="A31:A34"/>
    <mergeCell ref="A107:I107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59" r:id="rId1"/>
  <rowBreaks count="1" manualBreakCount="1">
    <brk id="3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2018-02-07T06:16:22Z</cp:lastPrinted>
  <dcterms:created xsi:type="dcterms:W3CDTF">2012-09-03T04:07:00Z</dcterms:created>
  <dcterms:modified xsi:type="dcterms:W3CDTF">2018-08-01T13:19:02Z</dcterms:modified>
  <cp:category/>
  <cp:version/>
  <cp:contentType/>
  <cp:contentStatus/>
</cp:coreProperties>
</file>