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4"/>
  </bookViews>
  <sheets>
    <sheet name="p_1" sheetId="1" r:id="rId1"/>
    <sheet name="p_2" sheetId="2" r:id="rId2"/>
    <sheet name="p_3" sheetId="3" r:id="rId3"/>
    <sheet name="p_4" sheetId="4" r:id="rId4"/>
    <sheet name="p_5" sheetId="5" r:id="rId5"/>
  </sheets>
  <definedNames>
    <definedName name="_xlnm._FilterDatabase" localSheetId="0" hidden="1">p_1!$A$11:$AG$11</definedName>
  </definedNames>
  <calcPr calcId="144525"/>
</workbook>
</file>

<file path=xl/calcChain.xml><?xml version="1.0" encoding="utf-8"?>
<calcChain xmlns="http://schemas.openxmlformats.org/spreadsheetml/2006/main">
  <c r="N11" i="5" l="1"/>
  <c r="O35" i="2" l="1"/>
  <c r="P11" i="5" l="1"/>
  <c r="O11" i="2"/>
  <c r="T35" i="2"/>
  <c r="T17" i="2"/>
  <c r="O17" i="2"/>
  <c r="T11" i="2"/>
  <c r="C11" i="1"/>
  <c r="E11" i="4" l="1"/>
  <c r="C17" i="1"/>
  <c r="C35" i="1" l="1"/>
  <c r="I17" i="2" l="1"/>
  <c r="J17" i="2"/>
  <c r="K17" i="2"/>
  <c r="H17" i="2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Q35" i="2" l="1"/>
  <c r="P35" i="2"/>
  <c r="K35" i="2"/>
  <c r="J35" i="2"/>
  <c r="I35" i="2"/>
  <c r="H35" i="2"/>
  <c r="S35" i="2" s="1"/>
  <c r="Q17" i="2"/>
  <c r="P17" i="2"/>
  <c r="S17" i="2"/>
  <c r="Q11" i="2"/>
  <c r="P11" i="2"/>
  <c r="K11" i="2"/>
  <c r="J11" i="2"/>
  <c r="I11" i="2"/>
  <c r="H11" i="2"/>
  <c r="S11" i="2" s="1"/>
  <c r="D11" i="1"/>
  <c r="E11" i="1"/>
  <c r="G11" i="1"/>
  <c r="H11" i="1"/>
  <c r="I11" i="1"/>
  <c r="J11" i="1"/>
  <c r="L11" i="1"/>
  <c r="N11" i="1"/>
  <c r="O11" i="1"/>
  <c r="P11" i="1"/>
  <c r="R11" i="1"/>
  <c r="S11" i="1"/>
  <c r="T11" i="1"/>
  <c r="U11" i="1"/>
  <c r="V11" i="1"/>
  <c r="W11" i="1"/>
  <c r="X11" i="1"/>
  <c r="Y11" i="1"/>
  <c r="Z11" i="1"/>
  <c r="AA11" i="1"/>
  <c r="AC11" i="1"/>
  <c r="AD11" i="1"/>
  <c r="AD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Q11" i="1"/>
  <c r="M11" i="1"/>
  <c r="K11" i="5"/>
  <c r="J11" i="5"/>
  <c r="I11" i="5"/>
  <c r="H11" i="5"/>
  <c r="O11" i="5" s="1"/>
  <c r="AF11" i="4"/>
  <c r="AE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D11" i="4"/>
  <c r="AB11" i="1" l="1"/>
  <c r="F11" i="1"/>
  <c r="K11" i="1"/>
  <c r="AB35" i="1"/>
  <c r="AD11" i="4"/>
  <c r="C23" i="3"/>
  <c r="C17" i="3"/>
  <c r="C11" i="3"/>
</calcChain>
</file>

<file path=xl/sharedStrings.xml><?xml version="1.0" encoding="utf-8"?>
<sst xmlns="http://schemas.openxmlformats.org/spreadsheetml/2006/main" count="523" uniqueCount="150">
  <si>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</si>
  <si>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</si>
  <si>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</si>
  <si>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</si>
  <si>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</si>
  <si>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</si>
  <si>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</si>
  <si>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</si>
  <si>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</si>
  <si>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</si>
  <si>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</si>
  <si>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</si>
  <si>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</si>
  <si>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</si>
  <si>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</si>
  <si>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</si>
  <si>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</si>
  <si>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</si>
  <si>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</si>
  <si>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</si>
  <si>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</si>
  <si>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</si>
  <si>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</si>
  <si>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</si>
  <si>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</si>
  <si>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</si>
  <si>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</si>
  <si>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</si>
  <si>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</si>
  <si>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</si>
  <si>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</si>
  <si>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</si>
  <si>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</si>
  <si>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</si>
  <si>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</si>
  <si>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</si>
  <si>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</si>
  <si>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</si>
  <si>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</si>
  <si>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</si>
  <si>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</si>
  <si>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</si>
  <si>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</si>
  <si>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</si>
  <si>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</si>
  <si>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</si>
  <si>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</si>
  <si>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</si>
  <si>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</si>
  <si>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</si>
  <si>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</si>
  <si>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</si>
  <si>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</si>
  <si>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</si>
  <si>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</si>
  <si>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</si>
  <si>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</si>
  <si>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</si>
  <si>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</si>
  <si>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</si>
  <si>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</si>
  <si>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</si>
  <si>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</si>
  <si>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</si>
  <si>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</si>
  <si>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</si>
  <si>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</si>
  <si>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</si>
  <si>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</si>
  <si>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</si>
  <si>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</si>
  <si>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</si>
  <si>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</si>
  <si>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</si>
  <si>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</si>
  <si>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</si>
  <si>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</si>
  <si>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</si>
  <si>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</si>
  <si>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X</t>
  </si>
  <si>
    <t>-</t>
  </si>
  <si>
    <t>Итого по ЗАТО город Радужный</t>
  </si>
  <si>
    <t>Радужный г, 1-й кв-л, 18</t>
  </si>
  <si>
    <t>Радужный г, 1-й кв-л, 23</t>
  </si>
  <si>
    <t>Радужный г, 1-й кв-л, 26</t>
  </si>
  <si>
    <t>Радужный г, 1-й кв-л, 27</t>
  </si>
  <si>
    <t>Радужный г, 1-й кв-л, 29</t>
  </si>
  <si>
    <t>Х</t>
  </si>
  <si>
    <t>Каменные, кирпичные</t>
  </si>
  <si>
    <t>УК</t>
  </si>
  <si>
    <t>Панельные</t>
  </si>
  <si>
    <t>МУП "ЖКХ" ЗАТО г. Радужный</t>
  </si>
  <si>
    <t>Радужный г, 1-й кв-л, 13</t>
  </si>
  <si>
    <t>Радужный г, 1-й кв-л, 37</t>
  </si>
  <si>
    <t>Радужный г, 3-й кв-л, 19</t>
  </si>
  <si>
    <t>Радужный г, 1-й кв-л, 17</t>
  </si>
  <si>
    <t>Радужный г, 9-й кв-л, 8</t>
  </si>
  <si>
    <t>Радужный г, 1-й кв-л, 20</t>
  </si>
  <si>
    <t>Радужный г, 1-й кв-л, 24</t>
  </si>
  <si>
    <t>Радужный г, 1-й кв-л, 7</t>
  </si>
  <si>
    <t>Радужный г, 1-й кв-л, 12А</t>
  </si>
  <si>
    <t>Радужный г, 3-й кв-л, 29</t>
  </si>
  <si>
    <t>Итого по ЗАТО город Радужный на 2021 год</t>
  </si>
  <si>
    <t>Итого по ЗАТО город Радужный на 2022 год</t>
  </si>
  <si>
    <t xml:space="preserve">Итого по ЗАТО город Радужный на 2020 год </t>
  </si>
  <si>
    <t>РО</t>
  </si>
  <si>
    <t>Ж/б панели</t>
  </si>
  <si>
    <t>МУП "ЖКХ"</t>
  </si>
  <si>
    <t>МУП "ЖКХ" ЗАТО г. Радужный </t>
  </si>
  <si>
    <t>2015</t>
  </si>
  <si>
    <t>Радужный г, 1-й кв-л, 6</t>
  </si>
  <si>
    <t>1</t>
  </si>
  <si>
    <t>5</t>
  </si>
  <si>
    <t>4</t>
  </si>
  <si>
    <t>Радужный г, 3-й кв-л, 34</t>
  </si>
  <si>
    <t>Радужный г, 1-й кв-л, 28</t>
  </si>
  <si>
    <t>Радужный г, 3-й кв-л, 25</t>
  </si>
  <si>
    <t>3</t>
  </si>
  <si>
    <t>Радужный г, 1-й кв-л, 35</t>
  </si>
  <si>
    <t>Радужный г, 3-й кв-л, 17А</t>
  </si>
  <si>
    <t>Радужный г, 3-й кв-л, 21</t>
  </si>
  <si>
    <t>Радужный г, 3-й кв-л, 23</t>
  </si>
  <si>
    <t>Радужный г, 3-й кв-л, 9</t>
  </si>
  <si>
    <t>12</t>
  </si>
  <si>
    <t>400</t>
  </si>
  <si>
    <t>2016</t>
  </si>
  <si>
    <t>9</t>
  </si>
  <si>
    <t>266</t>
  </si>
  <si>
    <t>472</t>
  </si>
  <si>
    <t>367</t>
  </si>
  <si>
    <t>289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</si>
  <si>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</si>
  <si>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</si>
  <si>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                     А.В. Колуков</t>
  </si>
  <si>
    <t>Ольга Игоревна Мазурова ,8(49254) 3 40 97</t>
  </si>
  <si>
    <t>Приложение № 1
к постановлению администрации ЗАТО г. Радужный 
Владимирской области
от __________________ № ____________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</si>
  <si>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</si>
  <si>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</si>
  <si>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годы( в редакции постановления администрации ЗАТО г. Радужный Владимирской области    
от ______________ № ______________</t>
  </si>
  <si>
    <t>Ольга Игоревна Мазурова</t>
  </si>
  <si>
    <t>8(49254) 3 40 97</t>
  </si>
  <si>
    <t>Таблица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</si>
  <si>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</si>
  <si>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</si>
  <si>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</si>
  <si>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</si>
  <si>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Приложение  № 2
к постановлению администрации ЗАТО г. Радужный 
Владимирской области                                              от____________№ _____________</t>
  </si>
  <si>
    <t>Заместитель главы администрации города  по городскому хозяйству                                                                                                                      А.В. Колуков</t>
  </si>
  <si>
    <t>( в редакции постановления администрации ЗАТО  г. Радужный Владимирской области  от ___________ №_______)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</si>
  <si>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от __________ №_________)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</si>
</sst>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5" fillId="0" borderId="0"/>
  </cellStyleXfs>
  <cellXfs count="173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0" fillId="0" borderId="0" xfId="0" applyFill="1"/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" fillId="0" borderId="4" xfId="4" applyFont="1" applyBorder="1" applyAlignment="1">
      <alignment horizontal="center" textRotation="90" wrapText="1"/>
    </xf>
    <xf numFmtId="0" fontId="2" fillId="0" borderId="5" xfId="4" applyFont="1" applyBorder="1" applyAlignment="1">
      <alignment horizontal="center" textRotation="90" wrapText="1"/>
    </xf>
    <xf numFmtId="0" fontId="2" fillId="0" borderId="8" xfId="4" applyFont="1" applyBorder="1" applyAlignment="1">
      <alignment horizontal="center" textRotation="90" wrapText="1"/>
    </xf>
    <xf numFmtId="0" fontId="2" fillId="0" borderId="5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textRotation="90" wrapText="1"/>
    </xf>
    <xf numFmtId="0" fontId="2" fillId="0" borderId="5" xfId="4" applyFont="1" applyBorder="1" applyAlignment="1">
      <alignment vertical="center" wrapText="1"/>
    </xf>
    <xf numFmtId="0" fontId="2" fillId="0" borderId="8" xfId="4" applyFont="1" applyBorder="1" applyAlignment="1">
      <alignment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2" fillId="0" borderId="1" xfId="4" applyFont="1" applyBorder="1" applyAlignment="1">
      <alignment horizontal="center" vertical="center" textRotation="90" wrapText="1"/>
    </xf>
    <xf numFmtId="0" fontId="2" fillId="0" borderId="8" xfId="4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13" fillId="0" borderId="0" xfId="0" applyFont="1" applyFill="1"/>
    <xf numFmtId="0" fontId="14" fillId="0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7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8" fillId="0" borderId="0" xfId="0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4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4" fontId="19" fillId="0" borderId="1" xfId="6" applyNumberFormat="1" applyFont="1" applyFill="1" applyBorder="1" applyAlignment="1">
      <alignment horizontal="right" wrapText="1"/>
    </xf>
    <xf numFmtId="0" fontId="17" fillId="0" borderId="0" xfId="0" applyFont="1" applyFill="1"/>
    <xf numFmtId="4" fontId="20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1" xfId="5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textRotation="90" wrapText="1"/>
    </xf>
    <xf numFmtId="0" fontId="20" fillId="0" borderId="1" xfId="1" applyNumberFormat="1" applyFont="1" applyFill="1" applyBorder="1" applyAlignment="1">
      <alignment horizontal="right" vertical="center" textRotation="90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textRotation="90" wrapText="1"/>
    </xf>
    <xf numFmtId="0" fontId="25" fillId="0" borderId="0" xfId="0" applyFont="1"/>
    <xf numFmtId="0" fontId="20" fillId="0" borderId="1" xfId="1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textRotation="90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4" fontId="20" fillId="0" borderId="1" xfId="1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1" xfId="0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0" fillId="0" borderId="0" xfId="0" applyFont="1"/>
    <xf numFmtId="0" fontId="13" fillId="0" borderId="1" xfId="0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2" fontId="13" fillId="0" borderId="1" xfId="3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3" fillId="0" borderId="4" xfId="3" applyNumberFormat="1" applyFont="1" applyFill="1" applyBorder="1" applyAlignment="1">
      <alignment horizontal="center" vertical="center" textRotation="90" wrapText="1"/>
    </xf>
    <xf numFmtId="2" fontId="13" fillId="0" borderId="4" xfId="0" applyNumberFormat="1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8" xfId="3" applyNumberFormat="1" applyFont="1" applyFill="1" applyBorder="1" applyAlignment="1">
      <alignment horizontal="center" vertical="center" textRotation="90" wrapText="1"/>
    </xf>
    <xf numFmtId="2" fontId="13" fillId="0" borderId="8" xfId="0" applyNumberFormat="1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wrapText="1"/>
    </xf>
    <xf numFmtId="164" fontId="16" fillId="0" borderId="3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right"/>
    </xf>
    <xf numFmtId="0" fontId="13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vertical="center" wrapText="1"/>
    </xf>
    <xf numFmtId="0" fontId="13" fillId="0" borderId="1" xfId="4" applyFont="1" applyBorder="1" applyAlignment="1">
      <alignment horizontal="center" vertical="center" textRotation="90" wrapText="1"/>
    </xf>
    <xf numFmtId="0" fontId="13" fillId="0" borderId="4" xfId="4" applyFont="1" applyBorder="1" applyAlignment="1">
      <alignment horizontal="center" textRotation="90" wrapText="1"/>
    </xf>
    <xf numFmtId="0" fontId="13" fillId="0" borderId="4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textRotation="90" wrapText="1"/>
    </xf>
    <xf numFmtId="0" fontId="13" fillId="0" borderId="4" xfId="4" applyFont="1" applyBorder="1" applyAlignment="1">
      <alignment horizontal="center" vertical="center" textRotation="90" wrapText="1"/>
    </xf>
    <xf numFmtId="0" fontId="13" fillId="0" borderId="5" xfId="4" applyFont="1" applyBorder="1" applyAlignment="1">
      <alignment horizont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wrapText="1"/>
    </xf>
    <xf numFmtId="0" fontId="13" fillId="0" borderId="8" xfId="4" applyFont="1" applyBorder="1" applyAlignment="1">
      <alignment vertical="center" wrapText="1"/>
    </xf>
    <xf numFmtId="0" fontId="13" fillId="0" borderId="8" xfId="4" applyFont="1" applyBorder="1" applyAlignment="1">
      <alignment horizontal="center" wrapText="1"/>
    </xf>
    <xf numFmtId="0" fontId="13" fillId="0" borderId="8" xfId="4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1" fontId="16" fillId="0" borderId="1" xfId="4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28" fillId="0" borderId="1" xfId="5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3" fillId="0" borderId="3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</cellXfs>
  <cellStyles count="7">
    <cellStyle name="Excel Built-in Normal" xfId="6"/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zoomScale="70" zoomScaleNormal="70" workbookViewId="0">
      <selection activeCell="D3" sqref="D3:S3"/>
    </sheetView>
  </sheetViews>
  <sheetFormatPr defaultRowHeight="15" x14ac:dyDescent="0.25"/>
  <cols>
    <col min="1" max="1" width="15.42578125" bestFit="1" customWidth="1"/>
    <col min="2" max="2" width="65.42578125" style="68" customWidth="1"/>
    <col min="3" max="3" width="26.7109375" style="3" customWidth="1"/>
    <col min="4" max="4" width="21.5703125" style="3" customWidth="1"/>
    <col min="5" max="5" width="25.28515625" style="3" customWidth="1"/>
    <col min="6" max="6" width="21.7109375" style="3" customWidth="1"/>
    <col min="7" max="7" width="29.85546875" style="3" customWidth="1"/>
    <col min="8" max="8" width="22.42578125" style="3" customWidth="1"/>
    <col min="9" max="9" width="12.7109375" style="3" customWidth="1"/>
    <col min="10" max="10" width="11.140625" style="3" customWidth="1"/>
    <col min="11" max="11" width="25.7109375" style="3" customWidth="1"/>
    <col min="12" max="12" width="15" style="3" customWidth="1"/>
    <col min="13" max="13" width="25.140625" style="3" customWidth="1"/>
    <col min="14" max="14" width="19.42578125" style="3" bestFit="1" customWidth="1"/>
    <col min="15" max="15" width="22.140625" style="3" customWidth="1"/>
    <col min="16" max="16" width="20.7109375" style="3" customWidth="1"/>
    <col min="17" max="17" width="23.85546875" style="3" customWidth="1"/>
    <col min="18" max="18" width="13.140625" style="3" customWidth="1"/>
    <col min="19" max="19" width="24.5703125" style="3" customWidth="1"/>
    <col min="20" max="20" width="19.42578125" style="3" customWidth="1"/>
    <col min="21" max="21" width="27.28515625" style="3" customWidth="1"/>
    <col min="22" max="22" width="12" style="3" customWidth="1"/>
    <col min="23" max="24" width="19.42578125" style="3" bestFit="1" customWidth="1"/>
    <col min="25" max="25" width="17.28515625" style="3" customWidth="1"/>
    <col min="26" max="27" width="19.42578125" style="3" bestFit="1" customWidth="1"/>
    <col min="28" max="29" width="21.42578125" style="3" customWidth="1"/>
    <col min="30" max="30" width="15" style="3" customWidth="1"/>
    <col min="31" max="31" width="14.7109375" style="3" customWidth="1"/>
    <col min="32" max="32" width="24.85546875" style="3" customWidth="1"/>
    <col min="33" max="33" width="20.85546875" style="3" customWidth="1"/>
  </cols>
  <sheetData>
    <row r="1" spans="1:33" ht="285.75" customHeight="1" x14ac:dyDescent="0.25">
      <c r="A1" s="3"/>
      <c r="W1" s="25"/>
      <c r="X1" s="25"/>
      <c r="Y1" s="25"/>
      <c r="Z1" s="25"/>
      <c r="AA1" s="26" t="s">
        <v>135</v>
      </c>
      <c r="AB1" s="26"/>
      <c r="AC1" s="26"/>
      <c r="AD1" s="26"/>
      <c r="AE1" s="26"/>
      <c r="AF1" s="26"/>
      <c r="AG1" s="26"/>
    </row>
    <row r="2" spans="1:33" ht="210" customHeight="1" x14ac:dyDescent="0.2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44" customFormat="1" ht="82.5" customHeight="1" x14ac:dyDescent="0.5">
      <c r="A3" s="40" t="s">
        <v>0</v>
      </c>
      <c r="B3" s="71" t="s">
        <v>1</v>
      </c>
      <c r="C3" s="41" t="s">
        <v>2</v>
      </c>
      <c r="D3" s="40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2" t="s">
        <v>3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3" t="s">
        <v>4</v>
      </c>
      <c r="AF3" s="43" t="s">
        <v>5</v>
      </c>
      <c r="AG3" s="43" t="s">
        <v>6</v>
      </c>
    </row>
    <row r="4" spans="1:33" s="44" customFormat="1" ht="117" customHeight="1" x14ac:dyDescent="0.5">
      <c r="A4" s="40"/>
      <c r="B4" s="72"/>
      <c r="C4" s="41"/>
      <c r="D4" s="40" t="s">
        <v>7</v>
      </c>
      <c r="E4" s="40"/>
      <c r="F4" s="40"/>
      <c r="G4" s="40"/>
      <c r="H4" s="40"/>
      <c r="I4" s="40"/>
      <c r="J4" s="40" t="s">
        <v>8</v>
      </c>
      <c r="K4" s="40"/>
      <c r="L4" s="40" t="s">
        <v>9</v>
      </c>
      <c r="M4" s="40"/>
      <c r="N4" s="40" t="s">
        <v>10</v>
      </c>
      <c r="O4" s="40"/>
      <c r="P4" s="40" t="s">
        <v>11</v>
      </c>
      <c r="Q4" s="40"/>
      <c r="R4" s="40" t="s">
        <v>12</v>
      </c>
      <c r="S4" s="40"/>
      <c r="T4" s="45" t="s">
        <v>13</v>
      </c>
      <c r="U4" s="45" t="s">
        <v>14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6" t="s">
        <v>22</v>
      </c>
      <c r="AD4" s="45" t="s">
        <v>23</v>
      </c>
      <c r="AE4" s="43"/>
      <c r="AF4" s="43"/>
      <c r="AG4" s="43"/>
    </row>
    <row r="5" spans="1:33" s="44" customFormat="1" ht="117" customHeight="1" x14ac:dyDescent="0.5">
      <c r="A5" s="40"/>
      <c r="B5" s="72"/>
      <c r="C5" s="41"/>
      <c r="D5" s="43" t="s">
        <v>24</v>
      </c>
      <c r="E5" s="43" t="s">
        <v>25</v>
      </c>
      <c r="F5" s="43" t="s">
        <v>26</v>
      </c>
      <c r="G5" s="43" t="s">
        <v>27</v>
      </c>
      <c r="H5" s="43" t="s">
        <v>28</v>
      </c>
      <c r="I5" s="43" t="s">
        <v>29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3"/>
      <c r="AF5" s="43"/>
      <c r="AG5" s="43"/>
    </row>
    <row r="6" spans="1:33" s="44" customFormat="1" ht="117" customHeight="1" x14ac:dyDescent="0.5">
      <c r="A6" s="40"/>
      <c r="B6" s="72"/>
      <c r="C6" s="41"/>
      <c r="D6" s="43"/>
      <c r="E6" s="43"/>
      <c r="F6" s="43"/>
      <c r="G6" s="43"/>
      <c r="H6" s="43"/>
      <c r="I6" s="43"/>
      <c r="J6" s="40"/>
      <c r="K6" s="40"/>
      <c r="L6" s="40"/>
      <c r="M6" s="40"/>
      <c r="N6" s="40"/>
      <c r="O6" s="40"/>
      <c r="P6" s="40"/>
      <c r="Q6" s="40"/>
      <c r="R6" s="40"/>
      <c r="S6" s="40"/>
      <c r="T6" s="45"/>
      <c r="U6" s="45"/>
      <c r="V6" s="45"/>
      <c r="W6" s="45"/>
      <c r="X6" s="45"/>
      <c r="Y6" s="45"/>
      <c r="Z6" s="45"/>
      <c r="AA6" s="45"/>
      <c r="AB6" s="45"/>
      <c r="AC6" s="46"/>
      <c r="AD6" s="45"/>
      <c r="AE6" s="43"/>
      <c r="AF6" s="43"/>
      <c r="AG6" s="43"/>
    </row>
    <row r="7" spans="1:33" s="44" customFormat="1" ht="117" customHeight="1" x14ac:dyDescent="0.5">
      <c r="A7" s="40"/>
      <c r="B7" s="72"/>
      <c r="C7" s="41"/>
      <c r="D7" s="43"/>
      <c r="E7" s="43"/>
      <c r="F7" s="43"/>
      <c r="G7" s="43"/>
      <c r="H7" s="43"/>
      <c r="I7" s="43"/>
      <c r="J7" s="40"/>
      <c r="K7" s="40"/>
      <c r="L7" s="40"/>
      <c r="M7" s="40"/>
      <c r="N7" s="40"/>
      <c r="O7" s="40"/>
      <c r="P7" s="40"/>
      <c r="Q7" s="40"/>
      <c r="R7" s="40"/>
      <c r="S7" s="40"/>
      <c r="T7" s="45"/>
      <c r="U7" s="45"/>
      <c r="V7" s="45"/>
      <c r="W7" s="45"/>
      <c r="X7" s="45"/>
      <c r="Y7" s="45"/>
      <c r="Z7" s="45"/>
      <c r="AA7" s="45"/>
      <c r="AB7" s="45"/>
      <c r="AC7" s="46"/>
      <c r="AD7" s="45"/>
      <c r="AE7" s="43"/>
      <c r="AF7" s="43"/>
      <c r="AG7" s="43"/>
    </row>
    <row r="8" spans="1:33" s="44" customFormat="1" ht="44.25" customHeight="1" x14ac:dyDescent="0.5">
      <c r="A8" s="40"/>
      <c r="B8" s="72"/>
      <c r="C8" s="41"/>
      <c r="D8" s="43"/>
      <c r="E8" s="43"/>
      <c r="F8" s="43"/>
      <c r="G8" s="43"/>
      <c r="H8" s="43"/>
      <c r="I8" s="43"/>
      <c r="J8" s="40"/>
      <c r="K8" s="40"/>
      <c r="L8" s="40"/>
      <c r="M8" s="40"/>
      <c r="N8" s="40"/>
      <c r="O8" s="40"/>
      <c r="P8" s="40"/>
      <c r="Q8" s="40"/>
      <c r="R8" s="40"/>
      <c r="S8" s="40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3"/>
      <c r="AF8" s="43"/>
      <c r="AG8" s="43"/>
    </row>
    <row r="9" spans="1:33" s="44" customFormat="1" ht="39.75" customHeight="1" x14ac:dyDescent="0.5">
      <c r="A9" s="47"/>
      <c r="B9" s="73"/>
      <c r="C9" s="48" t="s">
        <v>30</v>
      </c>
      <c r="D9" s="48" t="s">
        <v>30</v>
      </c>
      <c r="E9" s="48" t="s">
        <v>30</v>
      </c>
      <c r="F9" s="48" t="s">
        <v>30</v>
      </c>
      <c r="G9" s="48" t="s">
        <v>30</v>
      </c>
      <c r="H9" s="48" t="s">
        <v>30</v>
      </c>
      <c r="I9" s="48" t="s">
        <v>30</v>
      </c>
      <c r="J9" s="49" t="s">
        <v>31</v>
      </c>
      <c r="K9" s="50" t="s">
        <v>30</v>
      </c>
      <c r="L9" s="50" t="s">
        <v>32</v>
      </c>
      <c r="M9" s="50" t="s">
        <v>30</v>
      </c>
      <c r="N9" s="50" t="s">
        <v>32</v>
      </c>
      <c r="O9" s="50" t="s">
        <v>30</v>
      </c>
      <c r="P9" s="50" t="s">
        <v>32</v>
      </c>
      <c r="Q9" s="50" t="s">
        <v>30</v>
      </c>
      <c r="R9" s="50" t="s">
        <v>33</v>
      </c>
      <c r="S9" s="50" t="s">
        <v>30</v>
      </c>
      <c r="T9" s="50" t="s">
        <v>30</v>
      </c>
      <c r="U9" s="51" t="s">
        <v>30</v>
      </c>
      <c r="V9" s="50" t="s">
        <v>30</v>
      </c>
      <c r="W9" s="50" t="s">
        <v>30</v>
      </c>
      <c r="X9" s="48" t="s">
        <v>30</v>
      </c>
      <c r="Y9" s="50" t="s">
        <v>30</v>
      </c>
      <c r="Z9" s="50" t="s">
        <v>30</v>
      </c>
      <c r="AA9" s="50" t="s">
        <v>30</v>
      </c>
      <c r="AB9" s="50" t="s">
        <v>30</v>
      </c>
      <c r="AC9" s="48" t="s">
        <v>30</v>
      </c>
      <c r="AD9" s="50" t="s">
        <v>30</v>
      </c>
      <c r="AE9" s="43"/>
      <c r="AF9" s="43"/>
      <c r="AG9" s="43"/>
    </row>
    <row r="10" spans="1:33" s="44" customFormat="1" ht="42.75" customHeight="1" x14ac:dyDescent="0.5">
      <c r="A10" s="50">
        <v>1</v>
      </c>
      <c r="B10" s="52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49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0">
        <v>16</v>
      </c>
      <c r="Q10" s="50">
        <v>17</v>
      </c>
      <c r="R10" s="50">
        <v>18</v>
      </c>
      <c r="S10" s="50">
        <v>19</v>
      </c>
      <c r="T10" s="50">
        <v>20</v>
      </c>
      <c r="U10" s="50">
        <v>21</v>
      </c>
      <c r="V10" s="50">
        <v>22</v>
      </c>
      <c r="W10" s="50">
        <v>23</v>
      </c>
      <c r="X10" s="50">
        <v>24</v>
      </c>
      <c r="Y10" s="50">
        <v>25</v>
      </c>
      <c r="Z10" s="50">
        <v>26</v>
      </c>
      <c r="AA10" s="50">
        <v>27</v>
      </c>
      <c r="AB10" s="50">
        <v>28</v>
      </c>
      <c r="AC10" s="50">
        <v>29</v>
      </c>
      <c r="AD10" s="50">
        <v>30</v>
      </c>
      <c r="AE10" s="50">
        <v>31</v>
      </c>
      <c r="AF10" s="50">
        <v>32</v>
      </c>
      <c r="AG10" s="50">
        <v>33</v>
      </c>
    </row>
    <row r="11" spans="1:33" ht="77.25" customHeight="1" x14ac:dyDescent="0.5">
      <c r="A11" s="34" t="s">
        <v>104</v>
      </c>
      <c r="B11" s="35"/>
      <c r="C11" s="55">
        <f>SUM(C12:C16)</f>
        <v>11570369.789999999</v>
      </c>
      <c r="D11" s="55">
        <f t="shared" ref="D11:AD11" si="0">SUM(D12:D16)</f>
        <v>0</v>
      </c>
      <c r="E11" s="55">
        <f t="shared" si="0"/>
        <v>0</v>
      </c>
      <c r="F11" s="55">
        <f t="shared" si="0"/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6">
        <f t="shared" si="0"/>
        <v>4</v>
      </c>
      <c r="K11" s="55">
        <f t="shared" si="0"/>
        <v>6300657.04</v>
      </c>
      <c r="L11" s="55">
        <f t="shared" si="0"/>
        <v>346.6</v>
      </c>
      <c r="M11" s="55">
        <f t="shared" si="0"/>
        <v>1209598.77</v>
      </c>
      <c r="N11" s="55">
        <f t="shared" si="0"/>
        <v>0</v>
      </c>
      <c r="O11" s="55">
        <f t="shared" si="0"/>
        <v>0</v>
      </c>
      <c r="P11" s="55">
        <f t="shared" si="0"/>
        <v>2995.9</v>
      </c>
      <c r="Q11" s="55">
        <f t="shared" si="0"/>
        <v>3560240.43</v>
      </c>
      <c r="R11" s="55">
        <f t="shared" si="0"/>
        <v>0</v>
      </c>
      <c r="S11" s="55">
        <f t="shared" si="0"/>
        <v>0</v>
      </c>
      <c r="T11" s="55">
        <f t="shared" si="0"/>
        <v>0</v>
      </c>
      <c r="U11" s="55">
        <f t="shared" si="0"/>
        <v>0</v>
      </c>
      <c r="V11" s="55">
        <f t="shared" si="0"/>
        <v>0</v>
      </c>
      <c r="W11" s="55">
        <f t="shared" si="0"/>
        <v>0</v>
      </c>
      <c r="X11" s="55">
        <f t="shared" si="0"/>
        <v>0</v>
      </c>
      <c r="Y11" s="55">
        <f t="shared" si="0"/>
        <v>0</v>
      </c>
      <c r="Z11" s="55">
        <f t="shared" si="0"/>
        <v>0</v>
      </c>
      <c r="AA11" s="55">
        <f t="shared" si="0"/>
        <v>0</v>
      </c>
      <c r="AB11" s="55">
        <f t="shared" si="0"/>
        <v>30765.46</v>
      </c>
      <c r="AC11" s="55">
        <f t="shared" si="0"/>
        <v>469108.09</v>
      </c>
      <c r="AD11" s="55">
        <f t="shared" si="0"/>
        <v>0</v>
      </c>
      <c r="AE11" s="57" t="s">
        <v>87</v>
      </c>
      <c r="AF11" s="57" t="s">
        <v>87</v>
      </c>
      <c r="AG11" s="58" t="s">
        <v>87</v>
      </c>
    </row>
    <row r="12" spans="1:33" ht="35.25" x14ac:dyDescent="0.5">
      <c r="A12" s="36">
        <v>1</v>
      </c>
      <c r="B12" s="37" t="s">
        <v>92</v>
      </c>
      <c r="C12" s="55">
        <v>1217400.68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6">
        <v>0</v>
      </c>
      <c r="K12" s="55">
        <v>0</v>
      </c>
      <c r="L12" s="59">
        <v>346.6</v>
      </c>
      <c r="M12" s="59">
        <v>1209598.77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9">
        <v>7801.91</v>
      </c>
      <c r="AC12" s="55">
        <v>0</v>
      </c>
      <c r="AD12" s="55">
        <v>0</v>
      </c>
      <c r="AE12" s="60" t="s">
        <v>80</v>
      </c>
      <c r="AF12" s="60">
        <v>2020</v>
      </c>
      <c r="AG12" s="61">
        <v>2020</v>
      </c>
    </row>
    <row r="13" spans="1:33" ht="35.25" x14ac:dyDescent="0.5">
      <c r="A13" s="36">
        <v>2</v>
      </c>
      <c r="B13" s="37" t="s">
        <v>93</v>
      </c>
      <c r="C13" s="55">
        <v>3757493.57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6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9">
        <v>2995.9</v>
      </c>
      <c r="Q13" s="62">
        <v>3560240.43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62">
        <v>22963.55</v>
      </c>
      <c r="AC13" s="59">
        <v>174289.59</v>
      </c>
      <c r="AD13" s="55">
        <v>0</v>
      </c>
      <c r="AE13" s="60">
        <v>2020</v>
      </c>
      <c r="AF13" s="60">
        <v>2020</v>
      </c>
      <c r="AG13" s="61">
        <v>2020</v>
      </c>
    </row>
    <row r="14" spans="1:33" ht="35.25" x14ac:dyDescent="0.5">
      <c r="A14" s="36">
        <v>3</v>
      </c>
      <c r="B14" s="37" t="s">
        <v>94</v>
      </c>
      <c r="C14" s="55">
        <v>174120.8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6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62">
        <v>174120.8</v>
      </c>
      <c r="AD14" s="55">
        <v>0</v>
      </c>
      <c r="AE14" s="60">
        <v>2020</v>
      </c>
      <c r="AF14" s="61" t="s">
        <v>80</v>
      </c>
      <c r="AG14" s="61" t="s">
        <v>80</v>
      </c>
    </row>
    <row r="15" spans="1:33" ht="35.25" x14ac:dyDescent="0.5">
      <c r="A15" s="36">
        <v>4</v>
      </c>
      <c r="B15" s="37" t="s">
        <v>97</v>
      </c>
      <c r="C15" s="55">
        <v>6300657.04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63">
        <v>4</v>
      </c>
      <c r="K15" s="59">
        <v>6300657.04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60" t="s">
        <v>80</v>
      </c>
      <c r="AF15" s="60">
        <v>2020</v>
      </c>
      <c r="AG15" s="61" t="s">
        <v>80</v>
      </c>
    </row>
    <row r="16" spans="1:33" ht="35.25" x14ac:dyDescent="0.5">
      <c r="A16" s="36">
        <v>5</v>
      </c>
      <c r="B16" s="37" t="s">
        <v>84</v>
      </c>
      <c r="C16" s="55">
        <v>120697.7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64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120697.7</v>
      </c>
      <c r="AD16" s="55">
        <v>0</v>
      </c>
      <c r="AE16" s="60">
        <v>2020</v>
      </c>
      <c r="AF16" s="61" t="s">
        <v>80</v>
      </c>
      <c r="AG16" s="61" t="s">
        <v>80</v>
      </c>
    </row>
    <row r="17" spans="1:33" ht="65.25" customHeight="1" x14ac:dyDescent="0.5">
      <c r="A17" s="34" t="s">
        <v>102</v>
      </c>
      <c r="B17" s="35"/>
      <c r="C17" s="55">
        <f>SUM(C18:C34)</f>
        <v>146860060.3363125</v>
      </c>
      <c r="D17" s="55">
        <f t="shared" ref="D17:AD17" si="1">SUM(D18:D34)</f>
        <v>1616923.11</v>
      </c>
      <c r="E17" s="67">
        <f t="shared" si="1"/>
        <v>3635159.63</v>
      </c>
      <c r="F17" s="55">
        <f t="shared" si="1"/>
        <v>7304445.6600000001</v>
      </c>
      <c r="G17" s="55">
        <f t="shared" si="1"/>
        <v>3001440.0700000003</v>
      </c>
      <c r="H17" s="55">
        <f t="shared" si="1"/>
        <v>6112887.9399999995</v>
      </c>
      <c r="I17" s="55">
        <f t="shared" si="1"/>
        <v>0</v>
      </c>
      <c r="J17" s="55">
        <f t="shared" si="1"/>
        <v>40</v>
      </c>
      <c r="K17" s="55">
        <f t="shared" si="1"/>
        <v>88862159.036312535</v>
      </c>
      <c r="L17" s="55">
        <f t="shared" si="1"/>
        <v>2148</v>
      </c>
      <c r="M17" s="55">
        <f t="shared" si="1"/>
        <v>8244173.5099999998</v>
      </c>
      <c r="N17" s="55">
        <f t="shared" si="1"/>
        <v>0</v>
      </c>
      <c r="O17" s="55">
        <f t="shared" si="1"/>
        <v>0</v>
      </c>
      <c r="P17" s="55">
        <f t="shared" si="1"/>
        <v>13569.8</v>
      </c>
      <c r="Q17" s="55">
        <f t="shared" si="1"/>
        <v>25216991.830000002</v>
      </c>
      <c r="R17" s="55">
        <f t="shared" si="1"/>
        <v>0</v>
      </c>
      <c r="S17" s="55">
        <f t="shared" si="1"/>
        <v>0</v>
      </c>
      <c r="T17" s="55">
        <f t="shared" si="1"/>
        <v>0</v>
      </c>
      <c r="U17" s="55">
        <f t="shared" si="1"/>
        <v>0</v>
      </c>
      <c r="V17" s="55">
        <f t="shared" si="1"/>
        <v>0</v>
      </c>
      <c r="W17" s="55">
        <f t="shared" si="1"/>
        <v>0</v>
      </c>
      <c r="X17" s="55">
        <f t="shared" si="1"/>
        <v>0</v>
      </c>
      <c r="Y17" s="55">
        <f t="shared" si="1"/>
        <v>0</v>
      </c>
      <c r="Z17" s="55">
        <f t="shared" si="1"/>
        <v>0</v>
      </c>
      <c r="AA17" s="55">
        <f t="shared" si="1"/>
        <v>0</v>
      </c>
      <c r="AB17" s="55">
        <f t="shared" si="1"/>
        <v>826980.33</v>
      </c>
      <c r="AC17" s="55">
        <f t="shared" si="1"/>
        <v>2038899.22</v>
      </c>
      <c r="AD17" s="55">
        <f t="shared" si="1"/>
        <v>0</v>
      </c>
      <c r="AE17" s="57" t="s">
        <v>87</v>
      </c>
      <c r="AF17" s="57" t="s">
        <v>87</v>
      </c>
      <c r="AG17" s="58" t="s">
        <v>87</v>
      </c>
    </row>
    <row r="18" spans="1:33" ht="35.25" x14ac:dyDescent="0.5">
      <c r="A18" s="36">
        <v>1</v>
      </c>
      <c r="B18" s="37" t="s">
        <v>84</v>
      </c>
      <c r="C18" s="55">
        <v>6784672.5999999996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64">
        <v>4</v>
      </c>
      <c r="K18" s="55">
        <v>6784672.5999999996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60" t="s">
        <v>80</v>
      </c>
      <c r="AF18" s="60">
        <v>2021</v>
      </c>
      <c r="AG18" s="61" t="s">
        <v>80</v>
      </c>
    </row>
    <row r="19" spans="1:33" ht="35.25" x14ac:dyDescent="0.5">
      <c r="A19" s="36">
        <v>2</v>
      </c>
      <c r="B19" s="37" t="s">
        <v>98</v>
      </c>
      <c r="C19" s="55">
        <v>7152713.7700000005</v>
      </c>
      <c r="D19" s="55">
        <v>601798.30000000005</v>
      </c>
      <c r="E19" s="55">
        <v>1360064.57</v>
      </c>
      <c r="F19" s="55">
        <v>2159210.9500000002</v>
      </c>
      <c r="G19" s="55">
        <v>1072260.3</v>
      </c>
      <c r="H19" s="55">
        <v>1605699.19</v>
      </c>
      <c r="I19" s="55">
        <v>0</v>
      </c>
      <c r="J19" s="56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101985.5</v>
      </c>
      <c r="AC19" s="62">
        <v>251694.96</v>
      </c>
      <c r="AD19" s="55">
        <v>0</v>
      </c>
      <c r="AE19" s="60">
        <v>2021</v>
      </c>
      <c r="AF19" s="60">
        <v>2021</v>
      </c>
      <c r="AG19" s="61">
        <v>2021</v>
      </c>
    </row>
    <row r="20" spans="1:33" ht="35.25" x14ac:dyDescent="0.5">
      <c r="A20" s="36">
        <v>3</v>
      </c>
      <c r="B20" s="37" t="s">
        <v>99</v>
      </c>
      <c r="C20" s="55">
        <v>5582003.7400000002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6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2476.9</v>
      </c>
      <c r="Q20" s="55">
        <v>5381264.8700000001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80718.97</v>
      </c>
      <c r="AC20" s="62">
        <v>120019.9</v>
      </c>
      <c r="AD20" s="55">
        <v>0</v>
      </c>
      <c r="AE20" s="60">
        <v>2021</v>
      </c>
      <c r="AF20" s="60">
        <v>2021</v>
      </c>
      <c r="AG20" s="61">
        <v>2021</v>
      </c>
    </row>
    <row r="21" spans="1:33" ht="35.25" x14ac:dyDescent="0.5">
      <c r="A21" s="36">
        <v>4</v>
      </c>
      <c r="B21" s="37" t="s">
        <v>95</v>
      </c>
      <c r="C21" s="55">
        <v>15094900.449999999</v>
      </c>
      <c r="D21" s="55">
        <v>1015124.81</v>
      </c>
      <c r="E21" s="55">
        <v>2275095.06</v>
      </c>
      <c r="F21" s="55">
        <v>5145234.71</v>
      </c>
      <c r="G21" s="55">
        <v>1929179.77</v>
      </c>
      <c r="H21" s="55">
        <v>4507188.75</v>
      </c>
      <c r="I21" s="55">
        <v>0</v>
      </c>
      <c r="J21" s="56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223077.35</v>
      </c>
      <c r="AC21" s="55">
        <v>0</v>
      </c>
      <c r="AD21" s="55">
        <v>0</v>
      </c>
      <c r="AE21" s="61" t="s">
        <v>80</v>
      </c>
      <c r="AF21" s="60">
        <v>2021</v>
      </c>
      <c r="AG21" s="61">
        <v>2021</v>
      </c>
    </row>
    <row r="22" spans="1:33" ht="35.25" x14ac:dyDescent="0.5">
      <c r="A22" s="36">
        <v>5</v>
      </c>
      <c r="B22" s="37" t="s">
        <v>94</v>
      </c>
      <c r="C22" s="55">
        <v>14320790.300000001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6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8596</v>
      </c>
      <c r="Q22" s="55">
        <v>14109153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211637.3</v>
      </c>
      <c r="AC22" s="62">
        <v>0</v>
      </c>
      <c r="AD22" s="55">
        <v>0</v>
      </c>
      <c r="AE22" s="61" t="s">
        <v>80</v>
      </c>
      <c r="AF22" s="60">
        <v>2021</v>
      </c>
      <c r="AG22" s="61">
        <v>2021</v>
      </c>
    </row>
    <row r="23" spans="1:33" ht="35.25" x14ac:dyDescent="0.5">
      <c r="A23" s="36">
        <v>6</v>
      </c>
      <c r="B23" s="37" t="s">
        <v>96</v>
      </c>
      <c r="C23" s="55">
        <v>3601876.7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63">
        <v>2</v>
      </c>
      <c r="K23" s="59">
        <v>3601876.7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61" t="s">
        <v>80</v>
      </c>
      <c r="AF23" s="60">
        <v>2021</v>
      </c>
      <c r="AG23" s="61" t="s">
        <v>80</v>
      </c>
    </row>
    <row r="24" spans="1:33" ht="35.25" x14ac:dyDescent="0.5">
      <c r="A24" s="36">
        <v>7</v>
      </c>
      <c r="B24" s="37" t="s">
        <v>110</v>
      </c>
      <c r="C24" s="55">
        <v>6012472.5700000003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56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2496.9</v>
      </c>
      <c r="Q24" s="55">
        <v>5726573.96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85898.61</v>
      </c>
      <c r="AC24" s="55">
        <v>200000</v>
      </c>
      <c r="AD24" s="55">
        <v>0</v>
      </c>
      <c r="AE24" s="60">
        <v>2021</v>
      </c>
      <c r="AF24" s="60">
        <v>2021</v>
      </c>
      <c r="AG24" s="61">
        <v>2021</v>
      </c>
    </row>
    <row r="25" spans="1:33" ht="35.25" x14ac:dyDescent="0.5">
      <c r="A25" s="36">
        <v>8</v>
      </c>
      <c r="B25" s="37" t="s">
        <v>114</v>
      </c>
      <c r="C25" s="55">
        <v>8567836.1099999994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56">
        <v>0</v>
      </c>
      <c r="K25" s="55">
        <v>0</v>
      </c>
      <c r="L25" s="55">
        <v>2148</v>
      </c>
      <c r="M25" s="55">
        <v>8244173.5099999998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123662.6</v>
      </c>
      <c r="AC25" s="55">
        <v>200000</v>
      </c>
      <c r="AD25" s="55">
        <v>0</v>
      </c>
      <c r="AE25" s="60">
        <v>2021</v>
      </c>
      <c r="AF25" s="60">
        <v>2021</v>
      </c>
      <c r="AG25" s="61">
        <v>2021</v>
      </c>
    </row>
    <row r="26" spans="1:33" ht="35.25" x14ac:dyDescent="0.5">
      <c r="A26" s="36">
        <v>9</v>
      </c>
      <c r="B26" s="37" t="s">
        <v>83</v>
      </c>
      <c r="C26" s="55">
        <v>9035816.6699999999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6">
        <v>4</v>
      </c>
      <c r="K26" s="55">
        <v>8912067.3699999992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123749.3</v>
      </c>
      <c r="AD26" s="55">
        <v>0</v>
      </c>
      <c r="AE26" s="60">
        <v>2021</v>
      </c>
      <c r="AF26" s="60">
        <v>2021</v>
      </c>
      <c r="AG26" s="61" t="s">
        <v>80</v>
      </c>
    </row>
    <row r="27" spans="1:33" ht="35.25" x14ac:dyDescent="0.5">
      <c r="A27" s="36">
        <v>10</v>
      </c>
      <c r="B27" s="37" t="s">
        <v>85</v>
      </c>
      <c r="C27" s="55">
        <v>9035790.4899999984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6">
        <v>4</v>
      </c>
      <c r="K27" s="55">
        <v>8912067.3699999992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123723.12</v>
      </c>
      <c r="AD27" s="55">
        <v>0</v>
      </c>
      <c r="AE27" s="60">
        <v>2021</v>
      </c>
      <c r="AF27" s="60">
        <v>2021</v>
      </c>
      <c r="AG27" s="61" t="s">
        <v>80</v>
      </c>
    </row>
    <row r="28" spans="1:33" ht="35.25" x14ac:dyDescent="0.5">
      <c r="A28" s="36">
        <v>11</v>
      </c>
      <c r="B28" s="37" t="s">
        <v>115</v>
      </c>
      <c r="C28" s="55">
        <v>6799891.0399999991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6">
        <v>3</v>
      </c>
      <c r="K28" s="55">
        <v>6684050.5199999996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115840.52</v>
      </c>
      <c r="AD28" s="55">
        <v>0</v>
      </c>
      <c r="AE28" s="60">
        <v>2021</v>
      </c>
      <c r="AF28" s="60">
        <v>2021</v>
      </c>
      <c r="AG28" s="61" t="s">
        <v>80</v>
      </c>
    </row>
    <row r="29" spans="1:33" ht="35.25" x14ac:dyDescent="0.5">
      <c r="A29" s="36">
        <v>12</v>
      </c>
      <c r="B29" s="37" t="s">
        <v>116</v>
      </c>
      <c r="C29" s="55">
        <v>9035938.7899999991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6">
        <v>4</v>
      </c>
      <c r="K29" s="55">
        <v>8912067.3699999992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123871.42</v>
      </c>
      <c r="AD29" s="55">
        <v>0</v>
      </c>
      <c r="AE29" s="60">
        <v>2021</v>
      </c>
      <c r="AF29" s="60">
        <v>2021</v>
      </c>
      <c r="AG29" s="61" t="s">
        <v>80</v>
      </c>
    </row>
    <row r="30" spans="1:33" ht="35.25" x14ac:dyDescent="0.5">
      <c r="A30" s="36">
        <v>13</v>
      </c>
      <c r="B30" s="37" t="s">
        <v>118</v>
      </c>
      <c r="C30" s="55">
        <v>16185630.706312522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6">
        <v>6</v>
      </c>
      <c r="K30" s="55">
        <v>15985630.706312522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200000</v>
      </c>
      <c r="AD30" s="55">
        <v>0</v>
      </c>
      <c r="AE30" s="60">
        <v>2021</v>
      </c>
      <c r="AF30" s="60">
        <v>2021</v>
      </c>
      <c r="AG30" s="61" t="s">
        <v>80</v>
      </c>
    </row>
    <row r="31" spans="1:33" ht="35.25" x14ac:dyDescent="0.5">
      <c r="A31" s="36">
        <v>14</v>
      </c>
      <c r="B31" s="37" t="s">
        <v>119</v>
      </c>
      <c r="C31" s="55">
        <v>2356132.7999999998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6">
        <v>1</v>
      </c>
      <c r="K31" s="55">
        <v>2236132.7999999998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120000</v>
      </c>
      <c r="AD31" s="55">
        <v>0</v>
      </c>
      <c r="AE31" s="60">
        <v>2021</v>
      </c>
      <c r="AF31" s="60">
        <v>2021</v>
      </c>
      <c r="AG31" s="61" t="s">
        <v>80</v>
      </c>
    </row>
    <row r="32" spans="1:33" ht="35.25" x14ac:dyDescent="0.5">
      <c r="A32" s="36">
        <v>15</v>
      </c>
      <c r="B32" s="37" t="s">
        <v>120</v>
      </c>
      <c r="C32" s="55">
        <v>11380664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v>5</v>
      </c>
      <c r="K32" s="55">
        <v>11180664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200000</v>
      </c>
      <c r="AD32" s="55">
        <v>0</v>
      </c>
      <c r="AE32" s="60">
        <v>2021</v>
      </c>
      <c r="AF32" s="60">
        <v>2021</v>
      </c>
      <c r="AG32" s="61" t="s">
        <v>80</v>
      </c>
    </row>
    <row r="33" spans="1:33" ht="35.25" x14ac:dyDescent="0.5">
      <c r="A33" s="36">
        <v>16</v>
      </c>
      <c r="B33" s="37" t="s">
        <v>121</v>
      </c>
      <c r="C33" s="55">
        <v>9074531.1999999993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6">
        <v>4</v>
      </c>
      <c r="K33" s="55">
        <v>8944531.1999999993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130000</v>
      </c>
      <c r="AD33" s="55">
        <v>0</v>
      </c>
      <c r="AE33" s="60">
        <v>2021</v>
      </c>
      <c r="AF33" s="60">
        <v>2021</v>
      </c>
      <c r="AG33" s="61" t="s">
        <v>80</v>
      </c>
    </row>
    <row r="34" spans="1:33" ht="35.25" x14ac:dyDescent="0.5">
      <c r="A34" s="36">
        <v>17</v>
      </c>
      <c r="B34" s="37" t="s">
        <v>122</v>
      </c>
      <c r="C34" s="55">
        <v>6838398.3999999994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6">
        <v>3</v>
      </c>
      <c r="K34" s="55">
        <v>6708398.3999999994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130000</v>
      </c>
      <c r="AD34" s="55">
        <v>0</v>
      </c>
      <c r="AE34" s="60">
        <v>2021</v>
      </c>
      <c r="AF34" s="60">
        <v>2021</v>
      </c>
      <c r="AG34" s="61" t="s">
        <v>80</v>
      </c>
    </row>
    <row r="35" spans="1:33" ht="70.5" customHeight="1" x14ac:dyDescent="0.5">
      <c r="A35" s="34" t="s">
        <v>103</v>
      </c>
      <c r="B35" s="35"/>
      <c r="C35" s="55">
        <f>SUM(C36:C37)</f>
        <v>21856214.649999999</v>
      </c>
      <c r="D35" s="55">
        <f t="shared" ref="D35:AD35" si="2">SUM(D36:D37)</f>
        <v>564251.4</v>
      </c>
      <c r="E35" s="55">
        <f t="shared" si="2"/>
        <v>1368969.5</v>
      </c>
      <c r="F35" s="55">
        <f t="shared" si="2"/>
        <v>1773880.4000000001</v>
      </c>
      <c r="G35" s="55">
        <f t="shared" si="2"/>
        <v>1005360.8</v>
      </c>
      <c r="H35" s="55">
        <f t="shared" si="2"/>
        <v>2430648.5</v>
      </c>
      <c r="I35" s="55">
        <f t="shared" si="2"/>
        <v>0</v>
      </c>
      <c r="J35" s="56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  <c r="O35" s="55">
        <f t="shared" si="2"/>
        <v>0</v>
      </c>
      <c r="P35" s="55">
        <f t="shared" si="2"/>
        <v>7025.9</v>
      </c>
      <c r="Q35" s="55">
        <f t="shared" si="2"/>
        <v>13897494.970000001</v>
      </c>
      <c r="R35" s="55">
        <f t="shared" si="2"/>
        <v>0</v>
      </c>
      <c r="S35" s="55">
        <f t="shared" si="2"/>
        <v>0</v>
      </c>
      <c r="T35" s="55">
        <f t="shared" si="2"/>
        <v>0</v>
      </c>
      <c r="U35" s="55">
        <f t="shared" si="2"/>
        <v>0</v>
      </c>
      <c r="V35" s="55">
        <f t="shared" si="2"/>
        <v>0</v>
      </c>
      <c r="W35" s="55">
        <f t="shared" si="2"/>
        <v>0</v>
      </c>
      <c r="X35" s="55">
        <f t="shared" si="2"/>
        <v>0</v>
      </c>
      <c r="Y35" s="55">
        <f t="shared" si="2"/>
        <v>0</v>
      </c>
      <c r="Z35" s="55">
        <f t="shared" si="2"/>
        <v>0</v>
      </c>
      <c r="AA35" s="55">
        <f t="shared" si="2"/>
        <v>0</v>
      </c>
      <c r="AB35" s="55">
        <f t="shared" si="2"/>
        <v>315609.08</v>
      </c>
      <c r="AC35" s="55">
        <f t="shared" si="2"/>
        <v>500000</v>
      </c>
      <c r="AD35" s="55">
        <f t="shared" si="2"/>
        <v>0</v>
      </c>
      <c r="AE35" s="57" t="s">
        <v>87</v>
      </c>
      <c r="AF35" s="57" t="s">
        <v>87</v>
      </c>
      <c r="AG35" s="58" t="s">
        <v>87</v>
      </c>
    </row>
    <row r="36" spans="1:33" ht="35.25" x14ac:dyDescent="0.5">
      <c r="A36" s="36">
        <v>1</v>
      </c>
      <c r="B36" s="37" t="s">
        <v>100</v>
      </c>
      <c r="C36" s="55">
        <v>7550257.2599999998</v>
      </c>
      <c r="D36" s="55">
        <v>564251.4</v>
      </c>
      <c r="E36" s="55">
        <v>1368969.5</v>
      </c>
      <c r="F36" s="55">
        <v>1773880.4000000001</v>
      </c>
      <c r="G36" s="55">
        <v>1005360.8</v>
      </c>
      <c r="H36" s="55">
        <v>2430648.5</v>
      </c>
      <c r="I36" s="55">
        <v>0</v>
      </c>
      <c r="J36" s="56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107146.66</v>
      </c>
      <c r="AC36" s="55">
        <v>300000</v>
      </c>
      <c r="AD36" s="55">
        <v>0</v>
      </c>
      <c r="AE36" s="60">
        <v>2022</v>
      </c>
      <c r="AF36" s="60">
        <v>2022</v>
      </c>
      <c r="AG36" s="61">
        <v>2022</v>
      </c>
    </row>
    <row r="37" spans="1:33" ht="35.25" x14ac:dyDescent="0.5">
      <c r="A37" s="36">
        <v>2</v>
      </c>
      <c r="B37" s="37" t="s">
        <v>101</v>
      </c>
      <c r="C37" s="55">
        <v>14305957.390000001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6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7025.9</v>
      </c>
      <c r="Q37" s="55">
        <v>13897494.970000001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208462.42</v>
      </c>
      <c r="AC37" s="55">
        <v>200000</v>
      </c>
      <c r="AD37" s="55">
        <v>0</v>
      </c>
      <c r="AE37" s="60">
        <v>2022</v>
      </c>
      <c r="AF37" s="60">
        <v>2022</v>
      </c>
      <c r="AG37" s="61">
        <v>2022</v>
      </c>
    </row>
    <row r="38" spans="1:33" ht="26.25" x14ac:dyDescent="0.4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40" spans="1:33" ht="50.25" x14ac:dyDescent="0.7">
      <c r="A40" s="28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50.25" x14ac:dyDescent="0.7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50.25" x14ac:dyDescent="0.7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x14ac:dyDescent="0.25">
      <c r="A43" s="30"/>
      <c r="B43" s="6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x14ac:dyDescent="0.25">
      <c r="A44" s="30"/>
      <c r="B44" s="69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30.75" x14ac:dyDescent="0.45">
      <c r="A45" s="32" t="s">
        <v>134</v>
      </c>
      <c r="B45" s="70"/>
      <c r="C45" s="33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</sheetData>
  <autoFilter ref="A11:AG11"/>
  <mergeCells count="37">
    <mergeCell ref="A40:AG40"/>
    <mergeCell ref="A17:B17"/>
    <mergeCell ref="A11:B11"/>
    <mergeCell ref="A35:B35"/>
    <mergeCell ref="AA1:AG1"/>
    <mergeCell ref="A2:AG2"/>
    <mergeCell ref="A3:A9"/>
    <mergeCell ref="B3:B9"/>
    <mergeCell ref="C3:C8"/>
    <mergeCell ref="D3:S3"/>
    <mergeCell ref="T3:AD3"/>
    <mergeCell ref="V4:V8"/>
    <mergeCell ref="W4:W8"/>
    <mergeCell ref="X4:X8"/>
    <mergeCell ref="Y4:Y8"/>
    <mergeCell ref="H5:H8"/>
    <mergeCell ref="I5:I8"/>
    <mergeCell ref="Z4:Z8"/>
    <mergeCell ref="AA4:AA8"/>
    <mergeCell ref="AB4:AB8"/>
    <mergeCell ref="AC4:AC8"/>
    <mergeCell ref="AF3:AF9"/>
    <mergeCell ref="AG3:AG9"/>
    <mergeCell ref="D4:I4"/>
    <mergeCell ref="J4:K8"/>
    <mergeCell ref="L4:M8"/>
    <mergeCell ref="N4:O8"/>
    <mergeCell ref="P4:Q8"/>
    <mergeCell ref="R4:S8"/>
    <mergeCell ref="T4:T8"/>
    <mergeCell ref="U4:U8"/>
    <mergeCell ref="AE3:AE9"/>
    <mergeCell ref="AD4:AD8"/>
    <mergeCell ref="D5:D8"/>
    <mergeCell ref="E5:E8"/>
    <mergeCell ref="F5:F8"/>
    <mergeCell ref="G5:G8"/>
  </mergeCells>
  <pageMargins left="0.7" right="0.7" top="0.75" bottom="0.75" header="0.3" footer="0.3"/>
  <pageSetup paperSize="9" scale="1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opLeftCell="A4" zoomScale="55" zoomScaleNormal="55" workbookViewId="0">
      <selection activeCell="B53" sqref="B53"/>
    </sheetView>
  </sheetViews>
  <sheetFormatPr defaultRowHeight="15" x14ac:dyDescent="0.25"/>
  <cols>
    <col min="1" max="1" width="12.5703125" style="3" customWidth="1"/>
    <col min="2" max="2" width="64.85546875" style="3" customWidth="1"/>
    <col min="3" max="3" width="15.85546875" style="3" customWidth="1"/>
    <col min="4" max="4" width="17.85546875" style="3" customWidth="1"/>
    <col min="5" max="5" width="43.28515625" style="3" customWidth="1"/>
    <col min="6" max="6" width="13" style="3" customWidth="1"/>
    <col min="7" max="7" width="14.7109375" style="3" customWidth="1"/>
    <col min="8" max="8" width="23.85546875" style="3" customWidth="1"/>
    <col min="9" max="9" width="22.5703125" style="3" customWidth="1"/>
    <col min="10" max="10" width="22.42578125" style="3" customWidth="1"/>
    <col min="11" max="11" width="18.85546875" style="3" customWidth="1"/>
    <col min="12" max="12" width="18" style="3" customWidth="1"/>
    <col min="13" max="13" width="19.140625" style="3" customWidth="1"/>
    <col min="14" max="14" width="64.28515625" style="3" customWidth="1"/>
    <col min="15" max="15" width="31.85546875" style="3" customWidth="1"/>
    <col min="16" max="18" width="27.42578125" style="3" hidden="1" customWidth="1"/>
    <col min="19" max="19" width="26.28515625" style="3" customWidth="1"/>
    <col min="20" max="20" width="18.85546875" style="3" customWidth="1"/>
  </cols>
  <sheetData>
    <row r="1" spans="1:20" ht="31.5" x14ac:dyDescent="0.5">
      <c r="E1" s="74"/>
      <c r="F1" s="74"/>
      <c r="K1" s="75"/>
      <c r="L1" s="76"/>
      <c r="M1" s="77" t="s">
        <v>136</v>
      </c>
      <c r="N1" s="77"/>
      <c r="O1" s="77"/>
      <c r="P1" s="77"/>
      <c r="Q1" s="77"/>
      <c r="R1" s="77"/>
      <c r="S1" s="77"/>
      <c r="T1" s="77"/>
    </row>
    <row r="2" spans="1:20" x14ac:dyDescent="0.25">
      <c r="E2" s="78"/>
      <c r="K2" s="75"/>
      <c r="L2" s="76"/>
      <c r="M2" s="79" t="s">
        <v>138</v>
      </c>
      <c r="N2" s="79"/>
      <c r="O2" s="79"/>
      <c r="P2" s="79"/>
      <c r="Q2" s="79"/>
      <c r="R2" s="79"/>
      <c r="S2" s="79"/>
      <c r="T2" s="79"/>
    </row>
    <row r="3" spans="1:20" ht="200.25" customHeight="1" x14ac:dyDescent="0.25">
      <c r="E3" s="78"/>
      <c r="K3" s="75"/>
      <c r="L3" s="76"/>
      <c r="M3" s="79"/>
      <c r="N3" s="79"/>
      <c r="O3" s="79"/>
      <c r="P3" s="79"/>
      <c r="Q3" s="79"/>
      <c r="R3" s="79"/>
      <c r="S3" s="79"/>
      <c r="T3" s="79"/>
    </row>
    <row r="4" spans="1:20" ht="131.25" customHeight="1" x14ac:dyDescent="0.25">
      <c r="A4" s="80" t="s">
        <v>137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6" spans="1:20" s="90" customFormat="1" ht="75.75" customHeight="1" x14ac:dyDescent="0.35">
      <c r="A6" s="85" t="s">
        <v>0</v>
      </c>
      <c r="B6" s="85" t="s">
        <v>35</v>
      </c>
      <c r="C6" s="85" t="s">
        <v>36</v>
      </c>
      <c r="D6" s="85"/>
      <c r="E6" s="86" t="s">
        <v>37</v>
      </c>
      <c r="F6" s="86" t="s">
        <v>38</v>
      </c>
      <c r="G6" s="86" t="s">
        <v>39</v>
      </c>
      <c r="H6" s="86" t="s">
        <v>40</v>
      </c>
      <c r="I6" s="85" t="s">
        <v>41</v>
      </c>
      <c r="J6" s="85"/>
      <c r="K6" s="87" t="s">
        <v>42</v>
      </c>
      <c r="L6" s="96" t="s">
        <v>43</v>
      </c>
      <c r="M6" s="96" t="s">
        <v>44</v>
      </c>
      <c r="N6" s="85" t="s">
        <v>45</v>
      </c>
      <c r="O6" s="88" t="s">
        <v>46</v>
      </c>
      <c r="P6" s="88"/>
      <c r="Q6" s="88"/>
      <c r="R6" s="88"/>
      <c r="S6" s="89" t="s">
        <v>47</v>
      </c>
      <c r="T6" s="89" t="s">
        <v>48</v>
      </c>
    </row>
    <row r="7" spans="1:20" s="90" customFormat="1" ht="327" customHeight="1" x14ac:dyDescent="0.35">
      <c r="A7" s="85"/>
      <c r="B7" s="85"/>
      <c r="C7" s="86" t="s">
        <v>49</v>
      </c>
      <c r="D7" s="86" t="s">
        <v>50</v>
      </c>
      <c r="E7" s="85"/>
      <c r="F7" s="85"/>
      <c r="G7" s="85"/>
      <c r="H7" s="85"/>
      <c r="I7" s="86" t="s">
        <v>51</v>
      </c>
      <c r="J7" s="86" t="s">
        <v>52</v>
      </c>
      <c r="K7" s="91"/>
      <c r="L7" s="96"/>
      <c r="M7" s="96"/>
      <c r="N7" s="85"/>
      <c r="O7" s="89" t="s">
        <v>51</v>
      </c>
      <c r="P7" s="89" t="s">
        <v>53</v>
      </c>
      <c r="Q7" s="89" t="s">
        <v>54</v>
      </c>
      <c r="R7" s="89" t="s">
        <v>55</v>
      </c>
      <c r="S7" s="88"/>
      <c r="T7" s="88"/>
    </row>
    <row r="8" spans="1:20" s="90" customFormat="1" ht="327" customHeight="1" x14ac:dyDescent="0.35">
      <c r="A8" s="85"/>
      <c r="B8" s="85"/>
      <c r="C8" s="85"/>
      <c r="D8" s="85"/>
      <c r="E8" s="85"/>
      <c r="F8" s="85"/>
      <c r="G8" s="85"/>
      <c r="H8" s="85"/>
      <c r="I8" s="85"/>
      <c r="J8" s="85"/>
      <c r="K8" s="91"/>
      <c r="L8" s="96"/>
      <c r="M8" s="96"/>
      <c r="N8" s="85"/>
      <c r="O8" s="88"/>
      <c r="P8" s="89"/>
      <c r="Q8" s="89"/>
      <c r="R8" s="89"/>
      <c r="S8" s="88"/>
      <c r="T8" s="88"/>
    </row>
    <row r="9" spans="1:20" ht="23.25" x14ac:dyDescent="0.25">
      <c r="A9" s="97"/>
      <c r="B9" s="97"/>
      <c r="C9" s="97"/>
      <c r="D9" s="97"/>
      <c r="E9" s="85"/>
      <c r="F9" s="97"/>
      <c r="G9" s="97"/>
      <c r="H9" s="98" t="s">
        <v>32</v>
      </c>
      <c r="I9" s="98" t="s">
        <v>32</v>
      </c>
      <c r="J9" s="98" t="s">
        <v>32</v>
      </c>
      <c r="K9" s="99" t="s">
        <v>56</v>
      </c>
      <c r="L9" s="96"/>
      <c r="M9" s="96"/>
      <c r="N9" s="97"/>
      <c r="O9" s="100" t="s">
        <v>30</v>
      </c>
      <c r="P9" s="100" t="s">
        <v>30</v>
      </c>
      <c r="Q9" s="100" t="s">
        <v>30</v>
      </c>
      <c r="R9" s="100" t="s">
        <v>30</v>
      </c>
      <c r="S9" s="100" t="s">
        <v>57</v>
      </c>
      <c r="T9" s="100" t="s">
        <v>57</v>
      </c>
    </row>
    <row r="10" spans="1:20" s="90" customFormat="1" ht="23.25" x14ac:dyDescent="0.3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9">
        <v>11</v>
      </c>
      <c r="L10" s="98">
        <v>12</v>
      </c>
      <c r="M10" s="98">
        <v>13</v>
      </c>
      <c r="N10" s="98">
        <v>14</v>
      </c>
      <c r="O10" s="103">
        <v>15</v>
      </c>
      <c r="P10" s="104"/>
      <c r="Q10" s="104"/>
      <c r="R10" s="105"/>
      <c r="S10" s="98">
        <v>16</v>
      </c>
      <c r="T10" s="98">
        <v>17</v>
      </c>
    </row>
    <row r="11" spans="1:20" ht="26.25" x14ac:dyDescent="0.4">
      <c r="A11" s="81" t="s">
        <v>104</v>
      </c>
      <c r="B11" s="82"/>
      <c r="C11" s="102" t="s">
        <v>79</v>
      </c>
      <c r="D11" s="102" t="s">
        <v>79</v>
      </c>
      <c r="E11" s="92" t="s">
        <v>79</v>
      </c>
      <c r="F11" s="102" t="s">
        <v>79</v>
      </c>
      <c r="G11" s="102" t="s">
        <v>79</v>
      </c>
      <c r="H11" s="106">
        <f>SUM(H12:H16)</f>
        <v>38189.1</v>
      </c>
      <c r="I11" s="106">
        <f>SUM(I12:I16)</f>
        <v>33999.300000000003</v>
      </c>
      <c r="J11" s="106">
        <f>SUM(J12:J16)</f>
        <v>33586.1</v>
      </c>
      <c r="K11" s="107">
        <f>SUM(K12:K16)</f>
        <v>1569</v>
      </c>
      <c r="L11" s="102" t="s">
        <v>79</v>
      </c>
      <c r="M11" s="102" t="s">
        <v>79</v>
      </c>
      <c r="N11" s="93" t="s">
        <v>79</v>
      </c>
      <c r="O11" s="106">
        <f>SUM(O12:O16)</f>
        <v>11570369.789999999</v>
      </c>
      <c r="P11" s="106">
        <f>SUM(P12:P16)</f>
        <v>0</v>
      </c>
      <c r="Q11" s="106">
        <f>SUM(Q12:Q16)</f>
        <v>0</v>
      </c>
      <c r="R11" s="106">
        <v>26597638.940000001</v>
      </c>
      <c r="S11" s="108">
        <f>O11/H11</f>
        <v>302.975712703363</v>
      </c>
      <c r="T11" s="94">
        <f>MAX(T12:T16)</f>
        <v>5973.586655167127</v>
      </c>
    </row>
    <row r="12" spans="1:20" ht="26.25" x14ac:dyDescent="0.4">
      <c r="A12" s="83">
        <v>1</v>
      </c>
      <c r="B12" s="84" t="s">
        <v>92</v>
      </c>
      <c r="C12" s="102">
        <v>1977</v>
      </c>
      <c r="D12" s="102">
        <v>2016</v>
      </c>
      <c r="E12" s="84" t="s">
        <v>90</v>
      </c>
      <c r="F12" s="102">
        <v>14</v>
      </c>
      <c r="G12" s="102" t="s">
        <v>111</v>
      </c>
      <c r="H12" s="108">
        <v>4634.7</v>
      </c>
      <c r="I12" s="108">
        <v>4158.8</v>
      </c>
      <c r="J12" s="108">
        <v>3801.6</v>
      </c>
      <c r="K12" s="107">
        <v>190</v>
      </c>
      <c r="L12" s="102" t="s">
        <v>105</v>
      </c>
      <c r="M12" s="102" t="s">
        <v>89</v>
      </c>
      <c r="N12" s="39" t="s">
        <v>91</v>
      </c>
      <c r="O12" s="108">
        <v>1217400.68</v>
      </c>
      <c r="P12" s="108">
        <v>0</v>
      </c>
      <c r="Q12" s="108">
        <v>0</v>
      </c>
      <c r="R12" s="108">
        <v>1217400.68</v>
      </c>
      <c r="S12" s="108">
        <v>262.67086974345699</v>
      </c>
      <c r="T12" s="94">
        <v>486.66986428463554</v>
      </c>
    </row>
    <row r="13" spans="1:20" ht="26.25" x14ac:dyDescent="0.4">
      <c r="A13" s="83">
        <v>2</v>
      </c>
      <c r="B13" s="84" t="s">
        <v>93</v>
      </c>
      <c r="C13" s="102">
        <v>1982</v>
      </c>
      <c r="D13" s="102">
        <v>2016</v>
      </c>
      <c r="E13" s="84" t="s">
        <v>90</v>
      </c>
      <c r="F13" s="102">
        <v>5</v>
      </c>
      <c r="G13" s="102" t="s">
        <v>112</v>
      </c>
      <c r="H13" s="108">
        <v>3913.2</v>
      </c>
      <c r="I13" s="108">
        <v>3443.4</v>
      </c>
      <c r="J13" s="108">
        <v>3443.4</v>
      </c>
      <c r="K13" s="107">
        <v>152</v>
      </c>
      <c r="L13" s="102" t="s">
        <v>105</v>
      </c>
      <c r="M13" s="102" t="s">
        <v>89</v>
      </c>
      <c r="N13" s="39" t="s">
        <v>91</v>
      </c>
      <c r="O13" s="108">
        <v>3757493.57</v>
      </c>
      <c r="P13" s="108">
        <v>0</v>
      </c>
      <c r="Q13" s="108">
        <v>0</v>
      </c>
      <c r="R13" s="108">
        <v>3757493.57</v>
      </c>
      <c r="S13" s="108">
        <v>960.20994837984256</v>
      </c>
      <c r="T13" s="94">
        <v>5973.586655167127</v>
      </c>
    </row>
    <row r="14" spans="1:20" ht="26.25" x14ac:dyDescent="0.4">
      <c r="A14" s="83">
        <v>3</v>
      </c>
      <c r="B14" s="84" t="s">
        <v>94</v>
      </c>
      <c r="C14" s="102">
        <v>1995</v>
      </c>
      <c r="D14" s="102">
        <v>2015</v>
      </c>
      <c r="E14" s="84" t="s">
        <v>90</v>
      </c>
      <c r="F14" s="102">
        <v>9</v>
      </c>
      <c r="G14" s="102" t="s">
        <v>112</v>
      </c>
      <c r="H14" s="108">
        <v>12180.7</v>
      </c>
      <c r="I14" s="108">
        <v>10849.3</v>
      </c>
      <c r="J14" s="108">
        <v>10849.3</v>
      </c>
      <c r="K14" s="107">
        <v>500</v>
      </c>
      <c r="L14" s="102" t="s">
        <v>105</v>
      </c>
      <c r="M14" s="102" t="s">
        <v>89</v>
      </c>
      <c r="N14" s="39" t="s">
        <v>91</v>
      </c>
      <c r="O14" s="108">
        <v>174120.8</v>
      </c>
      <c r="P14" s="108">
        <v>0</v>
      </c>
      <c r="Q14" s="108">
        <v>0</v>
      </c>
      <c r="R14" s="108">
        <v>174120.8</v>
      </c>
      <c r="S14" s="108">
        <v>14.294810643066489</v>
      </c>
      <c r="T14" s="94">
        <v>14.294810643066489</v>
      </c>
    </row>
    <row r="15" spans="1:20" ht="26.25" x14ac:dyDescent="0.4">
      <c r="A15" s="83">
        <v>4</v>
      </c>
      <c r="B15" s="84" t="s">
        <v>97</v>
      </c>
      <c r="C15" s="102">
        <v>1981</v>
      </c>
      <c r="D15" s="102">
        <v>2015</v>
      </c>
      <c r="E15" s="84" t="s">
        <v>88</v>
      </c>
      <c r="F15" s="102">
        <v>9</v>
      </c>
      <c r="G15" s="102" t="s">
        <v>113</v>
      </c>
      <c r="H15" s="108">
        <v>8863.2999999999993</v>
      </c>
      <c r="I15" s="108">
        <v>7831.5</v>
      </c>
      <c r="J15" s="108">
        <v>7831.5</v>
      </c>
      <c r="K15" s="107">
        <v>357</v>
      </c>
      <c r="L15" s="102" t="s">
        <v>105</v>
      </c>
      <c r="M15" s="102" t="s">
        <v>89</v>
      </c>
      <c r="N15" s="39" t="s">
        <v>91</v>
      </c>
      <c r="O15" s="108">
        <v>6300657.04</v>
      </c>
      <c r="P15" s="108">
        <v>0</v>
      </c>
      <c r="Q15" s="108">
        <v>0</v>
      </c>
      <c r="R15" s="108">
        <v>6300657.04</v>
      </c>
      <c r="S15" s="108">
        <v>710.87033497681455</v>
      </c>
      <c r="T15" s="94">
        <v>1109.2031184773166</v>
      </c>
    </row>
    <row r="16" spans="1:20" ht="26.25" x14ac:dyDescent="0.4">
      <c r="A16" s="83">
        <v>5</v>
      </c>
      <c r="B16" s="84" t="s">
        <v>84</v>
      </c>
      <c r="C16" s="102">
        <v>1982</v>
      </c>
      <c r="D16" s="102">
        <v>2015</v>
      </c>
      <c r="E16" s="84" t="s">
        <v>106</v>
      </c>
      <c r="F16" s="102">
        <v>9</v>
      </c>
      <c r="G16" s="102" t="s">
        <v>113</v>
      </c>
      <c r="H16" s="108">
        <v>8597.2000000000007</v>
      </c>
      <c r="I16" s="108">
        <v>7716.3</v>
      </c>
      <c r="J16" s="108">
        <v>7660.3</v>
      </c>
      <c r="K16" s="107">
        <v>370</v>
      </c>
      <c r="L16" s="102" t="s">
        <v>105</v>
      </c>
      <c r="M16" s="102" t="s">
        <v>89</v>
      </c>
      <c r="N16" s="39" t="s">
        <v>91</v>
      </c>
      <c r="O16" s="108">
        <v>120697.7</v>
      </c>
      <c r="P16" s="108">
        <v>0</v>
      </c>
      <c r="Q16" s="108">
        <v>0</v>
      </c>
      <c r="R16" s="108">
        <v>120697.7</v>
      </c>
      <c r="S16" s="108">
        <v>14.039187177220489</v>
      </c>
      <c r="T16" s="94">
        <v>14.039187177220489</v>
      </c>
    </row>
    <row r="17" spans="1:20" ht="26.25" x14ac:dyDescent="0.4">
      <c r="A17" s="81" t="s">
        <v>102</v>
      </c>
      <c r="B17" s="82"/>
      <c r="C17" s="102" t="s">
        <v>79</v>
      </c>
      <c r="D17" s="102" t="s">
        <v>79</v>
      </c>
      <c r="E17" s="102" t="s">
        <v>79</v>
      </c>
      <c r="F17" s="102" t="s">
        <v>79</v>
      </c>
      <c r="G17" s="102" t="s">
        <v>79</v>
      </c>
      <c r="H17" s="106">
        <f>SUM(H18:H34)</f>
        <v>136982.40000000002</v>
      </c>
      <c r="I17" s="106">
        <f t="shared" ref="I17:K17" si="0">SUM(I18:I34)</f>
        <v>119449.40000000002</v>
      </c>
      <c r="J17" s="106">
        <f t="shared" si="0"/>
        <v>113743.60000000002</v>
      </c>
      <c r="K17" s="107">
        <f t="shared" si="0"/>
        <v>3712</v>
      </c>
      <c r="L17" s="102" t="s">
        <v>79</v>
      </c>
      <c r="M17" s="102" t="s">
        <v>79</v>
      </c>
      <c r="N17" s="39" t="s">
        <v>79</v>
      </c>
      <c r="O17" s="106">
        <f>SUM(O18:O34)</f>
        <v>146860060.3363125</v>
      </c>
      <c r="P17" s="106">
        <f>SUM(P18:P20)</f>
        <v>4146432</v>
      </c>
      <c r="Q17" s="106">
        <f>SUM(Q18:Q20)</f>
        <v>0</v>
      </c>
      <c r="R17" s="106">
        <v>47943565.089999996</v>
      </c>
      <c r="S17" s="108">
        <f t="shared" ref="S17:S35" si="1">O17/H17</f>
        <v>1072.108974118664</v>
      </c>
      <c r="T17" s="94">
        <f>MAX(T18:T34)</f>
        <v>5506.3531291305089</v>
      </c>
    </row>
    <row r="18" spans="1:20" ht="26.25" x14ac:dyDescent="0.4">
      <c r="A18" s="83">
        <v>1</v>
      </c>
      <c r="B18" s="84" t="s">
        <v>84</v>
      </c>
      <c r="C18" s="102">
        <v>1982</v>
      </c>
      <c r="D18" s="102">
        <v>2015</v>
      </c>
      <c r="E18" s="84" t="s">
        <v>106</v>
      </c>
      <c r="F18" s="102">
        <v>9</v>
      </c>
      <c r="G18" s="102" t="s">
        <v>113</v>
      </c>
      <c r="H18" s="106">
        <v>8597.2000000000007</v>
      </c>
      <c r="I18" s="106">
        <v>7716.3</v>
      </c>
      <c r="J18" s="106">
        <v>7660.3</v>
      </c>
      <c r="K18" s="107">
        <v>370</v>
      </c>
      <c r="L18" s="102" t="s">
        <v>105</v>
      </c>
      <c r="M18" s="102" t="s">
        <v>89</v>
      </c>
      <c r="N18" s="39" t="s">
        <v>91</v>
      </c>
      <c r="O18" s="108">
        <v>6784672.5999999996</v>
      </c>
      <c r="P18" s="108">
        <v>4146432</v>
      </c>
      <c r="Q18" s="108">
        <v>0</v>
      </c>
      <c r="R18" s="108">
        <v>2638240.5999999996</v>
      </c>
      <c r="S18" s="108">
        <v>789.17235844228344</v>
      </c>
      <c r="T18" s="94">
        <v>1143.5351044526124</v>
      </c>
    </row>
    <row r="19" spans="1:20" ht="26.25" x14ac:dyDescent="0.4">
      <c r="A19" s="83">
        <v>2</v>
      </c>
      <c r="B19" s="84" t="s">
        <v>98</v>
      </c>
      <c r="C19" s="102">
        <v>1981</v>
      </c>
      <c r="D19" s="102">
        <v>2015</v>
      </c>
      <c r="E19" s="84" t="s">
        <v>106</v>
      </c>
      <c r="F19" s="102">
        <v>5</v>
      </c>
      <c r="G19" s="102" t="s">
        <v>112</v>
      </c>
      <c r="H19" s="106">
        <v>3965.2</v>
      </c>
      <c r="I19" s="106">
        <v>3485.8</v>
      </c>
      <c r="J19" s="106">
        <v>3424</v>
      </c>
      <c r="K19" s="107">
        <v>178</v>
      </c>
      <c r="L19" s="102" t="s">
        <v>105</v>
      </c>
      <c r="M19" s="102" t="s">
        <v>89</v>
      </c>
      <c r="N19" s="39" t="s">
        <v>108</v>
      </c>
      <c r="O19" s="108">
        <v>7152713.7700000005</v>
      </c>
      <c r="P19" s="108">
        <v>0</v>
      </c>
      <c r="Q19" s="108">
        <v>0</v>
      </c>
      <c r="R19" s="108">
        <v>7152713.7700000005</v>
      </c>
      <c r="S19" s="108">
        <v>1803.8721300312723</v>
      </c>
      <c r="T19" s="94">
        <v>4998.25</v>
      </c>
    </row>
    <row r="20" spans="1:20" ht="26.25" x14ac:dyDescent="0.4">
      <c r="A20" s="83">
        <v>3</v>
      </c>
      <c r="B20" s="84" t="s">
        <v>99</v>
      </c>
      <c r="C20" s="102">
        <v>1973</v>
      </c>
      <c r="D20" s="102">
        <v>2017</v>
      </c>
      <c r="E20" s="84" t="s">
        <v>106</v>
      </c>
      <c r="F20" s="102">
        <v>5</v>
      </c>
      <c r="G20" s="102" t="s">
        <v>112</v>
      </c>
      <c r="H20" s="106">
        <v>3822.6</v>
      </c>
      <c r="I20" s="106">
        <v>3360.4</v>
      </c>
      <c r="J20" s="106">
        <v>3360.4</v>
      </c>
      <c r="K20" s="107">
        <v>155</v>
      </c>
      <c r="L20" s="102" t="s">
        <v>105</v>
      </c>
      <c r="M20" s="102" t="s">
        <v>89</v>
      </c>
      <c r="N20" s="39" t="s">
        <v>108</v>
      </c>
      <c r="O20" s="108">
        <v>5582003.7400000002</v>
      </c>
      <c r="P20" s="108">
        <v>0</v>
      </c>
      <c r="Q20" s="108">
        <v>0</v>
      </c>
      <c r="R20" s="108">
        <v>5582003.7400000002</v>
      </c>
      <c r="S20" s="108">
        <v>1460.2636268508345</v>
      </c>
      <c r="T20" s="94">
        <v>5055.7957173128234</v>
      </c>
    </row>
    <row r="21" spans="1:20" ht="26.25" x14ac:dyDescent="0.4">
      <c r="A21" s="83">
        <v>4</v>
      </c>
      <c r="B21" s="84" t="s">
        <v>95</v>
      </c>
      <c r="C21" s="102">
        <v>1979</v>
      </c>
      <c r="D21" s="102">
        <v>2016</v>
      </c>
      <c r="E21" s="84" t="s">
        <v>106</v>
      </c>
      <c r="F21" s="102">
        <v>9</v>
      </c>
      <c r="G21" s="102" t="s">
        <v>113</v>
      </c>
      <c r="H21" s="108">
        <v>7590.3</v>
      </c>
      <c r="I21" s="108">
        <v>7004.9</v>
      </c>
      <c r="J21" s="108">
        <v>6957</v>
      </c>
      <c r="K21" s="107">
        <v>363</v>
      </c>
      <c r="L21" s="102" t="s">
        <v>105</v>
      </c>
      <c r="M21" s="102" t="s">
        <v>89</v>
      </c>
      <c r="N21" s="39" t="s">
        <v>91</v>
      </c>
      <c r="O21" s="108">
        <v>15094900.449999999</v>
      </c>
      <c r="P21" s="108">
        <v>0</v>
      </c>
      <c r="Q21" s="108">
        <v>0</v>
      </c>
      <c r="R21" s="108">
        <v>15094900.449999999</v>
      </c>
      <c r="S21" s="108">
        <v>1988.7093329644413</v>
      </c>
      <c r="T21" s="94">
        <v>4998.25</v>
      </c>
    </row>
    <row r="22" spans="1:20" ht="26.25" x14ac:dyDescent="0.4">
      <c r="A22" s="83">
        <v>5</v>
      </c>
      <c r="B22" s="84" t="s">
        <v>94</v>
      </c>
      <c r="C22" s="102">
        <v>1995</v>
      </c>
      <c r="D22" s="102">
        <v>2015</v>
      </c>
      <c r="E22" s="84" t="s">
        <v>90</v>
      </c>
      <c r="F22" s="102">
        <v>9</v>
      </c>
      <c r="G22" s="102" t="s">
        <v>112</v>
      </c>
      <c r="H22" s="106">
        <v>12180.7</v>
      </c>
      <c r="I22" s="106">
        <v>10849.3</v>
      </c>
      <c r="J22" s="106">
        <v>10849.3</v>
      </c>
      <c r="K22" s="107">
        <v>500</v>
      </c>
      <c r="L22" s="102" t="s">
        <v>105</v>
      </c>
      <c r="M22" s="102" t="s">
        <v>89</v>
      </c>
      <c r="N22" s="39" t="s">
        <v>91</v>
      </c>
      <c r="O22" s="108">
        <v>14320790.300000001</v>
      </c>
      <c r="P22" s="108">
        <v>0</v>
      </c>
      <c r="Q22" s="108">
        <v>0</v>
      </c>
      <c r="R22" s="108">
        <v>14320790.300000001</v>
      </c>
      <c r="S22" s="108">
        <v>1175.6951817219044</v>
      </c>
      <c r="T22" s="94">
        <v>5506.3531291305089</v>
      </c>
    </row>
    <row r="23" spans="1:20" ht="26.25" x14ac:dyDescent="0.4">
      <c r="A23" s="83">
        <v>6</v>
      </c>
      <c r="B23" s="84" t="s">
        <v>96</v>
      </c>
      <c r="C23" s="102">
        <v>1985</v>
      </c>
      <c r="D23" s="102">
        <v>2018</v>
      </c>
      <c r="E23" s="84" t="s">
        <v>88</v>
      </c>
      <c r="F23" s="102">
        <v>9</v>
      </c>
      <c r="G23" s="102" t="s">
        <v>111</v>
      </c>
      <c r="H23" s="108">
        <v>5367.9</v>
      </c>
      <c r="I23" s="108">
        <v>4145.6000000000004</v>
      </c>
      <c r="J23" s="108">
        <v>3643.5</v>
      </c>
      <c r="K23" s="107">
        <v>300</v>
      </c>
      <c r="L23" s="102" t="s">
        <v>105</v>
      </c>
      <c r="M23" s="102" t="s">
        <v>89</v>
      </c>
      <c r="N23" s="39" t="s">
        <v>107</v>
      </c>
      <c r="O23" s="108">
        <v>3601876.7</v>
      </c>
      <c r="P23" s="108">
        <v>0</v>
      </c>
      <c r="Q23" s="108">
        <v>0</v>
      </c>
      <c r="R23" s="108">
        <v>3601876.7</v>
      </c>
      <c r="S23" s="108">
        <v>671.00294342294012</v>
      </c>
      <c r="T23" s="94">
        <v>915.73986102572712</v>
      </c>
    </row>
    <row r="24" spans="1:20" ht="26.25" x14ac:dyDescent="0.4">
      <c r="A24" s="83">
        <v>7</v>
      </c>
      <c r="B24" s="84" t="s">
        <v>110</v>
      </c>
      <c r="C24" s="102">
        <v>1975</v>
      </c>
      <c r="D24" s="102"/>
      <c r="E24" s="84" t="s">
        <v>106</v>
      </c>
      <c r="F24" s="102" t="s">
        <v>112</v>
      </c>
      <c r="G24" s="102" t="s">
        <v>112</v>
      </c>
      <c r="H24" s="108">
        <v>5911.9</v>
      </c>
      <c r="I24" s="108">
        <v>3394.8</v>
      </c>
      <c r="J24" s="108">
        <v>3394.8</v>
      </c>
      <c r="K24" s="107">
        <v>170</v>
      </c>
      <c r="L24" s="102" t="s">
        <v>105</v>
      </c>
      <c r="M24" s="102" t="s">
        <v>89</v>
      </c>
      <c r="N24" s="39" t="s">
        <v>91</v>
      </c>
      <c r="O24" s="108">
        <v>6012472.5700000003</v>
      </c>
      <c r="P24" s="108">
        <v>0</v>
      </c>
      <c r="Q24" s="108">
        <v>0</v>
      </c>
      <c r="R24" s="108">
        <v>6012472.5700000003</v>
      </c>
      <c r="S24" s="108">
        <v>1017.0118861956394</v>
      </c>
      <c r="T24" s="94">
        <v>3295.4442580219556</v>
      </c>
    </row>
    <row r="25" spans="1:20" ht="26.25" x14ac:dyDescent="0.4">
      <c r="A25" s="83">
        <v>8</v>
      </c>
      <c r="B25" s="84" t="s">
        <v>114</v>
      </c>
      <c r="C25" s="102">
        <v>2004</v>
      </c>
      <c r="D25" s="102"/>
      <c r="E25" s="84" t="s">
        <v>106</v>
      </c>
      <c r="F25" s="102" t="s">
        <v>112</v>
      </c>
      <c r="G25" s="102" t="s">
        <v>112</v>
      </c>
      <c r="H25" s="108">
        <v>6988.9</v>
      </c>
      <c r="I25" s="108">
        <v>6308.3</v>
      </c>
      <c r="J25" s="108">
        <v>6308.3</v>
      </c>
      <c r="K25" s="107">
        <v>305</v>
      </c>
      <c r="L25" s="102" t="s">
        <v>105</v>
      </c>
      <c r="M25" s="102" t="s">
        <v>89</v>
      </c>
      <c r="N25" s="39" t="s">
        <v>91</v>
      </c>
      <c r="O25" s="108">
        <v>8567836.1099999994</v>
      </c>
      <c r="P25" s="108">
        <v>0</v>
      </c>
      <c r="Q25" s="108">
        <v>0</v>
      </c>
      <c r="R25" s="108">
        <v>8567836.1099999994</v>
      </c>
      <c r="S25" s="108">
        <v>1225.9205468671751</v>
      </c>
      <c r="T25" s="94">
        <v>1978.2321166421038</v>
      </c>
    </row>
    <row r="26" spans="1:20" ht="26.25" x14ac:dyDescent="0.4">
      <c r="A26" s="83">
        <v>9</v>
      </c>
      <c r="B26" s="84" t="s">
        <v>83</v>
      </c>
      <c r="C26" s="102">
        <v>1981</v>
      </c>
      <c r="D26" s="102"/>
      <c r="E26" s="84" t="s">
        <v>106</v>
      </c>
      <c r="F26" s="102">
        <v>9</v>
      </c>
      <c r="G26" s="102" t="s">
        <v>113</v>
      </c>
      <c r="H26" s="106">
        <v>8719.1</v>
      </c>
      <c r="I26" s="106">
        <v>7825</v>
      </c>
      <c r="J26" s="106">
        <v>7825</v>
      </c>
      <c r="K26" s="107">
        <v>380</v>
      </c>
      <c r="L26" s="102" t="s">
        <v>105</v>
      </c>
      <c r="M26" s="102" t="s">
        <v>89</v>
      </c>
      <c r="N26" s="39" t="s">
        <v>91</v>
      </c>
      <c r="O26" s="108">
        <v>9035816.6699999999</v>
      </c>
      <c r="P26" s="108">
        <v>0</v>
      </c>
      <c r="Q26" s="108">
        <v>0</v>
      </c>
      <c r="R26" s="108">
        <v>9035816.6699999999</v>
      </c>
      <c r="S26" s="108">
        <v>1036.3244681217097</v>
      </c>
      <c r="T26" s="94">
        <v>1127.547567982934</v>
      </c>
    </row>
    <row r="27" spans="1:20" ht="26.25" x14ac:dyDescent="0.4">
      <c r="A27" s="83">
        <v>10</v>
      </c>
      <c r="B27" s="84" t="s">
        <v>85</v>
      </c>
      <c r="C27" s="102">
        <v>1983</v>
      </c>
      <c r="D27" s="102"/>
      <c r="E27" s="84" t="s">
        <v>106</v>
      </c>
      <c r="F27" s="102">
        <v>9</v>
      </c>
      <c r="G27" s="102" t="s">
        <v>113</v>
      </c>
      <c r="H27" s="106">
        <v>8604</v>
      </c>
      <c r="I27" s="106">
        <v>7732.2</v>
      </c>
      <c r="J27" s="106">
        <v>7732.2</v>
      </c>
      <c r="K27" s="107">
        <v>380</v>
      </c>
      <c r="L27" s="102" t="s">
        <v>105</v>
      </c>
      <c r="M27" s="102" t="s">
        <v>89</v>
      </c>
      <c r="N27" s="39" t="s">
        <v>91</v>
      </c>
      <c r="O27" s="108">
        <v>9035790.4899999984</v>
      </c>
      <c r="P27" s="108">
        <v>0</v>
      </c>
      <c r="Q27" s="108">
        <v>0</v>
      </c>
      <c r="R27" s="108">
        <v>9035790.4899999984</v>
      </c>
      <c r="S27" s="108">
        <v>1050.1848547187353</v>
      </c>
      <c r="T27" s="94">
        <v>1142.6313342631333</v>
      </c>
    </row>
    <row r="28" spans="1:20" ht="26.25" x14ac:dyDescent="0.4">
      <c r="A28" s="83">
        <v>11</v>
      </c>
      <c r="B28" s="84" t="s">
        <v>115</v>
      </c>
      <c r="C28" s="102">
        <v>1984</v>
      </c>
      <c r="D28" s="102"/>
      <c r="E28" s="84" t="s">
        <v>106</v>
      </c>
      <c r="F28" s="102">
        <v>9</v>
      </c>
      <c r="G28" s="102" t="s">
        <v>117</v>
      </c>
      <c r="H28" s="106">
        <v>9052.5</v>
      </c>
      <c r="I28" s="106">
        <v>5819.6</v>
      </c>
      <c r="J28" s="106">
        <v>5819.6</v>
      </c>
      <c r="K28" s="107">
        <v>262</v>
      </c>
      <c r="L28" s="102" t="s">
        <v>105</v>
      </c>
      <c r="M28" s="102" t="s">
        <v>89</v>
      </c>
      <c r="N28" s="39" t="s">
        <v>91</v>
      </c>
      <c r="O28" s="108">
        <v>6799891.0399999991</v>
      </c>
      <c r="P28" s="108">
        <v>0</v>
      </c>
      <c r="Q28" s="108">
        <v>0</v>
      </c>
      <c r="R28" s="108">
        <v>6799891.0399999991</v>
      </c>
      <c r="S28" s="108">
        <v>751.16167246616942</v>
      </c>
      <c r="T28" s="94">
        <v>814.51532725766367</v>
      </c>
    </row>
    <row r="29" spans="1:20" ht="26.25" x14ac:dyDescent="0.4">
      <c r="A29" s="83">
        <v>12</v>
      </c>
      <c r="B29" s="84" t="s">
        <v>116</v>
      </c>
      <c r="C29" s="102">
        <v>1986</v>
      </c>
      <c r="D29" s="102"/>
      <c r="E29" s="84" t="s">
        <v>106</v>
      </c>
      <c r="F29" s="102">
        <v>9</v>
      </c>
      <c r="G29" s="102" t="s">
        <v>113</v>
      </c>
      <c r="H29" s="106">
        <v>8634</v>
      </c>
      <c r="I29" s="106">
        <v>7746.5</v>
      </c>
      <c r="J29" s="106">
        <v>7730.1</v>
      </c>
      <c r="K29" s="107">
        <v>349</v>
      </c>
      <c r="L29" s="102" t="s">
        <v>105</v>
      </c>
      <c r="M29" s="102" t="s">
        <v>89</v>
      </c>
      <c r="N29" s="39" t="s">
        <v>91</v>
      </c>
      <c r="O29" s="108">
        <v>9035938.7899999991</v>
      </c>
      <c r="P29" s="108">
        <v>0</v>
      </c>
      <c r="Q29" s="108">
        <v>0</v>
      </c>
      <c r="R29" s="108">
        <v>9035938.7899999991</v>
      </c>
      <c r="S29" s="108">
        <v>1046.5530217743803</v>
      </c>
      <c r="T29" s="94">
        <v>1138.6611072504054</v>
      </c>
    </row>
    <row r="30" spans="1:20" ht="26.25" x14ac:dyDescent="0.4">
      <c r="A30" s="83">
        <v>13</v>
      </c>
      <c r="B30" s="84" t="s">
        <v>118</v>
      </c>
      <c r="C30" s="102">
        <v>1983</v>
      </c>
      <c r="D30" s="102"/>
      <c r="E30" s="84" t="s">
        <v>106</v>
      </c>
      <c r="F30" s="102" t="s">
        <v>123</v>
      </c>
      <c r="G30" s="102">
        <v>3</v>
      </c>
      <c r="H30" s="106">
        <v>9222.1</v>
      </c>
      <c r="I30" s="106">
        <v>9222.1</v>
      </c>
      <c r="J30" s="106">
        <v>8177.3</v>
      </c>
      <c r="K30" s="107" t="s">
        <v>124</v>
      </c>
      <c r="L30" s="102" t="s">
        <v>105</v>
      </c>
      <c r="M30" s="102" t="s">
        <v>89</v>
      </c>
      <c r="N30" s="39" t="s">
        <v>91</v>
      </c>
      <c r="O30" s="108">
        <v>16185630.706312522</v>
      </c>
      <c r="P30" s="108">
        <v>0</v>
      </c>
      <c r="Q30" s="108">
        <v>0</v>
      </c>
      <c r="R30" s="108">
        <v>16185630.706312522</v>
      </c>
      <c r="S30" s="108">
        <v>1755.0916500919011</v>
      </c>
      <c r="T30" s="94">
        <v>1599.0717949274026</v>
      </c>
    </row>
    <row r="31" spans="1:20" ht="26.25" x14ac:dyDescent="0.4">
      <c r="A31" s="83">
        <v>14</v>
      </c>
      <c r="B31" s="84" t="s">
        <v>119</v>
      </c>
      <c r="C31" s="102">
        <v>1996</v>
      </c>
      <c r="D31" s="102" t="s">
        <v>125</v>
      </c>
      <c r="E31" s="84" t="s">
        <v>106</v>
      </c>
      <c r="F31" s="102" t="s">
        <v>126</v>
      </c>
      <c r="G31" s="102">
        <v>3</v>
      </c>
      <c r="H31" s="106">
        <v>10830</v>
      </c>
      <c r="I31" s="106">
        <v>7342.6</v>
      </c>
      <c r="J31" s="106">
        <v>6528.8</v>
      </c>
      <c r="K31" s="107" t="s">
        <v>127</v>
      </c>
      <c r="L31" s="102" t="s">
        <v>105</v>
      </c>
      <c r="M31" s="102" t="s">
        <v>89</v>
      </c>
      <c r="N31" s="39" t="s">
        <v>91</v>
      </c>
      <c r="O31" s="108">
        <v>2356132.7999999998</v>
      </c>
      <c r="P31" s="108">
        <v>0</v>
      </c>
      <c r="Q31" s="108">
        <v>0</v>
      </c>
      <c r="R31" s="108">
        <v>2356132.7999999998</v>
      </c>
      <c r="S31" s="108">
        <v>217.55612188365649</v>
      </c>
      <c r="T31" s="94">
        <v>226.94367497691599</v>
      </c>
    </row>
    <row r="32" spans="1:20" ht="26.25" x14ac:dyDescent="0.4">
      <c r="A32" s="83">
        <v>15</v>
      </c>
      <c r="B32" s="84" t="s">
        <v>120</v>
      </c>
      <c r="C32" s="102">
        <v>1995</v>
      </c>
      <c r="D32" s="102" t="s">
        <v>125</v>
      </c>
      <c r="E32" s="84" t="s">
        <v>106</v>
      </c>
      <c r="F32" s="102" t="s">
        <v>126</v>
      </c>
      <c r="G32" s="102">
        <v>5</v>
      </c>
      <c r="H32" s="106">
        <v>12058.8</v>
      </c>
      <c r="I32" s="106">
        <v>12058.800000000001</v>
      </c>
      <c r="J32" s="106">
        <v>10739.7</v>
      </c>
      <c r="K32" s="107" t="s">
        <v>128</v>
      </c>
      <c r="L32" s="102" t="s">
        <v>105</v>
      </c>
      <c r="M32" s="102" t="s">
        <v>89</v>
      </c>
      <c r="N32" s="39" t="s">
        <v>91</v>
      </c>
      <c r="O32" s="108">
        <v>11380664</v>
      </c>
      <c r="P32" s="108">
        <v>0</v>
      </c>
      <c r="Q32" s="108">
        <v>0</v>
      </c>
      <c r="R32" s="108">
        <v>11380664</v>
      </c>
      <c r="S32" s="108">
        <v>943.76422197896977</v>
      </c>
      <c r="T32" s="94">
        <v>1019.0897933459383</v>
      </c>
    </row>
    <row r="33" spans="1:20" ht="26.25" x14ac:dyDescent="0.4">
      <c r="A33" s="83">
        <v>16</v>
      </c>
      <c r="B33" s="84" t="s">
        <v>121</v>
      </c>
      <c r="C33" s="102">
        <v>1987</v>
      </c>
      <c r="D33" s="102"/>
      <c r="E33" s="84" t="s">
        <v>106</v>
      </c>
      <c r="F33" s="102" t="s">
        <v>126</v>
      </c>
      <c r="G33" s="102">
        <v>4</v>
      </c>
      <c r="H33" s="106">
        <v>8661.7999999999993</v>
      </c>
      <c r="I33" s="106">
        <v>8661.7999999999993</v>
      </c>
      <c r="J33" s="106">
        <v>7775</v>
      </c>
      <c r="K33" s="107" t="s">
        <v>129</v>
      </c>
      <c r="L33" s="102" t="s">
        <v>105</v>
      </c>
      <c r="M33" s="102" t="s">
        <v>89</v>
      </c>
      <c r="N33" s="39" t="s">
        <v>91</v>
      </c>
      <c r="O33" s="108">
        <v>9074531.1999999993</v>
      </c>
      <c r="P33" s="108">
        <v>0</v>
      </c>
      <c r="Q33" s="108">
        <v>0</v>
      </c>
      <c r="R33" s="108">
        <v>9074531.1999999993</v>
      </c>
      <c r="S33" s="108">
        <v>1047.6495878454825</v>
      </c>
      <c r="T33" s="94">
        <v>1135.0065806183472</v>
      </c>
    </row>
    <row r="34" spans="1:20" ht="26.25" x14ac:dyDescent="0.4">
      <c r="A34" s="83">
        <v>17</v>
      </c>
      <c r="B34" s="84" t="s">
        <v>122</v>
      </c>
      <c r="C34" s="102">
        <v>1993</v>
      </c>
      <c r="D34" s="102"/>
      <c r="E34" s="84" t="s">
        <v>106</v>
      </c>
      <c r="F34" s="102" t="s">
        <v>126</v>
      </c>
      <c r="G34" s="102">
        <v>3</v>
      </c>
      <c r="H34" s="106">
        <v>6775.4000000000005</v>
      </c>
      <c r="I34" s="106">
        <v>6775.4000000000005</v>
      </c>
      <c r="J34" s="106">
        <v>5818.3</v>
      </c>
      <c r="K34" s="107" t="s">
        <v>130</v>
      </c>
      <c r="L34" s="102" t="s">
        <v>105</v>
      </c>
      <c r="M34" s="102" t="s">
        <v>89</v>
      </c>
      <c r="N34" s="39" t="s">
        <v>91</v>
      </c>
      <c r="O34" s="108">
        <v>6838398.3999999994</v>
      </c>
      <c r="P34" s="108">
        <v>0</v>
      </c>
      <c r="Q34" s="108">
        <v>0</v>
      </c>
      <c r="R34" s="108">
        <v>6838398.3999999994</v>
      </c>
      <c r="S34" s="108">
        <v>1009.2981078607903</v>
      </c>
      <c r="T34" s="94">
        <v>1088.2604717064673</v>
      </c>
    </row>
    <row r="35" spans="1:20" ht="26.25" x14ac:dyDescent="0.4">
      <c r="A35" s="81" t="s">
        <v>103</v>
      </c>
      <c r="B35" s="82"/>
      <c r="C35" s="102" t="s">
        <v>79</v>
      </c>
      <c r="D35" s="102" t="s">
        <v>79</v>
      </c>
      <c r="E35" s="102" t="s">
        <v>79</v>
      </c>
      <c r="F35" s="102" t="s">
        <v>79</v>
      </c>
      <c r="G35" s="102" t="s">
        <v>79</v>
      </c>
      <c r="H35" s="106">
        <f>H36+H37</f>
        <v>13712.699999999999</v>
      </c>
      <c r="I35" s="106">
        <f>I36+I37</f>
        <v>12166.6</v>
      </c>
      <c r="J35" s="106">
        <f>J36+J37</f>
        <v>11718.300000000001</v>
      </c>
      <c r="K35" s="107">
        <f>K36+K37</f>
        <v>547</v>
      </c>
      <c r="L35" s="102" t="s">
        <v>79</v>
      </c>
      <c r="M35" s="102" t="s">
        <v>79</v>
      </c>
      <c r="N35" s="39" t="s">
        <v>79</v>
      </c>
      <c r="O35" s="106">
        <f>SUM(O36:O37)</f>
        <v>21856214.649999999</v>
      </c>
      <c r="P35" s="106">
        <f>P36+P37</f>
        <v>0</v>
      </c>
      <c r="Q35" s="106">
        <f>Q36+Q37</f>
        <v>0</v>
      </c>
      <c r="R35" s="106">
        <v>21856214.649999999</v>
      </c>
      <c r="S35" s="108">
        <f t="shared" si="1"/>
        <v>1593.8666090558388</v>
      </c>
      <c r="T35" s="94">
        <f>MAX(T36:T37)</f>
        <v>5633.9843169275355</v>
      </c>
    </row>
    <row r="36" spans="1:20" ht="26.25" x14ac:dyDescent="0.4">
      <c r="A36" s="83">
        <v>1</v>
      </c>
      <c r="B36" s="84" t="s">
        <v>100</v>
      </c>
      <c r="C36" s="102">
        <v>1981</v>
      </c>
      <c r="D36" s="102">
        <v>2016</v>
      </c>
      <c r="E36" s="84" t="s">
        <v>90</v>
      </c>
      <c r="F36" s="102">
        <v>5</v>
      </c>
      <c r="G36" s="102" t="s">
        <v>112</v>
      </c>
      <c r="H36" s="106">
        <v>3982.4</v>
      </c>
      <c r="I36" s="106">
        <v>3501.5</v>
      </c>
      <c r="J36" s="106">
        <v>3375.6</v>
      </c>
      <c r="K36" s="107">
        <v>165</v>
      </c>
      <c r="L36" s="102" t="s">
        <v>105</v>
      </c>
      <c r="M36" s="102" t="s">
        <v>89</v>
      </c>
      <c r="N36" s="39" t="s">
        <v>91</v>
      </c>
      <c r="O36" s="108">
        <v>7550257.2599999998</v>
      </c>
      <c r="P36" s="108">
        <v>0</v>
      </c>
      <c r="Q36" s="108">
        <v>0</v>
      </c>
      <c r="R36" s="108">
        <v>7550257.2599999998</v>
      </c>
      <c r="S36" s="108">
        <v>1895.9063027320208</v>
      </c>
      <c r="T36" s="94">
        <v>4998.25</v>
      </c>
    </row>
    <row r="37" spans="1:20" ht="26.25" x14ac:dyDescent="0.4">
      <c r="A37" s="83">
        <v>2</v>
      </c>
      <c r="B37" s="84" t="s">
        <v>101</v>
      </c>
      <c r="C37" s="102">
        <v>1999</v>
      </c>
      <c r="D37" s="102">
        <v>2016</v>
      </c>
      <c r="E37" s="95" t="s">
        <v>90</v>
      </c>
      <c r="F37" s="102">
        <v>9</v>
      </c>
      <c r="G37" s="102" t="s">
        <v>113</v>
      </c>
      <c r="H37" s="106">
        <v>9730.2999999999993</v>
      </c>
      <c r="I37" s="106">
        <v>8665.1</v>
      </c>
      <c r="J37" s="106">
        <v>8342.7000000000007</v>
      </c>
      <c r="K37" s="107">
        <v>382</v>
      </c>
      <c r="L37" s="102" t="s">
        <v>105</v>
      </c>
      <c r="M37" s="102" t="s">
        <v>89</v>
      </c>
      <c r="N37" s="39" t="s">
        <v>91</v>
      </c>
      <c r="O37" s="108">
        <v>14305957.390000001</v>
      </c>
      <c r="P37" s="108">
        <v>0</v>
      </c>
      <c r="Q37" s="108">
        <v>0</v>
      </c>
      <c r="R37" s="108">
        <v>14305957.390000001</v>
      </c>
      <c r="S37" s="108">
        <v>1470.2483366391582</v>
      </c>
      <c r="T37" s="94">
        <v>5633.9843169275355</v>
      </c>
    </row>
    <row r="40" spans="1:20" ht="26.25" x14ac:dyDescent="0.4">
      <c r="A40" s="101" t="s">
        <v>139</v>
      </c>
    </row>
    <row r="41" spans="1:20" ht="26.25" x14ac:dyDescent="0.4">
      <c r="A41" s="101" t="s">
        <v>140</v>
      </c>
    </row>
  </sheetData>
  <mergeCells count="28">
    <mergeCell ref="E1:F1"/>
    <mergeCell ref="M1:T1"/>
    <mergeCell ref="M2:T3"/>
    <mergeCell ref="A4:T4"/>
    <mergeCell ref="A6:A9"/>
    <mergeCell ref="B6:B9"/>
    <mergeCell ref="C6:D6"/>
    <mergeCell ref="E6:E9"/>
    <mergeCell ref="F6:F9"/>
    <mergeCell ref="C7:C9"/>
    <mergeCell ref="D7:D9"/>
    <mergeCell ref="O10:R10"/>
    <mergeCell ref="O6:R6"/>
    <mergeCell ref="S6:S8"/>
    <mergeCell ref="I7:I8"/>
    <mergeCell ref="J7:J8"/>
    <mergeCell ref="O7:O8"/>
    <mergeCell ref="I6:J6"/>
    <mergeCell ref="K6:K8"/>
    <mergeCell ref="L6:L9"/>
    <mergeCell ref="M6:M9"/>
    <mergeCell ref="N6:N9"/>
    <mergeCell ref="T6:T8"/>
    <mergeCell ref="P7:P8"/>
    <mergeCell ref="Q7:Q8"/>
    <mergeCell ref="G6:G9"/>
    <mergeCell ref="R7:R8"/>
    <mergeCell ref="H6:H8"/>
  </mergeCells>
  <pageMargins left="0.7" right="0.7" top="0.75" bottom="0.75" header="0.3" footer="0.3"/>
  <pageSetup paperSize="9" scale="2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7" zoomScale="80" zoomScaleNormal="80" workbookViewId="0">
      <selection activeCell="E5" sqref="E5"/>
    </sheetView>
  </sheetViews>
  <sheetFormatPr defaultRowHeight="15" x14ac:dyDescent="0.25"/>
  <cols>
    <col min="1" max="1" width="22.28515625" customWidth="1"/>
    <col min="2" max="2" width="58.140625" customWidth="1"/>
    <col min="3" max="3" width="30.85546875" customWidth="1"/>
  </cols>
  <sheetData>
    <row r="1" spans="1:3" ht="38.25" customHeight="1" x14ac:dyDescent="0.25">
      <c r="B1" s="109" t="s">
        <v>141</v>
      </c>
      <c r="C1" s="109"/>
    </row>
    <row r="2" spans="1:3" ht="65.25" customHeight="1" x14ac:dyDescent="0.25">
      <c r="B2" s="110" t="s">
        <v>142</v>
      </c>
      <c r="C2" s="110"/>
    </row>
    <row r="3" spans="1:3" ht="52.5" customHeight="1" x14ac:dyDescent="0.25">
      <c r="B3" s="111" t="s">
        <v>148</v>
      </c>
      <c r="C3" s="111"/>
    </row>
    <row r="4" spans="1:3" ht="97.5" customHeight="1" x14ac:dyDescent="0.25">
      <c r="A4" s="8" t="s">
        <v>143</v>
      </c>
      <c r="B4" s="8"/>
      <c r="C4" s="8"/>
    </row>
    <row r="6" spans="1:3" ht="37.5" x14ac:dyDescent="0.25">
      <c r="A6" s="6" t="s">
        <v>58</v>
      </c>
      <c r="B6" s="7"/>
      <c r="C6" s="1" t="s">
        <v>59</v>
      </c>
    </row>
    <row r="7" spans="1:3" ht="18.75" x14ac:dyDescent="0.3">
      <c r="A7" s="4" t="s">
        <v>60</v>
      </c>
      <c r="B7" s="5"/>
      <c r="C7" s="2">
        <v>11570369.789999999</v>
      </c>
    </row>
    <row r="8" spans="1:3" ht="37.5" customHeight="1" x14ac:dyDescent="0.3">
      <c r="A8" s="4" t="s">
        <v>61</v>
      </c>
      <c r="B8" s="5"/>
      <c r="C8" s="2">
        <v>0</v>
      </c>
    </row>
    <row r="9" spans="1:3" ht="18.75" x14ac:dyDescent="0.3">
      <c r="A9" s="4" t="s">
        <v>62</v>
      </c>
      <c r="B9" s="5"/>
      <c r="C9" s="2">
        <v>0</v>
      </c>
    </row>
    <row r="10" spans="1:3" ht="18.75" x14ac:dyDescent="0.3">
      <c r="A10" s="4" t="s">
        <v>63</v>
      </c>
      <c r="B10" s="5"/>
      <c r="C10" s="2">
        <v>0</v>
      </c>
    </row>
    <row r="11" spans="1:3" ht="22.5" customHeight="1" x14ac:dyDescent="0.3">
      <c r="A11" s="4" t="s">
        <v>64</v>
      </c>
      <c r="B11" s="5"/>
      <c r="C11" s="2">
        <f>C7-C8-C9-C10</f>
        <v>11570369.789999999</v>
      </c>
    </row>
    <row r="12" spans="1:3" ht="37.5" x14ac:dyDescent="0.25">
      <c r="A12" s="6" t="s">
        <v>58</v>
      </c>
      <c r="B12" s="7"/>
      <c r="C12" s="1" t="s">
        <v>65</v>
      </c>
    </row>
    <row r="13" spans="1:3" ht="18.75" x14ac:dyDescent="0.3">
      <c r="A13" s="4" t="s">
        <v>60</v>
      </c>
      <c r="B13" s="5"/>
      <c r="C13" s="2">
        <v>146860060.3363125</v>
      </c>
    </row>
    <row r="14" spans="1:3" ht="41.25" customHeight="1" x14ac:dyDescent="0.3">
      <c r="A14" s="4" t="s">
        <v>61</v>
      </c>
      <c r="B14" s="5"/>
      <c r="C14" s="2">
        <v>0</v>
      </c>
    </row>
    <row r="15" spans="1:3" ht="18.75" x14ac:dyDescent="0.3">
      <c r="A15" s="4" t="s">
        <v>62</v>
      </c>
      <c r="B15" s="5"/>
      <c r="C15" s="2">
        <v>4146432</v>
      </c>
    </row>
    <row r="16" spans="1:3" ht="18.75" x14ac:dyDescent="0.3">
      <c r="A16" s="4" t="s">
        <v>63</v>
      </c>
      <c r="B16" s="5"/>
      <c r="C16" s="2">
        <v>0</v>
      </c>
    </row>
    <row r="17" spans="1:3" ht="18.75" x14ac:dyDescent="0.3">
      <c r="A17" s="4" t="s">
        <v>64</v>
      </c>
      <c r="B17" s="5"/>
      <c r="C17" s="2">
        <f>C13-C14-C15-C16</f>
        <v>142713628.3363125</v>
      </c>
    </row>
    <row r="18" spans="1:3" ht="37.5" x14ac:dyDescent="0.25">
      <c r="A18" s="6" t="s">
        <v>58</v>
      </c>
      <c r="B18" s="7"/>
      <c r="C18" s="1" t="s">
        <v>66</v>
      </c>
    </row>
    <row r="19" spans="1:3" ht="18.75" x14ac:dyDescent="0.3">
      <c r="A19" s="4" t="s">
        <v>60</v>
      </c>
      <c r="B19" s="5"/>
      <c r="C19" s="2">
        <v>21856214.649999999</v>
      </c>
    </row>
    <row r="20" spans="1:3" ht="18.75" x14ac:dyDescent="0.3">
      <c r="A20" s="4" t="s">
        <v>61</v>
      </c>
      <c r="B20" s="5"/>
      <c r="C20" s="2">
        <v>0</v>
      </c>
    </row>
    <row r="21" spans="1:3" ht="18.75" x14ac:dyDescent="0.3">
      <c r="A21" s="4" t="s">
        <v>62</v>
      </c>
      <c r="B21" s="5"/>
      <c r="C21" s="2">
        <v>0</v>
      </c>
    </row>
    <row r="22" spans="1:3" ht="18.75" x14ac:dyDescent="0.3">
      <c r="A22" s="4" t="s">
        <v>63</v>
      </c>
      <c r="B22" s="5"/>
      <c r="C22" s="2">
        <v>0</v>
      </c>
    </row>
    <row r="23" spans="1:3" ht="18.75" x14ac:dyDescent="0.3">
      <c r="A23" s="4" t="s">
        <v>64</v>
      </c>
      <c r="B23" s="5"/>
      <c r="C23" s="2">
        <f>C19-C20-C21-C22</f>
        <v>21856214.649999999</v>
      </c>
    </row>
    <row r="24" spans="1:3" ht="114" customHeight="1" x14ac:dyDescent="0.25">
      <c r="A24" s="6" t="s">
        <v>67</v>
      </c>
      <c r="B24" s="7"/>
      <c r="C24" s="1" t="s">
        <v>68</v>
      </c>
    </row>
    <row r="25" spans="1:3" ht="18.75" x14ac:dyDescent="0.3">
      <c r="A25" s="4" t="s">
        <v>60</v>
      </c>
      <c r="B25" s="5"/>
      <c r="C25" s="2">
        <v>0</v>
      </c>
    </row>
    <row r="26" spans="1:3" ht="18.75" x14ac:dyDescent="0.3">
      <c r="A26" s="4" t="s">
        <v>62</v>
      </c>
      <c r="B26" s="5"/>
      <c r="C26" s="2">
        <v>0</v>
      </c>
    </row>
    <row r="27" spans="1:3" ht="18.75" x14ac:dyDescent="0.3">
      <c r="A27" s="4" t="s">
        <v>63</v>
      </c>
      <c r="B27" s="5"/>
      <c r="C27" s="2">
        <v>0</v>
      </c>
    </row>
    <row r="28" spans="1:3" ht="18.75" x14ac:dyDescent="0.3">
      <c r="A28" s="4" t="s">
        <v>64</v>
      </c>
      <c r="B28" s="5"/>
      <c r="C28" s="2">
        <v>0</v>
      </c>
    </row>
    <row r="30" spans="1:3" ht="15.75" x14ac:dyDescent="0.25">
      <c r="A30" s="112" t="s">
        <v>139</v>
      </c>
    </row>
    <row r="31" spans="1:3" ht="15.75" x14ac:dyDescent="0.25">
      <c r="A31" s="112" t="s">
        <v>140</v>
      </c>
    </row>
  </sheetData>
  <mergeCells count="27">
    <mergeCell ref="B1:C1"/>
    <mergeCell ref="B2:C2"/>
    <mergeCell ref="B3:C3"/>
    <mergeCell ref="A4:C4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zoomScale="70" zoomScaleNormal="70" workbookViewId="0">
      <selection activeCell="D51" sqref="D51"/>
    </sheetView>
  </sheetViews>
  <sheetFormatPr defaultRowHeight="15" x14ac:dyDescent="0.25"/>
  <cols>
    <col min="1" max="1" width="13.85546875" customWidth="1"/>
    <col min="2" max="2" width="43.85546875" style="3" customWidth="1"/>
    <col min="3" max="3" width="27.140625" style="3" customWidth="1"/>
    <col min="4" max="4" width="22.5703125" style="3" customWidth="1"/>
    <col min="5" max="5" width="21.42578125" style="3" customWidth="1"/>
    <col min="6" max="13" width="13.7109375" style="3" customWidth="1"/>
    <col min="14" max="14" width="19.85546875" style="3" customWidth="1"/>
    <col min="15" max="15" width="24.140625" style="3" customWidth="1"/>
    <col min="16" max="32" width="13.140625" style="3" customWidth="1"/>
    <col min="33" max="35" width="19.85546875" style="3" customWidth="1"/>
  </cols>
  <sheetData>
    <row r="1" spans="1:35" ht="190.5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13" t="s">
        <v>146</v>
      </c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ht="60.75" x14ac:dyDescent="0.25">
      <c r="A3" s="114" t="s">
        <v>144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69" customHeight="1" x14ac:dyDescent="0.25">
      <c r="A4" s="115" t="s">
        <v>145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</row>
    <row r="5" spans="1:35" s="44" customFormat="1" ht="31.5" x14ac:dyDescent="0.5">
      <c r="A5" s="118" t="s">
        <v>0</v>
      </c>
      <c r="B5" s="40" t="s">
        <v>1</v>
      </c>
      <c r="C5" s="40" t="s">
        <v>69</v>
      </c>
      <c r="D5" s="71" t="s">
        <v>70</v>
      </c>
      <c r="E5" s="119" t="s">
        <v>2</v>
      </c>
      <c r="F5" s="40" t="s">
        <v>34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20" t="s">
        <v>3</v>
      </c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1" t="s">
        <v>4</v>
      </c>
      <c r="AH5" s="121" t="s">
        <v>5</v>
      </c>
      <c r="AI5" s="121" t="s">
        <v>6</v>
      </c>
    </row>
    <row r="6" spans="1:35" s="44" customFormat="1" ht="31.5" x14ac:dyDescent="0.5">
      <c r="A6" s="118"/>
      <c r="B6" s="40"/>
      <c r="C6" s="40"/>
      <c r="D6" s="72"/>
      <c r="E6" s="122"/>
      <c r="F6" s="40" t="s">
        <v>7</v>
      </c>
      <c r="G6" s="40"/>
      <c r="H6" s="40"/>
      <c r="I6" s="40"/>
      <c r="J6" s="40"/>
      <c r="K6" s="40"/>
      <c r="L6" s="123" t="s">
        <v>8</v>
      </c>
      <c r="M6" s="124"/>
      <c r="N6" s="123" t="s">
        <v>9</v>
      </c>
      <c r="O6" s="124"/>
      <c r="P6" s="123" t="s">
        <v>10</v>
      </c>
      <c r="Q6" s="124"/>
      <c r="R6" s="123" t="s">
        <v>11</v>
      </c>
      <c r="S6" s="124"/>
      <c r="T6" s="123" t="s">
        <v>12</v>
      </c>
      <c r="U6" s="124"/>
      <c r="V6" s="125" t="s">
        <v>13</v>
      </c>
      <c r="W6" s="125" t="s">
        <v>71</v>
      </c>
      <c r="X6" s="125" t="s">
        <v>15</v>
      </c>
      <c r="Y6" s="125" t="s">
        <v>16</v>
      </c>
      <c r="Z6" s="125" t="s">
        <v>17</v>
      </c>
      <c r="AA6" s="125" t="s">
        <v>72</v>
      </c>
      <c r="AB6" s="125" t="s">
        <v>73</v>
      </c>
      <c r="AC6" s="125" t="s">
        <v>74</v>
      </c>
      <c r="AD6" s="126" t="s">
        <v>21</v>
      </c>
      <c r="AE6" s="126" t="s">
        <v>22</v>
      </c>
      <c r="AF6" s="126" t="s">
        <v>75</v>
      </c>
      <c r="AG6" s="127"/>
      <c r="AH6" s="127"/>
      <c r="AI6" s="127"/>
    </row>
    <row r="7" spans="1:35" s="44" customFormat="1" ht="204.75" x14ac:dyDescent="0.5">
      <c r="A7" s="118"/>
      <c r="B7" s="40"/>
      <c r="C7" s="40"/>
      <c r="D7" s="73"/>
      <c r="E7" s="128"/>
      <c r="F7" s="129" t="s">
        <v>24</v>
      </c>
      <c r="G7" s="129" t="s">
        <v>25</v>
      </c>
      <c r="H7" s="129" t="s">
        <v>26</v>
      </c>
      <c r="I7" s="129" t="s">
        <v>27</v>
      </c>
      <c r="J7" s="129" t="s">
        <v>28</v>
      </c>
      <c r="K7" s="129" t="s">
        <v>29</v>
      </c>
      <c r="L7" s="130"/>
      <c r="M7" s="131"/>
      <c r="N7" s="130"/>
      <c r="O7" s="131"/>
      <c r="P7" s="130"/>
      <c r="Q7" s="131"/>
      <c r="R7" s="130"/>
      <c r="S7" s="131"/>
      <c r="T7" s="130"/>
      <c r="U7" s="131"/>
      <c r="V7" s="132"/>
      <c r="W7" s="132"/>
      <c r="X7" s="132"/>
      <c r="Y7" s="132"/>
      <c r="Z7" s="132"/>
      <c r="AA7" s="132"/>
      <c r="AB7" s="132"/>
      <c r="AC7" s="132"/>
      <c r="AD7" s="133"/>
      <c r="AE7" s="133"/>
      <c r="AF7" s="133"/>
      <c r="AG7" s="127"/>
      <c r="AH7" s="127"/>
      <c r="AI7" s="127"/>
    </row>
    <row r="8" spans="1:35" s="44" customFormat="1" ht="31.5" x14ac:dyDescent="0.5">
      <c r="A8" s="118"/>
      <c r="B8" s="40"/>
      <c r="C8" s="40"/>
      <c r="D8" s="50" t="s">
        <v>76</v>
      </c>
      <c r="E8" s="48" t="s">
        <v>30</v>
      </c>
      <c r="F8" s="50" t="s">
        <v>30</v>
      </c>
      <c r="G8" s="50" t="s">
        <v>30</v>
      </c>
      <c r="H8" s="50" t="s">
        <v>30</v>
      </c>
      <c r="I8" s="50" t="s">
        <v>30</v>
      </c>
      <c r="J8" s="50" t="s">
        <v>30</v>
      </c>
      <c r="K8" s="50" t="s">
        <v>30</v>
      </c>
      <c r="L8" s="50" t="s">
        <v>31</v>
      </c>
      <c r="M8" s="50" t="s">
        <v>30</v>
      </c>
      <c r="N8" s="50" t="s">
        <v>32</v>
      </c>
      <c r="O8" s="50" t="s">
        <v>30</v>
      </c>
      <c r="P8" s="50" t="s">
        <v>32</v>
      </c>
      <c r="Q8" s="50" t="s">
        <v>30</v>
      </c>
      <c r="R8" s="50" t="s">
        <v>32</v>
      </c>
      <c r="S8" s="50" t="s">
        <v>30</v>
      </c>
      <c r="T8" s="50" t="s">
        <v>33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50" t="s">
        <v>30</v>
      </c>
      <c r="AA8" s="50" t="s">
        <v>30</v>
      </c>
      <c r="AB8" s="50" t="s">
        <v>30</v>
      </c>
      <c r="AC8" s="50" t="s">
        <v>30</v>
      </c>
      <c r="AD8" s="50" t="s">
        <v>30</v>
      </c>
      <c r="AE8" s="50" t="s">
        <v>30</v>
      </c>
      <c r="AF8" s="50" t="s">
        <v>30</v>
      </c>
      <c r="AG8" s="134"/>
      <c r="AH8" s="134"/>
      <c r="AI8" s="134"/>
    </row>
    <row r="9" spans="1:35" s="44" customFormat="1" ht="31.5" x14ac:dyDescent="0.5">
      <c r="A9" s="135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52">
        <v>17</v>
      </c>
      <c r="R9" s="52">
        <v>18</v>
      </c>
      <c r="S9" s="52">
        <v>19</v>
      </c>
      <c r="T9" s="52">
        <v>20</v>
      </c>
      <c r="U9" s="52">
        <v>21</v>
      </c>
      <c r="V9" s="52">
        <v>22</v>
      </c>
      <c r="W9" s="52">
        <v>23</v>
      </c>
      <c r="X9" s="52">
        <v>24</v>
      </c>
      <c r="Y9" s="52">
        <v>25</v>
      </c>
      <c r="Z9" s="52">
        <v>26</v>
      </c>
      <c r="AA9" s="52">
        <v>27</v>
      </c>
      <c r="AB9" s="52">
        <v>28</v>
      </c>
      <c r="AC9" s="52">
        <v>29</v>
      </c>
      <c r="AD9" s="52">
        <v>30</v>
      </c>
      <c r="AE9" s="52">
        <v>31</v>
      </c>
      <c r="AF9" s="52">
        <v>32</v>
      </c>
      <c r="AG9" s="52">
        <v>33</v>
      </c>
      <c r="AH9" s="52">
        <v>34</v>
      </c>
      <c r="AI9" s="52">
        <v>35</v>
      </c>
    </row>
    <row r="10" spans="1:35" ht="27.75" x14ac:dyDescent="0.25">
      <c r="A10" s="139" t="s">
        <v>78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</row>
    <row r="11" spans="1:35" ht="30.75" x14ac:dyDescent="0.45">
      <c r="A11" s="136" t="s">
        <v>81</v>
      </c>
      <c r="B11" s="137"/>
      <c r="C11" s="140" t="s">
        <v>79</v>
      </c>
      <c r="D11" s="141">
        <f>AVERAGE(D12:D17)</f>
        <v>0.89380629497361996</v>
      </c>
      <c r="E11" s="55">
        <f>SUM(E12:E17)</f>
        <v>1550578.68</v>
      </c>
      <c r="F11" s="55">
        <f t="shared" ref="F11:AF11" si="0">SUM(F12:F17)</f>
        <v>0</v>
      </c>
      <c r="G11" s="55">
        <f t="shared" si="0"/>
        <v>0</v>
      </c>
      <c r="H11" s="55">
        <f t="shared" si="0"/>
        <v>0</v>
      </c>
      <c r="I11" s="55">
        <f t="shared" si="0"/>
        <v>0</v>
      </c>
      <c r="J11" s="55">
        <f t="shared" si="0"/>
        <v>0</v>
      </c>
      <c r="K11" s="55">
        <f t="shared" si="0"/>
        <v>0</v>
      </c>
      <c r="L11" s="56">
        <f t="shared" si="0"/>
        <v>0</v>
      </c>
      <c r="M11" s="55">
        <f t="shared" si="0"/>
        <v>0</v>
      </c>
      <c r="N11" s="55">
        <f t="shared" si="0"/>
        <v>6063.4000000000005</v>
      </c>
      <c r="O11" s="55">
        <f t="shared" si="0"/>
        <v>1527663.73</v>
      </c>
      <c r="P11" s="55">
        <f t="shared" si="0"/>
        <v>0</v>
      </c>
      <c r="Q11" s="55">
        <f t="shared" si="0"/>
        <v>0</v>
      </c>
      <c r="R11" s="55">
        <f t="shared" si="0"/>
        <v>0</v>
      </c>
      <c r="S11" s="55">
        <f t="shared" si="0"/>
        <v>0</v>
      </c>
      <c r="T11" s="55">
        <f t="shared" si="0"/>
        <v>0</v>
      </c>
      <c r="U11" s="55">
        <f t="shared" si="0"/>
        <v>0</v>
      </c>
      <c r="V11" s="55">
        <f t="shared" si="0"/>
        <v>0</v>
      </c>
      <c r="W11" s="55">
        <f t="shared" si="0"/>
        <v>0</v>
      </c>
      <c r="X11" s="55">
        <f t="shared" si="0"/>
        <v>0</v>
      </c>
      <c r="Y11" s="55">
        <f t="shared" si="0"/>
        <v>0</v>
      </c>
      <c r="Z11" s="55">
        <f t="shared" si="0"/>
        <v>0</v>
      </c>
      <c r="AA11" s="55">
        <f t="shared" si="0"/>
        <v>0</v>
      </c>
      <c r="AB11" s="55">
        <f t="shared" si="0"/>
        <v>0</v>
      </c>
      <c r="AC11" s="55">
        <f t="shared" si="0"/>
        <v>0</v>
      </c>
      <c r="AD11" s="55">
        <f t="shared" si="0"/>
        <v>22914.949999999997</v>
      </c>
      <c r="AE11" s="55">
        <f t="shared" si="0"/>
        <v>0</v>
      </c>
      <c r="AF11" s="55">
        <f t="shared" si="0"/>
        <v>0</v>
      </c>
      <c r="AG11" s="142" t="s">
        <v>79</v>
      </c>
      <c r="AH11" s="142" t="s">
        <v>79</v>
      </c>
      <c r="AI11" s="142" t="s">
        <v>79</v>
      </c>
    </row>
    <row r="12" spans="1:35" ht="26.25" x14ac:dyDescent="0.4">
      <c r="A12" s="83">
        <v>1</v>
      </c>
      <c r="B12" s="138" t="s">
        <v>82</v>
      </c>
      <c r="C12" s="57" t="s">
        <v>109</v>
      </c>
      <c r="D12" s="141">
        <v>0.9054350997618551</v>
      </c>
      <c r="E12" s="55">
        <v>382556.25999999995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64">
        <v>0</v>
      </c>
      <c r="M12" s="55">
        <v>0</v>
      </c>
      <c r="N12" s="55">
        <v>1160.0999999999999</v>
      </c>
      <c r="O12" s="55">
        <v>376902.72</v>
      </c>
      <c r="P12" s="55">
        <v>0</v>
      </c>
      <c r="Q12" s="55">
        <v>0</v>
      </c>
      <c r="R12" s="55">
        <v>0</v>
      </c>
      <c r="S12" s="143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5653.54</v>
      </c>
      <c r="AE12" s="55">
        <v>0</v>
      </c>
      <c r="AF12" s="55">
        <v>0</v>
      </c>
      <c r="AG12" s="142" t="s">
        <v>80</v>
      </c>
      <c r="AH12" s="142">
        <v>2020</v>
      </c>
      <c r="AI12" s="142">
        <v>2020</v>
      </c>
    </row>
    <row r="13" spans="1:35" ht="26.25" x14ac:dyDescent="0.4">
      <c r="A13" s="83">
        <v>2</v>
      </c>
      <c r="B13" s="138" t="s">
        <v>83</v>
      </c>
      <c r="C13" s="57" t="s">
        <v>109</v>
      </c>
      <c r="D13" s="141">
        <v>0.87345236547698324</v>
      </c>
      <c r="E13" s="55">
        <v>381284.05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64">
        <v>0</v>
      </c>
      <c r="M13" s="55">
        <v>0</v>
      </c>
      <c r="N13" s="55">
        <v>1192.7</v>
      </c>
      <c r="O13" s="55">
        <v>375649.31</v>
      </c>
      <c r="P13" s="55">
        <v>0</v>
      </c>
      <c r="Q13" s="55">
        <v>0</v>
      </c>
      <c r="R13" s="55">
        <v>0</v>
      </c>
      <c r="S13" s="143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5634.74</v>
      </c>
      <c r="AE13" s="55">
        <v>0</v>
      </c>
      <c r="AF13" s="55">
        <v>0</v>
      </c>
      <c r="AG13" s="142" t="s">
        <v>80</v>
      </c>
      <c r="AH13" s="142">
        <v>2020</v>
      </c>
      <c r="AI13" s="142">
        <v>2020</v>
      </c>
    </row>
    <row r="14" spans="1:35" ht="26.25" x14ac:dyDescent="0.4">
      <c r="A14" s="83">
        <v>3</v>
      </c>
      <c r="B14" s="138" t="s">
        <v>84</v>
      </c>
      <c r="C14" s="57" t="s">
        <v>109</v>
      </c>
      <c r="D14" s="141">
        <v>0.86236529068576662</v>
      </c>
      <c r="E14" s="55">
        <v>292385.17000000004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64">
        <v>0</v>
      </c>
      <c r="M14" s="55">
        <v>0</v>
      </c>
      <c r="N14" s="55">
        <v>1207</v>
      </c>
      <c r="O14" s="55">
        <v>288064.21000000002</v>
      </c>
      <c r="P14" s="55">
        <v>0</v>
      </c>
      <c r="Q14" s="55">
        <v>0</v>
      </c>
      <c r="R14" s="55">
        <v>0</v>
      </c>
      <c r="S14" s="143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4320.96</v>
      </c>
      <c r="AE14" s="55">
        <v>0</v>
      </c>
      <c r="AF14" s="55">
        <v>0</v>
      </c>
      <c r="AG14" s="142" t="s">
        <v>80</v>
      </c>
      <c r="AH14" s="142">
        <v>2020</v>
      </c>
      <c r="AI14" s="142">
        <v>2020</v>
      </c>
    </row>
    <row r="15" spans="1:35" ht="26.25" x14ac:dyDescent="0.4">
      <c r="A15" s="83">
        <v>4</v>
      </c>
      <c r="B15" s="138" t="s">
        <v>85</v>
      </c>
      <c r="C15" s="57" t="s">
        <v>109</v>
      </c>
      <c r="D15" s="141">
        <v>0.85951459937778774</v>
      </c>
      <c r="E15" s="55">
        <v>292385.17000000004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64">
        <v>0</v>
      </c>
      <c r="M15" s="55">
        <v>0</v>
      </c>
      <c r="N15" s="55">
        <v>1206</v>
      </c>
      <c r="O15" s="55">
        <v>288064.21000000002</v>
      </c>
      <c r="P15" s="55">
        <v>0</v>
      </c>
      <c r="Q15" s="55">
        <v>0</v>
      </c>
      <c r="R15" s="55">
        <v>0</v>
      </c>
      <c r="S15" s="143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4320.96</v>
      </c>
      <c r="AE15" s="55">
        <v>0</v>
      </c>
      <c r="AF15" s="55">
        <v>0</v>
      </c>
      <c r="AG15" s="142" t="s">
        <v>80</v>
      </c>
      <c r="AH15" s="142">
        <v>2020</v>
      </c>
      <c r="AI15" s="142">
        <v>2020</v>
      </c>
    </row>
    <row r="16" spans="1:35" ht="26.25" x14ac:dyDescent="0.4">
      <c r="A16" s="83">
        <v>5</v>
      </c>
      <c r="B16" s="138" t="s">
        <v>86</v>
      </c>
      <c r="C16" s="57" t="s">
        <v>109</v>
      </c>
      <c r="D16" s="141">
        <v>0.89797041453932691</v>
      </c>
      <c r="E16" s="55">
        <v>193920.28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64">
        <v>0</v>
      </c>
      <c r="M16" s="55">
        <v>0</v>
      </c>
      <c r="N16" s="55">
        <v>516.6</v>
      </c>
      <c r="O16" s="55">
        <v>191054.46</v>
      </c>
      <c r="P16" s="55">
        <v>0</v>
      </c>
      <c r="Q16" s="55">
        <v>0</v>
      </c>
      <c r="R16" s="55">
        <v>0</v>
      </c>
      <c r="S16" s="143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2865.82</v>
      </c>
      <c r="AE16" s="55">
        <v>0</v>
      </c>
      <c r="AF16" s="55">
        <v>0</v>
      </c>
      <c r="AG16" s="142" t="s">
        <v>80</v>
      </c>
      <c r="AH16" s="142">
        <v>2020</v>
      </c>
      <c r="AI16" s="142">
        <v>2020</v>
      </c>
    </row>
    <row r="17" spans="1:35" ht="26.25" x14ac:dyDescent="0.4">
      <c r="A17" s="83">
        <v>6</v>
      </c>
      <c r="B17" s="138" t="s">
        <v>115</v>
      </c>
      <c r="C17" s="57">
        <v>2014</v>
      </c>
      <c r="D17" s="141">
        <v>0.96409999999999996</v>
      </c>
      <c r="E17" s="55">
        <v>8047.75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64">
        <v>0</v>
      </c>
      <c r="M17" s="55">
        <v>0</v>
      </c>
      <c r="N17" s="55">
        <v>781</v>
      </c>
      <c r="O17" s="55">
        <v>7928.82</v>
      </c>
      <c r="P17" s="55">
        <v>0</v>
      </c>
      <c r="Q17" s="55">
        <v>0</v>
      </c>
      <c r="R17" s="55">
        <v>0</v>
      </c>
      <c r="S17" s="143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118.93</v>
      </c>
      <c r="AE17" s="55">
        <v>0</v>
      </c>
      <c r="AF17" s="55">
        <v>0</v>
      </c>
      <c r="AG17" s="142" t="s">
        <v>80</v>
      </c>
      <c r="AH17" s="142">
        <v>2021</v>
      </c>
      <c r="AI17" s="142">
        <v>2021</v>
      </c>
    </row>
    <row r="19" spans="1:35" ht="30.75" customHeight="1" x14ac:dyDescent="0.25"/>
    <row r="20" spans="1:35" ht="36.75" customHeight="1" x14ac:dyDescent="0.25"/>
    <row r="21" spans="1:35" ht="50.25" x14ac:dyDescent="0.7">
      <c r="A21" s="116" t="s">
        <v>147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</row>
    <row r="22" spans="1:3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5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5" ht="23.25" x14ac:dyDescent="0.35">
      <c r="A24" s="117" t="s">
        <v>134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</sheetData>
  <mergeCells count="33">
    <mergeCell ref="X1:AI1"/>
    <mergeCell ref="A3:AI3"/>
    <mergeCell ref="A4:AI4"/>
    <mergeCell ref="A21:AI21"/>
    <mergeCell ref="A11:B11"/>
    <mergeCell ref="A10:AI10"/>
    <mergeCell ref="T6:U7"/>
    <mergeCell ref="A5:A8"/>
    <mergeCell ref="B5:B8"/>
    <mergeCell ref="C5:C8"/>
    <mergeCell ref="D5:D7"/>
    <mergeCell ref="E5:E7"/>
    <mergeCell ref="F5:U5"/>
    <mergeCell ref="F6:K6"/>
    <mergeCell ref="L6:M7"/>
    <mergeCell ref="N6:O7"/>
    <mergeCell ref="P6:Q7"/>
    <mergeCell ref="R6:S7"/>
    <mergeCell ref="AA6:AA7"/>
    <mergeCell ref="V5:AF5"/>
    <mergeCell ref="AG5:AG8"/>
    <mergeCell ref="AH5:AH8"/>
    <mergeCell ref="AI5:AI8"/>
    <mergeCell ref="V6:V7"/>
    <mergeCell ref="W6:W7"/>
    <mergeCell ref="X6:X7"/>
    <mergeCell ref="Y6:Y7"/>
    <mergeCell ref="Z6:Z7"/>
    <mergeCell ref="AB6:AB7"/>
    <mergeCell ref="AC6:AC7"/>
    <mergeCell ref="AD6:AD7"/>
    <mergeCell ref="AE6:AE7"/>
    <mergeCell ref="AF6:AF7"/>
  </mergeCells>
  <pageMargins left="0.7" right="0.7" top="0.75" bottom="0.75" header="0.3" footer="0.3"/>
  <pageSetup paperSize="9" scale="2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0" zoomScaleNormal="70" workbookViewId="0">
      <selection activeCell="J1" sqref="J1:P1"/>
    </sheetView>
  </sheetViews>
  <sheetFormatPr defaultRowHeight="15" x14ac:dyDescent="0.25"/>
  <cols>
    <col min="1" max="1" width="15.85546875" customWidth="1"/>
    <col min="2" max="2" width="38" customWidth="1"/>
    <col min="3" max="3" width="21.42578125" customWidth="1"/>
    <col min="4" max="4" width="14.85546875" customWidth="1"/>
    <col min="5" max="5" width="40.140625" customWidth="1"/>
    <col min="6" max="6" width="12.85546875" customWidth="1"/>
    <col min="7" max="7" width="13.85546875" customWidth="1"/>
    <col min="8" max="12" width="28.140625" customWidth="1"/>
    <col min="13" max="13" width="56.42578125" customWidth="1"/>
    <col min="14" max="14" width="32.85546875" customWidth="1"/>
    <col min="15" max="15" width="29.85546875" customWidth="1"/>
    <col min="16" max="16" width="25.5703125" customWidth="1"/>
  </cols>
  <sheetData>
    <row r="1" spans="1:16" ht="328.5" customHeight="1" x14ac:dyDescent="0.45">
      <c r="A1" s="21"/>
      <c r="B1" s="21"/>
      <c r="C1" s="21"/>
      <c r="D1" s="21"/>
      <c r="E1" s="21"/>
      <c r="F1" s="21"/>
      <c r="G1" s="21"/>
      <c r="H1" s="21"/>
      <c r="I1" s="21"/>
      <c r="J1" s="22" t="s">
        <v>149</v>
      </c>
      <c r="K1" s="22"/>
      <c r="L1" s="22"/>
      <c r="M1" s="22"/>
      <c r="N1" s="22"/>
      <c r="O1" s="22"/>
      <c r="P1" s="22"/>
    </row>
    <row r="2" spans="1:16" ht="28.5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11.75" customHeight="1" x14ac:dyDescent="0.45">
      <c r="A3" s="23" t="s">
        <v>131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5" spans="1:16" s="44" customFormat="1" ht="164.25" customHeight="1" x14ac:dyDescent="0.5">
      <c r="A5" s="16" t="s">
        <v>0</v>
      </c>
      <c r="B5" s="16" t="s">
        <v>77</v>
      </c>
      <c r="C5" s="144" t="s">
        <v>36</v>
      </c>
      <c r="D5" s="145"/>
      <c r="E5" s="19" t="s">
        <v>37</v>
      </c>
      <c r="F5" s="13" t="s">
        <v>38</v>
      </c>
      <c r="G5" s="13" t="s">
        <v>39</v>
      </c>
      <c r="H5" s="146" t="s">
        <v>40</v>
      </c>
      <c r="I5" s="144" t="s">
        <v>41</v>
      </c>
      <c r="J5" s="145"/>
      <c r="K5" s="147" t="s">
        <v>42</v>
      </c>
      <c r="L5" s="9" t="s">
        <v>44</v>
      </c>
      <c r="M5" s="9" t="s">
        <v>45</v>
      </c>
      <c r="N5" s="148" t="s">
        <v>2</v>
      </c>
      <c r="O5" s="149" t="s">
        <v>47</v>
      </c>
      <c r="P5" s="149" t="s">
        <v>48</v>
      </c>
    </row>
    <row r="6" spans="1:16" s="44" customFormat="1" ht="164.25" customHeight="1" x14ac:dyDescent="0.5">
      <c r="A6" s="17"/>
      <c r="B6" s="17"/>
      <c r="C6" s="19" t="s">
        <v>49</v>
      </c>
      <c r="D6" s="13" t="s">
        <v>50</v>
      </c>
      <c r="E6" s="17"/>
      <c r="F6" s="14"/>
      <c r="G6" s="14"/>
      <c r="H6" s="145"/>
      <c r="I6" s="146" t="s">
        <v>51</v>
      </c>
      <c r="J6" s="150" t="s">
        <v>52</v>
      </c>
      <c r="K6" s="151"/>
      <c r="L6" s="10"/>
      <c r="M6" s="10"/>
      <c r="N6" s="152"/>
      <c r="O6" s="153"/>
      <c r="P6" s="153"/>
    </row>
    <row r="7" spans="1:16" s="44" customFormat="1" ht="164.25" customHeight="1" x14ac:dyDescent="0.5">
      <c r="A7" s="17"/>
      <c r="B7" s="17"/>
      <c r="C7" s="17"/>
      <c r="D7" s="12"/>
      <c r="E7" s="17"/>
      <c r="F7" s="14"/>
      <c r="G7" s="14"/>
      <c r="H7" s="145"/>
      <c r="I7" s="145"/>
      <c r="J7" s="154"/>
      <c r="K7" s="155"/>
      <c r="L7" s="10"/>
      <c r="M7" s="10"/>
      <c r="N7" s="156"/>
      <c r="O7" s="153"/>
      <c r="P7" s="153"/>
    </row>
    <row r="8" spans="1:16" ht="26.25" x14ac:dyDescent="0.25">
      <c r="A8" s="18"/>
      <c r="B8" s="18"/>
      <c r="C8" s="18"/>
      <c r="D8" s="20"/>
      <c r="E8" s="17"/>
      <c r="F8" s="15"/>
      <c r="G8" s="15"/>
      <c r="H8" s="157" t="s">
        <v>32</v>
      </c>
      <c r="I8" s="157" t="s">
        <v>32</v>
      </c>
      <c r="J8" s="157" t="s">
        <v>32</v>
      </c>
      <c r="K8" s="157" t="s">
        <v>56</v>
      </c>
      <c r="L8" s="11"/>
      <c r="M8" s="11"/>
      <c r="N8" s="157" t="s">
        <v>30</v>
      </c>
      <c r="O8" s="157" t="s">
        <v>57</v>
      </c>
      <c r="P8" s="157" t="s">
        <v>57</v>
      </c>
    </row>
    <row r="9" spans="1:16" s="38" customFormat="1" ht="26.25" x14ac:dyDescent="0.4">
      <c r="A9" s="157">
        <v>1</v>
      </c>
      <c r="B9" s="157">
        <v>2</v>
      </c>
      <c r="C9" s="157">
        <v>3</v>
      </c>
      <c r="D9" s="157">
        <v>4</v>
      </c>
      <c r="E9" s="157">
        <v>5</v>
      </c>
      <c r="F9" s="158">
        <v>5.5697674418604599</v>
      </c>
      <c r="G9" s="158">
        <v>7</v>
      </c>
      <c r="H9" s="158">
        <v>8</v>
      </c>
      <c r="I9" s="158">
        <v>9</v>
      </c>
      <c r="J9" s="158">
        <v>10</v>
      </c>
      <c r="K9" s="157">
        <v>11</v>
      </c>
      <c r="L9" s="158">
        <v>12</v>
      </c>
      <c r="M9" s="158">
        <v>13</v>
      </c>
      <c r="N9" s="158">
        <v>14</v>
      </c>
      <c r="O9" s="158">
        <v>15</v>
      </c>
      <c r="P9" s="158">
        <v>16</v>
      </c>
    </row>
    <row r="10" spans="1:16" ht="30.75" x14ac:dyDescent="0.25">
      <c r="A10" s="170" t="s">
        <v>78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</row>
    <row r="11" spans="1:16" ht="27.75" x14ac:dyDescent="0.4">
      <c r="A11" s="160" t="s">
        <v>81</v>
      </c>
      <c r="B11" s="161"/>
      <c r="C11" s="162" t="s">
        <v>87</v>
      </c>
      <c r="D11" s="162" t="s">
        <v>87</v>
      </c>
      <c r="E11" s="54" t="s">
        <v>87</v>
      </c>
      <c r="F11" s="162" t="s">
        <v>87</v>
      </c>
      <c r="G11" s="162" t="s">
        <v>87</v>
      </c>
      <c r="H11" s="53">
        <f>SUM(H12:H17)</f>
        <v>45795.1</v>
      </c>
      <c r="I11" s="53">
        <f>SUM(I12:I17)</f>
        <v>40691.799999999996</v>
      </c>
      <c r="J11" s="53">
        <f>SUM(J12:J17)</f>
        <v>37862.1</v>
      </c>
      <c r="K11" s="163">
        <f>SUM(K12:K17)</f>
        <v>2257</v>
      </c>
      <c r="L11" s="162" t="s">
        <v>79</v>
      </c>
      <c r="M11" s="162" t="s">
        <v>79</v>
      </c>
      <c r="N11" s="53">
        <f>SUM(N12:N17)</f>
        <v>1550578.68</v>
      </c>
      <c r="O11" s="53">
        <f>N11/H11</f>
        <v>33.859052169336891</v>
      </c>
      <c r="P11" s="53">
        <f>MAX(P12:P17)</f>
        <v>913.66684890077931</v>
      </c>
    </row>
    <row r="12" spans="1:16" ht="55.5" x14ac:dyDescent="0.4">
      <c r="A12" s="164">
        <v>1</v>
      </c>
      <c r="B12" s="165" t="s">
        <v>82</v>
      </c>
      <c r="C12" s="166">
        <v>1978</v>
      </c>
      <c r="D12" s="166"/>
      <c r="E12" s="167" t="s">
        <v>90</v>
      </c>
      <c r="F12" s="166">
        <v>9</v>
      </c>
      <c r="G12" s="166">
        <v>4</v>
      </c>
      <c r="H12" s="168">
        <v>8707</v>
      </c>
      <c r="I12" s="168">
        <v>7693.6</v>
      </c>
      <c r="J12" s="168">
        <v>7347.1</v>
      </c>
      <c r="K12" s="169">
        <v>357</v>
      </c>
      <c r="L12" s="166" t="s">
        <v>89</v>
      </c>
      <c r="M12" s="159" t="s">
        <v>91</v>
      </c>
      <c r="N12" s="168">
        <v>382556.25999999995</v>
      </c>
      <c r="O12" s="168">
        <v>43.936632594464221</v>
      </c>
      <c r="P12" s="168">
        <v>867.0704915585161</v>
      </c>
    </row>
    <row r="13" spans="1:16" ht="55.5" x14ac:dyDescent="0.4">
      <c r="A13" s="164">
        <v>2</v>
      </c>
      <c r="B13" s="165" t="s">
        <v>83</v>
      </c>
      <c r="C13" s="166">
        <v>1981</v>
      </c>
      <c r="D13" s="166"/>
      <c r="E13" s="167" t="s">
        <v>90</v>
      </c>
      <c r="F13" s="166">
        <v>9</v>
      </c>
      <c r="G13" s="166">
        <v>4</v>
      </c>
      <c r="H13" s="168">
        <v>8838.4</v>
      </c>
      <c r="I13" s="168">
        <v>7825</v>
      </c>
      <c r="J13" s="168">
        <v>7353.9</v>
      </c>
      <c r="K13" s="169">
        <v>387</v>
      </c>
      <c r="L13" s="166" t="s">
        <v>89</v>
      </c>
      <c r="M13" s="159" t="s">
        <v>91</v>
      </c>
      <c r="N13" s="168">
        <v>381284.05</v>
      </c>
      <c r="O13" s="168">
        <v>43.139487916364956</v>
      </c>
      <c r="P13" s="168">
        <v>878.18313156227373</v>
      </c>
    </row>
    <row r="14" spans="1:16" ht="55.5" x14ac:dyDescent="0.4">
      <c r="A14" s="164">
        <v>3</v>
      </c>
      <c r="B14" s="165" t="s">
        <v>84</v>
      </c>
      <c r="C14" s="166">
        <v>1982</v>
      </c>
      <c r="D14" s="166"/>
      <c r="E14" s="167" t="s">
        <v>90</v>
      </c>
      <c r="F14" s="166">
        <v>9</v>
      </c>
      <c r="G14" s="166">
        <v>4</v>
      </c>
      <c r="H14" s="168">
        <v>8597</v>
      </c>
      <c r="I14" s="168">
        <v>7716.1</v>
      </c>
      <c r="J14" s="168">
        <v>7190.6</v>
      </c>
      <c r="K14" s="169">
        <v>399</v>
      </c>
      <c r="L14" s="166" t="s">
        <v>89</v>
      </c>
      <c r="M14" s="159" t="s">
        <v>91</v>
      </c>
      <c r="N14" s="168">
        <v>292385.17000000004</v>
      </c>
      <c r="O14" s="168">
        <v>34.010139583575672</v>
      </c>
      <c r="P14" s="168">
        <v>913.66684890077931</v>
      </c>
    </row>
    <row r="15" spans="1:16" ht="55.5" x14ac:dyDescent="0.4">
      <c r="A15" s="164">
        <v>4</v>
      </c>
      <c r="B15" s="165" t="s">
        <v>85</v>
      </c>
      <c r="C15" s="166">
        <v>1983</v>
      </c>
      <c r="D15" s="166"/>
      <c r="E15" s="167" t="s">
        <v>90</v>
      </c>
      <c r="F15" s="166">
        <v>9</v>
      </c>
      <c r="G15" s="166">
        <v>4</v>
      </c>
      <c r="H15" s="168">
        <v>8601.7999999999993</v>
      </c>
      <c r="I15" s="168">
        <v>7730</v>
      </c>
      <c r="J15" s="168">
        <v>7318.9</v>
      </c>
      <c r="K15" s="169">
        <v>404</v>
      </c>
      <c r="L15" s="166" t="s">
        <v>89</v>
      </c>
      <c r="M15" s="159" t="s">
        <v>91</v>
      </c>
      <c r="N15" s="168">
        <v>292385.17000000004</v>
      </c>
      <c r="O15" s="168">
        <v>33.991161152316963</v>
      </c>
      <c r="P15" s="168">
        <v>912.40045106838113</v>
      </c>
    </row>
    <row r="16" spans="1:16" ht="55.5" x14ac:dyDescent="0.4">
      <c r="A16" s="164">
        <v>5</v>
      </c>
      <c r="B16" s="165" t="s">
        <v>86</v>
      </c>
      <c r="C16" s="166">
        <v>1987</v>
      </c>
      <c r="D16" s="166"/>
      <c r="E16" s="167" t="s">
        <v>88</v>
      </c>
      <c r="F16" s="166">
        <v>12</v>
      </c>
      <c r="G16" s="166">
        <v>1</v>
      </c>
      <c r="H16" s="168">
        <v>4535.8</v>
      </c>
      <c r="I16" s="168">
        <v>3907.5</v>
      </c>
      <c r="J16" s="168">
        <v>3078</v>
      </c>
      <c r="K16" s="169">
        <v>448</v>
      </c>
      <c r="L16" s="166" t="s">
        <v>89</v>
      </c>
      <c r="M16" s="159" t="s">
        <v>91</v>
      </c>
      <c r="N16" s="168">
        <v>193920.28</v>
      </c>
      <c r="O16" s="168">
        <v>42.753269544512541</v>
      </c>
      <c r="P16" s="168">
        <v>741.18740244278843</v>
      </c>
    </row>
    <row r="17" spans="1:16" ht="55.5" x14ac:dyDescent="0.4">
      <c r="A17" s="164">
        <v>6</v>
      </c>
      <c r="B17" s="165" t="s">
        <v>115</v>
      </c>
      <c r="C17" s="166">
        <v>1984</v>
      </c>
      <c r="D17" s="166"/>
      <c r="E17" s="167" t="s">
        <v>90</v>
      </c>
      <c r="F17" s="166">
        <v>9</v>
      </c>
      <c r="G17" s="166">
        <v>3</v>
      </c>
      <c r="H17" s="168">
        <v>6515.1</v>
      </c>
      <c r="I17" s="168">
        <v>5819.6</v>
      </c>
      <c r="J17" s="168">
        <v>5573.6</v>
      </c>
      <c r="K17" s="169">
        <v>262</v>
      </c>
      <c r="L17" s="166" t="s">
        <v>89</v>
      </c>
      <c r="M17" s="159" t="s">
        <v>91</v>
      </c>
      <c r="N17" s="168">
        <v>8047.75</v>
      </c>
      <c r="O17" s="168">
        <v>1.2352458135715492</v>
      </c>
      <c r="P17" s="168">
        <v>780.11292228822276</v>
      </c>
    </row>
    <row r="20" spans="1:16" ht="23.25" x14ac:dyDescent="0.35">
      <c r="A20" s="117" t="s">
        <v>134</v>
      </c>
    </row>
  </sheetData>
  <mergeCells count="21">
    <mergeCell ref="I5:J5"/>
    <mergeCell ref="K5:K7"/>
    <mergeCell ref="L5:L8"/>
    <mergeCell ref="J1:P1"/>
    <mergeCell ref="A3:P3"/>
    <mergeCell ref="M5:M8"/>
    <mergeCell ref="N5:N7"/>
    <mergeCell ref="G5:G8"/>
    <mergeCell ref="A10:P10"/>
    <mergeCell ref="A5:A8"/>
    <mergeCell ref="B5:B8"/>
    <mergeCell ref="C5:D5"/>
    <mergeCell ref="E5:E8"/>
    <mergeCell ref="F5:F8"/>
    <mergeCell ref="O5:O7"/>
    <mergeCell ref="P5:P7"/>
    <mergeCell ref="C6:C8"/>
    <mergeCell ref="D6:D8"/>
    <mergeCell ref="I6:I7"/>
    <mergeCell ref="J6:J7"/>
    <mergeCell ref="H5:H7"/>
  </mergeCells>
  <pageMargins left="0.7" right="0.7" top="0.75" bottom="0.75" header="0.3" footer="0.3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p_1</vt:lpstr>
      <vt:lpstr>p_2</vt:lpstr>
      <vt:lpstr>p_3</vt:lpstr>
      <vt:lpstr>p_4</vt:lpstr>
      <vt:lpstr>p_5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gkmh98</cp:lastModifiedBy>
  <cp:lastPrinted>2021-06-29T07:04:33Z</cp:lastPrinted>
  <dcterms:created xsi:type="dcterms:W3CDTF">2020-07-31T07:59:09Z</dcterms:created>
  <dcterms:modified xsi:type="dcterms:W3CDTF">2021-06-29T07:04:55Z</dcterms:modified>
</cp:coreProperties>
</file>