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расчет по мероприят." sheetId="1" r:id="rId1"/>
    <sheet name="мероприят по стр. конт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<sst xmlns="http://schemas.openxmlformats.org/spreadsheetml/2006/main" count="256" uniqueCount="123">
  <si>
    <t>Итого по ЗАТО город Радужный</t>
  </si>
  <si>
    <t>г Радужный кв-л 1-й д.1</t>
  </si>
  <si>
    <t>г Радужный кв-л 1-й д.10</t>
  </si>
  <si>
    <t>г Радужный кв-л 1-й д.11</t>
  </si>
  <si>
    <t>г Радужный кв-л 1-й д.17</t>
  </si>
  <si>
    <t>г Радужный кв-л 1-й д.19</t>
  </si>
  <si>
    <t>г Радужный кв-л 1-й д.2</t>
  </si>
  <si>
    <t>г Радужный кв-л 1-й д.28</t>
  </si>
  <si>
    <t>г Радужный кв-л 1-й д.30</t>
  </si>
  <si>
    <t>г Радужный кв-л 1-й д.32</t>
  </si>
  <si>
    <t>г Радужный кв-л 1-й д.8</t>
  </si>
  <si>
    <t>г Радужный кв-л 3-й д.11</t>
  </si>
  <si>
    <t>г Радужный кв-л 3-й д.12</t>
  </si>
  <si>
    <t>г Радужный кв-л 3-й д.13</t>
  </si>
  <si>
    <t>г Радужный кв-л 3-й д.17А</t>
  </si>
  <si>
    <t>г Радужный кв-л 3-й д.19</t>
  </si>
  <si>
    <t>г Радужный кв-л 3-й д.2</t>
  </si>
  <si>
    <t>г Радужный кв-л 3-й д.21</t>
  </si>
  <si>
    <t>г Радужный кв-л 3-й д.3</t>
  </si>
  <si>
    <t>г Радужный кв-л 3-й д.5</t>
  </si>
  <si>
    <t>г Радужный кв-л 3-й д.6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</si>
  <si>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</si>
  <si>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</si>
  <si>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</si>
  <si>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</si>
  <si>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</si>
  <si>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</si>
  <si>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</si>
  <si>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</si>
  <si>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</si>
  <si>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</si>
  <si>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</si>
  <si>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</si>
  <si>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</si>
  <si>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руб.</t>
  </si>
  <si>
    <t>ед.</t>
  </si>
  <si>
    <t>кв.м.</t>
  </si>
  <si>
    <t>куб.м.</t>
  </si>
  <si>
    <t>Приложение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</si>
  <si>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</si>
  <si>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</si>
  <si>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</si>
  <si>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</si>
  <si>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</si>
  <si>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</si>
  <si>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</si>
  <si>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всего:</t>
  </si>
  <si>
    <t>в том числе жилых помещений, находящихся в собственности граждан на дату утверждения краткосрочного плана</t>
  </si>
  <si>
    <t>кв.м</t>
  </si>
  <si>
    <t>чел.</t>
  </si>
  <si>
    <t>Каменные, кирпичные</t>
  </si>
  <si>
    <t>Панельные</t>
  </si>
  <si>
    <t>По краткосрочному плану капитального ремонта многоквартирных домов ЗАТО г. Радужный  на 2014 год</t>
  </si>
  <si>
    <t>другие виды, в том числе строительный контроль</t>
  </si>
  <si>
    <t>По краткосрочному плану капитального ремонта многоквартирных домов ЗАТО г. Радужный  на 2015 год</t>
  </si>
  <si>
    <t>Блочные</t>
  </si>
  <si>
    <t>г Радужный кв-л 1-й д.15</t>
  </si>
  <si>
    <t>г Радужный кв-л 1-й д.18</t>
  </si>
  <si>
    <t>г Радужный кв-л 1-й д.20</t>
  </si>
  <si>
    <t>г Радужный кв-л 1-й д.23</t>
  </si>
  <si>
    <t>г Радужный кв-л 1-й д.26</t>
  </si>
  <si>
    <t>г Радужный кв-л 1-й д.27</t>
  </si>
  <si>
    <t>г Радужный кв-л 1-й д.29</t>
  </si>
  <si>
    <t>г Радужный кв-л 1-й д.31</t>
  </si>
  <si>
    <t>г Радужный кв-л 1-й д.5</t>
  </si>
  <si>
    <t>г Радужный кв-л 3-й д.14</t>
  </si>
  <si>
    <t>г Радужный кв-л 3-й д.26</t>
  </si>
  <si>
    <t>г Радужный кв-л 3-й д.7</t>
  </si>
  <si>
    <t>г Радужный кв-л 3-й д.8</t>
  </si>
  <si>
    <t>Расчет объема финансирования мероприятий 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</si>
  <si>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</si>
  <si>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перечню мероприятий подпрограммы</t>
  </si>
  <si>
    <t xml:space="preserve">Приложение № 1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</si>
  <si>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</si>
  <si>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 xml:space="preserve">Перечень мероприятий 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</si>
  <si>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</si>
  <si>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</si>
  <si>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</si>
  <si>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</si>
  <si>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</si>
  <si>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</si>
  <si>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</si>
  <si>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</si>
  <si>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</si>
  <si>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</si>
  <si>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</si>
  <si>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</si>
  <si>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</si>
  <si>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</si>
  <si>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</si>
  <si>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</si>
  <si>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</si>
  <si>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</si>
  <si>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</si>
  <si>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</si>
  <si>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</si>
  <si>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>г Радужный кв-л 1-й д.33</t>
  </si>
  <si>
    <t xml:space="preserve">Всего </t>
  </si>
  <si>
    <t>2015-2016</t>
  </si>
  <si>
    <t>в том числе по годам</t>
  </si>
  <si>
    <t>г Радужный кв-л 1-й д.12</t>
  </si>
  <si>
    <t>г Радужный кв-л 1-й д.12а</t>
  </si>
  <si>
    <t>г Радужный кв-л 1-й д.16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</si>
  <si>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</si>
  <si>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</si>
  <si>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</si>
  <si>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</si>
  <si>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</si>
  <si>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3-й д.10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</si>
  <si>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</si>
  <si>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</si>
  <si>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</si>
  <si>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</si>
  <si>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</si>
  <si>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</si>
  <si>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</si>
  <si>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</si>
  <si>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</si>
  <si>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</si>
  <si>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X</t>
  </si>
  <si>
    <t>По краткосрочному плану капитального ремонта многоквартирных домов ЗАТО г. Радужный  на 2016 год</t>
  </si>
  <si>
    <t xml:space="preserve">Строительный контроль </t>
  </si>
  <si>
    <t>Произведен капитальный ремонт в  56 многоквартирных домах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</si>
</sst>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"/>
    <numFmt numFmtId="167" formatCode="0.00000"/>
    <numFmt numFmtId="168" formatCode="#,##0.00000"/>
    <numFmt numFmtId="169" formatCode="[$-419]General"/>
  </numFmts>
  <fonts count="38"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9" fontId="21" fillId="0" borderId="0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68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4" fontId="9" fillId="0" borderId="10" xfId="61" applyNumberFormat="1" applyFont="1" applyFill="1" applyBorder="1" applyAlignment="1">
      <alignment vertical="center"/>
    </xf>
    <xf numFmtId="4" fontId="9" fillId="0" borderId="10" xfId="61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/>
    </xf>
    <xf numFmtId="165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165" fontId="14" fillId="0" borderId="10" xfId="0" applyNumberFormat="1" applyFont="1" applyBorder="1" applyAlignment="1">
      <alignment wrapText="1"/>
    </xf>
    <xf numFmtId="165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right"/>
    </xf>
    <xf numFmtId="1" fontId="14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8" fontId="8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165" fontId="11" fillId="0" borderId="10" xfId="0" applyNumberFormat="1" applyFont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left"/>
    </xf>
    <xf numFmtId="164" fontId="10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10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8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68" fontId="19" fillId="0" borderId="10" xfId="0" applyNumberFormat="1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5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65" fontId="1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" fontId="14" fillId="0" borderId="10" xfId="0" applyNumberFormat="1" applyFont="1" applyBorder="1" applyAlignment="1">
      <alignment wrapText="1"/>
    </xf>
    <xf numFmtId="3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80"/>
  <sheetViews>
    <sheetView tabSelected="1" zoomScale="70" zoomScaleNormal="70" zoomScalePageLayoutView="0" workbookViewId="0" topLeftCell="H1">
      <selection activeCell="B68" sqref="B68"/>
    </sheetView>
  </sheetViews>
  <sheetFormatPr defaultColWidth="9.140625" defaultRowHeight="15"/>
  <cols>
    <col min="1" max="1" width="9.7109375" style="0" customWidth="1"/>
    <col min="2" max="2" width="48.8515625" style="31" customWidth="1"/>
    <col min="3" max="3" width="22.57421875" style="0" customWidth="1"/>
    <col min="4" max="4" width="23.57421875" style="101" customWidth="1"/>
    <col min="5" max="5" width="22.57421875" style="110" customWidth="1"/>
    <col min="6" max="6" width="16.57421875" style="110" customWidth="1"/>
    <col min="7" max="7" width="25.28125" style="110" customWidth="1"/>
    <col min="8" max="8" width="24.7109375" style="110" customWidth="1"/>
    <col min="9" max="9" width="25.421875" style="110" customWidth="1"/>
    <col min="10" max="10" width="24.7109375" style="110" customWidth="1"/>
    <col min="11" max="11" width="30.140625" style="110" customWidth="1"/>
    <col min="12" max="12" width="31.57421875" style="0" customWidth="1"/>
    <col min="13" max="13" width="16.8515625" style="0" customWidth="1"/>
    <col min="14" max="14" width="19.8515625" style="0" customWidth="1"/>
    <col min="15" max="15" width="22.57421875" style="0" customWidth="1"/>
    <col min="16" max="16" width="31.421875" style="0" customWidth="1"/>
    <col min="17" max="17" width="12.7109375" style="0" customWidth="1"/>
    <col min="18" max="18" width="15.28125" style="0" customWidth="1"/>
    <col min="19" max="19" width="21.140625" style="0" customWidth="1"/>
    <col min="20" max="20" width="28.7109375" style="0" customWidth="1"/>
    <col min="21" max="21" width="11.421875" style="0" customWidth="1"/>
    <col min="22" max="22" width="15.140625" style="0" customWidth="1"/>
    <col min="23" max="23" width="12.28125" style="0" customWidth="1"/>
    <col min="24" max="24" width="11.7109375" style="0" customWidth="1"/>
    <col min="25" max="25" width="24.8515625" style="0" customWidth="1"/>
  </cols>
  <sheetData>
    <row r="1" spans="12:25" ht="31.5">
      <c r="L1" s="1"/>
      <c r="P1" s="120" t="s">
        <v>38</v>
      </c>
      <c r="Q1" s="120"/>
      <c r="R1" s="120"/>
      <c r="S1" s="120"/>
      <c r="T1" s="120"/>
      <c r="U1" s="120"/>
      <c r="V1" s="120"/>
      <c r="W1" s="120"/>
      <c r="X1" s="120"/>
      <c r="Y1" s="120"/>
    </row>
    <row r="2" spans="12:25" ht="35.25" customHeight="1">
      <c r="L2" s="1"/>
      <c r="P2" s="121" t="s">
        <v>71</v>
      </c>
      <c r="Q2" s="121"/>
      <c r="R2" s="121"/>
      <c r="S2" s="121"/>
      <c r="T2" s="121"/>
      <c r="U2" s="121"/>
      <c r="V2" s="121"/>
      <c r="W2" s="121"/>
      <c r="X2" s="121"/>
      <c r="Y2" s="121"/>
    </row>
    <row r="3" spans="12:25" ht="102" customHeight="1">
      <c r="L3" s="1"/>
      <c r="P3" s="122" t="s">
        <v>70</v>
      </c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00.5" customHeight="1">
      <c r="A4" s="132" t="s">
        <v>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95.25" customHeight="1">
      <c r="A5" s="134" t="s">
        <v>21</v>
      </c>
      <c r="B5" s="134" t="s">
        <v>22</v>
      </c>
      <c r="C5" s="141" t="s">
        <v>39</v>
      </c>
      <c r="D5" s="143" t="s">
        <v>40</v>
      </c>
      <c r="E5" s="125" t="s">
        <v>41</v>
      </c>
      <c r="F5" s="125" t="s">
        <v>42</v>
      </c>
      <c r="G5" s="125" t="s">
        <v>43</v>
      </c>
      <c r="H5" s="123" t="s">
        <v>44</v>
      </c>
      <c r="I5" s="124"/>
      <c r="J5" s="125" t="s">
        <v>45</v>
      </c>
      <c r="K5" s="137" t="s">
        <v>23</v>
      </c>
      <c r="L5" s="127" t="s">
        <v>24</v>
      </c>
      <c r="M5" s="139"/>
      <c r="N5" s="139"/>
      <c r="O5" s="139"/>
      <c r="P5" s="139"/>
      <c r="Q5" s="139"/>
      <c r="R5" s="139"/>
      <c r="S5" s="139"/>
      <c r="T5" s="139"/>
      <c r="U5" s="139"/>
      <c r="V5" s="128"/>
      <c r="W5" s="140" t="s">
        <v>25</v>
      </c>
      <c r="X5" s="140"/>
      <c r="Y5" s="140"/>
    </row>
    <row r="6" spans="1:25" ht="262.5" customHeight="1">
      <c r="A6" s="135"/>
      <c r="B6" s="135"/>
      <c r="C6" s="142"/>
      <c r="D6" s="144"/>
      <c r="E6" s="126"/>
      <c r="F6" s="126"/>
      <c r="G6" s="126"/>
      <c r="H6" s="111" t="s">
        <v>46</v>
      </c>
      <c r="I6" s="75" t="s">
        <v>47</v>
      </c>
      <c r="J6" s="126"/>
      <c r="K6" s="138"/>
      <c r="L6" s="25" t="s">
        <v>26</v>
      </c>
      <c r="M6" s="127" t="s">
        <v>27</v>
      </c>
      <c r="N6" s="128"/>
      <c r="O6" s="127" t="s">
        <v>28</v>
      </c>
      <c r="P6" s="128"/>
      <c r="Q6" s="127" t="s">
        <v>29</v>
      </c>
      <c r="R6" s="128"/>
      <c r="S6" s="127" t="s">
        <v>30</v>
      </c>
      <c r="T6" s="128"/>
      <c r="U6" s="127" t="s">
        <v>31</v>
      </c>
      <c r="V6" s="128"/>
      <c r="W6" s="26" t="s">
        <v>32</v>
      </c>
      <c r="X6" s="26" t="s">
        <v>33</v>
      </c>
      <c r="Y6" s="27" t="s">
        <v>53</v>
      </c>
    </row>
    <row r="7" spans="1:25" ht="52.5">
      <c r="A7" s="136"/>
      <c r="B7" s="136"/>
      <c r="C7" s="142"/>
      <c r="D7" s="144"/>
      <c r="E7" s="126"/>
      <c r="F7" s="126"/>
      <c r="G7" s="112" t="s">
        <v>48</v>
      </c>
      <c r="H7" s="112" t="s">
        <v>48</v>
      </c>
      <c r="I7" s="112" t="s">
        <v>48</v>
      </c>
      <c r="J7" s="112" t="s">
        <v>49</v>
      </c>
      <c r="K7" s="117" t="s">
        <v>34</v>
      </c>
      <c r="L7" s="29" t="s">
        <v>34</v>
      </c>
      <c r="M7" s="29" t="s">
        <v>35</v>
      </c>
      <c r="N7" s="29" t="s">
        <v>34</v>
      </c>
      <c r="O7" s="29" t="s">
        <v>36</v>
      </c>
      <c r="P7" s="29" t="s">
        <v>34</v>
      </c>
      <c r="Q7" s="29" t="s">
        <v>36</v>
      </c>
      <c r="R7" s="29" t="s">
        <v>34</v>
      </c>
      <c r="S7" s="29" t="s">
        <v>36</v>
      </c>
      <c r="T7" s="29" t="s">
        <v>34</v>
      </c>
      <c r="U7" s="29" t="s">
        <v>37</v>
      </c>
      <c r="V7" s="29" t="s">
        <v>34</v>
      </c>
      <c r="W7" s="29" t="s">
        <v>34</v>
      </c>
      <c r="X7" s="29" t="s">
        <v>34</v>
      </c>
      <c r="Y7" s="29" t="s">
        <v>34</v>
      </c>
    </row>
    <row r="8" spans="1:25" ht="30.75">
      <c r="A8" s="28">
        <v>1</v>
      </c>
      <c r="B8" s="32">
        <v>2</v>
      </c>
      <c r="C8" s="28">
        <v>3</v>
      </c>
      <c r="D8" s="28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  <c r="J8" s="113">
        <v>10</v>
      </c>
      <c r="K8" s="113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</row>
    <row r="9" spans="1:25" ht="54.75" customHeight="1">
      <c r="A9" s="5"/>
      <c r="B9" s="129" t="s">
        <v>52</v>
      </c>
      <c r="C9" s="130"/>
      <c r="D9" s="130"/>
      <c r="E9" s="130"/>
      <c r="F9" s="130"/>
      <c r="G9" s="130"/>
      <c r="H9" s="130"/>
      <c r="I9" s="130"/>
      <c r="J9" s="130"/>
      <c r="K9" s="131"/>
      <c r="L9" s="5"/>
      <c r="M9" s="5"/>
      <c r="N9" s="5"/>
      <c r="O9" s="5"/>
      <c r="P9" s="5"/>
      <c r="Q9" s="46"/>
      <c r="R9" s="46"/>
      <c r="S9" s="5"/>
      <c r="T9" s="5"/>
      <c r="U9" s="5"/>
      <c r="V9" s="5"/>
      <c r="W9" s="5"/>
      <c r="X9" s="5"/>
      <c r="Y9" s="5"/>
    </row>
    <row r="10" spans="1:25" ht="35.25">
      <c r="A10" s="60" t="s">
        <v>0</v>
      </c>
      <c r="B10" s="33"/>
      <c r="C10" s="4"/>
      <c r="D10" s="102"/>
      <c r="E10" s="30"/>
      <c r="F10" s="30"/>
      <c r="G10" s="34">
        <f>SUM(G11:G30)</f>
        <v>110487.01000000001</v>
      </c>
      <c r="H10" s="30"/>
      <c r="I10" s="30"/>
      <c r="J10" s="34">
        <f>SUM(J11:J30)</f>
        <v>4898</v>
      </c>
      <c r="K10" s="34">
        <f>SUM(K11:K30)</f>
        <v>19328545.21</v>
      </c>
      <c r="L10" s="34">
        <f aca="true" t="shared" si="0" ref="L10:Y10">SUM(L11:L30)</f>
        <v>1890999</v>
      </c>
      <c r="M10" s="35">
        <f t="shared" si="0"/>
        <v>0</v>
      </c>
      <c r="N10" s="34">
        <f t="shared" si="0"/>
        <v>0</v>
      </c>
      <c r="O10" s="34">
        <f t="shared" si="0"/>
        <v>15458.619999999999</v>
      </c>
      <c r="P10" s="34">
        <f t="shared" si="0"/>
        <v>14460230.399999999</v>
      </c>
      <c r="Q10" s="47">
        <f t="shared" si="0"/>
        <v>0</v>
      </c>
      <c r="R10" s="47">
        <f t="shared" si="0"/>
        <v>0</v>
      </c>
      <c r="S10" s="34">
        <f t="shared" si="0"/>
        <v>2720</v>
      </c>
      <c r="T10" s="34">
        <f t="shared" si="0"/>
        <v>2690000</v>
      </c>
      <c r="U10" s="47">
        <f t="shared" si="0"/>
        <v>0</v>
      </c>
      <c r="V10" s="47">
        <f t="shared" si="0"/>
        <v>0</v>
      </c>
      <c r="W10" s="47">
        <f t="shared" si="0"/>
        <v>0</v>
      </c>
      <c r="X10" s="47">
        <f t="shared" si="0"/>
        <v>0</v>
      </c>
      <c r="Y10" s="34">
        <f t="shared" si="0"/>
        <v>287315.81</v>
      </c>
    </row>
    <row r="11" spans="1:25" ht="70.5">
      <c r="A11" s="2">
        <v>1</v>
      </c>
      <c r="B11" s="58" t="s">
        <v>1</v>
      </c>
      <c r="C11" s="67">
        <v>1975</v>
      </c>
      <c r="D11" s="103" t="s">
        <v>50</v>
      </c>
      <c r="E11" s="62">
        <v>9</v>
      </c>
      <c r="F11" s="62">
        <v>1</v>
      </c>
      <c r="G11" s="36">
        <v>3288.7</v>
      </c>
      <c r="H11" s="36">
        <v>2975.8</v>
      </c>
      <c r="I11" s="36">
        <v>2358.4</v>
      </c>
      <c r="J11" s="37">
        <v>137</v>
      </c>
      <c r="K11" s="34">
        <f aca="true" t="shared" si="1" ref="K11:K30">L11+P11+T11+Y11</f>
        <v>548039.1</v>
      </c>
      <c r="L11" s="34">
        <v>0</v>
      </c>
      <c r="M11" s="35">
        <v>0</v>
      </c>
      <c r="N11" s="34">
        <v>0</v>
      </c>
      <c r="O11" s="34">
        <v>566.22</v>
      </c>
      <c r="P11" s="34">
        <v>539940</v>
      </c>
      <c r="Q11" s="47">
        <v>0</v>
      </c>
      <c r="R11" s="47">
        <v>0</v>
      </c>
      <c r="S11" s="34">
        <v>0</v>
      </c>
      <c r="T11" s="34">
        <v>0</v>
      </c>
      <c r="U11" s="47">
        <v>0</v>
      </c>
      <c r="V11" s="47">
        <v>0</v>
      </c>
      <c r="W11" s="47">
        <v>0</v>
      </c>
      <c r="X11" s="47">
        <v>0</v>
      </c>
      <c r="Y11" s="38">
        <v>8099.1</v>
      </c>
    </row>
    <row r="12" spans="1:25" ht="70.5">
      <c r="A12" s="3">
        <v>2</v>
      </c>
      <c r="B12" s="58" t="s">
        <v>2</v>
      </c>
      <c r="C12" s="67">
        <v>1976</v>
      </c>
      <c r="D12" s="103" t="s">
        <v>51</v>
      </c>
      <c r="E12" s="62">
        <v>5</v>
      </c>
      <c r="F12" s="62">
        <v>4</v>
      </c>
      <c r="G12" s="36">
        <v>3766.7</v>
      </c>
      <c r="H12" s="36">
        <v>3448.9</v>
      </c>
      <c r="I12" s="36">
        <v>3129.5</v>
      </c>
      <c r="J12" s="37">
        <v>184</v>
      </c>
      <c r="K12" s="34">
        <f t="shared" si="1"/>
        <v>898560.22</v>
      </c>
      <c r="L12" s="34">
        <v>0</v>
      </c>
      <c r="M12" s="35">
        <v>0</v>
      </c>
      <c r="N12" s="34">
        <v>0</v>
      </c>
      <c r="O12" s="34">
        <v>947.4</v>
      </c>
      <c r="P12" s="34">
        <v>885281</v>
      </c>
      <c r="Q12" s="47">
        <v>0</v>
      </c>
      <c r="R12" s="47">
        <v>0</v>
      </c>
      <c r="S12" s="34">
        <v>0</v>
      </c>
      <c r="T12" s="34">
        <v>0</v>
      </c>
      <c r="U12" s="47">
        <v>0</v>
      </c>
      <c r="V12" s="47">
        <v>0</v>
      </c>
      <c r="W12" s="47">
        <v>0</v>
      </c>
      <c r="X12" s="47">
        <v>0</v>
      </c>
      <c r="Y12" s="39">
        <v>13279.22</v>
      </c>
    </row>
    <row r="13" spans="1:25" ht="70.5">
      <c r="A13" s="2">
        <v>3</v>
      </c>
      <c r="B13" s="58" t="s">
        <v>3</v>
      </c>
      <c r="C13" s="67">
        <v>1978</v>
      </c>
      <c r="D13" s="103" t="s">
        <v>51</v>
      </c>
      <c r="E13" s="62">
        <v>5</v>
      </c>
      <c r="F13" s="62">
        <v>5</v>
      </c>
      <c r="G13" s="36">
        <v>3930.7</v>
      </c>
      <c r="H13" s="36">
        <v>3441.7</v>
      </c>
      <c r="I13" s="36">
        <v>3122.3</v>
      </c>
      <c r="J13" s="37">
        <v>165</v>
      </c>
      <c r="K13" s="34">
        <f t="shared" si="1"/>
        <v>1000278.44</v>
      </c>
      <c r="L13" s="34">
        <v>0</v>
      </c>
      <c r="M13" s="35">
        <v>0</v>
      </c>
      <c r="N13" s="34">
        <v>0</v>
      </c>
      <c r="O13" s="34">
        <v>972</v>
      </c>
      <c r="P13" s="39">
        <v>985496</v>
      </c>
      <c r="Q13" s="47">
        <v>0</v>
      </c>
      <c r="R13" s="47">
        <v>0</v>
      </c>
      <c r="S13" s="34">
        <v>0</v>
      </c>
      <c r="T13" s="34">
        <v>0</v>
      </c>
      <c r="U13" s="47">
        <v>0</v>
      </c>
      <c r="V13" s="47">
        <v>0</v>
      </c>
      <c r="W13" s="47">
        <v>0</v>
      </c>
      <c r="X13" s="47">
        <v>0</v>
      </c>
      <c r="Y13" s="39">
        <v>14782.44</v>
      </c>
    </row>
    <row r="14" spans="1:25" ht="70.5">
      <c r="A14" s="3">
        <v>4</v>
      </c>
      <c r="B14" s="58" t="s">
        <v>4</v>
      </c>
      <c r="C14" s="67">
        <v>1979</v>
      </c>
      <c r="D14" s="103" t="s">
        <v>51</v>
      </c>
      <c r="E14" s="62">
        <v>9</v>
      </c>
      <c r="F14" s="62">
        <v>5</v>
      </c>
      <c r="G14" s="36">
        <v>7780.54</v>
      </c>
      <c r="H14" s="36">
        <v>7010.7</v>
      </c>
      <c r="I14" s="36">
        <v>6013.9</v>
      </c>
      <c r="J14" s="37">
        <v>388</v>
      </c>
      <c r="K14" s="34">
        <f t="shared" si="1"/>
        <v>1365175</v>
      </c>
      <c r="L14" s="34">
        <v>0</v>
      </c>
      <c r="M14" s="35">
        <v>0</v>
      </c>
      <c r="N14" s="34">
        <v>0</v>
      </c>
      <c r="O14" s="34">
        <v>0</v>
      </c>
      <c r="P14" s="34">
        <v>0</v>
      </c>
      <c r="Q14" s="47">
        <v>0</v>
      </c>
      <c r="R14" s="47">
        <v>0</v>
      </c>
      <c r="S14" s="34">
        <v>1360</v>
      </c>
      <c r="T14" s="34">
        <v>1345000</v>
      </c>
      <c r="U14" s="47">
        <v>0</v>
      </c>
      <c r="V14" s="47">
        <v>0</v>
      </c>
      <c r="W14" s="47">
        <v>0</v>
      </c>
      <c r="X14" s="47">
        <v>0</v>
      </c>
      <c r="Y14" s="40">
        <v>20175</v>
      </c>
    </row>
    <row r="15" spans="1:25" ht="70.5">
      <c r="A15" s="2">
        <v>5</v>
      </c>
      <c r="B15" s="58" t="s">
        <v>5</v>
      </c>
      <c r="C15" s="67">
        <v>1980</v>
      </c>
      <c r="D15" s="103" t="s">
        <v>51</v>
      </c>
      <c r="E15" s="62">
        <v>9</v>
      </c>
      <c r="F15" s="62">
        <v>5</v>
      </c>
      <c r="G15" s="36">
        <v>7874.8</v>
      </c>
      <c r="H15" s="36">
        <v>7001</v>
      </c>
      <c r="I15" s="36">
        <v>6535.5</v>
      </c>
      <c r="J15" s="37">
        <v>360</v>
      </c>
      <c r="K15" s="34">
        <f t="shared" si="1"/>
        <v>1365175</v>
      </c>
      <c r="L15" s="34">
        <v>0</v>
      </c>
      <c r="M15" s="35">
        <v>0</v>
      </c>
      <c r="N15" s="34">
        <v>0</v>
      </c>
      <c r="O15" s="34">
        <v>0</v>
      </c>
      <c r="P15" s="34">
        <v>0</v>
      </c>
      <c r="Q15" s="47">
        <v>0</v>
      </c>
      <c r="R15" s="47">
        <v>0</v>
      </c>
      <c r="S15" s="34">
        <v>1360</v>
      </c>
      <c r="T15" s="34">
        <v>1345000</v>
      </c>
      <c r="U15" s="47">
        <v>0</v>
      </c>
      <c r="V15" s="47">
        <v>0</v>
      </c>
      <c r="W15" s="47">
        <v>0</v>
      </c>
      <c r="X15" s="47">
        <v>0</v>
      </c>
      <c r="Y15" s="38">
        <v>20175</v>
      </c>
    </row>
    <row r="16" spans="1:25" ht="70.5">
      <c r="A16" s="3">
        <v>6</v>
      </c>
      <c r="B16" s="58" t="s">
        <v>6</v>
      </c>
      <c r="C16" s="67">
        <v>1973</v>
      </c>
      <c r="D16" s="103" t="s">
        <v>51</v>
      </c>
      <c r="E16" s="62">
        <v>5</v>
      </c>
      <c r="F16" s="62">
        <v>5</v>
      </c>
      <c r="G16" s="36">
        <v>3438.4</v>
      </c>
      <c r="H16" s="36">
        <v>3094.4</v>
      </c>
      <c r="I16" s="36">
        <v>2777.1</v>
      </c>
      <c r="J16" s="37">
        <v>203</v>
      </c>
      <c r="K16" s="34">
        <f t="shared" si="1"/>
        <v>756111.06</v>
      </c>
      <c r="L16" s="34">
        <v>0</v>
      </c>
      <c r="M16" s="35">
        <v>0</v>
      </c>
      <c r="N16" s="34">
        <v>0</v>
      </c>
      <c r="O16" s="34">
        <v>968.8</v>
      </c>
      <c r="P16" s="39">
        <v>744937</v>
      </c>
      <c r="Q16" s="47">
        <v>0</v>
      </c>
      <c r="R16" s="47">
        <v>0</v>
      </c>
      <c r="S16" s="34">
        <v>0</v>
      </c>
      <c r="T16" s="34">
        <v>0</v>
      </c>
      <c r="U16" s="47">
        <v>0</v>
      </c>
      <c r="V16" s="47">
        <v>0</v>
      </c>
      <c r="W16" s="47">
        <v>0</v>
      </c>
      <c r="X16" s="47">
        <v>0</v>
      </c>
      <c r="Y16" s="39">
        <v>11174.06</v>
      </c>
    </row>
    <row r="17" spans="1:25" ht="70.5">
      <c r="A17" s="2">
        <v>7</v>
      </c>
      <c r="B17" s="58" t="s">
        <v>7</v>
      </c>
      <c r="C17" s="67">
        <v>1984</v>
      </c>
      <c r="D17" s="103" t="s">
        <v>51</v>
      </c>
      <c r="E17" s="62">
        <v>9</v>
      </c>
      <c r="F17" s="62">
        <v>3</v>
      </c>
      <c r="G17" s="36">
        <v>6515.1</v>
      </c>
      <c r="H17" s="36">
        <v>5819.6</v>
      </c>
      <c r="I17" s="36">
        <v>5573.6</v>
      </c>
      <c r="J17" s="37">
        <v>277</v>
      </c>
      <c r="K17" s="34">
        <f t="shared" si="1"/>
        <v>845417.86</v>
      </c>
      <c r="L17" s="34">
        <v>0</v>
      </c>
      <c r="M17" s="35">
        <v>0</v>
      </c>
      <c r="N17" s="34">
        <v>0</v>
      </c>
      <c r="O17" s="34">
        <v>781</v>
      </c>
      <c r="P17" s="39">
        <v>832924</v>
      </c>
      <c r="Q17" s="47">
        <v>0</v>
      </c>
      <c r="R17" s="47">
        <v>0</v>
      </c>
      <c r="S17" s="34">
        <v>0</v>
      </c>
      <c r="T17" s="34">
        <v>0</v>
      </c>
      <c r="U17" s="47">
        <v>0</v>
      </c>
      <c r="V17" s="47">
        <v>0</v>
      </c>
      <c r="W17" s="47">
        <v>0</v>
      </c>
      <c r="X17" s="47">
        <v>0</v>
      </c>
      <c r="Y17" s="38">
        <v>12493.86</v>
      </c>
    </row>
    <row r="18" spans="1:25" ht="70.5">
      <c r="A18" s="3">
        <v>8</v>
      </c>
      <c r="B18" s="58" t="s">
        <v>8</v>
      </c>
      <c r="C18" s="67">
        <v>1985</v>
      </c>
      <c r="D18" s="103" t="s">
        <v>51</v>
      </c>
      <c r="E18" s="62">
        <v>9</v>
      </c>
      <c r="F18" s="62">
        <v>3</v>
      </c>
      <c r="G18" s="36">
        <v>6460.5</v>
      </c>
      <c r="H18" s="36">
        <v>5809.7</v>
      </c>
      <c r="I18" s="36">
        <v>5463.6</v>
      </c>
      <c r="J18" s="37">
        <v>310</v>
      </c>
      <c r="K18" s="34">
        <f t="shared" si="1"/>
        <v>112741.13</v>
      </c>
      <c r="L18" s="34">
        <v>111075</v>
      </c>
      <c r="M18" s="35">
        <v>0</v>
      </c>
      <c r="N18" s="34">
        <v>0</v>
      </c>
      <c r="O18" s="34">
        <v>0</v>
      </c>
      <c r="P18" s="34">
        <v>0</v>
      </c>
      <c r="Q18" s="47">
        <v>0</v>
      </c>
      <c r="R18" s="47">
        <v>0</v>
      </c>
      <c r="S18" s="34">
        <v>0</v>
      </c>
      <c r="T18" s="34">
        <v>0</v>
      </c>
      <c r="U18" s="47">
        <v>0</v>
      </c>
      <c r="V18" s="47">
        <v>0</v>
      </c>
      <c r="W18" s="47">
        <v>0</v>
      </c>
      <c r="X18" s="47">
        <v>0</v>
      </c>
      <c r="Y18" s="38">
        <v>1666.13</v>
      </c>
    </row>
    <row r="19" spans="1:25" ht="69" customHeight="1">
      <c r="A19" s="2">
        <v>9</v>
      </c>
      <c r="B19" s="58" t="s">
        <v>9</v>
      </c>
      <c r="C19" s="67">
        <v>1988</v>
      </c>
      <c r="D19" s="104" t="s">
        <v>50</v>
      </c>
      <c r="E19" s="62">
        <v>10</v>
      </c>
      <c r="F19" s="62">
        <v>1</v>
      </c>
      <c r="G19" s="36">
        <v>4824.12</v>
      </c>
      <c r="H19" s="36">
        <v>3688.1</v>
      </c>
      <c r="I19" s="36">
        <v>3482.5</v>
      </c>
      <c r="J19" s="37">
        <v>171</v>
      </c>
      <c r="K19" s="34">
        <f t="shared" si="1"/>
        <v>715068.34</v>
      </c>
      <c r="L19" s="34">
        <v>313034</v>
      </c>
      <c r="M19" s="35">
        <v>0</v>
      </c>
      <c r="N19" s="34">
        <v>0</v>
      </c>
      <c r="O19" s="34">
        <v>520</v>
      </c>
      <c r="P19" s="39">
        <v>390679.52</v>
      </c>
      <c r="Q19" s="47">
        <v>0</v>
      </c>
      <c r="R19" s="47">
        <v>0</v>
      </c>
      <c r="S19" s="34">
        <v>0</v>
      </c>
      <c r="T19" s="34">
        <v>0</v>
      </c>
      <c r="U19" s="47">
        <v>0</v>
      </c>
      <c r="V19" s="47">
        <v>0</v>
      </c>
      <c r="W19" s="47">
        <v>0</v>
      </c>
      <c r="X19" s="47">
        <v>0</v>
      </c>
      <c r="Y19" s="40">
        <v>11354.82</v>
      </c>
    </row>
    <row r="20" spans="1:25" ht="69" customHeight="1">
      <c r="A20" s="3">
        <v>10</v>
      </c>
      <c r="B20" s="58" t="s">
        <v>10</v>
      </c>
      <c r="C20" s="67">
        <v>1978</v>
      </c>
      <c r="D20" s="104" t="s">
        <v>50</v>
      </c>
      <c r="E20" s="62">
        <v>9</v>
      </c>
      <c r="F20" s="62">
        <v>1</v>
      </c>
      <c r="G20" s="36">
        <v>3293.7</v>
      </c>
      <c r="H20" s="36">
        <v>2963.9</v>
      </c>
      <c r="I20" s="36">
        <v>2963.9</v>
      </c>
      <c r="J20" s="37">
        <v>126</v>
      </c>
      <c r="K20" s="34">
        <f t="shared" si="1"/>
        <v>548039.1</v>
      </c>
      <c r="L20" s="34">
        <v>0</v>
      </c>
      <c r="M20" s="35">
        <v>0</v>
      </c>
      <c r="N20" s="34">
        <v>0</v>
      </c>
      <c r="O20" s="34">
        <v>566.22</v>
      </c>
      <c r="P20" s="34">
        <v>539940</v>
      </c>
      <c r="Q20" s="47">
        <v>0</v>
      </c>
      <c r="R20" s="47">
        <v>0</v>
      </c>
      <c r="S20" s="34">
        <v>0</v>
      </c>
      <c r="T20" s="34">
        <v>0</v>
      </c>
      <c r="U20" s="47">
        <v>0</v>
      </c>
      <c r="V20" s="47">
        <v>0</v>
      </c>
      <c r="W20" s="47">
        <v>0</v>
      </c>
      <c r="X20" s="47">
        <v>0</v>
      </c>
      <c r="Y20" s="38">
        <v>8099.1</v>
      </c>
    </row>
    <row r="21" spans="1:25" ht="70.5">
      <c r="A21" s="2">
        <v>11</v>
      </c>
      <c r="B21" s="58" t="s">
        <v>11</v>
      </c>
      <c r="C21" s="67">
        <v>1989</v>
      </c>
      <c r="D21" s="104" t="s">
        <v>51</v>
      </c>
      <c r="E21" s="62">
        <v>5</v>
      </c>
      <c r="F21" s="62">
        <v>5</v>
      </c>
      <c r="G21" s="36">
        <v>3931.2</v>
      </c>
      <c r="H21" s="36">
        <v>3424.8</v>
      </c>
      <c r="I21" s="36">
        <v>3030.1</v>
      </c>
      <c r="J21" s="37">
        <v>179</v>
      </c>
      <c r="K21" s="34">
        <f t="shared" si="1"/>
        <v>834401.06</v>
      </c>
      <c r="L21" s="34">
        <v>0</v>
      </c>
      <c r="M21" s="35">
        <v>0</v>
      </c>
      <c r="N21" s="34">
        <v>0</v>
      </c>
      <c r="O21" s="34">
        <v>932.9</v>
      </c>
      <c r="P21" s="39">
        <v>821564</v>
      </c>
      <c r="Q21" s="47">
        <v>0</v>
      </c>
      <c r="R21" s="47">
        <v>0</v>
      </c>
      <c r="S21" s="34">
        <v>0</v>
      </c>
      <c r="T21" s="34">
        <v>0</v>
      </c>
      <c r="U21" s="47">
        <v>0</v>
      </c>
      <c r="V21" s="47">
        <v>0</v>
      </c>
      <c r="W21" s="47">
        <v>0</v>
      </c>
      <c r="X21" s="47">
        <v>0</v>
      </c>
      <c r="Y21" s="38">
        <v>12837.06</v>
      </c>
    </row>
    <row r="22" spans="1:25" ht="70.5">
      <c r="A22" s="3">
        <v>12</v>
      </c>
      <c r="B22" s="58" t="s">
        <v>12</v>
      </c>
      <c r="C22" s="67">
        <v>1990</v>
      </c>
      <c r="D22" s="104" t="s">
        <v>51</v>
      </c>
      <c r="E22" s="62">
        <v>5</v>
      </c>
      <c r="F22" s="62">
        <v>5</v>
      </c>
      <c r="G22" s="36">
        <v>3993.4</v>
      </c>
      <c r="H22" s="36">
        <v>3487.5</v>
      </c>
      <c r="I22" s="36">
        <v>3277.05</v>
      </c>
      <c r="J22" s="37">
        <v>185</v>
      </c>
      <c r="K22" s="34">
        <f t="shared" si="1"/>
        <v>444850.14</v>
      </c>
      <c r="L22" s="34">
        <v>438276</v>
      </c>
      <c r="M22" s="35">
        <v>0</v>
      </c>
      <c r="N22" s="34">
        <v>0</v>
      </c>
      <c r="O22" s="34">
        <v>0</v>
      </c>
      <c r="P22" s="34">
        <v>0</v>
      </c>
      <c r="Q22" s="47">
        <v>0</v>
      </c>
      <c r="R22" s="47">
        <v>0</v>
      </c>
      <c r="S22" s="34">
        <v>0</v>
      </c>
      <c r="T22" s="34">
        <v>0</v>
      </c>
      <c r="U22" s="47">
        <v>0</v>
      </c>
      <c r="V22" s="47">
        <v>0</v>
      </c>
      <c r="W22" s="47">
        <v>0</v>
      </c>
      <c r="X22" s="47">
        <v>0</v>
      </c>
      <c r="Y22" s="39">
        <v>6574.14</v>
      </c>
    </row>
    <row r="23" spans="1:25" ht="70.5">
      <c r="A23" s="2">
        <v>13</v>
      </c>
      <c r="B23" s="58" t="s">
        <v>13</v>
      </c>
      <c r="C23" s="67">
        <v>1991</v>
      </c>
      <c r="D23" s="104" t="s">
        <v>51</v>
      </c>
      <c r="E23" s="62">
        <v>5</v>
      </c>
      <c r="F23" s="62">
        <v>5</v>
      </c>
      <c r="G23" s="36">
        <v>3982.5</v>
      </c>
      <c r="H23" s="36">
        <v>3488.7</v>
      </c>
      <c r="I23" s="36">
        <v>3122.8</v>
      </c>
      <c r="J23" s="37">
        <v>195</v>
      </c>
      <c r="K23" s="34">
        <f t="shared" si="1"/>
        <v>842993.9400000001</v>
      </c>
      <c r="L23" s="34">
        <v>0</v>
      </c>
      <c r="M23" s="35">
        <v>0</v>
      </c>
      <c r="N23" s="34">
        <v>0</v>
      </c>
      <c r="O23" s="34">
        <v>932.9</v>
      </c>
      <c r="P23" s="39">
        <v>830156.88</v>
      </c>
      <c r="Q23" s="47">
        <v>0</v>
      </c>
      <c r="R23" s="47">
        <v>0</v>
      </c>
      <c r="S23" s="34">
        <v>0</v>
      </c>
      <c r="T23" s="34">
        <v>0</v>
      </c>
      <c r="U23" s="47">
        <v>0</v>
      </c>
      <c r="V23" s="47">
        <v>0</v>
      </c>
      <c r="W23" s="47">
        <v>0</v>
      </c>
      <c r="X23" s="47">
        <v>0</v>
      </c>
      <c r="Y23" s="38">
        <v>12837.06</v>
      </c>
    </row>
    <row r="24" spans="1:25" ht="70.5">
      <c r="A24" s="3">
        <v>14</v>
      </c>
      <c r="B24" s="58" t="s">
        <v>14</v>
      </c>
      <c r="C24" s="67">
        <v>1997</v>
      </c>
      <c r="D24" s="104" t="s">
        <v>51</v>
      </c>
      <c r="E24" s="62">
        <v>9</v>
      </c>
      <c r="F24" s="62">
        <v>3</v>
      </c>
      <c r="G24" s="36">
        <v>7399.8</v>
      </c>
      <c r="H24" s="36">
        <v>6528.8</v>
      </c>
      <c r="I24" s="36">
        <v>6388.7</v>
      </c>
      <c r="J24" s="37">
        <v>283</v>
      </c>
      <c r="K24" s="34">
        <f t="shared" si="1"/>
        <v>1025502.21</v>
      </c>
      <c r="L24" s="34">
        <v>0</v>
      </c>
      <c r="M24" s="35">
        <v>0</v>
      </c>
      <c r="N24" s="34">
        <v>0</v>
      </c>
      <c r="O24" s="34">
        <v>1067.2</v>
      </c>
      <c r="P24" s="34">
        <v>1010347</v>
      </c>
      <c r="Q24" s="47">
        <v>0</v>
      </c>
      <c r="R24" s="47">
        <v>0</v>
      </c>
      <c r="S24" s="34">
        <v>0</v>
      </c>
      <c r="T24" s="34">
        <v>0</v>
      </c>
      <c r="U24" s="47">
        <v>0</v>
      </c>
      <c r="V24" s="47">
        <v>0</v>
      </c>
      <c r="W24" s="47">
        <v>0</v>
      </c>
      <c r="X24" s="47">
        <v>0</v>
      </c>
      <c r="Y24" s="38">
        <v>15155.21</v>
      </c>
    </row>
    <row r="25" spans="1:25" ht="70.5">
      <c r="A25" s="2">
        <v>15</v>
      </c>
      <c r="B25" s="58" t="s">
        <v>15</v>
      </c>
      <c r="C25" s="67">
        <v>1993</v>
      </c>
      <c r="D25" s="104" t="s">
        <v>51</v>
      </c>
      <c r="E25" s="62">
        <v>9</v>
      </c>
      <c r="F25" s="62">
        <v>5</v>
      </c>
      <c r="G25" s="36">
        <v>12240.05</v>
      </c>
      <c r="H25" s="36">
        <v>10849.3</v>
      </c>
      <c r="I25" s="36">
        <v>10417.6</v>
      </c>
      <c r="J25" s="37">
        <v>485</v>
      </c>
      <c r="K25" s="34">
        <f t="shared" si="1"/>
        <v>1750388.82</v>
      </c>
      <c r="L25" s="34">
        <v>0</v>
      </c>
      <c r="M25" s="35">
        <v>0</v>
      </c>
      <c r="N25" s="34">
        <v>0</v>
      </c>
      <c r="O25" s="34">
        <v>1636</v>
      </c>
      <c r="P25" s="39">
        <v>1724521</v>
      </c>
      <c r="Q25" s="47">
        <v>0</v>
      </c>
      <c r="R25" s="47">
        <v>0</v>
      </c>
      <c r="S25" s="34">
        <v>0</v>
      </c>
      <c r="T25" s="34">
        <v>0</v>
      </c>
      <c r="U25" s="47">
        <v>0</v>
      </c>
      <c r="V25" s="47">
        <v>0</v>
      </c>
      <c r="W25" s="47">
        <v>0</v>
      </c>
      <c r="X25" s="47">
        <v>0</v>
      </c>
      <c r="Y25" s="39">
        <v>25867.82</v>
      </c>
    </row>
    <row r="26" spans="1:25" ht="70.5">
      <c r="A26" s="3">
        <v>16</v>
      </c>
      <c r="B26" s="58" t="s">
        <v>16</v>
      </c>
      <c r="C26" s="67">
        <v>1982</v>
      </c>
      <c r="D26" s="104" t="s">
        <v>51</v>
      </c>
      <c r="E26" s="62">
        <v>5</v>
      </c>
      <c r="F26" s="62">
        <v>5</v>
      </c>
      <c r="G26" s="36">
        <v>3962.1</v>
      </c>
      <c r="H26" s="36">
        <v>3478.6</v>
      </c>
      <c r="I26" s="36">
        <v>3320.6</v>
      </c>
      <c r="J26" s="37">
        <v>191</v>
      </c>
      <c r="K26" s="34">
        <f t="shared" si="1"/>
        <v>866139</v>
      </c>
      <c r="L26" s="34">
        <v>0</v>
      </c>
      <c r="M26" s="35">
        <v>0</v>
      </c>
      <c r="N26" s="34">
        <v>0</v>
      </c>
      <c r="O26" s="34">
        <v>932.9</v>
      </c>
      <c r="P26" s="34">
        <v>853339</v>
      </c>
      <c r="Q26" s="47">
        <v>0</v>
      </c>
      <c r="R26" s="47">
        <v>0</v>
      </c>
      <c r="S26" s="34">
        <v>0</v>
      </c>
      <c r="T26" s="34">
        <v>0</v>
      </c>
      <c r="U26" s="47">
        <v>0</v>
      </c>
      <c r="V26" s="47">
        <v>0</v>
      </c>
      <c r="W26" s="47">
        <v>0</v>
      </c>
      <c r="X26" s="47">
        <v>0</v>
      </c>
      <c r="Y26" s="38">
        <v>12800</v>
      </c>
    </row>
    <row r="27" spans="1:25" ht="70.5">
      <c r="A27" s="2">
        <v>17</v>
      </c>
      <c r="B27" s="58" t="s">
        <v>17</v>
      </c>
      <c r="C27" s="67">
        <v>1992</v>
      </c>
      <c r="D27" s="104" t="s">
        <v>51</v>
      </c>
      <c r="E27" s="62">
        <v>9</v>
      </c>
      <c r="F27" s="62">
        <v>5</v>
      </c>
      <c r="G27" s="36">
        <v>12058.8</v>
      </c>
      <c r="H27" s="36">
        <v>10739.7</v>
      </c>
      <c r="I27" s="36">
        <v>10449.3</v>
      </c>
      <c r="J27" s="37">
        <v>490</v>
      </c>
      <c r="K27" s="34">
        <f t="shared" si="1"/>
        <v>1759286.31</v>
      </c>
      <c r="L27" s="34">
        <v>0</v>
      </c>
      <c r="M27" s="35">
        <v>0</v>
      </c>
      <c r="N27" s="34">
        <v>0</v>
      </c>
      <c r="O27" s="34">
        <v>1910.8</v>
      </c>
      <c r="P27" s="39">
        <v>1733287</v>
      </c>
      <c r="Q27" s="47">
        <v>0</v>
      </c>
      <c r="R27" s="47">
        <v>0</v>
      </c>
      <c r="S27" s="34">
        <v>0</v>
      </c>
      <c r="T27" s="34">
        <v>0</v>
      </c>
      <c r="U27" s="47">
        <v>0</v>
      </c>
      <c r="V27" s="47">
        <v>0</v>
      </c>
      <c r="W27" s="47">
        <v>0</v>
      </c>
      <c r="X27" s="47">
        <v>0</v>
      </c>
      <c r="Y27" s="38">
        <v>25999.31</v>
      </c>
    </row>
    <row r="28" spans="1:25" ht="70.5">
      <c r="A28" s="3">
        <v>18</v>
      </c>
      <c r="B28" s="58" t="s">
        <v>18</v>
      </c>
      <c r="C28" s="67">
        <v>1983</v>
      </c>
      <c r="D28" s="104" t="s">
        <v>51</v>
      </c>
      <c r="E28" s="62">
        <v>5</v>
      </c>
      <c r="F28" s="62">
        <v>5</v>
      </c>
      <c r="G28" s="36">
        <v>3952</v>
      </c>
      <c r="H28" s="36">
        <v>3472.6</v>
      </c>
      <c r="I28" s="36">
        <v>3266.2</v>
      </c>
      <c r="J28" s="37">
        <v>209</v>
      </c>
      <c r="K28" s="34">
        <f t="shared" si="1"/>
        <v>1222304.61</v>
      </c>
      <c r="L28" s="34">
        <v>348277</v>
      </c>
      <c r="M28" s="35">
        <v>0</v>
      </c>
      <c r="N28" s="34">
        <v>0</v>
      </c>
      <c r="O28" s="34">
        <v>904</v>
      </c>
      <c r="P28" s="39">
        <v>855964</v>
      </c>
      <c r="Q28" s="47">
        <v>0</v>
      </c>
      <c r="R28" s="47">
        <v>0</v>
      </c>
      <c r="S28" s="34">
        <v>0</v>
      </c>
      <c r="T28" s="34">
        <v>0</v>
      </c>
      <c r="U28" s="47">
        <v>0</v>
      </c>
      <c r="V28" s="47">
        <v>0</v>
      </c>
      <c r="W28" s="47">
        <v>0</v>
      </c>
      <c r="X28" s="47">
        <v>0</v>
      </c>
      <c r="Y28" s="40">
        <f>12839.46+5224.15</f>
        <v>18063.61</v>
      </c>
    </row>
    <row r="29" spans="1:25" ht="70.5">
      <c r="A29" s="2">
        <v>19</v>
      </c>
      <c r="B29" s="58" t="s">
        <v>19</v>
      </c>
      <c r="C29" s="67">
        <v>1987</v>
      </c>
      <c r="D29" s="104" t="s">
        <v>51</v>
      </c>
      <c r="E29" s="62">
        <v>5</v>
      </c>
      <c r="F29" s="62">
        <v>5</v>
      </c>
      <c r="G29" s="36">
        <v>3937.7</v>
      </c>
      <c r="H29" s="36">
        <v>3498.6</v>
      </c>
      <c r="I29" s="36">
        <v>3162.2</v>
      </c>
      <c r="J29" s="37">
        <v>179</v>
      </c>
      <c r="K29" s="34">
        <f t="shared" si="1"/>
        <v>1123635.45</v>
      </c>
      <c r="L29" s="34">
        <v>251103</v>
      </c>
      <c r="M29" s="35">
        <v>0</v>
      </c>
      <c r="N29" s="34">
        <v>0</v>
      </c>
      <c r="O29" s="34">
        <v>908.12</v>
      </c>
      <c r="P29" s="39">
        <v>855927</v>
      </c>
      <c r="Q29" s="47">
        <v>0</v>
      </c>
      <c r="R29" s="47">
        <v>0</v>
      </c>
      <c r="S29" s="34">
        <v>0</v>
      </c>
      <c r="T29" s="34">
        <v>0</v>
      </c>
      <c r="U29" s="47">
        <v>0</v>
      </c>
      <c r="V29" s="47">
        <v>0</v>
      </c>
      <c r="W29" s="47">
        <v>0</v>
      </c>
      <c r="X29" s="47">
        <v>0</v>
      </c>
      <c r="Y29" s="40">
        <f>12838.91+3766.54</f>
        <v>16605.45</v>
      </c>
    </row>
    <row r="30" spans="1:25" ht="70.5">
      <c r="A30" s="3">
        <v>20</v>
      </c>
      <c r="B30" s="58" t="s">
        <v>20</v>
      </c>
      <c r="C30" s="67">
        <v>1983</v>
      </c>
      <c r="D30" s="104" t="s">
        <v>51</v>
      </c>
      <c r="E30" s="62">
        <v>5</v>
      </c>
      <c r="F30" s="62">
        <v>5</v>
      </c>
      <c r="G30" s="36">
        <v>3856.2</v>
      </c>
      <c r="H30" s="36">
        <v>3374.2</v>
      </c>
      <c r="I30" s="36">
        <v>3043.8</v>
      </c>
      <c r="J30" s="37">
        <v>181</v>
      </c>
      <c r="K30" s="34">
        <f t="shared" si="1"/>
        <v>1304438.42</v>
      </c>
      <c r="L30" s="39">
        <f>112144+136000+181090</f>
        <v>429234</v>
      </c>
      <c r="M30" s="35">
        <v>0</v>
      </c>
      <c r="N30" s="34">
        <v>0</v>
      </c>
      <c r="O30" s="34">
        <v>912.16</v>
      </c>
      <c r="P30" s="39">
        <v>855927</v>
      </c>
      <c r="Q30" s="47">
        <v>0</v>
      </c>
      <c r="R30" s="47">
        <v>0</v>
      </c>
      <c r="S30" s="34">
        <v>0</v>
      </c>
      <c r="T30" s="34">
        <v>0</v>
      </c>
      <c r="U30" s="47">
        <v>0</v>
      </c>
      <c r="V30" s="47">
        <v>0</v>
      </c>
      <c r="W30" s="47">
        <v>0</v>
      </c>
      <c r="X30" s="47">
        <v>0</v>
      </c>
      <c r="Y30" s="40">
        <f>12838.91+6438.51</f>
        <v>19277.42</v>
      </c>
    </row>
    <row r="31" spans="1:25" ht="35.25">
      <c r="A31" s="3"/>
      <c r="B31" s="68"/>
      <c r="C31" s="69"/>
      <c r="D31" s="105"/>
      <c r="E31" s="70"/>
      <c r="F31" s="70"/>
      <c r="G31" s="71"/>
      <c r="H31" s="71"/>
      <c r="I31" s="71"/>
      <c r="J31" s="72"/>
      <c r="K31" s="73"/>
      <c r="L31" s="39"/>
      <c r="M31" s="35"/>
      <c r="N31" s="34"/>
      <c r="O31" s="34"/>
      <c r="P31" s="39"/>
      <c r="Q31" s="47"/>
      <c r="R31" s="47"/>
      <c r="S31" s="34"/>
      <c r="T31" s="34"/>
      <c r="U31" s="47"/>
      <c r="V31" s="47"/>
      <c r="W31" s="47"/>
      <c r="X31" s="47"/>
      <c r="Y31" s="40"/>
    </row>
    <row r="32" spans="1:25" ht="35.25">
      <c r="A32" s="3"/>
      <c r="B32" s="68"/>
      <c r="C32" s="69"/>
      <c r="D32" s="105"/>
      <c r="E32" s="70"/>
      <c r="F32" s="70"/>
      <c r="G32" s="71"/>
      <c r="H32" s="71"/>
      <c r="I32" s="71"/>
      <c r="J32" s="72"/>
      <c r="K32" s="73"/>
      <c r="L32" s="39"/>
      <c r="M32" s="35"/>
      <c r="N32" s="34"/>
      <c r="O32" s="34"/>
      <c r="P32" s="39"/>
      <c r="Q32" s="47"/>
      <c r="R32" s="47"/>
      <c r="S32" s="34"/>
      <c r="T32" s="34"/>
      <c r="U32" s="47"/>
      <c r="V32" s="47"/>
      <c r="W32" s="47"/>
      <c r="X32" s="47"/>
      <c r="Y32" s="40"/>
    </row>
    <row r="33" spans="1:25" ht="60.75" customHeight="1">
      <c r="A33" s="6"/>
      <c r="B33" s="129" t="s">
        <v>54</v>
      </c>
      <c r="C33" s="130"/>
      <c r="D33" s="130"/>
      <c r="E33" s="130"/>
      <c r="F33" s="130"/>
      <c r="G33" s="130"/>
      <c r="H33" s="130"/>
      <c r="I33" s="130"/>
      <c r="J33" s="130"/>
      <c r="K33" s="131"/>
      <c r="L33" s="41"/>
      <c r="M33" s="42"/>
      <c r="N33" s="41"/>
      <c r="O33" s="41"/>
      <c r="P33" s="41"/>
      <c r="Q33" s="48"/>
      <c r="R33" s="48"/>
      <c r="S33" s="41"/>
      <c r="T33" s="41"/>
      <c r="U33" s="48"/>
      <c r="V33" s="48"/>
      <c r="W33" s="48"/>
      <c r="X33" s="48"/>
      <c r="Y33" s="41"/>
    </row>
    <row r="34" spans="1:25" ht="36">
      <c r="A34" s="61" t="s">
        <v>0</v>
      </c>
      <c r="B34" s="59"/>
      <c r="C34" s="7"/>
      <c r="D34" s="106"/>
      <c r="E34" s="114"/>
      <c r="F34" s="114"/>
      <c r="G34" s="44">
        <f>G35+G36+G37+G38+G39+G40+G41+G42+G43+G44+G45+G46+G47+G48</f>
        <v>97426.15999999999</v>
      </c>
      <c r="H34" s="43"/>
      <c r="I34" s="43"/>
      <c r="J34" s="44">
        <f>J35+J36+J37+J38+J39+J40+J41+J42+J43+J44+J45+J46+J47+J48</f>
        <v>4521</v>
      </c>
      <c r="K34" s="44">
        <f>K35+K36+K37+K38+K39+K40+K41+K42+K43+K44+K45+K46+K47+K48</f>
        <v>14809801.059999999</v>
      </c>
      <c r="L34" s="44">
        <f aca="true" t="shared" si="2" ref="L34:Q34">L35+L36+L37+L38+L39+L40+L41+L42+L43+L44+L45+L46+L47+L48</f>
        <v>815710</v>
      </c>
      <c r="M34" s="44">
        <f t="shared" si="2"/>
        <v>0</v>
      </c>
      <c r="N34" s="44">
        <f t="shared" si="2"/>
        <v>0</v>
      </c>
      <c r="O34" s="44">
        <f t="shared" si="2"/>
        <v>10451.800000000001</v>
      </c>
      <c r="P34" s="44">
        <f t="shared" si="2"/>
        <v>10975967.79</v>
      </c>
      <c r="Q34" s="49">
        <f t="shared" si="2"/>
        <v>0</v>
      </c>
      <c r="R34" s="49">
        <f aca="true" t="shared" si="3" ref="R34:Y34">R35+R36+R37+R38+R39+R40+R41+R42+R43+R44+R45+R46+R47+R48</f>
        <v>0</v>
      </c>
      <c r="S34" s="44">
        <f t="shared" si="3"/>
        <v>8667.3</v>
      </c>
      <c r="T34" s="44">
        <f t="shared" si="3"/>
        <v>2799263</v>
      </c>
      <c r="U34" s="49">
        <f t="shared" si="3"/>
        <v>0</v>
      </c>
      <c r="V34" s="49">
        <f t="shared" si="3"/>
        <v>0</v>
      </c>
      <c r="W34" s="49">
        <f t="shared" si="3"/>
        <v>0</v>
      </c>
      <c r="X34" s="49">
        <f t="shared" si="3"/>
        <v>0</v>
      </c>
      <c r="Y34" s="44">
        <f t="shared" si="3"/>
        <v>218860.27</v>
      </c>
    </row>
    <row r="35" spans="1:25" ht="70.5">
      <c r="A35" s="2">
        <v>1</v>
      </c>
      <c r="B35" s="58" t="s">
        <v>56</v>
      </c>
      <c r="C35" s="65">
        <v>1979</v>
      </c>
      <c r="D35" s="107" t="s">
        <v>55</v>
      </c>
      <c r="E35" s="63">
        <v>14</v>
      </c>
      <c r="F35" s="63">
        <v>1</v>
      </c>
      <c r="G35" s="44">
        <v>4624.81</v>
      </c>
      <c r="H35" s="44">
        <v>4139.6</v>
      </c>
      <c r="I35" s="44">
        <v>3963.1</v>
      </c>
      <c r="J35" s="45">
        <v>175</v>
      </c>
      <c r="K35" s="44">
        <f>L35+N35+P35+R35+T35+V35+W35+X35+Y35</f>
        <v>114168.21</v>
      </c>
      <c r="L35" s="44">
        <v>112481</v>
      </c>
      <c r="M35" s="45">
        <v>0</v>
      </c>
      <c r="N35" s="44">
        <v>0</v>
      </c>
      <c r="O35" s="44"/>
      <c r="P35" s="34"/>
      <c r="Q35" s="49">
        <v>0</v>
      </c>
      <c r="R35" s="49">
        <v>0</v>
      </c>
      <c r="S35" s="44">
        <v>0</v>
      </c>
      <c r="T35" s="44">
        <v>0</v>
      </c>
      <c r="U35" s="49">
        <v>0</v>
      </c>
      <c r="V35" s="49">
        <v>0</v>
      </c>
      <c r="W35" s="49">
        <v>0</v>
      </c>
      <c r="X35" s="49">
        <v>0</v>
      </c>
      <c r="Y35" s="34">
        <v>1687.21</v>
      </c>
    </row>
    <row r="36" spans="1:25" ht="70.5">
      <c r="A36" s="3">
        <v>2</v>
      </c>
      <c r="B36" s="58" t="s">
        <v>57</v>
      </c>
      <c r="C36" s="65">
        <v>1978</v>
      </c>
      <c r="D36" s="107" t="s">
        <v>51</v>
      </c>
      <c r="E36" s="63">
        <v>9</v>
      </c>
      <c r="F36" s="63">
        <v>4</v>
      </c>
      <c r="G36" s="44">
        <v>8707</v>
      </c>
      <c r="H36" s="44">
        <v>7693.6</v>
      </c>
      <c r="I36" s="44">
        <v>7282.6</v>
      </c>
      <c r="J36" s="45">
        <v>356</v>
      </c>
      <c r="K36" s="44">
        <f aca="true" t="shared" si="4" ref="K36:K48">L36+N36+P36+R36+T36+V36+W36+X36+Y36</f>
        <v>1108959.22</v>
      </c>
      <c r="L36" s="44">
        <v>0</v>
      </c>
      <c r="M36" s="45">
        <v>0</v>
      </c>
      <c r="N36" s="44">
        <v>0</v>
      </c>
      <c r="O36" s="44">
        <v>1194</v>
      </c>
      <c r="P36" s="44">
        <v>1092570.66</v>
      </c>
      <c r="Q36" s="49">
        <v>0</v>
      </c>
      <c r="R36" s="49">
        <v>0</v>
      </c>
      <c r="S36" s="44">
        <v>0</v>
      </c>
      <c r="T36" s="44">
        <v>0</v>
      </c>
      <c r="U36" s="49">
        <v>0</v>
      </c>
      <c r="V36" s="49">
        <v>0</v>
      </c>
      <c r="W36" s="49">
        <v>0</v>
      </c>
      <c r="X36" s="49">
        <v>0</v>
      </c>
      <c r="Y36" s="34">
        <v>16388.56</v>
      </c>
    </row>
    <row r="37" spans="1:25" ht="70.5">
      <c r="A37" s="2">
        <v>3</v>
      </c>
      <c r="B37" s="58" t="s">
        <v>58</v>
      </c>
      <c r="C37" s="65">
        <v>1981</v>
      </c>
      <c r="D37" s="107" t="s">
        <v>51</v>
      </c>
      <c r="E37" s="63">
        <v>9</v>
      </c>
      <c r="F37" s="63">
        <v>4</v>
      </c>
      <c r="G37" s="44">
        <v>8863.3</v>
      </c>
      <c r="H37" s="44">
        <v>7831.5</v>
      </c>
      <c r="I37" s="44">
        <v>7500.7</v>
      </c>
      <c r="J37" s="45">
        <v>371</v>
      </c>
      <c r="K37" s="44">
        <f t="shared" si="4"/>
        <v>1303149.9900000002</v>
      </c>
      <c r="L37" s="44">
        <v>0</v>
      </c>
      <c r="M37" s="45">
        <v>0</v>
      </c>
      <c r="N37" s="44">
        <v>0</v>
      </c>
      <c r="O37" s="44">
        <v>1194</v>
      </c>
      <c r="P37" s="44">
        <v>1283891.62</v>
      </c>
      <c r="Q37" s="49">
        <v>0</v>
      </c>
      <c r="R37" s="49">
        <v>0</v>
      </c>
      <c r="S37" s="44">
        <v>0</v>
      </c>
      <c r="T37" s="44">
        <v>0</v>
      </c>
      <c r="U37" s="49">
        <v>0</v>
      </c>
      <c r="V37" s="49">
        <v>0</v>
      </c>
      <c r="W37" s="49">
        <v>0</v>
      </c>
      <c r="X37" s="49">
        <v>0</v>
      </c>
      <c r="Y37" s="34">
        <v>19258.37</v>
      </c>
    </row>
    <row r="38" spans="1:25" ht="70.5">
      <c r="A38" s="3">
        <v>4</v>
      </c>
      <c r="B38" s="58" t="s">
        <v>59</v>
      </c>
      <c r="C38" s="65">
        <v>1981</v>
      </c>
      <c r="D38" s="107" t="s">
        <v>51</v>
      </c>
      <c r="E38" s="63">
        <v>9</v>
      </c>
      <c r="F38" s="63">
        <v>4</v>
      </c>
      <c r="G38" s="44">
        <v>8838.4</v>
      </c>
      <c r="H38" s="44">
        <v>7825</v>
      </c>
      <c r="I38" s="44">
        <v>7353.9</v>
      </c>
      <c r="J38" s="45">
        <v>387</v>
      </c>
      <c r="K38" s="44">
        <f t="shared" si="4"/>
        <v>1356168.47</v>
      </c>
      <c r="L38" s="44">
        <v>0</v>
      </c>
      <c r="M38" s="45">
        <v>0</v>
      </c>
      <c r="N38" s="44">
        <v>0</v>
      </c>
      <c r="O38" s="44">
        <v>1194</v>
      </c>
      <c r="P38" s="44">
        <v>1336126.57</v>
      </c>
      <c r="Q38" s="49">
        <v>0</v>
      </c>
      <c r="R38" s="49">
        <v>0</v>
      </c>
      <c r="S38" s="44">
        <v>0</v>
      </c>
      <c r="T38" s="44">
        <v>0</v>
      </c>
      <c r="U38" s="49">
        <v>0</v>
      </c>
      <c r="V38" s="49">
        <v>0</v>
      </c>
      <c r="W38" s="49">
        <v>0</v>
      </c>
      <c r="X38" s="49">
        <v>0</v>
      </c>
      <c r="Y38" s="34">
        <v>20041.9</v>
      </c>
    </row>
    <row r="39" spans="1:25" ht="70.5">
      <c r="A39" s="2">
        <v>5</v>
      </c>
      <c r="B39" s="58" t="s">
        <v>60</v>
      </c>
      <c r="C39" s="65">
        <v>1982</v>
      </c>
      <c r="D39" s="107" t="s">
        <v>51</v>
      </c>
      <c r="E39" s="63">
        <v>9</v>
      </c>
      <c r="F39" s="63">
        <v>4</v>
      </c>
      <c r="G39" s="44">
        <v>8597</v>
      </c>
      <c r="H39" s="44">
        <v>7716.1</v>
      </c>
      <c r="I39" s="44">
        <v>7190.6</v>
      </c>
      <c r="J39" s="45">
        <v>399</v>
      </c>
      <c r="K39" s="44">
        <f t="shared" si="4"/>
        <v>1044726.79</v>
      </c>
      <c r="L39" s="44">
        <v>0</v>
      </c>
      <c r="M39" s="45">
        <v>0</v>
      </c>
      <c r="N39" s="44">
        <v>0</v>
      </c>
      <c r="O39" s="44">
        <v>1194</v>
      </c>
      <c r="P39" s="44">
        <v>1029287.48</v>
      </c>
      <c r="Q39" s="49">
        <v>0</v>
      </c>
      <c r="R39" s="49">
        <v>0</v>
      </c>
      <c r="S39" s="44">
        <v>0</v>
      </c>
      <c r="T39" s="44">
        <v>0</v>
      </c>
      <c r="U39" s="49">
        <v>0</v>
      </c>
      <c r="V39" s="49">
        <v>0</v>
      </c>
      <c r="W39" s="49">
        <v>0</v>
      </c>
      <c r="X39" s="49">
        <v>0</v>
      </c>
      <c r="Y39" s="34">
        <v>15439.31</v>
      </c>
    </row>
    <row r="40" spans="1:25" ht="70.5">
      <c r="A40" s="3">
        <v>6</v>
      </c>
      <c r="B40" s="58" t="s">
        <v>61</v>
      </c>
      <c r="C40" s="65">
        <v>1983</v>
      </c>
      <c r="D40" s="107" t="s">
        <v>51</v>
      </c>
      <c r="E40" s="63">
        <v>9</v>
      </c>
      <c r="F40" s="63">
        <v>4</v>
      </c>
      <c r="G40" s="44">
        <v>8601.8</v>
      </c>
      <c r="H40" s="44">
        <v>7730</v>
      </c>
      <c r="I40" s="44">
        <v>7318.9</v>
      </c>
      <c r="J40" s="45">
        <v>404</v>
      </c>
      <c r="K40" s="44">
        <f t="shared" si="4"/>
        <v>1222008.97</v>
      </c>
      <c r="L40" s="44">
        <v>0</v>
      </c>
      <c r="M40" s="45">
        <v>0</v>
      </c>
      <c r="N40" s="44">
        <v>0</v>
      </c>
      <c r="O40" s="44">
        <v>1056</v>
      </c>
      <c r="P40" s="44">
        <v>1203949.72</v>
      </c>
      <c r="Q40" s="49">
        <v>0</v>
      </c>
      <c r="R40" s="49">
        <v>0</v>
      </c>
      <c r="S40" s="44">
        <v>0</v>
      </c>
      <c r="T40" s="44">
        <v>0</v>
      </c>
      <c r="U40" s="49">
        <v>0</v>
      </c>
      <c r="V40" s="49">
        <v>0</v>
      </c>
      <c r="W40" s="49">
        <v>0</v>
      </c>
      <c r="X40" s="49">
        <v>0</v>
      </c>
      <c r="Y40" s="34">
        <v>18059.25</v>
      </c>
    </row>
    <row r="41" spans="1:25" ht="70.5">
      <c r="A41" s="2">
        <v>7</v>
      </c>
      <c r="B41" s="58" t="s">
        <v>62</v>
      </c>
      <c r="C41" s="65">
        <v>1987</v>
      </c>
      <c r="D41" s="107" t="s">
        <v>50</v>
      </c>
      <c r="E41" s="63">
        <v>12</v>
      </c>
      <c r="F41" s="63">
        <v>1</v>
      </c>
      <c r="G41" s="44">
        <v>4535.8</v>
      </c>
      <c r="H41" s="44">
        <v>3907.5</v>
      </c>
      <c r="I41" s="44">
        <v>3078</v>
      </c>
      <c r="J41" s="45">
        <v>448</v>
      </c>
      <c r="K41" s="44">
        <f t="shared" si="4"/>
        <v>824313.45</v>
      </c>
      <c r="L41" s="44">
        <v>278229</v>
      </c>
      <c r="M41" s="45">
        <v>0</v>
      </c>
      <c r="N41" s="44">
        <v>0</v>
      </c>
      <c r="O41" s="44">
        <v>516</v>
      </c>
      <c r="P41" s="34">
        <v>533906.23</v>
      </c>
      <c r="Q41" s="49">
        <v>0</v>
      </c>
      <c r="R41" s="49">
        <v>0</v>
      </c>
      <c r="S41" s="44">
        <v>0</v>
      </c>
      <c r="T41" s="44">
        <v>0</v>
      </c>
      <c r="U41" s="49">
        <v>0</v>
      </c>
      <c r="V41" s="49">
        <v>0</v>
      </c>
      <c r="W41" s="49">
        <v>0</v>
      </c>
      <c r="X41" s="49">
        <v>0</v>
      </c>
      <c r="Y41" s="34">
        <v>12178.22</v>
      </c>
    </row>
    <row r="42" spans="1:25" ht="70.5">
      <c r="A42" s="3">
        <v>8</v>
      </c>
      <c r="B42" s="58" t="s">
        <v>63</v>
      </c>
      <c r="C42" s="65">
        <v>1985</v>
      </c>
      <c r="D42" s="107" t="s">
        <v>51</v>
      </c>
      <c r="E42" s="63">
        <v>12</v>
      </c>
      <c r="F42" s="63">
        <v>3</v>
      </c>
      <c r="G42" s="44">
        <v>9409.42</v>
      </c>
      <c r="H42" s="44">
        <v>8220.6</v>
      </c>
      <c r="I42" s="44">
        <v>7474.7</v>
      </c>
      <c r="J42" s="45">
        <v>448</v>
      </c>
      <c r="K42" s="44">
        <f t="shared" si="4"/>
        <v>981156.2999999999</v>
      </c>
      <c r="L42" s="44">
        <v>0</v>
      </c>
      <c r="M42" s="45">
        <v>0</v>
      </c>
      <c r="N42" s="44">
        <v>0</v>
      </c>
      <c r="O42" s="44">
        <v>991.7</v>
      </c>
      <c r="P42" s="34">
        <v>966656.46</v>
      </c>
      <c r="Q42" s="49">
        <v>0</v>
      </c>
      <c r="R42" s="49">
        <v>0</v>
      </c>
      <c r="S42" s="44">
        <v>0</v>
      </c>
      <c r="T42" s="44">
        <v>0</v>
      </c>
      <c r="U42" s="49">
        <v>0</v>
      </c>
      <c r="V42" s="49">
        <v>0</v>
      </c>
      <c r="W42" s="49">
        <v>0</v>
      </c>
      <c r="X42" s="49">
        <v>0</v>
      </c>
      <c r="Y42" s="34">
        <v>14499.84</v>
      </c>
    </row>
    <row r="43" spans="1:25" ht="70.5">
      <c r="A43" s="2">
        <v>9</v>
      </c>
      <c r="B43" s="58" t="s">
        <v>96</v>
      </c>
      <c r="C43" s="66">
        <v>1984</v>
      </c>
      <c r="D43" s="95" t="s">
        <v>51</v>
      </c>
      <c r="E43" s="64">
        <v>12</v>
      </c>
      <c r="F43" s="64">
        <v>3</v>
      </c>
      <c r="G43" s="34">
        <v>9291.93</v>
      </c>
      <c r="H43" s="34">
        <v>8119.4</v>
      </c>
      <c r="I43" s="34">
        <v>7603.4</v>
      </c>
      <c r="J43" s="35">
        <v>437</v>
      </c>
      <c r="K43" s="34">
        <f t="shared" si="4"/>
        <v>1659091.59</v>
      </c>
      <c r="L43" s="34">
        <v>0</v>
      </c>
      <c r="M43" s="35">
        <v>0</v>
      </c>
      <c r="N43" s="34">
        <v>0</v>
      </c>
      <c r="O43" s="34"/>
      <c r="P43" s="34"/>
      <c r="Q43" s="47">
        <v>0</v>
      </c>
      <c r="R43" s="47">
        <v>0</v>
      </c>
      <c r="S43" s="34">
        <v>6170.4</v>
      </c>
      <c r="T43" s="34">
        <v>1634573</v>
      </c>
      <c r="U43" s="47">
        <v>0</v>
      </c>
      <c r="V43" s="47">
        <v>0</v>
      </c>
      <c r="W43" s="47">
        <v>0</v>
      </c>
      <c r="X43" s="47">
        <v>0</v>
      </c>
      <c r="Y43" s="34">
        <v>24518.59</v>
      </c>
    </row>
    <row r="44" spans="1:25" ht="70.5">
      <c r="A44" s="3">
        <v>10</v>
      </c>
      <c r="B44" s="58" t="s">
        <v>64</v>
      </c>
      <c r="C44" s="65">
        <v>1974</v>
      </c>
      <c r="D44" s="107" t="s">
        <v>51</v>
      </c>
      <c r="E44" s="63">
        <v>5</v>
      </c>
      <c r="F44" s="63">
        <v>5</v>
      </c>
      <c r="G44" s="44">
        <v>3958.9</v>
      </c>
      <c r="H44" s="44">
        <v>3467.5</v>
      </c>
      <c r="I44" s="44">
        <v>3263.2</v>
      </c>
      <c r="J44" s="45">
        <v>177</v>
      </c>
      <c r="K44" s="44">
        <f t="shared" si="4"/>
        <v>1182160.35</v>
      </c>
      <c r="L44" s="44">
        <v>0</v>
      </c>
      <c r="M44" s="45">
        <v>0</v>
      </c>
      <c r="N44" s="44">
        <v>0</v>
      </c>
      <c r="O44" s="44">
        <v>0</v>
      </c>
      <c r="P44" s="44">
        <v>0</v>
      </c>
      <c r="Q44" s="49">
        <v>0</v>
      </c>
      <c r="R44" s="49">
        <v>0</v>
      </c>
      <c r="S44" s="44">
        <v>2496.9</v>
      </c>
      <c r="T44" s="34">
        <v>1164690</v>
      </c>
      <c r="U44" s="49">
        <v>0</v>
      </c>
      <c r="V44" s="49">
        <v>0</v>
      </c>
      <c r="W44" s="49">
        <v>0</v>
      </c>
      <c r="X44" s="49">
        <v>0</v>
      </c>
      <c r="Y44" s="34">
        <v>17470.35</v>
      </c>
    </row>
    <row r="45" spans="1:25" ht="70.5">
      <c r="A45" s="2">
        <v>11</v>
      </c>
      <c r="B45" s="58" t="s">
        <v>65</v>
      </c>
      <c r="C45" s="65">
        <v>1991</v>
      </c>
      <c r="D45" s="107" t="s">
        <v>51</v>
      </c>
      <c r="E45" s="63">
        <v>5</v>
      </c>
      <c r="F45" s="63">
        <v>5</v>
      </c>
      <c r="G45" s="44">
        <v>4401.2</v>
      </c>
      <c r="H45" s="44">
        <v>3909</v>
      </c>
      <c r="I45" s="44">
        <v>3838.6</v>
      </c>
      <c r="J45" s="45">
        <v>183</v>
      </c>
      <c r="K45" s="44">
        <f t="shared" si="4"/>
        <v>431375</v>
      </c>
      <c r="L45" s="44">
        <v>425000</v>
      </c>
      <c r="M45" s="45">
        <v>0</v>
      </c>
      <c r="N45" s="44">
        <v>0</v>
      </c>
      <c r="O45" s="44">
        <v>0</v>
      </c>
      <c r="P45" s="44">
        <v>0</v>
      </c>
      <c r="Q45" s="49">
        <v>0</v>
      </c>
      <c r="R45" s="49">
        <v>0</v>
      </c>
      <c r="S45" s="44">
        <v>0</v>
      </c>
      <c r="T45" s="44">
        <v>0</v>
      </c>
      <c r="U45" s="49">
        <v>0</v>
      </c>
      <c r="V45" s="49">
        <v>0</v>
      </c>
      <c r="W45" s="49">
        <v>0</v>
      </c>
      <c r="X45" s="49">
        <v>0</v>
      </c>
      <c r="Y45" s="34">
        <v>6375</v>
      </c>
    </row>
    <row r="46" spans="1:25" ht="70.5">
      <c r="A46" s="3">
        <v>12</v>
      </c>
      <c r="B46" s="58" t="s">
        <v>66</v>
      </c>
      <c r="C46" s="65">
        <v>1997</v>
      </c>
      <c r="D46" s="107" t="s">
        <v>51</v>
      </c>
      <c r="E46" s="63">
        <v>9</v>
      </c>
      <c r="F46" s="63">
        <v>4</v>
      </c>
      <c r="G46" s="44">
        <v>9709.4</v>
      </c>
      <c r="H46" s="44">
        <v>8643.4</v>
      </c>
      <c r="I46" s="44">
        <v>8023.7</v>
      </c>
      <c r="J46" s="45">
        <v>374</v>
      </c>
      <c r="K46" s="44">
        <f t="shared" si="4"/>
        <v>1444596.6099999999</v>
      </c>
      <c r="L46" s="44">
        <v>0</v>
      </c>
      <c r="M46" s="45">
        <v>0</v>
      </c>
      <c r="N46" s="44">
        <v>0</v>
      </c>
      <c r="O46" s="44">
        <v>1241</v>
      </c>
      <c r="P46" s="44">
        <v>1423247.9</v>
      </c>
      <c r="Q46" s="49">
        <v>0</v>
      </c>
      <c r="R46" s="49">
        <v>0</v>
      </c>
      <c r="S46" s="44">
        <v>0</v>
      </c>
      <c r="T46" s="44">
        <v>0</v>
      </c>
      <c r="U46" s="49">
        <v>0</v>
      </c>
      <c r="V46" s="49">
        <v>0</v>
      </c>
      <c r="W46" s="49">
        <v>0</v>
      </c>
      <c r="X46" s="49">
        <v>0</v>
      </c>
      <c r="Y46" s="34">
        <v>21348.71</v>
      </c>
    </row>
    <row r="47" spans="1:25" ht="70.5">
      <c r="A47" s="2">
        <v>13</v>
      </c>
      <c r="B47" s="58" t="s">
        <v>67</v>
      </c>
      <c r="C47" s="65">
        <v>1986</v>
      </c>
      <c r="D47" s="107" t="s">
        <v>51</v>
      </c>
      <c r="E47" s="63">
        <v>5</v>
      </c>
      <c r="F47" s="63">
        <v>5</v>
      </c>
      <c r="G47" s="44">
        <v>3947.1</v>
      </c>
      <c r="H47" s="44">
        <v>3458.5</v>
      </c>
      <c r="I47" s="44">
        <v>3299.2</v>
      </c>
      <c r="J47" s="45">
        <v>194</v>
      </c>
      <c r="K47" s="44">
        <f t="shared" si="4"/>
        <v>1066319.3199999998</v>
      </c>
      <c r="L47" s="44">
        <v>0</v>
      </c>
      <c r="M47" s="45">
        <v>0</v>
      </c>
      <c r="N47" s="44">
        <v>0</v>
      </c>
      <c r="O47" s="44">
        <v>930</v>
      </c>
      <c r="P47" s="44">
        <v>1050560.91</v>
      </c>
      <c r="Q47" s="49">
        <v>0</v>
      </c>
      <c r="R47" s="49">
        <v>0</v>
      </c>
      <c r="S47" s="44">
        <v>0</v>
      </c>
      <c r="T47" s="44">
        <v>0</v>
      </c>
      <c r="U47" s="49">
        <v>0</v>
      </c>
      <c r="V47" s="49">
        <v>0</v>
      </c>
      <c r="W47" s="49">
        <v>0</v>
      </c>
      <c r="X47" s="49">
        <v>0</v>
      </c>
      <c r="Y47" s="34">
        <v>15758.41</v>
      </c>
    </row>
    <row r="48" spans="1:25" ht="70.5">
      <c r="A48" s="2">
        <v>14</v>
      </c>
      <c r="B48" s="58" t="s">
        <v>68</v>
      </c>
      <c r="C48" s="65">
        <v>1988</v>
      </c>
      <c r="D48" s="108" t="s">
        <v>51</v>
      </c>
      <c r="E48" s="63">
        <v>5</v>
      </c>
      <c r="F48" s="63">
        <v>5</v>
      </c>
      <c r="G48" s="44">
        <v>3940.1</v>
      </c>
      <c r="H48" s="44">
        <v>3464.6</v>
      </c>
      <c r="I48" s="44">
        <v>3086.5</v>
      </c>
      <c r="J48" s="45">
        <v>168</v>
      </c>
      <c r="K48" s="44">
        <f t="shared" si="4"/>
        <v>1071606.79</v>
      </c>
      <c r="L48" s="44">
        <v>0</v>
      </c>
      <c r="M48" s="45">
        <v>0</v>
      </c>
      <c r="N48" s="44">
        <v>0</v>
      </c>
      <c r="O48" s="44">
        <v>941.1</v>
      </c>
      <c r="P48" s="44">
        <v>1055770.24</v>
      </c>
      <c r="Q48" s="49">
        <v>0</v>
      </c>
      <c r="R48" s="49">
        <v>0</v>
      </c>
      <c r="S48" s="44">
        <v>0</v>
      </c>
      <c r="T48" s="44">
        <v>0</v>
      </c>
      <c r="U48" s="49">
        <v>0</v>
      </c>
      <c r="V48" s="49">
        <v>0</v>
      </c>
      <c r="W48" s="49">
        <v>0</v>
      </c>
      <c r="X48" s="49">
        <v>0</v>
      </c>
      <c r="Y48" s="34">
        <v>15836.55</v>
      </c>
    </row>
    <row r="49" spans="11:25" ht="31.5">
      <c r="K49" s="11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11" ht="35.25">
      <c r="B50" s="129" t="s">
        <v>120</v>
      </c>
      <c r="C50" s="130"/>
      <c r="D50" s="130"/>
      <c r="E50" s="130"/>
      <c r="F50" s="130"/>
      <c r="G50" s="130"/>
      <c r="H50" s="130"/>
      <c r="I50" s="130"/>
      <c r="J50" s="130"/>
      <c r="K50" s="131"/>
    </row>
    <row r="51" spans="1:25" ht="31.5">
      <c r="A51" s="134" t="s">
        <v>21</v>
      </c>
      <c r="B51" s="134" t="s">
        <v>22</v>
      </c>
      <c r="C51" s="141" t="s">
        <v>39</v>
      </c>
      <c r="D51" s="143" t="s">
        <v>40</v>
      </c>
      <c r="E51" s="125" t="s">
        <v>41</v>
      </c>
      <c r="F51" s="125" t="s">
        <v>42</v>
      </c>
      <c r="G51" s="125" t="s">
        <v>43</v>
      </c>
      <c r="H51" s="123" t="s">
        <v>44</v>
      </c>
      <c r="I51" s="124"/>
      <c r="J51" s="125" t="s">
        <v>45</v>
      </c>
      <c r="K51" s="137" t="s">
        <v>23</v>
      </c>
      <c r="L51" s="127" t="s">
        <v>24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28"/>
      <c r="W51" s="140" t="s">
        <v>25</v>
      </c>
      <c r="X51" s="140"/>
      <c r="Y51" s="140"/>
    </row>
    <row r="52" spans="1:25" ht="289.5">
      <c r="A52" s="135"/>
      <c r="B52" s="135"/>
      <c r="C52" s="142"/>
      <c r="D52" s="144"/>
      <c r="E52" s="126"/>
      <c r="F52" s="126"/>
      <c r="G52" s="126"/>
      <c r="H52" s="111" t="s">
        <v>46</v>
      </c>
      <c r="I52" s="75" t="s">
        <v>47</v>
      </c>
      <c r="J52" s="126"/>
      <c r="K52" s="138"/>
      <c r="L52" s="25" t="s">
        <v>26</v>
      </c>
      <c r="M52" s="127" t="s">
        <v>27</v>
      </c>
      <c r="N52" s="128"/>
      <c r="O52" s="127" t="s">
        <v>28</v>
      </c>
      <c r="P52" s="128"/>
      <c r="Q52" s="127" t="s">
        <v>29</v>
      </c>
      <c r="R52" s="128"/>
      <c r="S52" s="127" t="s">
        <v>30</v>
      </c>
      <c r="T52" s="128"/>
      <c r="U52" s="127" t="s">
        <v>31</v>
      </c>
      <c r="V52" s="128"/>
      <c r="W52" s="26" t="s">
        <v>32</v>
      </c>
      <c r="X52" s="26" t="s">
        <v>33</v>
      </c>
      <c r="Y52" s="27" t="s">
        <v>53</v>
      </c>
    </row>
    <row r="53" spans="1:25" ht="52.5">
      <c r="A53" s="136"/>
      <c r="B53" s="136"/>
      <c r="C53" s="142"/>
      <c r="D53" s="144"/>
      <c r="E53" s="126"/>
      <c r="F53" s="126"/>
      <c r="G53" s="112" t="s">
        <v>48</v>
      </c>
      <c r="H53" s="112" t="s">
        <v>48</v>
      </c>
      <c r="I53" s="112" t="s">
        <v>48</v>
      </c>
      <c r="J53" s="112" t="s">
        <v>49</v>
      </c>
      <c r="K53" s="117" t="s">
        <v>34</v>
      </c>
      <c r="L53" s="29" t="s">
        <v>34</v>
      </c>
      <c r="M53" s="29" t="s">
        <v>35</v>
      </c>
      <c r="N53" s="29" t="s">
        <v>34</v>
      </c>
      <c r="O53" s="29" t="s">
        <v>36</v>
      </c>
      <c r="P53" s="29" t="s">
        <v>34</v>
      </c>
      <c r="Q53" s="29" t="s">
        <v>36</v>
      </c>
      <c r="R53" s="29" t="s">
        <v>34</v>
      </c>
      <c r="S53" s="29" t="s">
        <v>36</v>
      </c>
      <c r="T53" s="29" t="s">
        <v>34</v>
      </c>
      <c r="U53" s="29" t="s">
        <v>37</v>
      </c>
      <c r="V53" s="29" t="s">
        <v>34</v>
      </c>
      <c r="W53" s="29" t="s">
        <v>34</v>
      </c>
      <c r="X53" s="29" t="s">
        <v>34</v>
      </c>
      <c r="Y53" s="29" t="s">
        <v>34</v>
      </c>
    </row>
    <row r="54" spans="1:25" ht="30.75">
      <c r="A54" s="28">
        <v>1</v>
      </c>
      <c r="B54" s="32">
        <v>2</v>
      </c>
      <c r="C54" s="28">
        <v>3</v>
      </c>
      <c r="D54" s="28">
        <v>4</v>
      </c>
      <c r="E54" s="113">
        <v>5</v>
      </c>
      <c r="F54" s="113">
        <v>6</v>
      </c>
      <c r="G54" s="113">
        <v>7</v>
      </c>
      <c r="H54" s="113">
        <v>8</v>
      </c>
      <c r="I54" s="113">
        <v>9</v>
      </c>
      <c r="J54" s="113">
        <v>10</v>
      </c>
      <c r="K54" s="113">
        <v>11</v>
      </c>
      <c r="L54" s="28">
        <v>12</v>
      </c>
      <c r="M54" s="28">
        <v>13</v>
      </c>
      <c r="N54" s="28">
        <v>14</v>
      </c>
      <c r="O54" s="28">
        <v>15</v>
      </c>
      <c r="P54" s="28">
        <v>16</v>
      </c>
      <c r="Q54" s="28">
        <v>17</v>
      </c>
      <c r="R54" s="28">
        <v>18</v>
      </c>
      <c r="S54" s="28">
        <v>19</v>
      </c>
      <c r="T54" s="28">
        <v>20</v>
      </c>
      <c r="U54" s="28">
        <v>21</v>
      </c>
      <c r="V54" s="28">
        <v>22</v>
      </c>
      <c r="W54" s="28">
        <v>23</v>
      </c>
      <c r="X54" s="28">
        <v>24</v>
      </c>
      <c r="Y54" s="28">
        <v>25</v>
      </c>
    </row>
    <row r="55" spans="1:25" ht="30.75">
      <c r="A55" s="85" t="s">
        <v>0</v>
      </c>
      <c r="B55" s="86"/>
      <c r="C55" s="22"/>
      <c r="D55" s="109" t="s">
        <v>119</v>
      </c>
      <c r="E55" s="64" t="s">
        <v>119</v>
      </c>
      <c r="F55" s="64" t="s">
        <v>119</v>
      </c>
      <c r="G55" s="34">
        <f>SUM(G56:G77)</f>
        <v>134373.03</v>
      </c>
      <c r="H55" s="34">
        <f>SUM(H56:H77)</f>
        <v>119114.3</v>
      </c>
      <c r="I55" s="34">
        <f>SUM(I56:I77)</f>
        <v>112381.05000000002</v>
      </c>
      <c r="J55" s="115">
        <f>SUM(J56:J77)</f>
        <v>5773</v>
      </c>
      <c r="K55" s="119">
        <f>SUM(K56:K77)</f>
        <v>29056333.800000004</v>
      </c>
      <c r="L55" s="90">
        <f aca="true" t="shared" si="5" ref="L55:X55">SUM(L56:L77)</f>
        <v>1761340.9699999997</v>
      </c>
      <c r="M55" s="91">
        <f t="shared" si="5"/>
        <v>0</v>
      </c>
      <c r="N55" s="90">
        <f t="shared" si="5"/>
        <v>0</v>
      </c>
      <c r="O55" s="90">
        <f t="shared" si="5"/>
        <v>21029.98</v>
      </c>
      <c r="P55" s="90">
        <f t="shared" si="5"/>
        <v>26758373.620000005</v>
      </c>
      <c r="Q55" s="90">
        <f t="shared" si="5"/>
        <v>0</v>
      </c>
      <c r="R55" s="90">
        <f t="shared" si="5"/>
        <v>0</v>
      </c>
      <c r="S55" s="90">
        <f t="shared" si="5"/>
        <v>0</v>
      </c>
      <c r="T55" s="90">
        <f t="shared" si="5"/>
        <v>0</v>
      </c>
      <c r="U55" s="89">
        <f t="shared" si="5"/>
        <v>0</v>
      </c>
      <c r="V55" s="90">
        <f t="shared" si="5"/>
        <v>0</v>
      </c>
      <c r="W55" s="90">
        <f t="shared" si="5"/>
        <v>0</v>
      </c>
      <c r="X55" s="89">
        <f t="shared" si="5"/>
        <v>0</v>
      </c>
      <c r="Y55" s="92">
        <f>SUM(Y56:Y77)</f>
        <v>536619.21</v>
      </c>
    </row>
    <row r="56" spans="1:25" ht="30.75">
      <c r="A56" s="87">
        <v>1</v>
      </c>
      <c r="B56" s="88" t="s">
        <v>100</v>
      </c>
      <c r="C56" s="94">
        <v>1976</v>
      </c>
      <c r="D56" s="95" t="s">
        <v>51</v>
      </c>
      <c r="E56" s="64">
        <v>5</v>
      </c>
      <c r="F56" s="64">
        <v>5</v>
      </c>
      <c r="G56" s="34">
        <v>3858.5</v>
      </c>
      <c r="H56" s="34">
        <v>3424.1</v>
      </c>
      <c r="I56" s="34">
        <v>3237.4</v>
      </c>
      <c r="J56" s="115">
        <v>178</v>
      </c>
      <c r="K56" s="44">
        <f aca="true" t="shared" si="6" ref="K56:K77">L56+N56+P56+R56+T56+V56+W56+X56+Y56</f>
        <v>1343671.71</v>
      </c>
      <c r="L56" s="50">
        <v>0</v>
      </c>
      <c r="M56" s="96">
        <v>0</v>
      </c>
      <c r="N56" s="90">
        <v>0</v>
      </c>
      <c r="O56" s="90">
        <v>930</v>
      </c>
      <c r="P56" s="90">
        <v>1317536.66</v>
      </c>
      <c r="Q56" s="90">
        <v>0</v>
      </c>
      <c r="R56" s="90">
        <v>0</v>
      </c>
      <c r="S56" s="90">
        <v>0</v>
      </c>
      <c r="T56" s="90">
        <v>0</v>
      </c>
      <c r="U56" s="89">
        <v>0</v>
      </c>
      <c r="V56" s="90">
        <v>0</v>
      </c>
      <c r="W56" s="90">
        <v>0</v>
      </c>
      <c r="X56" s="89">
        <v>0</v>
      </c>
      <c r="Y56" s="92">
        <v>26135.05</v>
      </c>
    </row>
    <row r="57" spans="1:25" ht="30.75">
      <c r="A57" s="87">
        <f>A56+1</f>
        <v>2</v>
      </c>
      <c r="B57" s="93" t="s">
        <v>101</v>
      </c>
      <c r="C57" s="94">
        <v>1981</v>
      </c>
      <c r="D57" s="95" t="s">
        <v>51</v>
      </c>
      <c r="E57" s="64">
        <v>5</v>
      </c>
      <c r="F57" s="64">
        <v>5</v>
      </c>
      <c r="G57" s="34">
        <v>3982.4</v>
      </c>
      <c r="H57" s="34">
        <v>3501.5</v>
      </c>
      <c r="I57" s="34">
        <v>3260.8</v>
      </c>
      <c r="J57" s="115">
        <v>163</v>
      </c>
      <c r="K57" s="44">
        <f t="shared" si="6"/>
        <v>1535553.46</v>
      </c>
      <c r="L57" s="50">
        <v>0</v>
      </c>
      <c r="M57" s="96">
        <v>0</v>
      </c>
      <c r="N57" s="90">
        <v>0</v>
      </c>
      <c r="O57" s="90">
        <v>933</v>
      </c>
      <c r="P57" s="90">
        <v>1506164.2</v>
      </c>
      <c r="Q57" s="90">
        <v>0</v>
      </c>
      <c r="R57" s="90">
        <v>0</v>
      </c>
      <c r="S57" s="90">
        <v>0</v>
      </c>
      <c r="T57" s="90">
        <v>0</v>
      </c>
      <c r="U57" s="89">
        <v>0</v>
      </c>
      <c r="V57" s="90">
        <v>0</v>
      </c>
      <c r="W57" s="90">
        <v>0</v>
      </c>
      <c r="X57" s="89">
        <v>0</v>
      </c>
      <c r="Y57" s="92">
        <v>29389.26</v>
      </c>
    </row>
    <row r="58" spans="1:25" ht="30.75">
      <c r="A58" s="87">
        <f aca="true" t="shared" si="7" ref="A58:A77">A57+1</f>
        <v>3</v>
      </c>
      <c r="B58" s="88" t="s">
        <v>102</v>
      </c>
      <c r="C58" s="94">
        <v>1977</v>
      </c>
      <c r="D58" s="97" t="s">
        <v>51</v>
      </c>
      <c r="E58" s="64">
        <v>9</v>
      </c>
      <c r="F58" s="64">
        <v>4</v>
      </c>
      <c r="G58" s="34">
        <v>7854.88</v>
      </c>
      <c r="H58" s="34">
        <v>7117.8</v>
      </c>
      <c r="I58" s="34">
        <v>6688.8</v>
      </c>
      <c r="J58" s="115">
        <v>376</v>
      </c>
      <c r="K58" s="44">
        <f t="shared" si="6"/>
        <v>1455744.8399999999</v>
      </c>
      <c r="L58" s="50">
        <v>0</v>
      </c>
      <c r="M58" s="98">
        <v>0</v>
      </c>
      <c r="N58" s="90">
        <v>0</v>
      </c>
      <c r="O58" s="90">
        <v>1100</v>
      </c>
      <c r="P58" s="90">
        <v>1430743.68</v>
      </c>
      <c r="Q58" s="90">
        <v>0</v>
      </c>
      <c r="R58" s="90">
        <v>0</v>
      </c>
      <c r="S58" s="90">
        <v>0</v>
      </c>
      <c r="T58" s="90">
        <v>0</v>
      </c>
      <c r="U58" s="89">
        <v>0</v>
      </c>
      <c r="V58" s="90">
        <v>0</v>
      </c>
      <c r="W58" s="90">
        <v>0</v>
      </c>
      <c r="X58" s="89">
        <v>0</v>
      </c>
      <c r="Y58" s="92">
        <v>25001.16</v>
      </c>
    </row>
    <row r="59" spans="1:25" ht="30.75">
      <c r="A59" s="87">
        <f t="shared" si="7"/>
        <v>4</v>
      </c>
      <c r="B59" s="88" t="s">
        <v>4</v>
      </c>
      <c r="C59" s="94">
        <v>1979</v>
      </c>
      <c r="D59" s="97" t="s">
        <v>51</v>
      </c>
      <c r="E59" s="64">
        <v>9</v>
      </c>
      <c r="F59" s="64">
        <v>4</v>
      </c>
      <c r="G59" s="34">
        <v>7780.54</v>
      </c>
      <c r="H59" s="34">
        <v>6974.4</v>
      </c>
      <c r="I59" s="34">
        <v>6407</v>
      </c>
      <c r="J59" s="115">
        <v>388</v>
      </c>
      <c r="K59" s="44">
        <f t="shared" si="6"/>
        <v>1455744.8399999999</v>
      </c>
      <c r="L59" s="50">
        <v>0</v>
      </c>
      <c r="M59" s="98">
        <v>0</v>
      </c>
      <c r="N59" s="90">
        <v>0</v>
      </c>
      <c r="O59" s="90">
        <v>1100</v>
      </c>
      <c r="P59" s="90">
        <v>1430743.68</v>
      </c>
      <c r="Q59" s="90">
        <v>0</v>
      </c>
      <c r="R59" s="90">
        <v>0</v>
      </c>
      <c r="S59" s="90">
        <v>0</v>
      </c>
      <c r="T59" s="90">
        <v>0</v>
      </c>
      <c r="U59" s="89">
        <v>0</v>
      </c>
      <c r="V59" s="90">
        <v>0</v>
      </c>
      <c r="W59" s="90">
        <v>0</v>
      </c>
      <c r="X59" s="89">
        <v>0</v>
      </c>
      <c r="Y59" s="92">
        <v>25001.16</v>
      </c>
    </row>
    <row r="60" spans="1:25" ht="30.75">
      <c r="A60" s="87">
        <f t="shared" si="7"/>
        <v>5</v>
      </c>
      <c r="B60" s="88" t="s">
        <v>5</v>
      </c>
      <c r="C60" s="94">
        <v>1981</v>
      </c>
      <c r="D60" s="97" t="s">
        <v>51</v>
      </c>
      <c r="E60" s="64">
        <v>9</v>
      </c>
      <c r="F60" s="64">
        <v>4</v>
      </c>
      <c r="G60" s="34">
        <v>7874.8</v>
      </c>
      <c r="H60" s="34">
        <v>7001</v>
      </c>
      <c r="I60" s="34">
        <v>6535.5</v>
      </c>
      <c r="J60" s="115">
        <v>360</v>
      </c>
      <c r="K60" s="44">
        <f t="shared" si="6"/>
        <v>1455744.8399999999</v>
      </c>
      <c r="L60" s="50">
        <v>0</v>
      </c>
      <c r="M60" s="98">
        <v>0</v>
      </c>
      <c r="N60" s="90">
        <v>0</v>
      </c>
      <c r="O60" s="90">
        <v>1100</v>
      </c>
      <c r="P60" s="90">
        <v>1430743.68</v>
      </c>
      <c r="Q60" s="90">
        <v>0</v>
      </c>
      <c r="R60" s="90">
        <v>0</v>
      </c>
      <c r="S60" s="90">
        <v>0</v>
      </c>
      <c r="T60" s="90">
        <v>0</v>
      </c>
      <c r="U60" s="89">
        <v>0</v>
      </c>
      <c r="V60" s="90">
        <v>0</v>
      </c>
      <c r="W60" s="90">
        <v>0</v>
      </c>
      <c r="X60" s="89">
        <v>0</v>
      </c>
      <c r="Y60" s="92">
        <v>25001.16</v>
      </c>
    </row>
    <row r="61" spans="1:25" ht="30.75">
      <c r="A61" s="87">
        <f t="shared" si="7"/>
        <v>6</v>
      </c>
      <c r="B61" s="88" t="s">
        <v>103</v>
      </c>
      <c r="C61" s="94">
        <v>1981</v>
      </c>
      <c r="D61" s="95" t="s">
        <v>51</v>
      </c>
      <c r="E61" s="64">
        <v>5</v>
      </c>
      <c r="F61" s="64">
        <v>5</v>
      </c>
      <c r="G61" s="34">
        <v>3969.4</v>
      </c>
      <c r="H61" s="34">
        <v>3488.5</v>
      </c>
      <c r="I61" s="34">
        <v>3188.5</v>
      </c>
      <c r="J61" s="115">
        <v>184</v>
      </c>
      <c r="K61" s="44">
        <f t="shared" si="6"/>
        <v>1535553.46</v>
      </c>
      <c r="L61" s="50">
        <v>0</v>
      </c>
      <c r="M61" s="98">
        <v>0</v>
      </c>
      <c r="N61" s="90">
        <v>0</v>
      </c>
      <c r="O61" s="90">
        <v>930</v>
      </c>
      <c r="P61" s="90">
        <v>1506164.2</v>
      </c>
      <c r="Q61" s="90">
        <v>0</v>
      </c>
      <c r="R61" s="90">
        <v>0</v>
      </c>
      <c r="S61" s="90">
        <v>0</v>
      </c>
      <c r="T61" s="90">
        <v>0</v>
      </c>
      <c r="U61" s="89">
        <v>0</v>
      </c>
      <c r="V61" s="90">
        <v>0</v>
      </c>
      <c r="W61" s="90">
        <v>0</v>
      </c>
      <c r="X61" s="89">
        <v>0</v>
      </c>
      <c r="Y61" s="92">
        <v>29389.26</v>
      </c>
    </row>
    <row r="62" spans="1:25" ht="30.75">
      <c r="A62" s="87">
        <f t="shared" si="7"/>
        <v>7</v>
      </c>
      <c r="B62" s="88" t="s">
        <v>104</v>
      </c>
      <c r="C62" s="94">
        <v>1998</v>
      </c>
      <c r="D62" s="97" t="s">
        <v>51</v>
      </c>
      <c r="E62" s="64">
        <v>12</v>
      </c>
      <c r="F62" s="64">
        <v>1</v>
      </c>
      <c r="G62" s="34">
        <v>4801.83</v>
      </c>
      <c r="H62" s="34">
        <v>4019.2</v>
      </c>
      <c r="I62" s="34">
        <v>3740.5</v>
      </c>
      <c r="J62" s="115">
        <v>174</v>
      </c>
      <c r="K62" s="44">
        <f t="shared" si="6"/>
        <v>1358801.55</v>
      </c>
      <c r="L62" s="50">
        <v>547368.46</v>
      </c>
      <c r="M62" s="98">
        <v>0</v>
      </c>
      <c r="N62" s="90">
        <v>0</v>
      </c>
      <c r="O62" s="90">
        <v>516.2</v>
      </c>
      <c r="P62" s="90">
        <v>776145.97</v>
      </c>
      <c r="Q62" s="90">
        <v>0</v>
      </c>
      <c r="R62" s="90">
        <v>0</v>
      </c>
      <c r="S62" s="90">
        <v>0</v>
      </c>
      <c r="T62" s="90">
        <v>0</v>
      </c>
      <c r="U62" s="89">
        <v>0</v>
      </c>
      <c r="V62" s="90">
        <v>0</v>
      </c>
      <c r="W62" s="90">
        <v>0</v>
      </c>
      <c r="X62" s="89">
        <v>0</v>
      </c>
      <c r="Y62" s="92">
        <v>35287.12</v>
      </c>
    </row>
    <row r="63" spans="1:25" ht="30.75">
      <c r="A63" s="87">
        <f t="shared" si="7"/>
        <v>8</v>
      </c>
      <c r="B63" s="88" t="s">
        <v>105</v>
      </c>
      <c r="C63" s="94">
        <v>1983</v>
      </c>
      <c r="D63" s="97" t="s">
        <v>51</v>
      </c>
      <c r="E63" s="64">
        <v>12</v>
      </c>
      <c r="F63" s="64">
        <v>3</v>
      </c>
      <c r="G63" s="34">
        <v>9222.1</v>
      </c>
      <c r="H63" s="34">
        <v>8177.3</v>
      </c>
      <c r="I63" s="34">
        <v>7859.5</v>
      </c>
      <c r="J63" s="115">
        <v>410</v>
      </c>
      <c r="K63" s="44">
        <f t="shared" si="6"/>
        <v>1393247.1600000001</v>
      </c>
      <c r="L63" s="50">
        <v>0</v>
      </c>
      <c r="M63" s="98">
        <v>0</v>
      </c>
      <c r="N63" s="90">
        <v>0</v>
      </c>
      <c r="O63" s="90">
        <v>991.7</v>
      </c>
      <c r="P63" s="90">
        <v>1368332.57</v>
      </c>
      <c r="Q63" s="90">
        <v>0</v>
      </c>
      <c r="R63" s="90">
        <v>0</v>
      </c>
      <c r="S63" s="90">
        <v>0</v>
      </c>
      <c r="T63" s="90">
        <v>0</v>
      </c>
      <c r="U63" s="89">
        <v>0</v>
      </c>
      <c r="V63" s="90">
        <v>0</v>
      </c>
      <c r="W63" s="90">
        <v>0</v>
      </c>
      <c r="X63" s="89">
        <v>0</v>
      </c>
      <c r="Y63" s="92">
        <v>24914.59</v>
      </c>
    </row>
    <row r="64" spans="1:25" ht="30.75">
      <c r="A64" s="87">
        <f t="shared" si="7"/>
        <v>9</v>
      </c>
      <c r="B64" s="88" t="s">
        <v>106</v>
      </c>
      <c r="C64" s="94">
        <v>1982</v>
      </c>
      <c r="D64" s="97" t="s">
        <v>51</v>
      </c>
      <c r="E64" s="64">
        <v>5</v>
      </c>
      <c r="F64" s="64">
        <v>5</v>
      </c>
      <c r="G64" s="34">
        <v>3913.2</v>
      </c>
      <c r="H64" s="34">
        <v>3443.4</v>
      </c>
      <c r="I64" s="34">
        <v>3286.9</v>
      </c>
      <c r="J64" s="115">
        <v>162</v>
      </c>
      <c r="K64" s="44">
        <f t="shared" si="6"/>
        <v>1517534.16</v>
      </c>
      <c r="L64" s="50">
        <v>0</v>
      </c>
      <c r="M64" s="98">
        <v>0</v>
      </c>
      <c r="N64" s="90">
        <v>0</v>
      </c>
      <c r="O64" s="90">
        <v>939</v>
      </c>
      <c r="P64" s="90">
        <v>1489387.74</v>
      </c>
      <c r="Q64" s="90">
        <v>0</v>
      </c>
      <c r="R64" s="90">
        <v>0</v>
      </c>
      <c r="S64" s="90">
        <v>0</v>
      </c>
      <c r="T64" s="90">
        <v>0</v>
      </c>
      <c r="U64" s="89">
        <v>0</v>
      </c>
      <c r="V64" s="90">
        <v>0</v>
      </c>
      <c r="W64" s="90">
        <v>0</v>
      </c>
      <c r="X64" s="89">
        <v>0</v>
      </c>
      <c r="Y64" s="92">
        <v>28146.42</v>
      </c>
    </row>
    <row r="65" spans="1:25" ht="30.75">
      <c r="A65" s="87">
        <f t="shared" si="7"/>
        <v>10</v>
      </c>
      <c r="B65" s="88" t="s">
        <v>107</v>
      </c>
      <c r="C65" s="94">
        <v>1975</v>
      </c>
      <c r="D65" s="95" t="s">
        <v>51</v>
      </c>
      <c r="E65" s="64">
        <v>5</v>
      </c>
      <c r="F65" s="64">
        <v>5</v>
      </c>
      <c r="G65" s="34">
        <v>3872.1</v>
      </c>
      <c r="H65" s="34">
        <v>3394.8</v>
      </c>
      <c r="I65" s="34">
        <v>3086.3</v>
      </c>
      <c r="J65" s="115">
        <v>180</v>
      </c>
      <c r="K65" s="44">
        <f t="shared" si="6"/>
        <v>1343671.71</v>
      </c>
      <c r="L65" s="50">
        <v>0</v>
      </c>
      <c r="M65" s="96">
        <v>0</v>
      </c>
      <c r="N65" s="90">
        <v>0</v>
      </c>
      <c r="O65" s="90">
        <v>930</v>
      </c>
      <c r="P65" s="90">
        <v>1317536.66</v>
      </c>
      <c r="Q65" s="90">
        <v>0</v>
      </c>
      <c r="R65" s="90">
        <v>0</v>
      </c>
      <c r="S65" s="90">
        <v>0</v>
      </c>
      <c r="T65" s="90">
        <v>0</v>
      </c>
      <c r="U65" s="89">
        <v>0</v>
      </c>
      <c r="V65" s="90">
        <v>0</v>
      </c>
      <c r="W65" s="90">
        <v>0</v>
      </c>
      <c r="X65" s="89">
        <v>0</v>
      </c>
      <c r="Y65" s="92">
        <v>26135.05</v>
      </c>
    </row>
    <row r="66" spans="1:25" ht="30.75">
      <c r="A66" s="87">
        <f t="shared" si="7"/>
        <v>11</v>
      </c>
      <c r="B66" s="88" t="s">
        <v>108</v>
      </c>
      <c r="C66" s="94">
        <v>2008</v>
      </c>
      <c r="D66" s="97" t="s">
        <v>51</v>
      </c>
      <c r="E66" s="64">
        <v>9</v>
      </c>
      <c r="F66" s="64">
        <v>2</v>
      </c>
      <c r="G66" s="34">
        <v>4731.4</v>
      </c>
      <c r="H66" s="34">
        <v>4014.3</v>
      </c>
      <c r="I66" s="34">
        <v>4014.3</v>
      </c>
      <c r="J66" s="115">
        <v>160</v>
      </c>
      <c r="K66" s="44">
        <f t="shared" si="6"/>
        <v>856445.21</v>
      </c>
      <c r="L66" s="50">
        <v>0</v>
      </c>
      <c r="M66" s="98">
        <v>0</v>
      </c>
      <c r="N66" s="90">
        <v>0</v>
      </c>
      <c r="O66" s="90">
        <v>784.08</v>
      </c>
      <c r="P66" s="90">
        <v>841137.74</v>
      </c>
      <c r="Q66" s="90">
        <v>0</v>
      </c>
      <c r="R66" s="90">
        <v>0</v>
      </c>
      <c r="S66" s="90">
        <v>0</v>
      </c>
      <c r="T66" s="90">
        <v>0</v>
      </c>
      <c r="U66" s="89">
        <v>0</v>
      </c>
      <c r="V66" s="90">
        <v>0</v>
      </c>
      <c r="W66" s="90">
        <v>0</v>
      </c>
      <c r="X66" s="89">
        <v>0</v>
      </c>
      <c r="Y66" s="92">
        <v>15307.47</v>
      </c>
    </row>
    <row r="67" spans="1:25" ht="30.75">
      <c r="A67" s="87">
        <f t="shared" si="7"/>
        <v>12</v>
      </c>
      <c r="B67" s="88" t="s">
        <v>12</v>
      </c>
      <c r="C67" s="94">
        <v>1990</v>
      </c>
      <c r="D67" s="95" t="s">
        <v>51</v>
      </c>
      <c r="E67" s="64">
        <v>5</v>
      </c>
      <c r="F67" s="64">
        <v>5</v>
      </c>
      <c r="G67" s="34">
        <v>3993.4</v>
      </c>
      <c r="H67" s="34">
        <v>3487.5</v>
      </c>
      <c r="I67" s="34">
        <v>3277.05</v>
      </c>
      <c r="J67" s="115">
        <v>185</v>
      </c>
      <c r="K67" s="44">
        <f t="shared" si="6"/>
        <v>1535553.46</v>
      </c>
      <c r="L67" s="50">
        <v>0</v>
      </c>
      <c r="M67" s="98">
        <v>0</v>
      </c>
      <c r="N67" s="90">
        <v>0</v>
      </c>
      <c r="O67" s="90">
        <v>930</v>
      </c>
      <c r="P67" s="90">
        <v>1506164.2</v>
      </c>
      <c r="Q67" s="90">
        <v>0</v>
      </c>
      <c r="R67" s="90">
        <v>0</v>
      </c>
      <c r="S67" s="90">
        <v>0</v>
      </c>
      <c r="T67" s="90">
        <v>0</v>
      </c>
      <c r="U67" s="89">
        <v>0</v>
      </c>
      <c r="V67" s="90">
        <v>0</v>
      </c>
      <c r="W67" s="90">
        <v>0</v>
      </c>
      <c r="X67" s="89">
        <v>0</v>
      </c>
      <c r="Y67" s="92">
        <v>29389.26</v>
      </c>
    </row>
    <row r="68" spans="1:25" ht="30.75">
      <c r="A68" s="87">
        <f t="shared" si="7"/>
        <v>13</v>
      </c>
      <c r="B68" s="88" t="s">
        <v>109</v>
      </c>
      <c r="C68" s="94">
        <v>2009</v>
      </c>
      <c r="D68" s="97" t="s">
        <v>51</v>
      </c>
      <c r="E68" s="64">
        <v>9</v>
      </c>
      <c r="F68" s="64">
        <v>2</v>
      </c>
      <c r="G68" s="34">
        <v>4164.7</v>
      </c>
      <c r="H68" s="34">
        <v>3464.5</v>
      </c>
      <c r="I68" s="34">
        <v>2552.8</v>
      </c>
      <c r="J68" s="115">
        <v>155</v>
      </c>
      <c r="K68" s="44">
        <f t="shared" si="6"/>
        <v>839155.3500000001</v>
      </c>
      <c r="L68" s="50">
        <v>0</v>
      </c>
      <c r="M68" s="98">
        <v>0</v>
      </c>
      <c r="N68" s="90">
        <v>0</v>
      </c>
      <c r="O68" s="90">
        <v>657</v>
      </c>
      <c r="P68" s="90">
        <v>824521.92</v>
      </c>
      <c r="Q68" s="90">
        <v>0</v>
      </c>
      <c r="R68" s="90">
        <v>0</v>
      </c>
      <c r="S68" s="90">
        <v>0</v>
      </c>
      <c r="T68" s="90">
        <v>0</v>
      </c>
      <c r="U68" s="89">
        <v>0</v>
      </c>
      <c r="V68" s="90">
        <v>0</v>
      </c>
      <c r="W68" s="90">
        <v>0</v>
      </c>
      <c r="X68" s="89">
        <v>0</v>
      </c>
      <c r="Y68" s="92">
        <v>14633.43</v>
      </c>
    </row>
    <row r="69" spans="1:25" ht="30.75">
      <c r="A69" s="87">
        <f t="shared" si="7"/>
        <v>14</v>
      </c>
      <c r="B69" s="88" t="s">
        <v>110</v>
      </c>
      <c r="C69" s="94">
        <v>1990</v>
      </c>
      <c r="D69" s="97" t="s">
        <v>51</v>
      </c>
      <c r="E69" s="64">
        <v>5</v>
      </c>
      <c r="F69" s="64">
        <v>5</v>
      </c>
      <c r="G69" s="34">
        <v>4388.8</v>
      </c>
      <c r="H69" s="34">
        <v>3956.9</v>
      </c>
      <c r="I69" s="34">
        <v>3831.5</v>
      </c>
      <c r="J69" s="115">
        <v>193</v>
      </c>
      <c r="K69" s="44">
        <f t="shared" si="6"/>
        <v>347771.62</v>
      </c>
      <c r="L69" s="50">
        <v>339562.98</v>
      </c>
      <c r="M69" s="98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89">
        <v>0</v>
      </c>
      <c r="V69" s="90">
        <v>0</v>
      </c>
      <c r="W69" s="90">
        <v>0</v>
      </c>
      <c r="X69" s="89">
        <v>0</v>
      </c>
      <c r="Y69" s="92">
        <v>8208.64</v>
      </c>
    </row>
    <row r="70" spans="1:25" ht="30.75">
      <c r="A70" s="87">
        <f t="shared" si="7"/>
        <v>15</v>
      </c>
      <c r="B70" s="88" t="s">
        <v>111</v>
      </c>
      <c r="C70" s="94">
        <v>1990</v>
      </c>
      <c r="D70" s="97" t="s">
        <v>51</v>
      </c>
      <c r="E70" s="64">
        <v>5</v>
      </c>
      <c r="F70" s="64">
        <v>5</v>
      </c>
      <c r="G70" s="34">
        <v>4352.7</v>
      </c>
      <c r="H70" s="34">
        <v>3929.5</v>
      </c>
      <c r="I70" s="34">
        <v>3876.3</v>
      </c>
      <c r="J70" s="115">
        <v>184</v>
      </c>
      <c r="K70" s="44">
        <f t="shared" si="6"/>
        <v>155268.63999999998</v>
      </c>
      <c r="L70" s="50">
        <v>150602.4</v>
      </c>
      <c r="M70" s="98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89">
        <v>0</v>
      </c>
      <c r="V70" s="90">
        <v>0</v>
      </c>
      <c r="W70" s="90">
        <v>0</v>
      </c>
      <c r="X70" s="89">
        <v>0</v>
      </c>
      <c r="Y70" s="92">
        <v>4666.24</v>
      </c>
    </row>
    <row r="71" spans="1:25" ht="30.75">
      <c r="A71" s="87">
        <f t="shared" si="7"/>
        <v>16</v>
      </c>
      <c r="B71" s="88" t="s">
        <v>112</v>
      </c>
      <c r="C71" s="94">
        <v>1987</v>
      </c>
      <c r="D71" s="97" t="s">
        <v>51</v>
      </c>
      <c r="E71" s="64">
        <v>9</v>
      </c>
      <c r="F71" s="64">
        <v>4</v>
      </c>
      <c r="G71" s="34">
        <v>8661.8</v>
      </c>
      <c r="H71" s="34">
        <v>7775</v>
      </c>
      <c r="I71" s="34">
        <v>7407.9</v>
      </c>
      <c r="J71" s="115">
        <v>380</v>
      </c>
      <c r="K71" s="44">
        <f t="shared" si="6"/>
        <v>2109466.89</v>
      </c>
      <c r="L71" s="50">
        <v>557749.23</v>
      </c>
      <c r="M71" s="98">
        <v>0</v>
      </c>
      <c r="N71" s="90">
        <v>0</v>
      </c>
      <c r="O71" s="90">
        <v>1194</v>
      </c>
      <c r="P71" s="90">
        <v>1511475.29</v>
      </c>
      <c r="Q71" s="90">
        <v>0</v>
      </c>
      <c r="R71" s="90">
        <v>0</v>
      </c>
      <c r="S71" s="90">
        <v>0</v>
      </c>
      <c r="T71" s="90">
        <v>0</v>
      </c>
      <c r="U71" s="89">
        <v>0</v>
      </c>
      <c r="V71" s="90">
        <v>0</v>
      </c>
      <c r="W71" s="90">
        <v>0</v>
      </c>
      <c r="X71" s="89">
        <v>0</v>
      </c>
      <c r="Y71" s="92">
        <v>40242.369999999995</v>
      </c>
    </row>
    <row r="72" spans="1:25" ht="30.75">
      <c r="A72" s="87">
        <f t="shared" si="7"/>
        <v>17</v>
      </c>
      <c r="B72" s="88" t="s">
        <v>113</v>
      </c>
      <c r="C72" s="94">
        <v>1986</v>
      </c>
      <c r="D72" s="97" t="s">
        <v>51</v>
      </c>
      <c r="E72" s="64">
        <v>9</v>
      </c>
      <c r="F72" s="64">
        <v>4</v>
      </c>
      <c r="G72" s="34">
        <v>8615</v>
      </c>
      <c r="H72" s="34">
        <v>7727.5</v>
      </c>
      <c r="I72" s="34">
        <v>7432.9</v>
      </c>
      <c r="J72" s="115">
        <v>382</v>
      </c>
      <c r="K72" s="44">
        <f t="shared" si="6"/>
        <v>1732219.9899999998</v>
      </c>
      <c r="L72" s="50">
        <v>166057.9</v>
      </c>
      <c r="M72" s="98">
        <v>0</v>
      </c>
      <c r="N72" s="90">
        <v>0</v>
      </c>
      <c r="O72" s="90">
        <v>1194</v>
      </c>
      <c r="P72" s="90">
        <v>1534563.96</v>
      </c>
      <c r="Q72" s="90">
        <v>0</v>
      </c>
      <c r="R72" s="90">
        <v>0</v>
      </c>
      <c r="S72" s="90">
        <v>0</v>
      </c>
      <c r="T72" s="90">
        <v>0</v>
      </c>
      <c r="U72" s="89">
        <v>0</v>
      </c>
      <c r="V72" s="90">
        <v>0</v>
      </c>
      <c r="W72" s="90">
        <v>0</v>
      </c>
      <c r="X72" s="89">
        <v>0</v>
      </c>
      <c r="Y72" s="92">
        <v>31598.13</v>
      </c>
    </row>
    <row r="73" spans="1:25" ht="30.75">
      <c r="A73" s="87">
        <f t="shared" si="7"/>
        <v>18</v>
      </c>
      <c r="B73" s="88" t="s">
        <v>114</v>
      </c>
      <c r="C73" s="94">
        <v>2002</v>
      </c>
      <c r="D73" s="97" t="s">
        <v>51</v>
      </c>
      <c r="E73" s="64">
        <v>10</v>
      </c>
      <c r="F73" s="64">
        <v>3</v>
      </c>
      <c r="G73" s="34">
        <v>12555.4</v>
      </c>
      <c r="H73" s="34">
        <v>11241.7</v>
      </c>
      <c r="I73" s="34">
        <v>10479.5</v>
      </c>
      <c r="J73" s="115">
        <v>506</v>
      </c>
      <c r="K73" s="44">
        <f t="shared" si="6"/>
        <v>1621746.21</v>
      </c>
      <c r="L73" s="50">
        <v>0</v>
      </c>
      <c r="M73" s="98">
        <v>0</v>
      </c>
      <c r="N73" s="90">
        <v>0</v>
      </c>
      <c r="O73" s="90">
        <v>1461</v>
      </c>
      <c r="P73" s="90">
        <v>1594291.83</v>
      </c>
      <c r="Q73" s="90">
        <v>0</v>
      </c>
      <c r="R73" s="90">
        <v>0</v>
      </c>
      <c r="S73" s="90">
        <v>0</v>
      </c>
      <c r="T73" s="90">
        <v>0</v>
      </c>
      <c r="U73" s="89">
        <v>0</v>
      </c>
      <c r="V73" s="90">
        <v>0</v>
      </c>
      <c r="W73" s="90">
        <v>0</v>
      </c>
      <c r="X73" s="89">
        <v>0</v>
      </c>
      <c r="Y73" s="92">
        <v>27454.38</v>
      </c>
    </row>
    <row r="74" spans="1:25" ht="30.75">
      <c r="A74" s="87">
        <f t="shared" si="7"/>
        <v>19</v>
      </c>
      <c r="B74" s="88" t="s">
        <v>115</v>
      </c>
      <c r="C74" s="94">
        <v>2005</v>
      </c>
      <c r="D74" s="97" t="s">
        <v>51</v>
      </c>
      <c r="E74" s="64">
        <v>5</v>
      </c>
      <c r="F74" s="64">
        <v>5</v>
      </c>
      <c r="G74" s="34">
        <v>8104.3</v>
      </c>
      <c r="H74" s="34">
        <v>7277.4</v>
      </c>
      <c r="I74" s="34">
        <v>7037.5</v>
      </c>
      <c r="J74" s="115">
        <v>307</v>
      </c>
      <c r="K74" s="44">
        <f t="shared" si="6"/>
        <v>2349230.27</v>
      </c>
      <c r="L74" s="50">
        <v>0</v>
      </c>
      <c r="M74" s="98">
        <v>0</v>
      </c>
      <c r="N74" s="90">
        <v>0</v>
      </c>
      <c r="O74" s="90">
        <v>2184</v>
      </c>
      <c r="P74" s="90">
        <v>2314160.02</v>
      </c>
      <c r="Q74" s="90">
        <v>0</v>
      </c>
      <c r="R74" s="90">
        <v>0</v>
      </c>
      <c r="S74" s="90">
        <v>0</v>
      </c>
      <c r="T74" s="90">
        <v>0</v>
      </c>
      <c r="U74" s="89">
        <v>0</v>
      </c>
      <c r="V74" s="90">
        <v>0</v>
      </c>
      <c r="W74" s="90">
        <v>0</v>
      </c>
      <c r="X74" s="89">
        <v>0</v>
      </c>
      <c r="Y74" s="92">
        <v>35070.25</v>
      </c>
    </row>
    <row r="75" spans="1:25" ht="30.75">
      <c r="A75" s="87">
        <f t="shared" si="7"/>
        <v>20</v>
      </c>
      <c r="B75" s="93" t="s">
        <v>116</v>
      </c>
      <c r="C75" s="94">
        <v>2006</v>
      </c>
      <c r="D75" s="97" t="s">
        <v>51</v>
      </c>
      <c r="E75" s="64">
        <v>4</v>
      </c>
      <c r="F75" s="64">
        <v>3</v>
      </c>
      <c r="G75" s="34">
        <v>3843.38</v>
      </c>
      <c r="H75" s="34">
        <v>3382.4</v>
      </c>
      <c r="I75" s="34">
        <v>3312.3</v>
      </c>
      <c r="J75" s="115">
        <v>138</v>
      </c>
      <c r="K75" s="44">
        <f t="shared" si="6"/>
        <v>1132241.81</v>
      </c>
      <c r="L75" s="50">
        <v>0</v>
      </c>
      <c r="M75" s="98">
        <v>0</v>
      </c>
      <c r="N75" s="90">
        <v>0</v>
      </c>
      <c r="O75" s="90">
        <v>1255</v>
      </c>
      <c r="P75" s="90">
        <v>1112858.53</v>
      </c>
      <c r="Q75" s="90">
        <v>0</v>
      </c>
      <c r="R75" s="90">
        <v>0</v>
      </c>
      <c r="S75" s="90">
        <v>0</v>
      </c>
      <c r="T75" s="90">
        <v>0</v>
      </c>
      <c r="U75" s="89">
        <v>0</v>
      </c>
      <c r="V75" s="90">
        <v>0</v>
      </c>
      <c r="W75" s="90">
        <v>0</v>
      </c>
      <c r="X75" s="89">
        <v>0</v>
      </c>
      <c r="Y75" s="92">
        <v>19383.28</v>
      </c>
    </row>
    <row r="76" spans="1:25" ht="30.75">
      <c r="A76" s="87">
        <f t="shared" si="7"/>
        <v>21</v>
      </c>
      <c r="B76" s="88" t="s">
        <v>117</v>
      </c>
      <c r="C76" s="94">
        <v>1993</v>
      </c>
      <c r="D76" s="97" t="s">
        <v>51</v>
      </c>
      <c r="E76" s="64">
        <v>9</v>
      </c>
      <c r="F76" s="64">
        <v>3</v>
      </c>
      <c r="G76" s="34">
        <v>7257</v>
      </c>
      <c r="H76" s="34">
        <v>6464</v>
      </c>
      <c r="I76" s="34">
        <v>6292.5</v>
      </c>
      <c r="J76" s="115">
        <v>307</v>
      </c>
      <c r="K76" s="44">
        <f t="shared" si="6"/>
        <v>992990.4800000001</v>
      </c>
      <c r="L76" s="50">
        <v>0</v>
      </c>
      <c r="M76" s="98">
        <v>0</v>
      </c>
      <c r="N76" s="90">
        <v>0</v>
      </c>
      <c r="O76" s="90">
        <v>999</v>
      </c>
      <c r="P76" s="90">
        <v>974828.05</v>
      </c>
      <c r="Q76" s="90">
        <v>0</v>
      </c>
      <c r="R76" s="90">
        <v>0</v>
      </c>
      <c r="S76" s="90">
        <v>0</v>
      </c>
      <c r="T76" s="90">
        <v>0</v>
      </c>
      <c r="U76" s="89">
        <v>0</v>
      </c>
      <c r="V76" s="90">
        <v>0</v>
      </c>
      <c r="W76" s="90">
        <v>0</v>
      </c>
      <c r="X76" s="89">
        <v>0</v>
      </c>
      <c r="Y76" s="92">
        <v>18162.43</v>
      </c>
    </row>
    <row r="77" spans="1:25" ht="30.75">
      <c r="A77" s="87">
        <f t="shared" si="7"/>
        <v>22</v>
      </c>
      <c r="B77" s="88" t="s">
        <v>118</v>
      </c>
      <c r="C77" s="94">
        <v>1992</v>
      </c>
      <c r="D77" s="97" t="s">
        <v>51</v>
      </c>
      <c r="E77" s="64">
        <v>9</v>
      </c>
      <c r="F77" s="64">
        <v>3</v>
      </c>
      <c r="G77" s="34">
        <v>6575.4</v>
      </c>
      <c r="H77" s="34">
        <v>5851.6</v>
      </c>
      <c r="I77" s="34">
        <v>5575.3</v>
      </c>
      <c r="J77" s="115">
        <v>301</v>
      </c>
      <c r="K77" s="44">
        <f t="shared" si="6"/>
        <v>988976.14</v>
      </c>
      <c r="L77" s="50">
        <v>0</v>
      </c>
      <c r="M77" s="98">
        <v>0</v>
      </c>
      <c r="N77" s="90">
        <v>0</v>
      </c>
      <c r="O77" s="90">
        <v>902</v>
      </c>
      <c r="P77" s="90">
        <v>970873.04</v>
      </c>
      <c r="Q77" s="90">
        <v>0</v>
      </c>
      <c r="R77" s="90">
        <v>0</v>
      </c>
      <c r="S77" s="90">
        <v>0</v>
      </c>
      <c r="T77" s="90">
        <v>0</v>
      </c>
      <c r="U77" s="89">
        <v>0</v>
      </c>
      <c r="V77" s="90">
        <v>0</v>
      </c>
      <c r="W77" s="90">
        <v>0</v>
      </c>
      <c r="X77" s="89">
        <v>0</v>
      </c>
      <c r="Y77" s="92">
        <v>18103.1</v>
      </c>
    </row>
    <row r="78" spans="4:13" ht="30.75">
      <c r="D78" s="99"/>
      <c r="E78" s="116"/>
      <c r="F78" s="116"/>
      <c r="G78" s="116"/>
      <c r="H78" s="116"/>
      <c r="I78" s="116"/>
      <c r="J78" s="116"/>
      <c r="K78" s="116"/>
      <c r="L78" s="100"/>
      <c r="M78" s="100"/>
    </row>
    <row r="79" spans="4:13" ht="30.75">
      <c r="D79" s="99"/>
      <c r="E79" s="116"/>
      <c r="F79" s="116"/>
      <c r="G79" s="116"/>
      <c r="H79" s="116"/>
      <c r="I79" s="116"/>
      <c r="J79" s="116"/>
      <c r="K79" s="116"/>
      <c r="L79" s="100"/>
      <c r="M79" s="100"/>
    </row>
    <row r="80" spans="4:13" ht="30.75">
      <c r="D80" s="99"/>
      <c r="E80" s="116"/>
      <c r="F80" s="116"/>
      <c r="G80" s="116"/>
      <c r="H80" s="116"/>
      <c r="I80" s="116"/>
      <c r="J80" s="116"/>
      <c r="K80" s="116"/>
      <c r="L80" s="100"/>
      <c r="M80" s="100"/>
    </row>
  </sheetData>
  <sheetProtection/>
  <mergeCells count="41">
    <mergeCell ref="K51:K52"/>
    <mergeCell ref="L51:V51"/>
    <mergeCell ref="W51:Y51"/>
    <mergeCell ref="M52:N52"/>
    <mergeCell ref="O52:P52"/>
    <mergeCell ref="Q52:R52"/>
    <mergeCell ref="S52:T52"/>
    <mergeCell ref="U52:V52"/>
    <mergeCell ref="B9:K9"/>
    <mergeCell ref="A51:A53"/>
    <mergeCell ref="B51:B53"/>
    <mergeCell ref="C51:C53"/>
    <mergeCell ref="D51:D53"/>
    <mergeCell ref="E51:E53"/>
    <mergeCell ref="F51:F53"/>
    <mergeCell ref="G51:G52"/>
    <mergeCell ref="H51:I51"/>
    <mergeCell ref="J51:J52"/>
    <mergeCell ref="C5:C7"/>
    <mergeCell ref="D5:D7"/>
    <mergeCell ref="E5:E7"/>
    <mergeCell ref="F5:F7"/>
    <mergeCell ref="B50:K50"/>
    <mergeCell ref="B33:K33"/>
    <mergeCell ref="G5:G6"/>
    <mergeCell ref="A4:Y4"/>
    <mergeCell ref="A5:A7"/>
    <mergeCell ref="B5:B7"/>
    <mergeCell ref="K5:K6"/>
    <mergeCell ref="L5:V5"/>
    <mergeCell ref="W5:Y5"/>
    <mergeCell ref="S6:T6"/>
    <mergeCell ref="P1:Y1"/>
    <mergeCell ref="P2:Y2"/>
    <mergeCell ref="P3:Y3"/>
    <mergeCell ref="H5:I5"/>
    <mergeCell ref="J5:J6"/>
    <mergeCell ref="M6:N6"/>
    <mergeCell ref="O6:P6"/>
    <mergeCell ref="Q6:R6"/>
    <mergeCell ref="U6:V6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3"/>
  <sheetViews>
    <sheetView zoomScalePageLayoutView="0" workbookViewId="0" topLeftCell="A34">
      <selection activeCell="F2" sqref="F2:I2"/>
    </sheetView>
  </sheetViews>
  <sheetFormatPr defaultColWidth="9.140625" defaultRowHeight="15"/>
  <cols>
    <col min="1" max="1" width="28.710937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16.7109375" style="0" customWidth="1"/>
  </cols>
  <sheetData>
    <row r="1" spans="1:9" ht="18.75">
      <c r="A1" s="9"/>
      <c r="B1" s="9"/>
      <c r="C1" s="9"/>
      <c r="D1" s="9"/>
      <c r="E1" s="9"/>
      <c r="F1" s="145" t="s">
        <v>72</v>
      </c>
      <c r="G1" s="145"/>
      <c r="H1" s="145"/>
      <c r="I1" s="145"/>
    </row>
    <row r="2" spans="1:9" ht="59.25" customHeight="1">
      <c r="A2" s="10"/>
      <c r="B2" s="10"/>
      <c r="C2" s="10"/>
      <c r="D2" s="10"/>
      <c r="E2" s="10"/>
      <c r="F2" s="146" t="s">
        <v>73</v>
      </c>
      <c r="G2" s="146"/>
      <c r="H2" s="146"/>
      <c r="I2" s="146"/>
    </row>
    <row r="3" spans="1:9" ht="15.75">
      <c r="A3" s="11"/>
      <c r="B3" s="11"/>
      <c r="C3" s="12"/>
      <c r="D3" s="11"/>
      <c r="E3" s="11"/>
      <c r="F3" s="147"/>
      <c r="G3" s="147"/>
      <c r="H3" s="147"/>
      <c r="I3" s="147"/>
    </row>
    <row r="4" spans="1:9" ht="33" customHeight="1">
      <c r="A4" s="148" t="s">
        <v>74</v>
      </c>
      <c r="B4" s="148"/>
      <c r="C4" s="148"/>
      <c r="D4" s="148"/>
      <c r="E4" s="148"/>
      <c r="F4" s="148"/>
      <c r="G4" s="148"/>
      <c r="H4" s="148"/>
      <c r="I4" s="148"/>
    </row>
    <row r="5" spans="1:9" ht="76.5" customHeight="1">
      <c r="A5" s="149" t="s">
        <v>75</v>
      </c>
      <c r="B5" s="149"/>
      <c r="C5" s="149"/>
      <c r="D5" s="149"/>
      <c r="E5" s="149"/>
      <c r="F5" s="149"/>
      <c r="G5" s="149"/>
      <c r="H5" s="149"/>
      <c r="I5" s="149"/>
    </row>
    <row r="6" spans="1:9" ht="15">
      <c r="A6" s="150" t="s">
        <v>76</v>
      </c>
      <c r="B6" s="150" t="s">
        <v>77</v>
      </c>
      <c r="C6" s="151" t="s">
        <v>78</v>
      </c>
      <c r="D6" s="150" t="s">
        <v>79</v>
      </c>
      <c r="E6" s="150"/>
      <c r="F6" s="150"/>
      <c r="G6" s="150"/>
      <c r="H6" s="150" t="s">
        <v>80</v>
      </c>
      <c r="I6" s="150" t="s">
        <v>81</v>
      </c>
    </row>
    <row r="7" spans="1:9" ht="15">
      <c r="A7" s="150"/>
      <c r="B7" s="150"/>
      <c r="C7" s="151"/>
      <c r="D7" s="152" t="s">
        <v>82</v>
      </c>
      <c r="E7" s="150" t="s">
        <v>83</v>
      </c>
      <c r="F7" s="150"/>
      <c r="G7" s="150" t="s">
        <v>84</v>
      </c>
      <c r="H7" s="150"/>
      <c r="I7" s="150"/>
    </row>
    <row r="8" spans="1:9" ht="63.75">
      <c r="A8" s="150"/>
      <c r="B8" s="150"/>
      <c r="C8" s="151"/>
      <c r="D8" s="152"/>
      <c r="E8" s="13" t="s">
        <v>85</v>
      </c>
      <c r="F8" s="14" t="s">
        <v>86</v>
      </c>
      <c r="G8" s="150"/>
      <c r="H8" s="150"/>
      <c r="I8" s="150"/>
    </row>
    <row r="9" spans="1:9" ht="15">
      <c r="A9" s="15"/>
      <c r="B9" s="15"/>
      <c r="C9" s="74"/>
      <c r="D9" s="13"/>
      <c r="E9" s="13"/>
      <c r="F9" s="14"/>
      <c r="G9" s="15"/>
      <c r="H9" s="15"/>
      <c r="I9" s="15"/>
    </row>
    <row r="10" spans="1:9" ht="75">
      <c r="A10" s="53" t="s">
        <v>121</v>
      </c>
      <c r="B10" s="56"/>
      <c r="C10" s="16"/>
      <c r="D10" s="17"/>
      <c r="E10" s="17"/>
      <c r="F10" s="18"/>
      <c r="G10" s="17"/>
      <c r="H10" s="15" t="s">
        <v>87</v>
      </c>
      <c r="I10" s="17" t="s">
        <v>122</v>
      </c>
    </row>
    <row r="11" spans="1:9" ht="42" customHeight="1">
      <c r="A11" s="53" t="s">
        <v>88</v>
      </c>
      <c r="B11" s="56"/>
      <c r="C11" s="52"/>
      <c r="D11" s="53"/>
      <c r="E11" s="53"/>
      <c r="F11" s="54"/>
      <c r="G11" s="16"/>
      <c r="H11" s="15"/>
      <c r="I11" s="17"/>
    </row>
    <row r="12" spans="1:9" ht="24.75" customHeight="1">
      <c r="A12" s="53" t="s">
        <v>97</v>
      </c>
      <c r="B12" s="76" t="s">
        <v>98</v>
      </c>
      <c r="C12" s="77">
        <f>C13+C14</f>
        <v>725.7090900000001</v>
      </c>
      <c r="D12" s="78"/>
      <c r="E12" s="78"/>
      <c r="F12" s="77">
        <f>F13+F14</f>
        <v>725.7090900000001</v>
      </c>
      <c r="G12" s="16"/>
      <c r="H12" s="15"/>
      <c r="I12" s="17"/>
    </row>
    <row r="13" spans="1:9" ht="24.75" customHeight="1">
      <c r="A13" s="153" t="s">
        <v>99</v>
      </c>
      <c r="B13" s="56">
        <v>2015</v>
      </c>
      <c r="C13" s="52">
        <f>D13+E13+F13</f>
        <v>364.54384</v>
      </c>
      <c r="D13" s="53"/>
      <c r="E13" s="53"/>
      <c r="F13" s="54">
        <v>364.54384</v>
      </c>
      <c r="G13" s="16"/>
      <c r="H13" s="15"/>
      <c r="I13" s="17"/>
    </row>
    <row r="14" spans="1:9" ht="19.5" customHeight="1">
      <c r="A14" s="154"/>
      <c r="B14" s="56">
        <v>2016</v>
      </c>
      <c r="C14" s="52">
        <f>D14+E14+F14</f>
        <v>361.16525</v>
      </c>
      <c r="D14" s="53"/>
      <c r="E14" s="53"/>
      <c r="F14" s="54">
        <v>361.16525</v>
      </c>
      <c r="G14" s="16"/>
      <c r="H14" s="15"/>
      <c r="I14" s="17"/>
    </row>
    <row r="15" spans="1:9" ht="59.25" customHeight="1">
      <c r="A15" s="53" t="s">
        <v>95</v>
      </c>
      <c r="B15" s="56"/>
      <c r="C15" s="52"/>
      <c r="D15" s="53"/>
      <c r="E15" s="53"/>
      <c r="F15" s="54"/>
      <c r="G15" s="17"/>
      <c r="H15" s="15"/>
      <c r="I15" s="17"/>
    </row>
    <row r="16" spans="1:9" ht="30" customHeight="1">
      <c r="A16" s="53" t="s">
        <v>97</v>
      </c>
      <c r="B16" s="56" t="s">
        <v>98</v>
      </c>
      <c r="C16" s="81">
        <f>C17+C18</f>
        <v>219.16414</v>
      </c>
      <c r="D16" s="80"/>
      <c r="E16" s="80"/>
      <c r="F16" s="79">
        <f>F17+F18</f>
        <v>219.16414</v>
      </c>
      <c r="G16" s="17"/>
      <c r="H16" s="15"/>
      <c r="I16" s="17"/>
    </row>
    <row r="17" spans="1:9" ht="26.25" customHeight="1">
      <c r="A17" s="153" t="s">
        <v>99</v>
      </c>
      <c r="B17" s="56">
        <v>2015</v>
      </c>
      <c r="C17" s="52">
        <f>D17+E17+F17</f>
        <v>110.09224</v>
      </c>
      <c r="D17" s="53"/>
      <c r="E17" s="53"/>
      <c r="F17" s="54">
        <v>110.09224</v>
      </c>
      <c r="G17" s="17"/>
      <c r="H17" s="15"/>
      <c r="I17" s="17"/>
    </row>
    <row r="18" spans="1:9" ht="25.5" customHeight="1">
      <c r="A18" s="154"/>
      <c r="B18" s="56">
        <v>2016</v>
      </c>
      <c r="C18" s="82">
        <f>D18+E18+F18</f>
        <v>109.0719</v>
      </c>
      <c r="D18" s="83"/>
      <c r="E18" s="83"/>
      <c r="F18" s="84">
        <v>109.0719</v>
      </c>
      <c r="G18" s="17"/>
      <c r="H18" s="15"/>
      <c r="I18" s="17"/>
    </row>
    <row r="19" spans="1:9" ht="63" customHeight="1">
      <c r="A19" s="53" t="s">
        <v>89</v>
      </c>
      <c r="B19" s="56"/>
      <c r="C19" s="52"/>
      <c r="D19" s="53"/>
      <c r="E19" s="53"/>
      <c r="F19" s="54"/>
      <c r="G19" s="17"/>
      <c r="H19" s="15"/>
      <c r="I19" s="17"/>
    </row>
    <row r="20" spans="1:9" ht="35.25" customHeight="1">
      <c r="A20" s="53" t="s">
        <v>97</v>
      </c>
      <c r="B20" s="56" t="s">
        <v>98</v>
      </c>
      <c r="C20" s="81">
        <f>C21+C22</f>
        <v>32</v>
      </c>
      <c r="D20" s="80"/>
      <c r="E20" s="80"/>
      <c r="F20" s="79">
        <f>F21+F22</f>
        <v>32</v>
      </c>
      <c r="G20" s="17"/>
      <c r="H20" s="15"/>
      <c r="I20" s="17"/>
    </row>
    <row r="21" spans="1:9" ht="21.75" customHeight="1">
      <c r="A21" s="153" t="s">
        <v>99</v>
      </c>
      <c r="B21" s="56">
        <v>2015</v>
      </c>
      <c r="C21" s="52">
        <f>D21+E21+F21</f>
        <v>20</v>
      </c>
      <c r="D21" s="53"/>
      <c r="E21" s="53"/>
      <c r="F21" s="54">
        <v>20</v>
      </c>
      <c r="G21" s="17"/>
      <c r="H21" s="15"/>
      <c r="I21" s="17"/>
    </row>
    <row r="22" spans="1:9" ht="24" customHeight="1">
      <c r="A22" s="154"/>
      <c r="B22" s="56">
        <v>2016</v>
      </c>
      <c r="C22" s="52">
        <f>D22+E22+F22</f>
        <v>12</v>
      </c>
      <c r="D22" s="53"/>
      <c r="E22" s="53"/>
      <c r="F22" s="54">
        <v>12</v>
      </c>
      <c r="G22" s="17"/>
      <c r="H22" s="15"/>
      <c r="I22" s="17"/>
    </row>
    <row r="23" spans="1:9" ht="88.5" customHeight="1">
      <c r="A23" s="53" t="s">
        <v>90</v>
      </c>
      <c r="B23" s="56"/>
      <c r="C23" s="52"/>
      <c r="D23" s="53"/>
      <c r="E23" s="53"/>
      <c r="F23" s="54"/>
      <c r="G23" s="17"/>
      <c r="H23" s="15"/>
      <c r="I23" s="17"/>
    </row>
    <row r="24" spans="1:9" ht="35.25" customHeight="1">
      <c r="A24" s="53" t="s">
        <v>97</v>
      </c>
      <c r="B24" s="56" t="s">
        <v>98</v>
      </c>
      <c r="C24" s="81">
        <f>C25+C26</f>
        <v>12</v>
      </c>
      <c r="D24" s="80"/>
      <c r="E24" s="80"/>
      <c r="F24" s="79">
        <f>F25+F26</f>
        <v>12</v>
      </c>
      <c r="G24" s="17"/>
      <c r="H24" s="15"/>
      <c r="I24" s="17"/>
    </row>
    <row r="25" spans="1:9" ht="30.75" customHeight="1">
      <c r="A25" s="153" t="s">
        <v>99</v>
      </c>
      <c r="B25" s="56">
        <v>2015</v>
      </c>
      <c r="C25" s="52">
        <f>D25+E25+F25</f>
        <v>0</v>
      </c>
      <c r="D25" s="53"/>
      <c r="E25" s="53"/>
      <c r="F25" s="54">
        <v>0</v>
      </c>
      <c r="G25" s="17"/>
      <c r="H25" s="15"/>
      <c r="I25" s="17"/>
    </row>
    <row r="26" spans="1:9" ht="31.5" customHeight="1">
      <c r="A26" s="154"/>
      <c r="B26" s="56">
        <v>2016</v>
      </c>
      <c r="C26" s="52">
        <f>D26+E26+F26</f>
        <v>12</v>
      </c>
      <c r="D26" s="53"/>
      <c r="E26" s="53"/>
      <c r="F26" s="54">
        <v>12</v>
      </c>
      <c r="G26" s="17"/>
      <c r="H26" s="15"/>
      <c r="I26" s="17"/>
    </row>
    <row r="27" spans="1:9" ht="47.25" customHeight="1">
      <c r="A27" s="53" t="s">
        <v>91</v>
      </c>
      <c r="B27" s="56"/>
      <c r="C27" s="52"/>
      <c r="D27" s="53"/>
      <c r="E27" s="53"/>
      <c r="F27" s="54"/>
      <c r="G27" s="17"/>
      <c r="H27" s="15"/>
      <c r="I27" s="17"/>
    </row>
    <row r="28" spans="1:9" ht="30.75" customHeight="1">
      <c r="A28" s="53" t="s">
        <v>97</v>
      </c>
      <c r="B28" s="56" t="s">
        <v>98</v>
      </c>
      <c r="C28" s="81">
        <f>C29+C30</f>
        <v>0</v>
      </c>
      <c r="D28" s="80"/>
      <c r="E28" s="80"/>
      <c r="F28" s="79">
        <f>F29+F30</f>
        <v>0</v>
      </c>
      <c r="G28" s="17"/>
      <c r="H28" s="15"/>
      <c r="I28" s="17"/>
    </row>
    <row r="29" spans="1:9" ht="26.25" customHeight="1">
      <c r="A29" s="153" t="s">
        <v>99</v>
      </c>
      <c r="B29" s="56">
        <v>2015</v>
      </c>
      <c r="C29" s="52">
        <f>D29+E29+F29</f>
        <v>0</v>
      </c>
      <c r="D29" s="53"/>
      <c r="E29" s="53"/>
      <c r="F29" s="54">
        <v>0</v>
      </c>
      <c r="G29" s="17"/>
      <c r="H29" s="15"/>
      <c r="I29" s="17"/>
    </row>
    <row r="30" spans="1:9" ht="30" customHeight="1">
      <c r="A30" s="154"/>
      <c r="B30" s="56">
        <v>2016</v>
      </c>
      <c r="C30" s="52">
        <v>0</v>
      </c>
      <c r="D30" s="53"/>
      <c r="E30" s="53"/>
      <c r="F30" s="54">
        <v>0</v>
      </c>
      <c r="G30" s="17"/>
      <c r="H30" s="15"/>
      <c r="I30" s="17"/>
    </row>
    <row r="31" spans="1:9" ht="60.75">
      <c r="A31" s="53" t="s">
        <v>92</v>
      </c>
      <c r="B31" s="56"/>
      <c r="C31" s="52"/>
      <c r="D31" s="53"/>
      <c r="E31" s="53"/>
      <c r="F31" s="54"/>
      <c r="G31" s="17"/>
      <c r="H31" s="15"/>
      <c r="I31" s="17"/>
    </row>
    <row r="32" spans="1:9" ht="20.25">
      <c r="A32" s="53" t="s">
        <v>97</v>
      </c>
      <c r="B32" s="56" t="s">
        <v>98</v>
      </c>
      <c r="C32" s="81">
        <f>C33+C34</f>
        <v>26.54</v>
      </c>
      <c r="D32" s="80"/>
      <c r="E32" s="80"/>
      <c r="F32" s="79">
        <f>F33+F34</f>
        <v>26.54</v>
      </c>
      <c r="G32" s="17"/>
      <c r="H32" s="15"/>
      <c r="I32" s="17"/>
    </row>
    <row r="33" spans="1:9" ht="20.25">
      <c r="A33" s="153" t="s">
        <v>99</v>
      </c>
      <c r="B33" s="56">
        <v>2015</v>
      </c>
      <c r="C33" s="52">
        <f>D33+E33+F33</f>
        <v>11.54</v>
      </c>
      <c r="D33" s="53"/>
      <c r="E33" s="53"/>
      <c r="F33" s="54">
        <v>11.54</v>
      </c>
      <c r="G33" s="17"/>
      <c r="H33" s="15"/>
      <c r="I33" s="17"/>
    </row>
    <row r="34" spans="1:9" ht="20.25">
      <c r="A34" s="154"/>
      <c r="B34" s="56">
        <v>2016</v>
      </c>
      <c r="C34" s="52">
        <f>D34+E34+F34</f>
        <v>15</v>
      </c>
      <c r="D34" s="53"/>
      <c r="E34" s="53"/>
      <c r="F34" s="54">
        <v>15</v>
      </c>
      <c r="G34" s="17"/>
      <c r="H34" s="15"/>
      <c r="I34" s="17"/>
    </row>
    <row r="35" spans="1:9" ht="20.25">
      <c r="A35" s="55" t="s">
        <v>93</v>
      </c>
      <c r="B35" s="57"/>
      <c r="C35" s="52"/>
      <c r="D35" s="53"/>
      <c r="E35" s="53"/>
      <c r="F35" s="54"/>
      <c r="G35" s="20"/>
      <c r="H35" s="21"/>
      <c r="I35" s="21"/>
    </row>
    <row r="36" spans="1:9" ht="20.25">
      <c r="A36" s="53" t="s">
        <v>97</v>
      </c>
      <c r="B36" s="56" t="s">
        <v>98</v>
      </c>
      <c r="C36" s="81">
        <f>C37+C38</f>
        <v>1015.4132300000001</v>
      </c>
      <c r="D36" s="53"/>
      <c r="E36" s="53"/>
      <c r="F36" s="54">
        <f>F37+F38</f>
        <v>1015.4132300000001</v>
      </c>
      <c r="G36" s="20"/>
      <c r="H36" s="21"/>
      <c r="I36" s="21"/>
    </row>
    <row r="37" spans="1:9" ht="20.25">
      <c r="A37" s="153" t="s">
        <v>99</v>
      </c>
      <c r="B37" s="56">
        <v>2015</v>
      </c>
      <c r="C37" s="52">
        <f>D37+E37+F37</f>
        <v>506.17608</v>
      </c>
      <c r="D37" s="53"/>
      <c r="E37" s="53"/>
      <c r="F37" s="54">
        <f>F13+F17+F21+F25+F29+F33</f>
        <v>506.17608</v>
      </c>
      <c r="G37" s="20"/>
      <c r="H37" s="21"/>
      <c r="I37" s="21"/>
    </row>
    <row r="38" spans="1:9" ht="20.25">
      <c r="A38" s="154"/>
      <c r="B38" s="56">
        <v>2016</v>
      </c>
      <c r="C38" s="52">
        <f>D38+E38+F38</f>
        <v>509.23715000000004</v>
      </c>
      <c r="D38" s="55"/>
      <c r="E38" s="55"/>
      <c r="F38" s="84">
        <f>F14+F18+F22+F26+F30+F34</f>
        <v>509.23715000000004</v>
      </c>
      <c r="G38" s="19"/>
      <c r="H38" s="22"/>
      <c r="I38" s="22"/>
    </row>
    <row r="39" spans="1:7" ht="15">
      <c r="A39" s="23" t="s">
        <v>94</v>
      </c>
      <c r="B39" s="23"/>
      <c r="C39" s="23"/>
      <c r="D39" s="23"/>
      <c r="E39" s="23"/>
      <c r="F39" s="23"/>
      <c r="G39" s="51"/>
    </row>
    <row r="43" ht="15">
      <c r="F43" s="24"/>
    </row>
  </sheetData>
  <sheetProtection/>
  <mergeCells count="21">
    <mergeCell ref="A29:A30"/>
    <mergeCell ref="A33:A34"/>
    <mergeCell ref="A37:A38"/>
    <mergeCell ref="A13:A14"/>
    <mergeCell ref="A17:A18"/>
    <mergeCell ref="A21:A22"/>
    <mergeCell ref="A25:A26"/>
    <mergeCell ref="A5:I5"/>
    <mergeCell ref="A6:A8"/>
    <mergeCell ref="B6:B8"/>
    <mergeCell ref="C6:C8"/>
    <mergeCell ref="D6:G6"/>
    <mergeCell ref="H6:H8"/>
    <mergeCell ref="I6:I8"/>
    <mergeCell ref="D7:D8"/>
    <mergeCell ref="E7:F7"/>
    <mergeCell ref="G7:G8"/>
    <mergeCell ref="F1:I1"/>
    <mergeCell ref="F2:I2"/>
    <mergeCell ref="F3:I3"/>
    <mergeCell ref="A4:I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2016-05-27T11:07:16Z</dcterms:modified>
  <cp:category/>
  <cp:version/>
  <cp:contentType/>
  <cp:contentStatus/>
</cp:coreProperties>
</file>