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835" activeTab="1"/>
  </bookViews>
  <sheets>
    <sheet name="леса" sheetId="1" r:id="rId1"/>
    <sheet name="Ресурсы" sheetId="2" r:id="rId2"/>
    <sheet name="отходы" sheetId="3" r:id="rId3"/>
  </sheets>
  <definedNames>
    <definedName name="_xlnm.Print_Area" localSheetId="2">'отходы'!$A$1:$H$138</definedName>
    <definedName name="_xlnm.Print_Area" localSheetId="1">'Ресурсы'!$A$1:$G$29</definedName>
  </definedNames>
  <calcPr fullCalcOnLoad="1"/>
</workbook>
</file>

<file path=xl/sharedStrings.xml><?xml version="1.0" encoding="utf-8"?>
<sst xmlns="http://schemas.openxmlformats.org/spreadsheetml/2006/main" count="150" uniqueCount="110">
  <si>
    <t>Наименование мероприятия</t>
  </si>
  <si>
    <t>Срок исполнения</t>
  </si>
  <si>
    <t>Объем финансирования</t>
  </si>
  <si>
    <t>В том числе за счет средств</t>
  </si>
  <si>
    <t>Исполнители- ответственные за реализацию мероприятия</t>
  </si>
  <si>
    <t>Внебюджетных источников</t>
  </si>
  <si>
    <t>МКУ «ГКМХ»</t>
  </si>
  <si>
    <t>Охрана и восстановление водных объектов - источников питьевого водоснабжения.</t>
  </si>
  <si>
    <t>Очистка территорий прилегающих к родникам от бытового мусора, обустройство прилегающих территорий.</t>
  </si>
  <si>
    <t>Контроль качества воды открытых источников, выявление проблемы загрязнения прилегающих территорий</t>
  </si>
  <si>
    <t>Повышение  комфортности пребывания в парке, очистка от мусора, ликвидация навалов мусора в местах массового отдыха горожан</t>
  </si>
  <si>
    <t>1.1. Определение мест несанкционированных свалок</t>
  </si>
  <si>
    <t>Определение мест  несанкционированных свалок с целью их ликвидации, определение лиц, ответственных за возникновение свалки, привлечение их к ответственности.</t>
  </si>
  <si>
    <t>1.2. Ликвидация несанкционированных свалок (вывоз мусора с несанкционированных свалок)</t>
  </si>
  <si>
    <t>Контроль за вывозом мусора с территорий, ИП и частного сектора</t>
  </si>
  <si>
    <t>Соблюдение экологических, санитарных и иных требований в области окружающей среды и здоровья человека</t>
  </si>
  <si>
    <t>Итого по подпрограмме</t>
  </si>
  <si>
    <t>МКУ «ГКМХ»,      Председатели ГСК, БСК</t>
  </si>
  <si>
    <t>МКУ «Дорожник», Председатели ГСК, БСК</t>
  </si>
  <si>
    <t>собственных доходов</t>
  </si>
  <si>
    <t>другие собственные доходы</t>
  </si>
  <si>
    <t>МКУ «ГКМХ»,    МУП ЖКХ</t>
  </si>
  <si>
    <t xml:space="preserve">Соблюдение экологических, санитарных и иных требований в области окружающей среды и здоровья человека </t>
  </si>
  <si>
    <t>МКУ "Дорожник"</t>
  </si>
  <si>
    <t>МКУ «Дорожник»,  МКУ «ГКМХ»</t>
  </si>
  <si>
    <t>Повышение эффективности использования средств водного пожаротушения</t>
  </si>
  <si>
    <t>Снижение угрозы уничтожения огнем населенных пунктов путем локализации лесных горючих материалов от надвигающейся горящей кромки лесного пожара</t>
  </si>
  <si>
    <t xml:space="preserve">в том числе </t>
  </si>
  <si>
    <t>Субсидии и  иные межбюджетные трансферты</t>
  </si>
  <si>
    <t>Ожидаемые показатели оценки эффективности (количественные и качественные)</t>
  </si>
  <si>
    <t xml:space="preserve">Субсидии и иные межбюджетные трансферты, тыс. руб. </t>
  </si>
  <si>
    <t xml:space="preserve">Другие собственные доходы, тыс. руб. </t>
  </si>
  <si>
    <t xml:space="preserve">Внебюджетных источников, тыс. руб. </t>
  </si>
  <si>
    <t>Объем финансирования,                          тыс. руб.</t>
  </si>
  <si>
    <t xml:space="preserve">Срок исполнения, год </t>
  </si>
  <si>
    <t>МКУ «Дорожник»</t>
  </si>
  <si>
    <t>Охрана лесов и водных источников</t>
  </si>
  <si>
    <r>
      <t>Цель :</t>
    </r>
    <r>
      <rPr>
        <sz val="14"/>
        <color indexed="8"/>
        <rFont val="Times New Roman"/>
        <family val="1"/>
      </rPr>
      <t xml:space="preserve"> Сохранение и воспроизводство лесов как сырьевой базы, обеспечивающей потребности экономики и населения в древесной и недревесной продукции, и как важнейшего природоформирующего компонента окружающей природной среды на основе рационального и неистощительного лесопользования.</t>
    </r>
  </si>
  <si>
    <t>Задачи:</t>
  </si>
  <si>
    <t>-  Сохранение природных ландшафтов, используемых для массового отдыха населения.</t>
  </si>
  <si>
    <t>-  Охрана лесов от пожаров, обеспечение оперативного обнаружения и тушения лесных пожаров, проведение предупредительных (профилактических) противопожарных мероприятий, укрепление материальной базы пожаротушения лесхозов.</t>
  </si>
  <si>
    <t>- Воспроизводство ресурсного потенциала лесов через заготовку семенного фонда, выращивание посадочного материала, создание лесных культур, содействие естественному возобновлению.</t>
  </si>
  <si>
    <t>- Охрана и восстановление водных объектов - источников питьевого водоснабжения.</t>
  </si>
  <si>
    <t>3. Обустройство существующих противопожарных водоемов и подъездных путей к ним</t>
  </si>
  <si>
    <t>4. Уборка сухостойной и ветровальной древесины в парковой зоне и застроенной части города (1, 3, 9, 10 кварталы)</t>
  </si>
  <si>
    <t>1.Ликвидация несанкционированных свалок</t>
  </si>
  <si>
    <t>2.Содержание полигона твердых бытовых отходов</t>
  </si>
  <si>
    <t>2.1. Организация раздельного сбора отходов</t>
  </si>
  <si>
    <t>2.2.Заработная плата</t>
  </si>
  <si>
    <t>2.3. Начисления на выплаты по оплате труда</t>
  </si>
  <si>
    <t>2.4. Транспортные услуги</t>
  </si>
  <si>
    <t>2.6.Коммунальные услуги</t>
  </si>
  <si>
    <t>2.7. Работы и услуги по содержанию имущества</t>
  </si>
  <si>
    <t>2.8.Прочие работы, услуги</t>
  </si>
  <si>
    <t xml:space="preserve">2.9.Уплата налога на имущество организацией </t>
  </si>
  <si>
    <t>2.10.  Уплата земельного налога</t>
  </si>
  <si>
    <t>2.12.Увеличение стоимости основных средств</t>
  </si>
  <si>
    <t>2.13.Увеличение стоимости материальных запасов</t>
  </si>
  <si>
    <t>Задача:   Сокращение объемов накопления промышленных и бытовых отходов</t>
  </si>
  <si>
    <t>- Выявление и предотвращение нарушений законодательства в области охраны окружающей среды;</t>
  </si>
  <si>
    <t>- Обеспечение соблюдения субъектами хозяйственной и иной  деятельности требований и нормативных документов в области охраны окружающей среды.</t>
  </si>
  <si>
    <t xml:space="preserve"> -Сохранение природных ландшафтов,  используемых для массового отдыха;</t>
  </si>
  <si>
    <r>
      <t>1</t>
    </r>
    <r>
      <rPr>
        <sz val="12"/>
        <color indexed="8"/>
        <rFont val="Times New Roman"/>
        <family val="1"/>
      </rPr>
      <t>. Обустройство зон санитарной охраны выхода подземных вод (родники).</t>
    </r>
  </si>
  <si>
    <t>Всего по  пункту 2</t>
  </si>
  <si>
    <t>2.11.Прочие расходы, в т.ч. налог на транспорт</t>
  </si>
  <si>
    <t>МКУ «ГКМХ»,  МКУ «Дорожник»,   МУП «ЖКХ»</t>
  </si>
  <si>
    <t>МУП «ЖКХ»</t>
  </si>
  <si>
    <t>- Ликвидация несанкционированных свалок на территории ЗАТО г. Радужный Владимирской области;</t>
  </si>
  <si>
    <t>1.3. Работа с организациями, предприятиями, предпринимателями и с владельцами индивидуальных домов (7 квартал) по заключению договоров на вывоз ТБО</t>
  </si>
  <si>
    <t>1.4. Очистка и поддержание чистоты охранной зоны и противопожарного рва на несанкционированной свалке ЗАТО г. Радужный Владимирской области</t>
  </si>
  <si>
    <t>Цель: Обеспечение благоприятной окружающей среды и экологической безопасности на территории  ЗАТО г. Радужный Владимирской области</t>
  </si>
  <si>
    <t>Ликвидация выявленных несанкционированных свалок на территории ЗАТО г. Радужный Владимирской области</t>
  </si>
  <si>
    <t xml:space="preserve">Ограничение распространения несанкционированной свалки ЗАТО г. Радужный Владимирской оьласти на прилегающие территории </t>
  </si>
  <si>
    <t>5. Лесозащитные работы (лесопатологический мониторинг, изготовление гнездовий, огораживание муравейников, устройство кормушек для птиц). Создание новых и обновление существующих минерализованных полос по кромке лесного массива, примыкающего к застроенной части 1, 3, 9, 10, 7/1, 7/2 кварталов ЗАТО г. Радужный Владимирской области</t>
  </si>
  <si>
    <t>Выявление новых и учет существующих загрязнителей окружающей среды</t>
  </si>
  <si>
    <t>1.5. Формирование базы данных объектов, оказывающих негативное воздействие на окружающую среду</t>
  </si>
  <si>
    <t xml:space="preserve"> Перечень мероприятий подпрограммы "Городские леса ЗАТО г.Радужный Владимирской области"</t>
  </si>
  <si>
    <t xml:space="preserve"> Перечень мероприятий подпргораммы "Отходы ЗАТО г. Радужный Владимирской области"</t>
  </si>
  <si>
    <t>2.14. Экологический мониторинг состояния окружающей среды полигона ТБО</t>
  </si>
  <si>
    <t>в том числе  по годам</t>
  </si>
  <si>
    <t>Цель : обеспечение благоприятной окружающей среды на территории ЗАТО г. Радужный Владимирской области</t>
  </si>
  <si>
    <t xml:space="preserve">Задачи: </t>
  </si>
  <si>
    <t>в том числе по годам:</t>
  </si>
  <si>
    <t>2.5. Прочие выплаты</t>
  </si>
  <si>
    <t>С.П. Гарипова, 3-42-95</t>
  </si>
  <si>
    <t>2. Гигиеническая экспертиза воды из родников</t>
  </si>
  <si>
    <t xml:space="preserve">2.15. Экологическая документация и её экспертиза </t>
  </si>
  <si>
    <t>2.16. Оценка риска для здоровья населения</t>
  </si>
  <si>
    <t>Ресурсное обеспечение программы</t>
  </si>
  <si>
    <t xml:space="preserve">Срок исполнения год </t>
  </si>
  <si>
    <t>Объем финансирования, тыс. руб.</t>
  </si>
  <si>
    <t xml:space="preserve">Исполнители- ответственные за реализацию программы, подпрограммы </t>
  </si>
  <si>
    <t>Внебюджетных источников, тыс. руб.</t>
  </si>
  <si>
    <t>Субсидии и  иные межбюджетные трансферты, тыс. руб.</t>
  </si>
  <si>
    <t>другие собственные доходы, тыс. руб.</t>
  </si>
  <si>
    <t>Программа «Охрана окружающей среды ЗАТО г. Радужный Владимирской области»</t>
  </si>
  <si>
    <t xml:space="preserve">                          МКУ «ГКМХ»,             МКУ «Дорожник»</t>
  </si>
  <si>
    <t>ИТОГО по Программе</t>
  </si>
  <si>
    <t>Подпрограмма «Городские леса ЗАТО г. Радужный Владимирской области»</t>
  </si>
  <si>
    <t>МКУ «ГКМХ»,             МКУ «Дорожник»   "КУМИ"</t>
  </si>
  <si>
    <t>ИТОГО по Подпрограмме</t>
  </si>
  <si>
    <t>Подпрограмма «Отходы ЗАТО г. Радужный Владимирской области»</t>
  </si>
  <si>
    <t xml:space="preserve">                            МКУ «ГКМХ»,             МКУ «Дорожник»</t>
  </si>
  <si>
    <t>2.17. Разработка проектной документации "Обустройство площадки для установки весоизмерительного оборудования"</t>
  </si>
  <si>
    <t>2.18. Работы по обустройству площадки с установкой весоизмерительного оборудования</t>
  </si>
  <si>
    <t>2017-2022</t>
  </si>
  <si>
    <t>Всего на 2017-2022 года:</t>
  </si>
  <si>
    <t>Приложение № 2 к муниципальной программе</t>
  </si>
  <si>
    <t>Приложение № 3 к муниципальной программе</t>
  </si>
  <si>
    <t>Приложение № 1 к муниципальной программе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</si>
</sst>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#,##0.0000"/>
    <numFmt numFmtId="178" formatCode="0.000000"/>
    <numFmt numFmtId="179" formatCode="0.0000"/>
    <numFmt numFmtId="180" formatCode="0.00000"/>
    <numFmt numFmtId="181" formatCode="0.000"/>
    <numFmt numFmtId="182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.5"/>
      <name val="Times New Roman"/>
      <family val="1"/>
    </font>
    <font>
      <sz val="14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6"/>
      <name val="Times New Roman"/>
      <family val="1"/>
    </font>
    <font>
      <sz val="18"/>
      <name val="Times New Roman"/>
      <family val="1"/>
    </font>
    <font>
      <sz val="18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5" fillId="0" borderId="0" xfId="0" applyFont="1" applyBorder="1" applyAlignment="1">
      <alignment vertical="center"/>
    </xf>
    <xf numFmtId="180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2" fillId="0" borderId="10" xfId="0" applyFont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center" wrapText="1"/>
    </xf>
    <xf numFmtId="179" fontId="8" fillId="0" borderId="10" xfId="0" applyNumberFormat="1" applyFont="1" applyFill="1" applyBorder="1" applyAlignment="1">
      <alignment horizontal="center" vertical="top" wrapText="1"/>
    </xf>
    <xf numFmtId="176" fontId="9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181" fontId="6" fillId="0" borderId="10" xfId="0" applyNumberFormat="1" applyFont="1" applyBorder="1" applyAlignment="1">
      <alignment vertical="top" wrapText="1"/>
    </xf>
    <xf numFmtId="181" fontId="6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81" fontId="1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vertical="top" wrapText="1"/>
    </xf>
    <xf numFmtId="176" fontId="3" fillId="0" borderId="0" xfId="0" applyNumberFormat="1" applyFont="1" applyFill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Border="1" applyAlignment="1">
      <alignment vertical="top" wrapText="1"/>
    </xf>
    <xf numFmtId="176" fontId="3" fillId="0" borderId="0" xfId="0" applyNumberFormat="1" applyFont="1" applyAlignment="1">
      <alignment vertical="center"/>
    </xf>
    <xf numFmtId="176" fontId="3" fillId="0" borderId="10" xfId="0" applyNumberFormat="1" applyFont="1" applyBorder="1" applyAlignment="1">
      <alignment/>
    </xf>
    <xf numFmtId="176" fontId="3" fillId="0" borderId="10" xfId="0" applyNumberFormat="1" applyFont="1" applyFill="1" applyBorder="1" applyAlignment="1">
      <alignment horizontal="right" vertical="top" wrapText="1"/>
    </xf>
    <xf numFmtId="176" fontId="3" fillId="0" borderId="10" xfId="0" applyNumberFormat="1" applyFont="1" applyBorder="1" applyAlignment="1">
      <alignment horizontal="right" vertical="top" wrapText="1"/>
    </xf>
    <xf numFmtId="176" fontId="3" fillId="0" borderId="10" xfId="0" applyNumberFormat="1" applyFont="1" applyBorder="1" applyAlignment="1">
      <alignment horizontal="right" vertical="center" wrapText="1"/>
    </xf>
    <xf numFmtId="176" fontId="11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180" fontId="6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180" fontId="14" fillId="0" borderId="10" xfId="0" applyNumberFormat="1" applyFont="1" applyBorder="1" applyAlignment="1">
      <alignment horizontal="center" vertical="center" wrapText="1"/>
    </xf>
    <xf numFmtId="181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justify" vertical="top" wrapText="1"/>
    </xf>
    <xf numFmtId="0" fontId="16" fillId="0" borderId="10" xfId="0" applyFont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center" wrapText="1"/>
    </xf>
    <xf numFmtId="181" fontId="14" fillId="0" borderId="10" xfId="0" applyNumberFormat="1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center"/>
    </xf>
    <xf numFmtId="180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top" wrapText="1"/>
    </xf>
    <xf numFmtId="180" fontId="14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176" fontId="11" fillId="33" borderId="10" xfId="0" applyNumberFormat="1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justify" vertical="top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left" vertical="center" wrapText="1"/>
    </xf>
    <xf numFmtId="0" fontId="54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14" fillId="0" borderId="12" xfId="0" applyFont="1" applyBorder="1" applyAlignment="1">
      <alignment horizontal="justify" vertical="top" wrapText="1"/>
    </xf>
    <xf numFmtId="0" fontId="14" fillId="0" borderId="13" xfId="0" applyFont="1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0" borderId="12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justify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52"/>
  <sheetViews>
    <sheetView zoomScale="75" zoomScaleNormal="75" zoomScaleSheetLayoutView="75" zoomScalePageLayoutView="0" workbookViewId="0" topLeftCell="A28">
      <selection activeCell="B2" sqref="B2"/>
    </sheetView>
  </sheetViews>
  <sheetFormatPr defaultColWidth="9.140625" defaultRowHeight="15"/>
  <cols>
    <col min="1" max="1" width="45.00390625" style="0" customWidth="1"/>
    <col min="2" max="2" width="13.8515625" style="0" customWidth="1"/>
    <col min="3" max="3" width="15.421875" style="0" customWidth="1"/>
    <col min="4" max="4" width="12.7109375" style="0" customWidth="1"/>
    <col min="5" max="5" width="14.421875" style="0" customWidth="1"/>
    <col min="6" max="6" width="18.00390625" style="0" customWidth="1"/>
    <col min="7" max="7" width="17.421875" style="0" customWidth="1"/>
    <col min="8" max="8" width="32.28125" style="0" customWidth="1"/>
    <col min="9" max="9" width="12.421875" style="0" customWidth="1"/>
    <col min="10" max="10" width="17.140625" style="0" customWidth="1"/>
  </cols>
  <sheetData>
    <row r="1" spans="2:8" ht="39.75" customHeight="1">
      <c r="B1" s="97" t="s">
        <v>107</v>
      </c>
      <c r="C1" s="98"/>
      <c r="D1" s="98"/>
      <c r="E1" s="98"/>
      <c r="F1" s="98"/>
      <c r="G1" s="98"/>
      <c r="H1" s="98"/>
    </row>
    <row r="2" spans="3:8" ht="18.75">
      <c r="C2" s="116"/>
      <c r="D2" s="116"/>
      <c r="E2" s="116"/>
      <c r="F2" s="116"/>
      <c r="G2" s="116"/>
      <c r="H2" s="116"/>
    </row>
    <row r="3" spans="1:8" ht="23.25">
      <c r="A3" s="118" t="s">
        <v>76</v>
      </c>
      <c r="B3" s="118"/>
      <c r="C3" s="118"/>
      <c r="D3" s="118"/>
      <c r="E3" s="118"/>
      <c r="F3" s="118"/>
      <c r="G3" s="118"/>
      <c r="H3" s="118"/>
    </row>
    <row r="4" spans="1:8" ht="18.75">
      <c r="A4" s="117"/>
      <c r="B4" s="117"/>
      <c r="C4" s="117"/>
      <c r="D4" s="117"/>
      <c r="E4" s="117"/>
      <c r="F4" s="117"/>
      <c r="G4" s="117"/>
      <c r="H4" s="117"/>
    </row>
    <row r="5" spans="1:8" ht="18.75">
      <c r="A5" s="107" t="s">
        <v>0</v>
      </c>
      <c r="B5" s="107" t="s">
        <v>1</v>
      </c>
      <c r="C5" s="107" t="s">
        <v>2</v>
      </c>
      <c r="D5" s="107" t="s">
        <v>3</v>
      </c>
      <c r="E5" s="107"/>
      <c r="F5" s="107"/>
      <c r="G5" s="107" t="s">
        <v>4</v>
      </c>
      <c r="H5" s="107" t="s">
        <v>29</v>
      </c>
    </row>
    <row r="6" spans="1:8" ht="42" customHeight="1">
      <c r="A6" s="107"/>
      <c r="B6" s="107"/>
      <c r="C6" s="107"/>
      <c r="D6" s="125" t="s">
        <v>19</v>
      </c>
      <c r="E6" s="125"/>
      <c r="F6" s="107" t="s">
        <v>5</v>
      </c>
      <c r="G6" s="107"/>
      <c r="H6" s="107"/>
    </row>
    <row r="7" spans="1:8" ht="112.5">
      <c r="A7" s="107"/>
      <c r="B7" s="107"/>
      <c r="C7" s="107"/>
      <c r="D7" s="5" t="s">
        <v>28</v>
      </c>
      <c r="E7" s="5" t="s">
        <v>20</v>
      </c>
      <c r="F7" s="107"/>
      <c r="G7" s="107"/>
      <c r="H7" s="107"/>
    </row>
    <row r="8" spans="1:8" ht="18.75">
      <c r="A8" s="122" t="s">
        <v>36</v>
      </c>
      <c r="B8" s="123"/>
      <c r="C8" s="123"/>
      <c r="D8" s="123"/>
      <c r="E8" s="123"/>
      <c r="F8" s="123"/>
      <c r="G8" s="123"/>
      <c r="H8" s="124"/>
    </row>
    <row r="9" spans="1:8" ht="60.75" customHeight="1">
      <c r="A9" s="112" t="s">
        <v>37</v>
      </c>
      <c r="B9" s="112"/>
      <c r="C9" s="112"/>
      <c r="D9" s="112"/>
      <c r="E9" s="112"/>
      <c r="F9" s="112"/>
      <c r="G9" s="112"/>
      <c r="H9" s="112"/>
    </row>
    <row r="10" spans="1:8" ht="18.75">
      <c r="A10" s="112" t="s">
        <v>7</v>
      </c>
      <c r="B10" s="112"/>
      <c r="C10" s="112"/>
      <c r="D10" s="112"/>
      <c r="E10" s="112"/>
      <c r="F10" s="112"/>
      <c r="G10" s="112"/>
      <c r="H10" s="112"/>
    </row>
    <row r="11" spans="1:8" ht="18.75">
      <c r="A11" s="112" t="s">
        <v>38</v>
      </c>
      <c r="B11" s="112"/>
      <c r="C11" s="112"/>
      <c r="D11" s="112"/>
      <c r="E11" s="112"/>
      <c r="F11" s="112"/>
      <c r="G11" s="112"/>
      <c r="H11" s="112"/>
    </row>
    <row r="12" spans="1:8" ht="27.75" customHeight="1">
      <c r="A12" s="105" t="s">
        <v>39</v>
      </c>
      <c r="B12" s="106"/>
      <c r="C12" s="106"/>
      <c r="D12" s="106"/>
      <c r="E12" s="106"/>
      <c r="F12" s="106"/>
      <c r="G12" s="106"/>
      <c r="H12" s="106"/>
    </row>
    <row r="13" spans="1:8" ht="38.25" customHeight="1">
      <c r="A13" s="105" t="s">
        <v>41</v>
      </c>
      <c r="B13" s="106"/>
      <c r="C13" s="106"/>
      <c r="D13" s="106"/>
      <c r="E13" s="106"/>
      <c r="F13" s="106"/>
      <c r="G13" s="106"/>
      <c r="H13" s="106"/>
    </row>
    <row r="14" spans="1:8" ht="53.25" customHeight="1">
      <c r="A14" s="105" t="s">
        <v>40</v>
      </c>
      <c r="B14" s="106"/>
      <c r="C14" s="106"/>
      <c r="D14" s="106"/>
      <c r="E14" s="106"/>
      <c r="F14" s="106"/>
      <c r="G14" s="106"/>
      <c r="H14" s="106"/>
    </row>
    <row r="15" spans="1:8" ht="24" customHeight="1">
      <c r="A15" s="105" t="s">
        <v>42</v>
      </c>
      <c r="B15" s="106"/>
      <c r="C15" s="106"/>
      <c r="D15" s="106"/>
      <c r="E15" s="106"/>
      <c r="F15" s="106"/>
      <c r="G15" s="106"/>
      <c r="H15" s="106"/>
    </row>
    <row r="16" spans="1:8" ht="33" customHeight="1">
      <c r="A16" s="108" t="s">
        <v>62</v>
      </c>
      <c r="B16" s="10">
        <v>2017</v>
      </c>
      <c r="C16" s="59">
        <f>F16+E16+D16</f>
        <v>229</v>
      </c>
      <c r="D16" s="14"/>
      <c r="E16" s="53">
        <v>229</v>
      </c>
      <c r="F16" s="14"/>
      <c r="G16" s="99" t="s">
        <v>23</v>
      </c>
      <c r="H16" s="103" t="s">
        <v>8</v>
      </c>
    </row>
    <row r="17" spans="1:8" ht="27.75" customHeight="1">
      <c r="A17" s="109"/>
      <c r="B17" s="10">
        <v>2018</v>
      </c>
      <c r="C17" s="59">
        <f>D17+E17+F17</f>
        <v>92.476</v>
      </c>
      <c r="D17" s="15"/>
      <c r="E17" s="54">
        <v>92.476</v>
      </c>
      <c r="F17" s="14"/>
      <c r="G17" s="100"/>
      <c r="H17" s="104"/>
    </row>
    <row r="18" spans="1:8" ht="21" customHeight="1">
      <c r="A18" s="109"/>
      <c r="B18" s="10">
        <v>2019</v>
      </c>
      <c r="C18" s="59">
        <f>D18+E18+F18</f>
        <v>0</v>
      </c>
      <c r="D18" s="14"/>
      <c r="E18" s="53">
        <v>0</v>
      </c>
      <c r="F18" s="14"/>
      <c r="G18" s="100"/>
      <c r="H18" s="104"/>
    </row>
    <row r="19" spans="1:8" ht="21" customHeight="1">
      <c r="A19" s="110"/>
      <c r="B19" s="10">
        <v>2020</v>
      </c>
      <c r="C19" s="59">
        <v>230</v>
      </c>
      <c r="D19" s="14"/>
      <c r="E19" s="53">
        <v>0</v>
      </c>
      <c r="F19" s="14"/>
      <c r="G19" s="101"/>
      <c r="H19" s="101"/>
    </row>
    <row r="20" spans="1:8" ht="21" customHeight="1">
      <c r="A20" s="110"/>
      <c r="B20" s="10">
        <v>2021</v>
      </c>
      <c r="C20" s="59">
        <f>D20+E20+F20</f>
        <v>230</v>
      </c>
      <c r="D20" s="14"/>
      <c r="E20" s="53">
        <v>230</v>
      </c>
      <c r="F20" s="14"/>
      <c r="G20" s="101"/>
      <c r="H20" s="101"/>
    </row>
    <row r="21" spans="1:8" ht="21" customHeight="1">
      <c r="A21" s="111"/>
      <c r="B21" s="10">
        <v>2022</v>
      </c>
      <c r="C21" s="59">
        <f>D21+E21+F21</f>
        <v>230</v>
      </c>
      <c r="D21" s="14"/>
      <c r="E21" s="53">
        <v>230</v>
      </c>
      <c r="F21" s="14"/>
      <c r="G21" s="102"/>
      <c r="H21" s="102"/>
    </row>
    <row r="22" spans="1:8" ht="39.75" customHeight="1">
      <c r="A22" s="126" t="s">
        <v>85</v>
      </c>
      <c r="B22" s="10">
        <v>2017</v>
      </c>
      <c r="C22" s="59">
        <f>D22+E22+F22</f>
        <v>26.72936</v>
      </c>
      <c r="D22" s="14"/>
      <c r="E22" s="53">
        <v>26.72936</v>
      </c>
      <c r="F22" s="14"/>
      <c r="G22" s="99" t="s">
        <v>6</v>
      </c>
      <c r="H22" s="103" t="s">
        <v>9</v>
      </c>
    </row>
    <row r="23" spans="1:8" ht="27" customHeight="1">
      <c r="A23" s="109"/>
      <c r="B23" s="10">
        <v>2018</v>
      </c>
      <c r="C23" s="59">
        <f>D23+E23+F23</f>
        <v>26.72936</v>
      </c>
      <c r="D23" s="15"/>
      <c r="E23" s="55">
        <v>26.72936</v>
      </c>
      <c r="F23" s="14"/>
      <c r="G23" s="100"/>
      <c r="H23" s="104"/>
    </row>
    <row r="24" spans="1:8" ht="21.75" customHeight="1">
      <c r="A24" s="109"/>
      <c r="B24" s="10">
        <v>2019</v>
      </c>
      <c r="C24" s="59">
        <f aca="true" t="shared" si="0" ref="C24:C35">D24+E24+F24</f>
        <v>35</v>
      </c>
      <c r="D24" s="14"/>
      <c r="E24" s="53">
        <v>35</v>
      </c>
      <c r="F24" s="14"/>
      <c r="G24" s="100"/>
      <c r="H24" s="104"/>
    </row>
    <row r="25" spans="1:8" ht="21.75" customHeight="1">
      <c r="A25" s="110"/>
      <c r="B25" s="10">
        <v>2020</v>
      </c>
      <c r="C25" s="59">
        <f t="shared" si="0"/>
        <v>35</v>
      </c>
      <c r="D25" s="14"/>
      <c r="E25" s="53">
        <v>35</v>
      </c>
      <c r="F25" s="14"/>
      <c r="G25" s="101"/>
      <c r="H25" s="101"/>
    </row>
    <row r="26" spans="1:8" ht="21.75" customHeight="1">
      <c r="A26" s="110"/>
      <c r="B26" s="10">
        <v>2021</v>
      </c>
      <c r="C26" s="59">
        <f>D26+E26+F26</f>
        <v>35</v>
      </c>
      <c r="D26" s="14"/>
      <c r="E26" s="53">
        <v>35</v>
      </c>
      <c r="F26" s="14"/>
      <c r="G26" s="101"/>
      <c r="H26" s="101"/>
    </row>
    <row r="27" spans="1:8" ht="21.75" customHeight="1">
      <c r="A27" s="111"/>
      <c r="B27" s="10">
        <v>2022</v>
      </c>
      <c r="C27" s="59">
        <f t="shared" si="0"/>
        <v>35</v>
      </c>
      <c r="D27" s="14"/>
      <c r="E27" s="53">
        <v>35</v>
      </c>
      <c r="F27" s="14"/>
      <c r="G27" s="102"/>
      <c r="H27" s="102"/>
    </row>
    <row r="28" spans="1:8" ht="24.75" customHeight="1">
      <c r="A28" s="115" t="s">
        <v>43</v>
      </c>
      <c r="B28" s="10">
        <v>2017</v>
      </c>
      <c r="C28" s="59">
        <f t="shared" si="0"/>
        <v>0</v>
      </c>
      <c r="D28" s="14"/>
      <c r="E28" s="53">
        <v>0</v>
      </c>
      <c r="F28" s="14"/>
      <c r="G28" s="107" t="s">
        <v>24</v>
      </c>
      <c r="H28" s="113" t="s">
        <v>25</v>
      </c>
    </row>
    <row r="29" spans="1:8" ht="23.25" customHeight="1">
      <c r="A29" s="115"/>
      <c r="B29" s="10">
        <v>2018</v>
      </c>
      <c r="C29" s="59">
        <f t="shared" si="0"/>
        <v>0</v>
      </c>
      <c r="D29" s="14"/>
      <c r="E29" s="53">
        <v>0</v>
      </c>
      <c r="F29" s="14"/>
      <c r="G29" s="107"/>
      <c r="H29" s="113"/>
    </row>
    <row r="30" spans="1:8" ht="27.75" customHeight="1">
      <c r="A30" s="115"/>
      <c r="B30" s="10">
        <v>2019</v>
      </c>
      <c r="C30" s="59">
        <f t="shared" si="0"/>
        <v>0</v>
      </c>
      <c r="D30" s="14"/>
      <c r="E30" s="53">
        <v>0</v>
      </c>
      <c r="F30" s="14"/>
      <c r="G30" s="107"/>
      <c r="H30" s="113"/>
    </row>
    <row r="31" spans="1:8" ht="42.75" customHeight="1">
      <c r="A31" s="114" t="s">
        <v>44</v>
      </c>
      <c r="B31" s="6">
        <v>2017</v>
      </c>
      <c r="C31" s="60">
        <f t="shared" si="0"/>
        <v>0</v>
      </c>
      <c r="D31" s="16"/>
      <c r="E31" s="56">
        <v>0</v>
      </c>
      <c r="F31" s="16"/>
      <c r="G31" s="107" t="s">
        <v>24</v>
      </c>
      <c r="H31" s="113" t="s">
        <v>10</v>
      </c>
    </row>
    <row r="32" spans="1:8" ht="27" customHeight="1">
      <c r="A32" s="114"/>
      <c r="B32" s="6">
        <v>2018</v>
      </c>
      <c r="C32" s="61">
        <f t="shared" si="0"/>
        <v>0</v>
      </c>
      <c r="D32" s="17"/>
      <c r="E32" s="57">
        <v>0</v>
      </c>
      <c r="F32" s="16"/>
      <c r="G32" s="107"/>
      <c r="H32" s="113"/>
    </row>
    <row r="33" spans="1:8" ht="21" customHeight="1">
      <c r="A33" s="114"/>
      <c r="B33" s="6">
        <v>2019</v>
      </c>
      <c r="C33" s="60">
        <f t="shared" si="0"/>
        <v>0</v>
      </c>
      <c r="D33" s="18"/>
      <c r="E33" s="56">
        <v>0</v>
      </c>
      <c r="F33" s="18"/>
      <c r="G33" s="107"/>
      <c r="H33" s="113"/>
    </row>
    <row r="34" spans="1:8" ht="43.5" customHeight="1">
      <c r="A34" s="114" t="s">
        <v>73</v>
      </c>
      <c r="B34" s="6">
        <v>2017</v>
      </c>
      <c r="C34" s="56">
        <f t="shared" si="0"/>
        <v>0</v>
      </c>
      <c r="D34" s="16"/>
      <c r="E34" s="56">
        <v>0</v>
      </c>
      <c r="F34" s="16"/>
      <c r="G34" s="107" t="s">
        <v>24</v>
      </c>
      <c r="H34" s="113" t="s">
        <v>26</v>
      </c>
    </row>
    <row r="35" spans="1:8" ht="43.5" customHeight="1">
      <c r="A35" s="114"/>
      <c r="B35" s="6">
        <v>2018</v>
      </c>
      <c r="C35" s="56">
        <f t="shared" si="0"/>
        <v>0</v>
      </c>
      <c r="D35" s="16"/>
      <c r="E35" s="56">
        <v>0</v>
      </c>
      <c r="F35" s="16"/>
      <c r="G35" s="107"/>
      <c r="H35" s="113"/>
    </row>
    <row r="36" spans="1:8" ht="56.25" customHeight="1">
      <c r="A36" s="114"/>
      <c r="B36" s="6">
        <v>2019</v>
      </c>
      <c r="C36" s="56">
        <f aca="true" t="shared" si="1" ref="C36:C43">D36+E36+F36</f>
        <v>0</v>
      </c>
      <c r="D36" s="16"/>
      <c r="E36" s="56">
        <v>0</v>
      </c>
      <c r="F36" s="16"/>
      <c r="G36" s="107"/>
      <c r="H36" s="113"/>
    </row>
    <row r="37" spans="1:8" ht="39.75" customHeight="1">
      <c r="A37" s="20" t="s">
        <v>106</v>
      </c>
      <c r="B37" s="65" t="s">
        <v>105</v>
      </c>
      <c r="C37" s="56">
        <f t="shared" si="1"/>
        <v>974.93472</v>
      </c>
      <c r="D37" s="16">
        <f>D38+D39+D43</f>
        <v>0</v>
      </c>
      <c r="E37" s="56">
        <f>E38+E39+E40+E41+E42+E43</f>
        <v>974.93472</v>
      </c>
      <c r="F37" s="16"/>
      <c r="G37" s="5"/>
      <c r="H37" s="13"/>
    </row>
    <row r="38" spans="1:8" ht="18.75">
      <c r="A38" s="119" t="s">
        <v>79</v>
      </c>
      <c r="B38" s="6">
        <v>2017</v>
      </c>
      <c r="C38" s="56">
        <f t="shared" si="1"/>
        <v>255.72935999999999</v>
      </c>
      <c r="D38" s="19">
        <f>D16+D22+D28+D31+D34</f>
        <v>0</v>
      </c>
      <c r="E38" s="58">
        <f>E16+E22+E28+E31+E34</f>
        <v>255.72935999999999</v>
      </c>
      <c r="F38" s="19"/>
      <c r="G38" s="7"/>
      <c r="H38" s="7"/>
    </row>
    <row r="39" spans="1:8" ht="18.75">
      <c r="A39" s="120"/>
      <c r="B39" s="6">
        <v>2018</v>
      </c>
      <c r="C39" s="56">
        <f t="shared" si="1"/>
        <v>119.20536</v>
      </c>
      <c r="D39" s="19">
        <f>D17+D23+D29+D32+D35</f>
        <v>0</v>
      </c>
      <c r="E39" s="58">
        <f>E17+E23+E29+E32+E35</f>
        <v>119.20536</v>
      </c>
      <c r="F39" s="19"/>
      <c r="G39" s="7"/>
      <c r="H39" s="7"/>
    </row>
    <row r="40" spans="1:8" ht="18.75">
      <c r="A40" s="120"/>
      <c r="B40" s="6">
        <v>2019</v>
      </c>
      <c r="C40" s="56">
        <f t="shared" si="1"/>
        <v>35</v>
      </c>
      <c r="D40" s="19">
        <f>D17+D23+D29+D32+D35</f>
        <v>0</v>
      </c>
      <c r="E40" s="58">
        <f>E18+E24+E30+E33+E36</f>
        <v>35</v>
      </c>
      <c r="F40" s="19"/>
      <c r="G40" s="7"/>
      <c r="H40" s="7"/>
    </row>
    <row r="41" spans="1:8" ht="18.75">
      <c r="A41" s="120"/>
      <c r="B41" s="6">
        <v>2020</v>
      </c>
      <c r="C41" s="56">
        <f>D41+E41+F41</f>
        <v>35</v>
      </c>
      <c r="D41" s="19">
        <f>D17+D23+D29+D32+D35</f>
        <v>0</v>
      </c>
      <c r="E41" s="58">
        <f>E19+E25</f>
        <v>35</v>
      </c>
      <c r="F41" s="19"/>
      <c r="G41" s="7"/>
      <c r="H41" s="7"/>
    </row>
    <row r="42" spans="1:8" ht="18.75">
      <c r="A42" s="120"/>
      <c r="B42" s="6">
        <v>2021</v>
      </c>
      <c r="C42" s="56">
        <f>D42+E42+F42</f>
        <v>265</v>
      </c>
      <c r="D42" s="19">
        <f>D17+D23+D29+D32+D35</f>
        <v>0</v>
      </c>
      <c r="E42" s="58">
        <f>E20+E26</f>
        <v>265</v>
      </c>
      <c r="F42" s="19"/>
      <c r="G42" s="7"/>
      <c r="H42" s="7"/>
    </row>
    <row r="43" spans="1:8" ht="18.75">
      <c r="A43" s="121"/>
      <c r="B43" s="6">
        <v>2022</v>
      </c>
      <c r="C43" s="56">
        <f t="shared" si="1"/>
        <v>265</v>
      </c>
      <c r="D43" s="19">
        <f>D18+D24+D30+D33+D36</f>
        <v>0</v>
      </c>
      <c r="E43" s="58">
        <f>E21+E27</f>
        <v>265</v>
      </c>
      <c r="F43" s="19"/>
      <c r="G43" s="7"/>
      <c r="H43" s="7"/>
    </row>
    <row r="44" ht="15">
      <c r="C44" s="9"/>
    </row>
    <row r="45" ht="15.75">
      <c r="A45" s="48" t="s">
        <v>84</v>
      </c>
    </row>
    <row r="51" ht="15">
      <c r="E51" s="9"/>
    </row>
    <row r="52" ht="15">
      <c r="E52" s="9"/>
    </row>
  </sheetData>
  <sheetProtection/>
  <mergeCells count="36">
    <mergeCell ref="A38:A43"/>
    <mergeCell ref="C5:C7"/>
    <mergeCell ref="D5:F5"/>
    <mergeCell ref="A8:H8"/>
    <mergeCell ref="G5:G7"/>
    <mergeCell ref="D6:E6"/>
    <mergeCell ref="B5:B7"/>
    <mergeCell ref="H31:H33"/>
    <mergeCell ref="G28:G30"/>
    <mergeCell ref="A22:A27"/>
    <mergeCell ref="C2:H2"/>
    <mergeCell ref="A4:H4"/>
    <mergeCell ref="A3:H3"/>
    <mergeCell ref="A15:H15"/>
    <mergeCell ref="A13:H13"/>
    <mergeCell ref="A11:H11"/>
    <mergeCell ref="A5:A7"/>
    <mergeCell ref="A14:H14"/>
    <mergeCell ref="A10:H10"/>
    <mergeCell ref="H34:H36"/>
    <mergeCell ref="A31:A33"/>
    <mergeCell ref="A28:A30"/>
    <mergeCell ref="A34:A36"/>
    <mergeCell ref="G34:G36"/>
    <mergeCell ref="G31:G33"/>
    <mergeCell ref="H28:H30"/>
    <mergeCell ref="B1:H1"/>
    <mergeCell ref="G22:G27"/>
    <mergeCell ref="H22:H27"/>
    <mergeCell ref="A12:H12"/>
    <mergeCell ref="F6:F7"/>
    <mergeCell ref="A16:A21"/>
    <mergeCell ref="H16:H21"/>
    <mergeCell ref="G16:G21"/>
    <mergeCell ref="H5:H7"/>
    <mergeCell ref="A9:H9"/>
  </mergeCells>
  <printOptions/>
  <pageMargins left="0.7086614173228347" right="0.7086614173228347" top="1.1811023622047245" bottom="0.35433070866141736" header="0.31496062992125984" footer="0.31496062992125984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42.28125" style="0" customWidth="1"/>
    <col min="3" max="3" width="15.8515625" style="0" customWidth="1"/>
    <col min="5" max="5" width="15.00390625" style="0" customWidth="1"/>
    <col min="7" max="7" width="17.8515625" style="0" customWidth="1"/>
  </cols>
  <sheetData>
    <row r="1" spans="2:7" ht="28.5" customHeight="1">
      <c r="B1" s="141" t="s">
        <v>109</v>
      </c>
      <c r="C1" s="98"/>
      <c r="D1" s="98"/>
      <c r="E1" s="98"/>
      <c r="F1" s="98"/>
      <c r="G1" s="98"/>
    </row>
    <row r="2" spans="4:7" ht="12" customHeight="1">
      <c r="D2" s="142"/>
      <c r="E2" s="142"/>
      <c r="F2" s="142"/>
      <c r="G2" s="142"/>
    </row>
    <row r="3" spans="1:7" ht="18.75">
      <c r="A3" s="143" t="s">
        <v>88</v>
      </c>
      <c r="B3" s="143"/>
      <c r="C3" s="143"/>
      <c r="D3" s="143"/>
      <c r="E3" s="143"/>
      <c r="F3" s="143"/>
      <c r="G3" s="143"/>
    </row>
    <row r="4" spans="1:7" ht="15">
      <c r="A4" s="140" t="s">
        <v>0</v>
      </c>
      <c r="B4" s="140" t="s">
        <v>89</v>
      </c>
      <c r="C4" s="140" t="s">
        <v>90</v>
      </c>
      <c r="D4" s="140" t="s">
        <v>3</v>
      </c>
      <c r="E4" s="140"/>
      <c r="F4" s="140"/>
      <c r="G4" s="140" t="s">
        <v>91</v>
      </c>
    </row>
    <row r="5" spans="1:7" ht="15">
      <c r="A5" s="140"/>
      <c r="B5" s="140"/>
      <c r="C5" s="140"/>
      <c r="D5" s="139" t="s">
        <v>19</v>
      </c>
      <c r="E5" s="139"/>
      <c r="F5" s="140" t="s">
        <v>92</v>
      </c>
      <c r="G5" s="140"/>
    </row>
    <row r="6" spans="1:7" ht="92.25" customHeight="1">
      <c r="A6" s="140"/>
      <c r="B6" s="140"/>
      <c r="C6" s="140"/>
      <c r="D6" s="72" t="s">
        <v>93</v>
      </c>
      <c r="E6" s="73" t="s">
        <v>94</v>
      </c>
      <c r="F6" s="140"/>
      <c r="G6" s="140"/>
    </row>
    <row r="7" spans="1:7" ht="15.75">
      <c r="A7" s="74">
        <v>1</v>
      </c>
      <c r="B7" s="74">
        <v>2</v>
      </c>
      <c r="C7" s="74">
        <v>3</v>
      </c>
      <c r="D7" s="74">
        <v>4</v>
      </c>
      <c r="E7" s="74">
        <v>6</v>
      </c>
      <c r="F7" s="74">
        <v>7</v>
      </c>
      <c r="G7" s="74">
        <v>8</v>
      </c>
    </row>
    <row r="8" spans="1:7" ht="15">
      <c r="A8" s="127" t="s">
        <v>95</v>
      </c>
      <c r="B8" s="75">
        <v>2017</v>
      </c>
      <c r="C8" s="76">
        <f aca="true" t="shared" si="0" ref="C8:C13">D8+E8+F8</f>
        <v>4773.751700000001</v>
      </c>
      <c r="D8" s="77"/>
      <c r="E8" s="76">
        <f aca="true" t="shared" si="1" ref="E8:E13">E15+E22</f>
        <v>4773.751700000001</v>
      </c>
      <c r="F8" s="77"/>
      <c r="G8" s="131" t="s">
        <v>96</v>
      </c>
    </row>
    <row r="9" spans="1:7" ht="15">
      <c r="A9" s="128"/>
      <c r="B9" s="75">
        <v>2018</v>
      </c>
      <c r="C9" s="76">
        <f t="shared" si="0"/>
        <v>5040.9032</v>
      </c>
      <c r="D9" s="77"/>
      <c r="E9" s="76">
        <f t="shared" si="1"/>
        <v>5040.9032</v>
      </c>
      <c r="F9" s="77"/>
      <c r="G9" s="132"/>
    </row>
    <row r="10" spans="1:7" ht="15">
      <c r="A10" s="128"/>
      <c r="B10" s="75">
        <v>2019</v>
      </c>
      <c r="C10" s="76">
        <f t="shared" si="0"/>
        <v>9674.5595</v>
      </c>
      <c r="D10" s="77"/>
      <c r="E10" s="76">
        <f t="shared" si="1"/>
        <v>9674.5595</v>
      </c>
      <c r="F10" s="77"/>
      <c r="G10" s="132"/>
    </row>
    <row r="11" spans="1:7" ht="15">
      <c r="A11" s="129"/>
      <c r="B11" s="75">
        <v>2020</v>
      </c>
      <c r="C11" s="76">
        <f t="shared" si="0"/>
        <v>571.2947</v>
      </c>
      <c r="D11" s="77"/>
      <c r="E11" s="76">
        <f t="shared" si="1"/>
        <v>571.2947</v>
      </c>
      <c r="F11" s="77"/>
      <c r="G11" s="133"/>
    </row>
    <row r="12" spans="1:7" ht="15">
      <c r="A12" s="130"/>
      <c r="B12" s="75">
        <v>2021</v>
      </c>
      <c r="C12" s="76">
        <f t="shared" si="0"/>
        <v>5428.611</v>
      </c>
      <c r="D12" s="77"/>
      <c r="E12" s="76">
        <f t="shared" si="1"/>
        <v>5428.611</v>
      </c>
      <c r="F12" s="77"/>
      <c r="G12" s="134"/>
    </row>
    <row r="13" spans="1:7" ht="15">
      <c r="A13" s="92"/>
      <c r="B13" s="75">
        <v>2022</v>
      </c>
      <c r="C13" s="76">
        <f t="shared" si="0"/>
        <v>5428.611</v>
      </c>
      <c r="D13" s="77"/>
      <c r="E13" s="76">
        <f t="shared" si="1"/>
        <v>5428.611</v>
      </c>
      <c r="F13" s="77"/>
      <c r="G13" s="93"/>
    </row>
    <row r="14" spans="1:7" ht="21.75" customHeight="1">
      <c r="A14" s="78" t="s">
        <v>97</v>
      </c>
      <c r="B14" s="79"/>
      <c r="C14" s="76">
        <f>C8+C9+C10+C11+C12+C13</f>
        <v>30917.7311</v>
      </c>
      <c r="D14" s="77">
        <v>0</v>
      </c>
      <c r="E14" s="76">
        <f>E8+E9+E10+E11+E12+E13</f>
        <v>30917.7311</v>
      </c>
      <c r="F14" s="77">
        <v>0</v>
      </c>
      <c r="G14" s="75"/>
    </row>
    <row r="15" spans="1:7" ht="15">
      <c r="A15" s="135" t="s">
        <v>98</v>
      </c>
      <c r="B15" s="75">
        <v>2017</v>
      </c>
      <c r="C15" s="80">
        <f aca="true" t="shared" si="2" ref="C15:C23">D15+E15+F15</f>
        <v>255.72936</v>
      </c>
      <c r="D15" s="81"/>
      <c r="E15" s="82">
        <v>255.72936</v>
      </c>
      <c r="F15" s="81"/>
      <c r="G15" s="131" t="s">
        <v>99</v>
      </c>
    </row>
    <row r="16" spans="1:7" ht="15">
      <c r="A16" s="136"/>
      <c r="B16" s="75">
        <v>2018</v>
      </c>
      <c r="C16" s="80">
        <f t="shared" si="2"/>
        <v>119.20536</v>
      </c>
      <c r="D16" s="81"/>
      <c r="E16" s="82">
        <v>119.20536</v>
      </c>
      <c r="F16" s="81"/>
      <c r="G16" s="132"/>
    </row>
    <row r="17" spans="1:7" ht="15">
      <c r="A17" s="136"/>
      <c r="B17" s="75">
        <v>2019</v>
      </c>
      <c r="C17" s="80">
        <f>D17+E17+F17</f>
        <v>35</v>
      </c>
      <c r="D17" s="81"/>
      <c r="E17" s="83">
        <v>35</v>
      </c>
      <c r="F17" s="81"/>
      <c r="G17" s="132"/>
    </row>
    <row r="18" spans="1:7" ht="15">
      <c r="A18" s="137"/>
      <c r="B18" s="75">
        <v>2020</v>
      </c>
      <c r="C18" s="80">
        <f>D18+E18+F18</f>
        <v>35</v>
      </c>
      <c r="D18" s="81"/>
      <c r="E18" s="83">
        <v>35</v>
      </c>
      <c r="F18" s="81"/>
      <c r="G18" s="133"/>
    </row>
    <row r="19" spans="1:7" ht="15">
      <c r="A19" s="138"/>
      <c r="B19" s="75">
        <v>2021</v>
      </c>
      <c r="C19" s="80">
        <f>D19+E19+F19</f>
        <v>265</v>
      </c>
      <c r="D19" s="81"/>
      <c r="E19" s="83">
        <v>265</v>
      </c>
      <c r="F19" s="81"/>
      <c r="G19" s="134"/>
    </row>
    <row r="20" spans="1:7" ht="15">
      <c r="A20" s="94"/>
      <c r="B20" s="75">
        <v>2022</v>
      </c>
      <c r="C20" s="80">
        <f>D20+E20+F20</f>
        <v>265</v>
      </c>
      <c r="D20" s="81"/>
      <c r="E20" s="83">
        <v>265</v>
      </c>
      <c r="F20" s="81"/>
      <c r="G20" s="93"/>
    </row>
    <row r="21" spans="1:7" ht="20.25" customHeight="1">
      <c r="A21" s="78" t="s">
        <v>100</v>
      </c>
      <c r="B21" s="79"/>
      <c r="C21" s="76">
        <f t="shared" si="2"/>
        <v>974.93472</v>
      </c>
      <c r="D21" s="77">
        <f>D15+D16+D17</f>
        <v>0</v>
      </c>
      <c r="E21" s="76">
        <f>SUM(E15:E20)</f>
        <v>974.93472</v>
      </c>
      <c r="F21" s="77">
        <v>0</v>
      </c>
      <c r="G21" s="84"/>
    </row>
    <row r="22" spans="1:7" ht="15">
      <c r="A22" s="127" t="s">
        <v>101</v>
      </c>
      <c r="B22" s="75">
        <v>2017</v>
      </c>
      <c r="C22" s="76">
        <f t="shared" si="2"/>
        <v>4518.02234</v>
      </c>
      <c r="D22" s="77"/>
      <c r="E22" s="85">
        <v>4518.02234</v>
      </c>
      <c r="F22" s="77"/>
      <c r="G22" s="131" t="s">
        <v>102</v>
      </c>
    </row>
    <row r="23" spans="1:7" ht="15">
      <c r="A23" s="128"/>
      <c r="B23" s="75">
        <v>2018</v>
      </c>
      <c r="C23" s="76">
        <f t="shared" si="2"/>
        <v>4921.69784</v>
      </c>
      <c r="D23" s="77"/>
      <c r="E23" s="85">
        <v>4921.69784</v>
      </c>
      <c r="F23" s="77"/>
      <c r="G23" s="132"/>
    </row>
    <row r="24" spans="1:7" ht="15">
      <c r="A24" s="128"/>
      <c r="B24" s="75">
        <v>2019</v>
      </c>
      <c r="C24" s="76">
        <f>D24+E24+F24</f>
        <v>9639.5595</v>
      </c>
      <c r="D24" s="77"/>
      <c r="E24" s="85">
        <v>9639.5595</v>
      </c>
      <c r="F24" s="77"/>
      <c r="G24" s="132"/>
    </row>
    <row r="25" spans="1:7" ht="15">
      <c r="A25" s="129"/>
      <c r="B25" s="75">
        <v>2020</v>
      </c>
      <c r="C25" s="76">
        <f>D25+E25+F25</f>
        <v>536.2947</v>
      </c>
      <c r="D25" s="77"/>
      <c r="E25" s="85">
        <v>536.2947</v>
      </c>
      <c r="F25" s="77"/>
      <c r="G25" s="133"/>
    </row>
    <row r="26" spans="1:7" ht="15">
      <c r="A26" s="130"/>
      <c r="B26" s="75">
        <v>2021</v>
      </c>
      <c r="C26" s="76">
        <f>D26+E26+F26</f>
        <v>5163.611</v>
      </c>
      <c r="D26" s="77"/>
      <c r="E26" s="85">
        <v>5163.611</v>
      </c>
      <c r="F26" s="77"/>
      <c r="G26" s="134"/>
    </row>
    <row r="27" spans="1:7" ht="15">
      <c r="A27" s="92"/>
      <c r="B27" s="75">
        <v>2022</v>
      </c>
      <c r="C27" s="76">
        <f>D27+E27+F27</f>
        <v>5163.611</v>
      </c>
      <c r="D27" s="77"/>
      <c r="E27" s="85">
        <v>5163.611</v>
      </c>
      <c r="F27" s="77"/>
      <c r="G27" s="93"/>
    </row>
    <row r="28" spans="1:7" ht="21.75" customHeight="1">
      <c r="A28" s="78" t="s">
        <v>100</v>
      </c>
      <c r="B28" s="86"/>
      <c r="C28" s="76">
        <f>C22+C23+C24+C25+C26+C27</f>
        <v>29942.79638</v>
      </c>
      <c r="D28" s="77">
        <f>D22+D23+D24</f>
        <v>0</v>
      </c>
      <c r="E28" s="76">
        <f>E22+E23+E24+E25+E26+E27</f>
        <v>29942.79638</v>
      </c>
      <c r="F28" s="77">
        <v>0</v>
      </c>
      <c r="G28" s="75"/>
    </row>
    <row r="29" ht="15">
      <c r="A29" s="87" t="s">
        <v>84</v>
      </c>
    </row>
  </sheetData>
  <sheetProtection/>
  <mergeCells count="16">
    <mergeCell ref="A22:A26"/>
    <mergeCell ref="G22:G26"/>
    <mergeCell ref="B1:G1"/>
    <mergeCell ref="D2:G2"/>
    <mergeCell ref="A3:G3"/>
    <mergeCell ref="A4:A6"/>
    <mergeCell ref="B4:B6"/>
    <mergeCell ref="C4:C6"/>
    <mergeCell ref="D4:F4"/>
    <mergeCell ref="G4:G6"/>
    <mergeCell ref="A8:A12"/>
    <mergeCell ref="G8:G12"/>
    <mergeCell ref="A15:A19"/>
    <mergeCell ref="G15:G19"/>
    <mergeCell ref="D5:E5"/>
    <mergeCell ref="F5:F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BB140"/>
  <sheetViews>
    <sheetView zoomScale="75" zoomScaleNormal="75" zoomScaleSheetLayoutView="100" zoomScalePageLayoutView="0" workbookViewId="0" topLeftCell="A118">
      <selection activeCell="E126" sqref="E126"/>
    </sheetView>
  </sheetViews>
  <sheetFormatPr defaultColWidth="9.140625" defaultRowHeight="15"/>
  <cols>
    <col min="1" max="1" width="48.7109375" style="1" customWidth="1"/>
    <col min="2" max="2" width="17.140625" style="0" customWidth="1"/>
    <col min="3" max="3" width="21.140625" style="0" customWidth="1"/>
    <col min="4" max="4" width="20.140625" style="0" customWidth="1"/>
    <col min="5" max="5" width="20.28125" style="0" customWidth="1"/>
    <col min="6" max="6" width="11.421875" style="0" bestFit="1" customWidth="1"/>
    <col min="7" max="7" width="55.00390625" style="0" customWidth="1"/>
    <col min="8" max="8" width="64.140625" style="4" customWidth="1"/>
    <col min="9" max="9" width="14.421875" style="0" customWidth="1"/>
  </cols>
  <sheetData>
    <row r="1" spans="3:12" ht="23.25" customHeight="1">
      <c r="C1" s="164" t="s">
        <v>108</v>
      </c>
      <c r="D1" s="98"/>
      <c r="E1" s="98"/>
      <c r="F1" s="98"/>
      <c r="G1" s="98"/>
      <c r="H1" s="98"/>
      <c r="I1" s="98"/>
      <c r="J1" s="98"/>
      <c r="K1" s="98"/>
      <c r="L1" s="98"/>
    </row>
    <row r="2" spans="5:12" ht="18.75">
      <c r="E2" s="8"/>
      <c r="F2" s="8"/>
      <c r="G2" s="153"/>
      <c r="H2" s="153"/>
      <c r="I2" s="153"/>
      <c r="J2" s="153"/>
      <c r="K2" s="153"/>
      <c r="L2" s="153"/>
    </row>
    <row r="3" spans="1:8" ht="26.25">
      <c r="A3" s="168" t="s">
        <v>77</v>
      </c>
      <c r="B3" s="168"/>
      <c r="C3" s="168"/>
      <c r="D3" s="168"/>
      <c r="E3" s="168"/>
      <c r="F3" s="168"/>
      <c r="G3" s="168"/>
      <c r="H3" s="168"/>
    </row>
    <row r="4" spans="1:8" ht="18.75">
      <c r="A4" s="169"/>
      <c r="B4" s="169"/>
      <c r="C4" s="169"/>
      <c r="D4" s="169"/>
      <c r="E4" s="169"/>
      <c r="F4" s="169"/>
      <c r="G4" s="169"/>
      <c r="H4" s="169"/>
    </row>
    <row r="5" spans="1:8" ht="20.25">
      <c r="A5" s="163" t="s">
        <v>0</v>
      </c>
      <c r="B5" s="163" t="s">
        <v>34</v>
      </c>
      <c r="C5" s="163" t="s">
        <v>33</v>
      </c>
      <c r="D5" s="160" t="s">
        <v>3</v>
      </c>
      <c r="E5" s="160"/>
      <c r="F5" s="160"/>
      <c r="G5" s="163" t="s">
        <v>4</v>
      </c>
      <c r="H5" s="163" t="s">
        <v>29</v>
      </c>
    </row>
    <row r="6" spans="1:8" ht="34.5" customHeight="1">
      <c r="A6" s="163"/>
      <c r="B6" s="163"/>
      <c r="C6" s="163"/>
      <c r="D6" s="163" t="s">
        <v>19</v>
      </c>
      <c r="E6" s="163"/>
      <c r="F6" s="160" t="s">
        <v>32</v>
      </c>
      <c r="G6" s="163"/>
      <c r="H6" s="163"/>
    </row>
    <row r="7" spans="1:8" ht="99.75" customHeight="1">
      <c r="A7" s="163"/>
      <c r="B7" s="163"/>
      <c r="C7" s="163"/>
      <c r="D7" s="23" t="s">
        <v>30</v>
      </c>
      <c r="E7" s="23" t="s">
        <v>31</v>
      </c>
      <c r="F7" s="160"/>
      <c r="G7" s="163"/>
      <c r="H7" s="163"/>
    </row>
    <row r="8" spans="1:8" ht="25.5" customHeight="1">
      <c r="A8" s="162" t="s">
        <v>45</v>
      </c>
      <c r="B8" s="162"/>
      <c r="C8" s="162"/>
      <c r="D8" s="162"/>
      <c r="E8" s="162"/>
      <c r="F8" s="162"/>
      <c r="G8" s="162"/>
      <c r="H8" s="162"/>
    </row>
    <row r="9" spans="1:8" ht="28.5" customHeight="1">
      <c r="A9" s="161" t="s">
        <v>80</v>
      </c>
      <c r="B9" s="161"/>
      <c r="C9" s="161"/>
      <c r="D9" s="161"/>
      <c r="E9" s="161"/>
      <c r="F9" s="161"/>
      <c r="G9" s="161"/>
      <c r="H9" s="161"/>
    </row>
    <row r="10" spans="1:8" ht="22.5" customHeight="1">
      <c r="A10" s="161" t="s">
        <v>81</v>
      </c>
      <c r="B10" s="161"/>
      <c r="C10" s="161"/>
      <c r="D10" s="161"/>
      <c r="E10" s="161"/>
      <c r="F10" s="161"/>
      <c r="G10" s="161"/>
      <c r="H10" s="161"/>
    </row>
    <row r="11" spans="1:8" ht="21" customHeight="1">
      <c r="A11" s="155" t="s">
        <v>61</v>
      </c>
      <c r="B11" s="155"/>
      <c r="C11" s="155"/>
      <c r="D11" s="155"/>
      <c r="E11" s="155"/>
      <c r="F11" s="155"/>
      <c r="G11" s="155"/>
      <c r="H11" s="155"/>
    </row>
    <row r="12" spans="1:8" ht="21.75" customHeight="1">
      <c r="A12" s="155" t="s">
        <v>67</v>
      </c>
      <c r="B12" s="155"/>
      <c r="C12" s="155"/>
      <c r="D12" s="155"/>
      <c r="E12" s="155"/>
      <c r="F12" s="155"/>
      <c r="G12" s="155"/>
      <c r="H12" s="155"/>
    </row>
    <row r="13" spans="1:8" ht="21.75" customHeight="1">
      <c r="A13" s="155" t="s">
        <v>59</v>
      </c>
      <c r="B13" s="155"/>
      <c r="C13" s="155"/>
      <c r="D13" s="155"/>
      <c r="E13" s="155"/>
      <c r="F13" s="155"/>
      <c r="G13" s="155"/>
      <c r="H13" s="155"/>
    </row>
    <row r="14" spans="1:8" ht="37.5" customHeight="1">
      <c r="A14" s="155" t="s">
        <v>60</v>
      </c>
      <c r="B14" s="155"/>
      <c r="C14" s="155"/>
      <c r="D14" s="155"/>
      <c r="E14" s="155"/>
      <c r="F14" s="155"/>
      <c r="G14" s="155"/>
      <c r="H14" s="155"/>
    </row>
    <row r="15" spans="1:8" ht="47.25" customHeight="1">
      <c r="A15" s="156" t="s">
        <v>11</v>
      </c>
      <c r="B15" s="31">
        <v>2017</v>
      </c>
      <c r="C15" s="40"/>
      <c r="D15" s="40"/>
      <c r="E15" s="40"/>
      <c r="F15" s="40"/>
      <c r="G15" s="160" t="s">
        <v>6</v>
      </c>
      <c r="H15" s="154" t="s">
        <v>12</v>
      </c>
    </row>
    <row r="16" spans="1:8" ht="39" customHeight="1">
      <c r="A16" s="157"/>
      <c r="B16" s="31">
        <v>2018</v>
      </c>
      <c r="C16" s="40"/>
      <c r="D16" s="40"/>
      <c r="E16" s="40"/>
      <c r="F16" s="40"/>
      <c r="G16" s="160"/>
      <c r="H16" s="154"/>
    </row>
    <row r="17" spans="1:8" ht="31.5" customHeight="1">
      <c r="A17" s="157"/>
      <c r="B17" s="31">
        <v>2019</v>
      </c>
      <c r="C17" s="40"/>
      <c r="D17" s="40"/>
      <c r="E17" s="40"/>
      <c r="F17" s="40"/>
      <c r="G17" s="160"/>
      <c r="H17" s="154"/>
    </row>
    <row r="18" spans="1:8" ht="31.5" customHeight="1">
      <c r="A18" s="158"/>
      <c r="B18" s="31">
        <v>2020</v>
      </c>
      <c r="C18" s="40"/>
      <c r="D18" s="40"/>
      <c r="E18" s="40"/>
      <c r="F18" s="40"/>
      <c r="G18" s="22"/>
      <c r="H18" s="31"/>
    </row>
    <row r="19" spans="1:8" ht="53.25" customHeight="1">
      <c r="A19" s="173" t="s">
        <v>13</v>
      </c>
      <c r="B19" s="159">
        <v>2017</v>
      </c>
      <c r="C19" s="42">
        <f>D19+E19+F19</f>
        <v>0</v>
      </c>
      <c r="D19" s="43"/>
      <c r="E19" s="68">
        <v>0</v>
      </c>
      <c r="F19" s="43"/>
      <c r="G19" s="22" t="s">
        <v>18</v>
      </c>
      <c r="H19" s="154" t="s">
        <v>71</v>
      </c>
    </row>
    <row r="20" spans="1:8" ht="48" customHeight="1">
      <c r="A20" s="174"/>
      <c r="B20" s="159"/>
      <c r="C20" s="44">
        <v>0</v>
      </c>
      <c r="D20" s="41"/>
      <c r="E20" s="44">
        <v>0</v>
      </c>
      <c r="F20" s="41"/>
      <c r="G20" s="22" t="s">
        <v>17</v>
      </c>
      <c r="H20" s="154"/>
    </row>
    <row r="21" spans="1:8" ht="45" customHeight="1">
      <c r="A21" s="174"/>
      <c r="B21" s="159">
        <v>2018</v>
      </c>
      <c r="C21" s="69">
        <v>0</v>
      </c>
      <c r="D21" s="70"/>
      <c r="E21" s="69">
        <v>0</v>
      </c>
      <c r="F21" s="41"/>
      <c r="G21" s="22" t="s">
        <v>18</v>
      </c>
      <c r="H21" s="154"/>
    </row>
    <row r="22" spans="1:8" ht="43.5" customHeight="1">
      <c r="A22" s="174"/>
      <c r="B22" s="159"/>
      <c r="C22" s="69">
        <f>D22+E22+F22</f>
        <v>0</v>
      </c>
      <c r="D22" s="70"/>
      <c r="E22" s="69">
        <v>0</v>
      </c>
      <c r="F22" s="41"/>
      <c r="G22" s="22" t="s">
        <v>17</v>
      </c>
      <c r="H22" s="154"/>
    </row>
    <row r="23" spans="1:8" ht="42.75" customHeight="1">
      <c r="A23" s="174"/>
      <c r="B23" s="159">
        <v>2019</v>
      </c>
      <c r="C23" s="69">
        <f>D23+E23+F23</f>
        <v>10</v>
      </c>
      <c r="D23" s="70"/>
      <c r="E23" s="69">
        <v>10</v>
      </c>
      <c r="F23" s="41"/>
      <c r="G23" s="22" t="s">
        <v>18</v>
      </c>
      <c r="H23" s="154"/>
    </row>
    <row r="24" spans="1:8" ht="42.75" customHeight="1">
      <c r="A24" s="174"/>
      <c r="B24" s="159"/>
      <c r="C24" s="69">
        <f>D24+E24+F24</f>
        <v>0</v>
      </c>
      <c r="D24" s="70"/>
      <c r="E24" s="69">
        <v>0</v>
      </c>
      <c r="F24" s="41"/>
      <c r="G24" s="22" t="s">
        <v>17</v>
      </c>
      <c r="H24" s="154"/>
    </row>
    <row r="25" spans="1:8" ht="42.75" customHeight="1">
      <c r="A25" s="149"/>
      <c r="B25" s="41">
        <v>2020</v>
      </c>
      <c r="C25" s="44">
        <f>E25</f>
        <v>10</v>
      </c>
      <c r="D25" s="41"/>
      <c r="E25" s="44">
        <v>10</v>
      </c>
      <c r="F25" s="41"/>
      <c r="G25" s="22" t="s">
        <v>18</v>
      </c>
      <c r="H25" s="31"/>
    </row>
    <row r="26" spans="1:8" ht="42.75" customHeight="1">
      <c r="A26" s="95"/>
      <c r="B26" s="41">
        <v>2021</v>
      </c>
      <c r="C26" s="44">
        <f>E26</f>
        <v>10</v>
      </c>
      <c r="D26" s="41"/>
      <c r="E26" s="44">
        <v>10</v>
      </c>
      <c r="F26" s="41"/>
      <c r="G26" s="22" t="s">
        <v>18</v>
      </c>
      <c r="H26" s="31"/>
    </row>
    <row r="27" spans="1:8" ht="42.75" customHeight="1">
      <c r="A27" s="67"/>
      <c r="B27" s="41">
        <v>2022</v>
      </c>
      <c r="C27" s="44">
        <f>E27</f>
        <v>10</v>
      </c>
      <c r="D27" s="41"/>
      <c r="E27" s="44">
        <v>10</v>
      </c>
      <c r="F27" s="41"/>
      <c r="G27" s="22" t="s">
        <v>18</v>
      </c>
      <c r="H27" s="31"/>
    </row>
    <row r="28" spans="1:8" ht="50.25" customHeight="1">
      <c r="A28" s="162" t="s">
        <v>68</v>
      </c>
      <c r="B28" s="31">
        <v>2017</v>
      </c>
      <c r="C28" s="31"/>
      <c r="D28" s="31"/>
      <c r="E28" s="37"/>
      <c r="F28" s="31"/>
      <c r="G28" s="163" t="s">
        <v>66</v>
      </c>
      <c r="H28" s="154" t="s">
        <v>14</v>
      </c>
    </row>
    <row r="29" spans="1:8" ht="56.25" customHeight="1">
      <c r="A29" s="162"/>
      <c r="B29" s="31">
        <v>2018</v>
      </c>
      <c r="C29" s="31"/>
      <c r="D29" s="31"/>
      <c r="E29" s="37"/>
      <c r="F29" s="31"/>
      <c r="G29" s="163"/>
      <c r="H29" s="154"/>
    </row>
    <row r="30" spans="1:8" ht="55.5" customHeight="1">
      <c r="A30" s="162"/>
      <c r="B30" s="31">
        <v>2019</v>
      </c>
      <c r="C30" s="31"/>
      <c r="D30" s="31"/>
      <c r="E30" s="37"/>
      <c r="F30" s="31"/>
      <c r="G30" s="163"/>
      <c r="H30" s="154"/>
    </row>
    <row r="31" spans="1:8" ht="42" customHeight="1">
      <c r="A31" s="170" t="s">
        <v>69</v>
      </c>
      <c r="B31" s="31">
        <v>2017</v>
      </c>
      <c r="C31" s="31"/>
      <c r="D31" s="31"/>
      <c r="E31" s="37"/>
      <c r="F31" s="31"/>
      <c r="G31" s="160" t="s">
        <v>21</v>
      </c>
      <c r="H31" s="154" t="s">
        <v>72</v>
      </c>
    </row>
    <row r="32" spans="1:8" ht="41.25" customHeight="1">
      <c r="A32" s="170"/>
      <c r="B32" s="31">
        <v>2018</v>
      </c>
      <c r="C32" s="31"/>
      <c r="D32" s="31"/>
      <c r="E32" s="37"/>
      <c r="F32" s="31"/>
      <c r="G32" s="160"/>
      <c r="H32" s="154"/>
    </row>
    <row r="33" spans="1:8" ht="37.5" customHeight="1">
      <c r="A33" s="170"/>
      <c r="B33" s="31">
        <v>2019</v>
      </c>
      <c r="C33" s="31"/>
      <c r="D33" s="31"/>
      <c r="E33" s="37"/>
      <c r="F33" s="31"/>
      <c r="G33" s="160"/>
      <c r="H33" s="154"/>
    </row>
    <row r="34" spans="1:8" ht="38.25" customHeight="1">
      <c r="A34" s="170" t="s">
        <v>75</v>
      </c>
      <c r="B34" s="30">
        <v>2017</v>
      </c>
      <c r="C34" s="32"/>
      <c r="D34" s="32"/>
      <c r="E34" s="45"/>
      <c r="F34" s="32"/>
      <c r="G34" s="160" t="s">
        <v>6</v>
      </c>
      <c r="H34" s="166" t="s">
        <v>74</v>
      </c>
    </row>
    <row r="35" spans="1:8" ht="38.25" customHeight="1">
      <c r="A35" s="170"/>
      <c r="B35" s="30">
        <v>2018</v>
      </c>
      <c r="C35" s="32"/>
      <c r="D35" s="32"/>
      <c r="E35" s="32"/>
      <c r="F35" s="32"/>
      <c r="G35" s="160"/>
      <c r="H35" s="166"/>
    </row>
    <row r="36" spans="1:8" ht="21.75" customHeight="1">
      <c r="A36" s="170"/>
      <c r="B36" s="30">
        <v>2019</v>
      </c>
      <c r="C36" s="32"/>
      <c r="D36" s="32"/>
      <c r="E36" s="32"/>
      <c r="F36" s="32"/>
      <c r="G36" s="160"/>
      <c r="H36" s="166"/>
    </row>
    <row r="37" spans="1:8" ht="23.25">
      <c r="A37" s="144" t="s">
        <v>46</v>
      </c>
      <c r="B37" s="145"/>
      <c r="C37" s="145"/>
      <c r="D37" s="145"/>
      <c r="E37" s="145"/>
      <c r="F37" s="145"/>
      <c r="G37" s="145"/>
      <c r="H37" s="146"/>
    </row>
    <row r="38" spans="1:8" ht="23.25">
      <c r="A38" s="144" t="s">
        <v>70</v>
      </c>
      <c r="B38" s="145"/>
      <c r="C38" s="145"/>
      <c r="D38" s="145"/>
      <c r="E38" s="145"/>
      <c r="F38" s="145"/>
      <c r="G38" s="145"/>
      <c r="H38" s="146"/>
    </row>
    <row r="39" spans="1:8" ht="23.25">
      <c r="A39" s="144" t="s">
        <v>58</v>
      </c>
      <c r="B39" s="145"/>
      <c r="C39" s="145"/>
      <c r="D39" s="145"/>
      <c r="E39" s="145"/>
      <c r="F39" s="145"/>
      <c r="G39" s="145"/>
      <c r="H39" s="146"/>
    </row>
    <row r="40" spans="1:8" ht="26.25" customHeight="1">
      <c r="A40" s="170" t="s">
        <v>47</v>
      </c>
      <c r="B40" s="30">
        <v>2017</v>
      </c>
      <c r="C40" s="31">
        <f aca="true" t="shared" si="0" ref="C40:C114">D40+E40+F40</f>
        <v>0</v>
      </c>
      <c r="D40" s="32"/>
      <c r="E40" s="49">
        <v>0</v>
      </c>
      <c r="F40" s="32"/>
      <c r="G40" s="167" t="s">
        <v>65</v>
      </c>
      <c r="H40" s="166" t="s">
        <v>15</v>
      </c>
    </row>
    <row r="41" spans="1:8" ht="28.5" customHeight="1">
      <c r="A41" s="170"/>
      <c r="B41" s="30">
        <v>2018</v>
      </c>
      <c r="C41" s="31">
        <f t="shared" si="0"/>
        <v>0</v>
      </c>
      <c r="D41" s="32"/>
      <c r="E41" s="49">
        <v>0</v>
      </c>
      <c r="F41" s="32"/>
      <c r="G41" s="167"/>
      <c r="H41" s="166"/>
    </row>
    <row r="42" spans="1:8" ht="24.75" customHeight="1">
      <c r="A42" s="170"/>
      <c r="B42" s="30">
        <v>2019</v>
      </c>
      <c r="C42" s="31">
        <f t="shared" si="0"/>
        <v>0</v>
      </c>
      <c r="D42" s="33"/>
      <c r="E42" s="50">
        <v>0</v>
      </c>
      <c r="F42" s="33"/>
      <c r="G42" s="167"/>
      <c r="H42" s="166"/>
    </row>
    <row r="43" spans="1:54" s="3" customFormat="1" ht="28.5" customHeight="1">
      <c r="A43" s="147" t="s">
        <v>48</v>
      </c>
      <c r="B43" s="35">
        <v>2017</v>
      </c>
      <c r="C43" s="66">
        <f t="shared" si="0"/>
        <v>1222.164</v>
      </c>
      <c r="D43" s="36"/>
      <c r="E43" s="62">
        <v>1222.164</v>
      </c>
      <c r="F43" s="36"/>
      <c r="G43" s="150" t="s">
        <v>35</v>
      </c>
      <c r="H43" s="152" t="s">
        <v>22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s="3" customFormat="1" ht="27" customHeight="1">
      <c r="A44" s="148"/>
      <c r="B44" s="35">
        <v>2018</v>
      </c>
      <c r="C44" s="66">
        <f>D44+E44+F44</f>
        <v>1364.578</v>
      </c>
      <c r="D44" s="36"/>
      <c r="E44" s="88">
        <v>1364.578</v>
      </c>
      <c r="F44" s="36"/>
      <c r="G44" s="151"/>
      <c r="H44" s="15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s="3" customFormat="1" ht="30" customHeight="1">
      <c r="A45" s="148"/>
      <c r="B45" s="35">
        <v>2019</v>
      </c>
      <c r="C45" s="66">
        <f>D45+E45+F45</f>
        <v>1418.564</v>
      </c>
      <c r="D45" s="36"/>
      <c r="E45" s="51">
        <v>1418.564</v>
      </c>
      <c r="F45" s="36"/>
      <c r="G45" s="151"/>
      <c r="H45" s="15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s="3" customFormat="1" ht="26.25" customHeight="1">
      <c r="A46" s="148"/>
      <c r="B46" s="35">
        <v>2020</v>
      </c>
      <c r="C46" s="66">
        <f>E46</f>
        <v>1423.7</v>
      </c>
      <c r="D46" s="36"/>
      <c r="E46" s="51">
        <v>1423.7</v>
      </c>
      <c r="F46" s="36"/>
      <c r="G46" s="133"/>
      <c r="H46" s="15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s="3" customFormat="1" ht="26.25" customHeight="1">
      <c r="A47" s="148"/>
      <c r="B47" s="35">
        <v>2021</v>
      </c>
      <c r="C47" s="66">
        <f>E47</f>
        <v>1351.005</v>
      </c>
      <c r="D47" s="36"/>
      <c r="E47" s="51">
        <v>1351.005</v>
      </c>
      <c r="F47" s="36"/>
      <c r="G47" s="133"/>
      <c r="H47" s="15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s="3" customFormat="1" ht="26.25" customHeight="1">
      <c r="A48" s="149"/>
      <c r="B48" s="35">
        <v>2022</v>
      </c>
      <c r="C48" s="66">
        <f>E48</f>
        <v>1351.005</v>
      </c>
      <c r="D48" s="36"/>
      <c r="E48" s="51">
        <v>1351.005</v>
      </c>
      <c r="F48" s="36"/>
      <c r="G48" s="134"/>
      <c r="H48" s="15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s="3" customFormat="1" ht="20.25" customHeight="1">
      <c r="A49" s="147" t="s">
        <v>49</v>
      </c>
      <c r="B49" s="35">
        <v>2017</v>
      </c>
      <c r="C49" s="31">
        <f t="shared" si="0"/>
        <v>368.75484</v>
      </c>
      <c r="D49" s="36"/>
      <c r="E49" s="62">
        <v>368.75484</v>
      </c>
      <c r="F49" s="36"/>
      <c r="G49" s="150" t="s">
        <v>35</v>
      </c>
      <c r="H49" s="15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s="3" customFormat="1" ht="24.75" customHeight="1">
      <c r="A50" s="148"/>
      <c r="B50" s="35">
        <v>2018</v>
      </c>
      <c r="C50" s="49">
        <f>D50+E50+F50</f>
        <v>411.27756</v>
      </c>
      <c r="D50" s="36"/>
      <c r="E50" s="88">
        <v>411.27756</v>
      </c>
      <c r="F50" s="36"/>
      <c r="G50" s="151"/>
      <c r="H50" s="15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s="3" customFormat="1" ht="21.75" customHeight="1">
      <c r="A51" s="148"/>
      <c r="B51" s="35">
        <v>2019</v>
      </c>
      <c r="C51" s="49">
        <f>D51+E51+F51</f>
        <v>428.407</v>
      </c>
      <c r="D51" s="36"/>
      <c r="E51" s="51">
        <v>428.407</v>
      </c>
      <c r="F51" s="36"/>
      <c r="G51" s="151"/>
      <c r="H51" s="15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s="3" customFormat="1" ht="21.75" customHeight="1">
      <c r="A52" s="148"/>
      <c r="B52" s="35">
        <v>2020</v>
      </c>
      <c r="C52" s="49">
        <f>D52+E52+F52</f>
        <v>429.958</v>
      </c>
      <c r="D52" s="36"/>
      <c r="E52" s="51">
        <v>429.958</v>
      </c>
      <c r="F52" s="36"/>
      <c r="G52" s="133"/>
      <c r="H52" s="15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s="3" customFormat="1" ht="21.75" customHeight="1">
      <c r="A53" s="148"/>
      <c r="B53" s="35">
        <v>2021</v>
      </c>
      <c r="C53" s="49">
        <f>D53+E53+F53</f>
        <v>408.004</v>
      </c>
      <c r="D53" s="36"/>
      <c r="E53" s="51">
        <v>408.004</v>
      </c>
      <c r="F53" s="36"/>
      <c r="G53" s="133"/>
      <c r="H53" s="15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s="3" customFormat="1" ht="21.75" customHeight="1">
      <c r="A54" s="149"/>
      <c r="B54" s="35">
        <v>2022</v>
      </c>
      <c r="C54" s="49">
        <f>D54+E54+F54</f>
        <v>408.004</v>
      </c>
      <c r="D54" s="36"/>
      <c r="E54" s="51">
        <v>408.004</v>
      </c>
      <c r="F54" s="36"/>
      <c r="G54" s="134"/>
      <c r="H54" s="15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s="3" customFormat="1" ht="24.75" customHeight="1">
      <c r="A55" s="147" t="s">
        <v>50</v>
      </c>
      <c r="B55" s="35">
        <v>2017</v>
      </c>
      <c r="C55" s="49">
        <f t="shared" si="0"/>
        <v>0</v>
      </c>
      <c r="D55" s="36"/>
      <c r="E55" s="62">
        <v>0</v>
      </c>
      <c r="F55" s="36"/>
      <c r="G55" s="150" t="s">
        <v>35</v>
      </c>
      <c r="H55" s="15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s="3" customFormat="1" ht="29.25" customHeight="1">
      <c r="A56" s="148"/>
      <c r="B56" s="35">
        <v>2018</v>
      </c>
      <c r="C56" s="49">
        <f t="shared" si="0"/>
        <v>0</v>
      </c>
      <c r="D56" s="36"/>
      <c r="E56" s="88">
        <v>0</v>
      </c>
      <c r="F56" s="36"/>
      <c r="G56" s="165"/>
      <c r="H56" s="15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s="3" customFormat="1" ht="26.25" customHeight="1">
      <c r="A57" s="148"/>
      <c r="B57" s="35">
        <v>2019</v>
      </c>
      <c r="C57" s="49">
        <f t="shared" si="0"/>
        <v>0</v>
      </c>
      <c r="D57" s="36"/>
      <c r="E57" s="51">
        <v>0</v>
      </c>
      <c r="F57" s="36"/>
      <c r="G57" s="165"/>
      <c r="H57" s="15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s="3" customFormat="1" ht="26.25" customHeight="1">
      <c r="A58" s="148"/>
      <c r="B58" s="35">
        <v>2020</v>
      </c>
      <c r="C58" s="49">
        <f t="shared" si="0"/>
        <v>98.618</v>
      </c>
      <c r="D58" s="36"/>
      <c r="E58" s="51">
        <v>98.618</v>
      </c>
      <c r="F58" s="36"/>
      <c r="G58" s="133"/>
      <c r="H58" s="15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s="3" customFormat="1" ht="26.25" customHeight="1">
      <c r="A59" s="149"/>
      <c r="B59" s="35">
        <v>2021</v>
      </c>
      <c r="C59" s="49">
        <f>D59+E59+F59</f>
        <v>0</v>
      </c>
      <c r="D59" s="36"/>
      <c r="E59" s="51">
        <v>0</v>
      </c>
      <c r="F59" s="36"/>
      <c r="G59" s="134"/>
      <c r="H59" s="15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s="3" customFormat="1" ht="31.5" customHeight="1">
      <c r="A60" s="147" t="s">
        <v>83</v>
      </c>
      <c r="B60" s="35">
        <v>2017</v>
      </c>
      <c r="C60" s="49">
        <f t="shared" si="0"/>
        <v>6.9455</v>
      </c>
      <c r="D60" s="36"/>
      <c r="E60" s="62">
        <v>6.9455</v>
      </c>
      <c r="F60" s="36"/>
      <c r="G60" s="150" t="s">
        <v>35</v>
      </c>
      <c r="H60" s="15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s="3" customFormat="1" ht="27" customHeight="1">
      <c r="A61" s="148"/>
      <c r="B61" s="35">
        <v>2018</v>
      </c>
      <c r="C61" s="49">
        <f t="shared" si="0"/>
        <v>6.8295</v>
      </c>
      <c r="D61" s="36"/>
      <c r="E61" s="88">
        <v>6.8295</v>
      </c>
      <c r="F61" s="36"/>
      <c r="G61" s="151"/>
      <c r="H61" s="15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s="3" customFormat="1" ht="27.75" customHeight="1">
      <c r="A62" s="148"/>
      <c r="B62" s="35">
        <v>2019</v>
      </c>
      <c r="C62" s="49">
        <f t="shared" si="0"/>
        <v>23.834</v>
      </c>
      <c r="D62" s="36"/>
      <c r="E62" s="51">
        <v>23.834</v>
      </c>
      <c r="F62" s="36"/>
      <c r="G62" s="151"/>
      <c r="H62" s="15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s="3" customFormat="1" ht="27.75" customHeight="1">
      <c r="A63" s="148"/>
      <c r="B63" s="35">
        <v>2020</v>
      </c>
      <c r="C63" s="49">
        <f t="shared" si="0"/>
        <v>25.806</v>
      </c>
      <c r="D63" s="36"/>
      <c r="E63" s="51">
        <v>25.806</v>
      </c>
      <c r="F63" s="36"/>
      <c r="G63" s="134"/>
      <c r="H63" s="15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s="3" customFormat="1" ht="27.75" customHeight="1">
      <c r="A64" s="148"/>
      <c r="B64" s="35">
        <v>2021</v>
      </c>
      <c r="C64" s="49">
        <f>D64+E64+F64</f>
        <v>14.564</v>
      </c>
      <c r="D64" s="36"/>
      <c r="E64" s="51">
        <v>14.564</v>
      </c>
      <c r="F64" s="36"/>
      <c r="G64" s="93"/>
      <c r="H64" s="15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s="3" customFormat="1" ht="27.75" customHeight="1">
      <c r="A65" s="149"/>
      <c r="B65" s="35">
        <v>2022</v>
      </c>
      <c r="C65" s="49">
        <f>D65+E65+F65</f>
        <v>14.564</v>
      </c>
      <c r="D65" s="36"/>
      <c r="E65" s="51">
        <v>14.564</v>
      </c>
      <c r="F65" s="36"/>
      <c r="G65" s="35"/>
      <c r="H65" s="15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s="3" customFormat="1" ht="23.25">
      <c r="A66" s="147" t="s">
        <v>51</v>
      </c>
      <c r="B66" s="35">
        <v>2017</v>
      </c>
      <c r="C66" s="49">
        <f t="shared" si="0"/>
        <v>85</v>
      </c>
      <c r="D66" s="36"/>
      <c r="E66" s="62">
        <v>85</v>
      </c>
      <c r="F66" s="36"/>
      <c r="G66" s="150" t="s">
        <v>35</v>
      </c>
      <c r="H66" s="15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s="3" customFormat="1" ht="23.25">
      <c r="A67" s="148"/>
      <c r="B67" s="35">
        <v>2018</v>
      </c>
      <c r="C67" s="49">
        <f t="shared" si="0"/>
        <v>89.9986</v>
      </c>
      <c r="D67" s="36"/>
      <c r="E67" s="88">
        <v>89.9986</v>
      </c>
      <c r="F67" s="36"/>
      <c r="G67" s="151"/>
      <c r="H67" s="15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s="3" customFormat="1" ht="32.25" customHeight="1">
      <c r="A68" s="148"/>
      <c r="B68" s="35">
        <v>2019</v>
      </c>
      <c r="C68" s="49">
        <f t="shared" si="0"/>
        <v>135.86</v>
      </c>
      <c r="D68" s="36"/>
      <c r="E68" s="51">
        <v>135.86</v>
      </c>
      <c r="F68" s="36"/>
      <c r="G68" s="151"/>
      <c r="H68" s="15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s="3" customFormat="1" ht="32.25" customHeight="1">
      <c r="A69" s="148"/>
      <c r="B69" s="35">
        <v>2020</v>
      </c>
      <c r="C69" s="49">
        <f t="shared" si="0"/>
        <v>148.1957</v>
      </c>
      <c r="D69" s="36"/>
      <c r="E69" s="51">
        <v>148.1957</v>
      </c>
      <c r="F69" s="36"/>
      <c r="G69" s="133"/>
      <c r="H69" s="15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s="3" customFormat="1" ht="32.25" customHeight="1">
      <c r="A70" s="148"/>
      <c r="B70" s="35">
        <v>2021</v>
      </c>
      <c r="C70" s="49">
        <f>D70+E70+F70</f>
        <v>429.994</v>
      </c>
      <c r="D70" s="36"/>
      <c r="E70" s="51">
        <v>429.994</v>
      </c>
      <c r="F70" s="36"/>
      <c r="G70" s="133"/>
      <c r="H70" s="15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s="3" customFormat="1" ht="32.25" customHeight="1">
      <c r="A71" s="149"/>
      <c r="B71" s="35">
        <v>2022</v>
      </c>
      <c r="C71" s="49">
        <f>D71+E71+F71</f>
        <v>429.994</v>
      </c>
      <c r="D71" s="36"/>
      <c r="E71" s="51">
        <v>429.994</v>
      </c>
      <c r="F71" s="36"/>
      <c r="G71" s="134"/>
      <c r="H71" s="15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s="3" customFormat="1" ht="36.75" customHeight="1">
      <c r="A72" s="147" t="s">
        <v>52</v>
      </c>
      <c r="B72" s="35">
        <v>2017</v>
      </c>
      <c r="C72" s="49">
        <f t="shared" si="0"/>
        <v>17.608</v>
      </c>
      <c r="D72" s="36"/>
      <c r="E72" s="62">
        <v>17.608</v>
      </c>
      <c r="F72" s="36"/>
      <c r="G72" s="150" t="s">
        <v>35</v>
      </c>
      <c r="H72" s="15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s="3" customFormat="1" ht="36" customHeight="1">
      <c r="A73" s="148"/>
      <c r="B73" s="35">
        <v>2018</v>
      </c>
      <c r="C73" s="49">
        <f t="shared" si="0"/>
        <v>17.1</v>
      </c>
      <c r="D73" s="36"/>
      <c r="E73" s="51">
        <v>17.1</v>
      </c>
      <c r="F73" s="36"/>
      <c r="G73" s="165"/>
      <c r="H73" s="15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s="3" customFormat="1" ht="36" customHeight="1">
      <c r="A74" s="148"/>
      <c r="B74" s="35">
        <v>2019</v>
      </c>
      <c r="C74" s="49">
        <f t="shared" si="0"/>
        <v>12</v>
      </c>
      <c r="D74" s="36"/>
      <c r="E74" s="51">
        <v>12</v>
      </c>
      <c r="F74" s="36"/>
      <c r="G74" s="165"/>
      <c r="H74" s="15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s="3" customFormat="1" ht="36" customHeight="1">
      <c r="A75" s="148"/>
      <c r="B75" s="35">
        <v>2020</v>
      </c>
      <c r="C75" s="49">
        <f t="shared" si="0"/>
        <v>37</v>
      </c>
      <c r="D75" s="36"/>
      <c r="E75" s="51">
        <v>37</v>
      </c>
      <c r="F75" s="36"/>
      <c r="G75" s="133"/>
      <c r="H75" s="15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s="3" customFormat="1" ht="36" customHeight="1">
      <c r="A76" s="148"/>
      <c r="B76" s="35">
        <v>2021</v>
      </c>
      <c r="C76" s="49">
        <f>D76+E76+F76</f>
        <v>37</v>
      </c>
      <c r="D76" s="36"/>
      <c r="E76" s="51">
        <v>37</v>
      </c>
      <c r="F76" s="36"/>
      <c r="G76" s="133"/>
      <c r="H76" s="15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s="3" customFormat="1" ht="36" customHeight="1">
      <c r="A77" s="149"/>
      <c r="B77" s="35">
        <v>2022</v>
      </c>
      <c r="C77" s="49">
        <f>D77+E77+F77</f>
        <v>37</v>
      </c>
      <c r="D77" s="36"/>
      <c r="E77" s="51">
        <v>37</v>
      </c>
      <c r="F77" s="36"/>
      <c r="G77" s="134"/>
      <c r="H77" s="15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s="3" customFormat="1" ht="23.25">
      <c r="A78" s="147" t="s">
        <v>53</v>
      </c>
      <c r="B78" s="35">
        <v>2017</v>
      </c>
      <c r="C78" s="49">
        <f t="shared" si="0"/>
        <v>113.19608</v>
      </c>
      <c r="D78" s="36"/>
      <c r="E78" s="62">
        <v>113.19608</v>
      </c>
      <c r="F78" s="36"/>
      <c r="G78" s="150" t="s">
        <v>35</v>
      </c>
      <c r="H78" s="15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s="3" customFormat="1" ht="23.25">
      <c r="A79" s="148"/>
      <c r="B79" s="35">
        <v>2018</v>
      </c>
      <c r="C79" s="49">
        <f t="shared" si="0"/>
        <v>137.44</v>
      </c>
      <c r="D79" s="36"/>
      <c r="E79" s="88">
        <v>137.44</v>
      </c>
      <c r="F79" s="36"/>
      <c r="G79" s="151"/>
      <c r="H79" s="15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s="3" customFormat="1" ht="23.25">
      <c r="A80" s="148"/>
      <c r="B80" s="35">
        <v>2019</v>
      </c>
      <c r="C80" s="49">
        <f t="shared" si="0"/>
        <v>34.41</v>
      </c>
      <c r="D80" s="36"/>
      <c r="E80" s="51">
        <v>34.41</v>
      </c>
      <c r="F80" s="36"/>
      <c r="G80" s="151"/>
      <c r="H80" s="15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1:54" s="3" customFormat="1" ht="23.25">
      <c r="A81" s="148"/>
      <c r="B81" s="35">
        <v>2020</v>
      </c>
      <c r="C81" s="49">
        <f t="shared" si="0"/>
        <v>515.7</v>
      </c>
      <c r="D81" s="36"/>
      <c r="E81" s="51">
        <v>515.7</v>
      </c>
      <c r="F81" s="36"/>
      <c r="G81" s="133"/>
      <c r="H81" s="15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1:54" s="3" customFormat="1" ht="23.25">
      <c r="A82" s="148"/>
      <c r="B82" s="35">
        <v>2021</v>
      </c>
      <c r="C82" s="49">
        <f>D82+E82+F82</f>
        <v>43.68</v>
      </c>
      <c r="D82" s="36"/>
      <c r="E82" s="51">
        <v>43.68</v>
      </c>
      <c r="F82" s="36"/>
      <c r="G82" s="133"/>
      <c r="H82" s="15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4" s="3" customFormat="1" ht="23.25">
      <c r="A83" s="149"/>
      <c r="B83" s="35">
        <v>2022</v>
      </c>
      <c r="C83" s="49">
        <f>D83+E83+F83</f>
        <v>43.68</v>
      </c>
      <c r="D83" s="36"/>
      <c r="E83" s="51">
        <v>43.68</v>
      </c>
      <c r="F83" s="36"/>
      <c r="G83" s="134"/>
      <c r="H83" s="15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54" s="3" customFormat="1" ht="27" customHeight="1">
      <c r="A84" s="150" t="s">
        <v>54</v>
      </c>
      <c r="B84" s="35">
        <v>2017</v>
      </c>
      <c r="C84" s="49">
        <f t="shared" si="0"/>
        <v>1003.93861</v>
      </c>
      <c r="D84" s="36"/>
      <c r="E84" s="62">
        <v>1003.93861</v>
      </c>
      <c r="F84" s="36"/>
      <c r="G84" s="150" t="s">
        <v>35</v>
      </c>
      <c r="H84" s="15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1:54" s="3" customFormat="1" ht="24.75" customHeight="1">
      <c r="A85" s="151"/>
      <c r="B85" s="35">
        <v>2018</v>
      </c>
      <c r="C85" s="49">
        <f t="shared" si="0"/>
        <v>659.03413</v>
      </c>
      <c r="D85" s="36"/>
      <c r="E85" s="88">
        <v>659.03413</v>
      </c>
      <c r="F85" s="36"/>
      <c r="G85" s="151"/>
      <c r="H85" s="15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1:54" s="3" customFormat="1" ht="26.25" customHeight="1">
      <c r="A86" s="151"/>
      <c r="B86" s="35">
        <v>2019</v>
      </c>
      <c r="C86" s="49">
        <f t="shared" si="0"/>
        <v>135.435</v>
      </c>
      <c r="D86" s="36"/>
      <c r="E86" s="51">
        <v>135.435</v>
      </c>
      <c r="F86" s="36"/>
      <c r="G86" s="151"/>
      <c r="H86" s="15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1:54" s="3" customFormat="1" ht="26.25" customHeight="1">
      <c r="A87" s="151"/>
      <c r="B87" s="35">
        <v>2020</v>
      </c>
      <c r="C87" s="49">
        <f t="shared" si="0"/>
        <v>396</v>
      </c>
      <c r="D87" s="36"/>
      <c r="E87" s="51">
        <v>396</v>
      </c>
      <c r="F87" s="36"/>
      <c r="G87" s="133"/>
      <c r="H87" s="15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1:54" s="3" customFormat="1" ht="26.25" customHeight="1">
      <c r="A88" s="151"/>
      <c r="B88" s="35">
        <v>2021</v>
      </c>
      <c r="C88" s="49">
        <f>D88+E88+F88</f>
        <v>410</v>
      </c>
      <c r="D88" s="36"/>
      <c r="E88" s="51">
        <v>410</v>
      </c>
      <c r="F88" s="36"/>
      <c r="G88" s="133"/>
      <c r="H88" s="15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1:54" s="3" customFormat="1" ht="26.25" customHeight="1">
      <c r="A89" s="134"/>
      <c r="B89" s="35">
        <v>2022</v>
      </c>
      <c r="C89" s="49">
        <f>D89+E89+F89</f>
        <v>410</v>
      </c>
      <c r="D89" s="36"/>
      <c r="E89" s="51">
        <v>410</v>
      </c>
      <c r="F89" s="36"/>
      <c r="G89" s="134"/>
      <c r="H89" s="15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1:54" s="3" customFormat="1" ht="21" customHeight="1">
      <c r="A90" s="150" t="s">
        <v>55</v>
      </c>
      <c r="B90" s="35">
        <v>2017</v>
      </c>
      <c r="C90" s="49">
        <f t="shared" si="0"/>
        <v>0.24775</v>
      </c>
      <c r="D90" s="36"/>
      <c r="E90" s="62">
        <v>0.24775</v>
      </c>
      <c r="F90" s="36"/>
      <c r="G90" s="150" t="s">
        <v>35</v>
      </c>
      <c r="H90" s="15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 s="3" customFormat="1" ht="19.5" customHeight="1">
      <c r="A91" s="151"/>
      <c r="B91" s="35">
        <v>2018</v>
      </c>
      <c r="C91" s="49">
        <f t="shared" si="0"/>
        <v>0.419</v>
      </c>
      <c r="D91" s="36"/>
      <c r="E91" s="51">
        <v>0.419</v>
      </c>
      <c r="F91" s="36"/>
      <c r="G91" s="151"/>
      <c r="H91" s="15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 s="3" customFormat="1" ht="18" customHeight="1">
      <c r="A92" s="151"/>
      <c r="B92" s="35">
        <v>2019</v>
      </c>
      <c r="C92" s="49">
        <f t="shared" si="0"/>
        <v>0.376</v>
      </c>
      <c r="D92" s="36"/>
      <c r="E92" s="51">
        <v>0.376</v>
      </c>
      <c r="F92" s="36"/>
      <c r="G92" s="151"/>
      <c r="H92" s="15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s="3" customFormat="1" ht="29.25" customHeight="1">
      <c r="A93" s="151"/>
      <c r="B93" s="35">
        <v>2020</v>
      </c>
      <c r="C93" s="49">
        <f t="shared" si="0"/>
        <v>0.376</v>
      </c>
      <c r="D93" s="36"/>
      <c r="E93" s="51">
        <v>0.376</v>
      </c>
      <c r="F93" s="36"/>
      <c r="G93" s="133"/>
      <c r="H93" s="15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s="3" customFormat="1" ht="29.25" customHeight="1">
      <c r="A94" s="151"/>
      <c r="B94" s="35">
        <v>2021</v>
      </c>
      <c r="C94" s="49">
        <f>D94+E94+F94</f>
        <v>0.376</v>
      </c>
      <c r="D94" s="36"/>
      <c r="E94" s="51">
        <v>0.376</v>
      </c>
      <c r="F94" s="36"/>
      <c r="G94" s="133"/>
      <c r="H94" s="15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s="3" customFormat="1" ht="29.25" customHeight="1">
      <c r="A95" s="134"/>
      <c r="B95" s="35">
        <v>2022</v>
      </c>
      <c r="C95" s="49">
        <f>D95+E95+F95</f>
        <v>0.376</v>
      </c>
      <c r="D95" s="36"/>
      <c r="E95" s="51">
        <v>0.376</v>
      </c>
      <c r="F95" s="36"/>
      <c r="G95" s="134"/>
      <c r="H95" s="15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s="3" customFormat="1" ht="24.75" customHeight="1">
      <c r="A96" s="147" t="s">
        <v>64</v>
      </c>
      <c r="B96" s="35">
        <v>2017</v>
      </c>
      <c r="C96" s="49">
        <f t="shared" si="0"/>
        <v>38.39992</v>
      </c>
      <c r="D96" s="36"/>
      <c r="E96" s="62">
        <v>38.39992</v>
      </c>
      <c r="F96" s="36"/>
      <c r="G96" s="150" t="s">
        <v>35</v>
      </c>
      <c r="H96" s="15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s="3" customFormat="1" ht="29.25" customHeight="1">
      <c r="A97" s="148"/>
      <c r="B97" s="35">
        <v>2018</v>
      </c>
      <c r="C97" s="49">
        <f t="shared" si="0"/>
        <v>38.97815</v>
      </c>
      <c r="D97" s="36"/>
      <c r="E97" s="88">
        <v>38.97815</v>
      </c>
      <c r="F97" s="36"/>
      <c r="G97" s="165"/>
      <c r="H97" s="15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s="3" customFormat="1" ht="21" customHeight="1">
      <c r="A98" s="148"/>
      <c r="B98" s="35">
        <v>2019</v>
      </c>
      <c r="C98" s="49">
        <f t="shared" si="0"/>
        <v>558.675</v>
      </c>
      <c r="D98" s="36"/>
      <c r="E98" s="51">
        <v>558.675</v>
      </c>
      <c r="F98" s="36"/>
      <c r="G98" s="165"/>
      <c r="H98" s="15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s="3" customFormat="1" ht="28.5" customHeight="1">
      <c r="A99" s="148"/>
      <c r="B99" s="35">
        <v>2020</v>
      </c>
      <c r="C99" s="49">
        <f t="shared" si="0"/>
        <v>500.66</v>
      </c>
      <c r="D99" s="36"/>
      <c r="E99" s="51">
        <v>500.66</v>
      </c>
      <c r="F99" s="36"/>
      <c r="G99" s="133"/>
      <c r="H99" s="15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s="3" customFormat="1" ht="28.5" customHeight="1">
      <c r="A100" s="148"/>
      <c r="B100" s="35">
        <v>2021</v>
      </c>
      <c r="C100" s="49">
        <f>D100+E100+F100</f>
        <v>25.85</v>
      </c>
      <c r="D100" s="36"/>
      <c r="E100" s="51">
        <v>25.85</v>
      </c>
      <c r="F100" s="36"/>
      <c r="G100" s="133"/>
      <c r="H100" s="15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s="3" customFormat="1" ht="28.5" customHeight="1">
      <c r="A101" s="149"/>
      <c r="B101" s="35">
        <v>2022</v>
      </c>
      <c r="C101" s="49">
        <f>D101+E101+F101</f>
        <v>25.85</v>
      </c>
      <c r="D101" s="36"/>
      <c r="E101" s="51">
        <v>25.85</v>
      </c>
      <c r="F101" s="36"/>
      <c r="G101" s="134"/>
      <c r="H101" s="15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 s="3" customFormat="1" ht="25.5" customHeight="1">
      <c r="A102" s="147" t="s">
        <v>56</v>
      </c>
      <c r="B102" s="35">
        <v>2017</v>
      </c>
      <c r="C102" s="49">
        <f t="shared" si="0"/>
        <v>7.07</v>
      </c>
      <c r="D102" s="36"/>
      <c r="E102" s="62">
        <v>7.07</v>
      </c>
      <c r="F102" s="36"/>
      <c r="G102" s="150" t="s">
        <v>35</v>
      </c>
      <c r="H102" s="15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 s="3" customFormat="1" ht="26.25" customHeight="1">
      <c r="A103" s="148"/>
      <c r="B103" s="35">
        <v>2018</v>
      </c>
      <c r="C103" s="49">
        <f t="shared" si="0"/>
        <v>7.397</v>
      </c>
      <c r="D103" s="36"/>
      <c r="E103" s="51">
        <v>7.397</v>
      </c>
      <c r="F103" s="36"/>
      <c r="G103" s="151"/>
      <c r="H103" s="15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1:54" s="3" customFormat="1" ht="36.75" customHeight="1">
      <c r="A104" s="148"/>
      <c r="B104" s="35">
        <v>2019</v>
      </c>
      <c r="C104" s="49">
        <f t="shared" si="0"/>
        <v>0</v>
      </c>
      <c r="D104" s="36"/>
      <c r="E104" s="51">
        <v>0</v>
      </c>
      <c r="F104" s="36"/>
      <c r="G104" s="151"/>
      <c r="H104" s="15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1:54" s="3" customFormat="1" ht="36.75" customHeight="1">
      <c r="A105" s="148"/>
      <c r="B105" s="35">
        <v>2020</v>
      </c>
      <c r="C105" s="49">
        <f t="shared" si="0"/>
        <v>0</v>
      </c>
      <c r="D105" s="36"/>
      <c r="E105" s="51">
        <v>0</v>
      </c>
      <c r="F105" s="36"/>
      <c r="G105" s="133"/>
      <c r="H105" s="15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4" s="3" customFormat="1" ht="36.75" customHeight="1">
      <c r="A106" s="149"/>
      <c r="B106" s="35">
        <v>2021</v>
      </c>
      <c r="C106" s="49">
        <f>D106+E106+F106</f>
        <v>0</v>
      </c>
      <c r="D106" s="36"/>
      <c r="E106" s="51">
        <v>0</v>
      </c>
      <c r="F106" s="36"/>
      <c r="G106" s="134"/>
      <c r="H106" s="15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4" s="3" customFormat="1" ht="29.25" customHeight="1">
      <c r="A107" s="147" t="s">
        <v>57</v>
      </c>
      <c r="B107" s="35">
        <v>2017</v>
      </c>
      <c r="C107" s="49">
        <f t="shared" si="0"/>
        <v>1395.69764</v>
      </c>
      <c r="D107" s="36"/>
      <c r="E107" s="62">
        <v>1395.69764</v>
      </c>
      <c r="F107" s="36"/>
      <c r="G107" s="150" t="s">
        <v>35</v>
      </c>
      <c r="H107" s="15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8" ht="21.75" customHeight="1">
      <c r="A108" s="148"/>
      <c r="B108" s="35">
        <v>2018</v>
      </c>
      <c r="C108" s="49">
        <f t="shared" si="0"/>
        <v>1893.6459</v>
      </c>
      <c r="D108" s="36"/>
      <c r="E108" s="88">
        <v>1893.6459</v>
      </c>
      <c r="F108" s="36"/>
      <c r="G108" s="151"/>
      <c r="H108" s="152"/>
    </row>
    <row r="109" spans="1:8" ht="31.5" customHeight="1">
      <c r="A109" s="148"/>
      <c r="B109" s="35">
        <v>2019</v>
      </c>
      <c r="C109" s="49">
        <f t="shared" si="0"/>
        <v>1907.9985</v>
      </c>
      <c r="D109" s="36"/>
      <c r="E109" s="51">
        <v>1907.9985</v>
      </c>
      <c r="F109" s="36"/>
      <c r="G109" s="151"/>
      <c r="H109" s="152"/>
    </row>
    <row r="110" spans="1:8" ht="31.5" customHeight="1">
      <c r="A110" s="148"/>
      <c r="B110" s="35">
        <v>2020</v>
      </c>
      <c r="C110" s="49">
        <f t="shared" si="0"/>
        <v>2475.281</v>
      </c>
      <c r="D110" s="36"/>
      <c r="E110" s="51">
        <v>2475.281</v>
      </c>
      <c r="F110" s="36"/>
      <c r="G110" s="133"/>
      <c r="H110" s="64"/>
    </row>
    <row r="111" spans="1:8" ht="31.5" customHeight="1">
      <c r="A111" s="148"/>
      <c r="B111" s="35">
        <v>2021</v>
      </c>
      <c r="C111" s="49">
        <f>D111+E111+F111</f>
        <v>2108.638</v>
      </c>
      <c r="D111" s="36"/>
      <c r="E111" s="51">
        <v>2108.638</v>
      </c>
      <c r="F111" s="36"/>
      <c r="G111" s="133"/>
      <c r="H111" s="64"/>
    </row>
    <row r="112" spans="1:8" ht="31.5" customHeight="1">
      <c r="A112" s="149"/>
      <c r="B112" s="35">
        <v>2022</v>
      </c>
      <c r="C112" s="49">
        <f>D112+E112+F112</f>
        <v>2108.638</v>
      </c>
      <c r="D112" s="36"/>
      <c r="E112" s="51">
        <v>2108.638</v>
      </c>
      <c r="F112" s="36"/>
      <c r="G112" s="134"/>
      <c r="H112" s="64"/>
    </row>
    <row r="113" spans="1:8" ht="51" customHeight="1">
      <c r="A113" s="147" t="s">
        <v>78</v>
      </c>
      <c r="B113" s="35">
        <v>2017</v>
      </c>
      <c r="C113" s="49">
        <f t="shared" si="0"/>
        <v>259</v>
      </c>
      <c r="D113" s="36"/>
      <c r="E113" s="62">
        <v>259</v>
      </c>
      <c r="F113" s="36"/>
      <c r="G113" s="176" t="s">
        <v>35</v>
      </c>
      <c r="H113" s="24"/>
    </row>
    <row r="114" spans="1:8" ht="26.25" customHeight="1">
      <c r="A114" s="148"/>
      <c r="B114" s="35">
        <v>2018</v>
      </c>
      <c r="C114" s="49">
        <f t="shared" si="0"/>
        <v>295</v>
      </c>
      <c r="D114" s="36"/>
      <c r="E114" s="51">
        <v>295</v>
      </c>
      <c r="F114" s="36"/>
      <c r="G114" s="133"/>
      <c r="H114" s="24"/>
    </row>
    <row r="115" spans="1:8" ht="26.25" customHeight="1">
      <c r="A115" s="148"/>
      <c r="B115" s="35">
        <v>2019</v>
      </c>
      <c r="C115" s="49">
        <f aca="true" t="shared" si="1" ref="C115:C122">E115</f>
        <v>299</v>
      </c>
      <c r="D115" s="36"/>
      <c r="E115" s="51">
        <v>299</v>
      </c>
      <c r="F115" s="36"/>
      <c r="G115" s="133"/>
      <c r="H115" s="24"/>
    </row>
    <row r="116" spans="1:8" ht="26.25" customHeight="1">
      <c r="A116" s="148"/>
      <c r="B116" s="35">
        <v>2020</v>
      </c>
      <c r="C116" s="49">
        <f t="shared" si="1"/>
        <v>320</v>
      </c>
      <c r="D116" s="36"/>
      <c r="E116" s="51">
        <v>320</v>
      </c>
      <c r="F116" s="36"/>
      <c r="G116" s="133"/>
      <c r="H116" s="24"/>
    </row>
    <row r="117" spans="1:8" ht="26.25" customHeight="1">
      <c r="A117" s="148"/>
      <c r="B117" s="35">
        <v>2021</v>
      </c>
      <c r="C117" s="49">
        <f>E117</f>
        <v>324.5</v>
      </c>
      <c r="D117" s="36"/>
      <c r="E117" s="51">
        <v>324.5</v>
      </c>
      <c r="F117" s="36"/>
      <c r="G117" s="133"/>
      <c r="H117" s="24"/>
    </row>
    <row r="118" spans="1:8" ht="26.25" customHeight="1">
      <c r="A118" s="149"/>
      <c r="B118" s="35">
        <v>2022</v>
      </c>
      <c r="C118" s="49">
        <f t="shared" si="1"/>
        <v>324.5</v>
      </c>
      <c r="D118" s="36"/>
      <c r="E118" s="51">
        <v>324.5</v>
      </c>
      <c r="F118" s="36"/>
      <c r="G118" s="134"/>
      <c r="H118" s="24"/>
    </row>
    <row r="119" spans="1:8" ht="48" customHeight="1">
      <c r="A119" s="71" t="s">
        <v>86</v>
      </c>
      <c r="B119" s="35">
        <v>2020</v>
      </c>
      <c r="C119" s="49">
        <f t="shared" si="1"/>
        <v>155</v>
      </c>
      <c r="D119" s="36"/>
      <c r="E119" s="51">
        <v>155</v>
      </c>
      <c r="F119" s="36"/>
      <c r="G119" s="96" t="s">
        <v>35</v>
      </c>
      <c r="H119" s="24"/>
    </row>
    <row r="120" spans="1:8" ht="48" customHeight="1">
      <c r="A120" s="71" t="s">
        <v>87</v>
      </c>
      <c r="B120" s="35">
        <v>2019</v>
      </c>
      <c r="C120" s="49">
        <f t="shared" si="1"/>
        <v>750</v>
      </c>
      <c r="D120" s="36"/>
      <c r="E120" s="51">
        <v>750</v>
      </c>
      <c r="F120" s="36"/>
      <c r="G120" s="96" t="s">
        <v>35</v>
      </c>
      <c r="H120" s="24"/>
    </row>
    <row r="121" spans="1:8" ht="116.25" customHeight="1">
      <c r="A121" s="91" t="s">
        <v>103</v>
      </c>
      <c r="B121" s="35">
        <v>2019</v>
      </c>
      <c r="C121" s="49">
        <f t="shared" si="1"/>
        <v>50</v>
      </c>
      <c r="D121" s="36"/>
      <c r="E121" s="51">
        <v>50</v>
      </c>
      <c r="F121" s="36"/>
      <c r="G121" s="96" t="s">
        <v>35</v>
      </c>
      <c r="H121" s="24"/>
    </row>
    <row r="122" spans="1:8" ht="98.25" customHeight="1">
      <c r="A122" s="91" t="s">
        <v>104</v>
      </c>
      <c r="B122" s="35">
        <v>2019</v>
      </c>
      <c r="C122" s="49">
        <f t="shared" si="1"/>
        <v>3875</v>
      </c>
      <c r="D122" s="36"/>
      <c r="E122" s="51">
        <v>3875</v>
      </c>
      <c r="F122" s="36"/>
      <c r="G122" s="96" t="s">
        <v>35</v>
      </c>
      <c r="H122" s="24"/>
    </row>
    <row r="123" spans="1:8" ht="27" customHeight="1">
      <c r="A123" s="46" t="s">
        <v>63</v>
      </c>
      <c r="B123" s="35" t="s">
        <v>105</v>
      </c>
      <c r="C123" s="50">
        <f aca="true" t="shared" si="2" ref="C123:C136">D123+E123+F123</f>
        <v>35902.79638</v>
      </c>
      <c r="D123" s="34"/>
      <c r="E123" s="50">
        <f>E124+E125+E126+E127+E128+E129</f>
        <v>35902.79638</v>
      </c>
      <c r="F123" s="34"/>
      <c r="G123" s="25"/>
      <c r="H123" s="26"/>
    </row>
    <row r="124" spans="1:8" ht="23.25">
      <c r="A124" s="175" t="s">
        <v>27</v>
      </c>
      <c r="B124" s="35">
        <v>2017</v>
      </c>
      <c r="C124" s="50">
        <f t="shared" si="2"/>
        <v>4518.02234</v>
      </c>
      <c r="D124" s="34"/>
      <c r="E124" s="50">
        <f>E43+E49+E66+E78+E84+E102+E107+E90+E60+E55+E40+E96+E72+E113</f>
        <v>4518.02234</v>
      </c>
      <c r="F124" s="34"/>
      <c r="G124" s="25"/>
      <c r="H124" s="26"/>
    </row>
    <row r="125" spans="1:8" ht="23.25">
      <c r="A125" s="175"/>
      <c r="B125" s="35">
        <v>2018</v>
      </c>
      <c r="C125" s="50">
        <f t="shared" si="2"/>
        <v>4921.69784</v>
      </c>
      <c r="D125" s="34"/>
      <c r="E125" s="50">
        <f>E44+E50+E67+E79+E85+E103+E108+E61+E91+E97+E73+E56+E41+E114</f>
        <v>4921.69784</v>
      </c>
      <c r="F125" s="34"/>
      <c r="G125" s="25"/>
      <c r="H125" s="26"/>
    </row>
    <row r="126" spans="1:8" ht="23.25">
      <c r="A126" s="175"/>
      <c r="B126" s="35">
        <v>2019</v>
      </c>
      <c r="C126" s="50">
        <f t="shared" si="2"/>
        <v>9629.5595</v>
      </c>
      <c r="D126" s="34"/>
      <c r="E126" s="50">
        <f>E45+E51+E57+E62+E68+E74+E80+E86+E92+E98+E104+E109+E115+E120+E121+E122</f>
        <v>9629.5595</v>
      </c>
      <c r="F126" s="34"/>
      <c r="G126" s="27"/>
      <c r="H126" s="26"/>
    </row>
    <row r="127" spans="1:8" ht="23.25">
      <c r="A127" s="63"/>
      <c r="B127" s="35">
        <v>2020</v>
      </c>
      <c r="C127" s="50">
        <f t="shared" si="2"/>
        <v>6526.2947</v>
      </c>
      <c r="D127" s="34"/>
      <c r="E127" s="50">
        <f>E46+E52+E58+E63+E69+E75+E81+E87+E93+E99+E105+E110+E116+E119</f>
        <v>6526.2947</v>
      </c>
      <c r="F127" s="34"/>
      <c r="G127" s="27"/>
      <c r="H127" s="26"/>
    </row>
    <row r="128" spans="1:8" ht="23.25">
      <c r="A128" s="63"/>
      <c r="B128" s="35">
        <v>2021</v>
      </c>
      <c r="C128" s="50">
        <f t="shared" si="2"/>
        <v>5153.611</v>
      </c>
      <c r="D128" s="34"/>
      <c r="E128" s="50">
        <f>E48+E54+E59+E65+E71+E77+E83+E89+E95+E101+E106+E112+E117</f>
        <v>5153.611</v>
      </c>
      <c r="F128" s="34"/>
      <c r="G128" s="27"/>
      <c r="H128" s="26"/>
    </row>
    <row r="129" spans="1:8" ht="23.25">
      <c r="A129" s="63"/>
      <c r="B129" s="35">
        <v>2022</v>
      </c>
      <c r="C129" s="50">
        <f t="shared" si="2"/>
        <v>5153.611</v>
      </c>
      <c r="D129" s="34"/>
      <c r="E129" s="50">
        <f>E48+E54+E65+E71+E77+E83+E89+E95+E101+E112+E118</f>
        <v>5153.611</v>
      </c>
      <c r="F129" s="34"/>
      <c r="G129" s="27"/>
      <c r="H129" s="26"/>
    </row>
    <row r="130" spans="1:8" ht="23.25">
      <c r="A130" s="47" t="s">
        <v>16</v>
      </c>
      <c r="B130" s="38" t="s">
        <v>105</v>
      </c>
      <c r="C130" s="50">
        <f t="shared" si="2"/>
        <v>35942.79638</v>
      </c>
      <c r="D130" s="39">
        <f>D131+D132+D133</f>
        <v>0</v>
      </c>
      <c r="E130" s="52">
        <f>E131+E132+E133+E134+E135+E136</f>
        <v>35942.79638</v>
      </c>
      <c r="F130" s="39"/>
      <c r="G130" s="28"/>
      <c r="H130" s="29"/>
    </row>
    <row r="131" spans="1:8" ht="23.25">
      <c r="A131" s="171" t="s">
        <v>82</v>
      </c>
      <c r="B131" s="38">
        <v>2017</v>
      </c>
      <c r="C131" s="50">
        <f t="shared" si="2"/>
        <v>4518.02234</v>
      </c>
      <c r="D131" s="39">
        <f>D19+D20+D28+D31+D34+D40</f>
        <v>0</v>
      </c>
      <c r="E131" s="52">
        <f>E19+E20+E124</f>
        <v>4518.02234</v>
      </c>
      <c r="F131" s="39"/>
      <c r="G131" s="28"/>
      <c r="H131" s="29"/>
    </row>
    <row r="132" spans="1:8" ht="23.25">
      <c r="A132" s="172"/>
      <c r="B132" s="38">
        <v>2018</v>
      </c>
      <c r="C132" s="90">
        <f t="shared" si="2"/>
        <v>4921.69784</v>
      </c>
      <c r="D132" s="39">
        <f>D20+D21+D29+D32+D35+D41</f>
        <v>0</v>
      </c>
      <c r="E132" s="89">
        <f>E21+E22+E125</f>
        <v>4921.69784</v>
      </c>
      <c r="F132" s="39"/>
      <c r="G132" s="28"/>
      <c r="H132" s="29"/>
    </row>
    <row r="133" spans="1:8" ht="23.25">
      <c r="A133" s="172"/>
      <c r="B133" s="38">
        <v>2019</v>
      </c>
      <c r="C133" s="50">
        <f t="shared" si="2"/>
        <v>9639.5595</v>
      </c>
      <c r="D133" s="39">
        <f>D21+D22+D30+D33+D36+D42</f>
        <v>0</v>
      </c>
      <c r="E133" s="52">
        <f>E23+E24+E126</f>
        <v>9639.5595</v>
      </c>
      <c r="F133" s="39"/>
      <c r="G133" s="28"/>
      <c r="H133" s="29"/>
    </row>
    <row r="134" spans="1:8" ht="23.25">
      <c r="A134" s="172"/>
      <c r="B134" s="38">
        <v>2020</v>
      </c>
      <c r="C134" s="50">
        <f t="shared" si="2"/>
        <v>6536.2947</v>
      </c>
      <c r="D134" s="39">
        <v>0</v>
      </c>
      <c r="E134" s="52">
        <f>E24+E25+E127</f>
        <v>6536.2947</v>
      </c>
      <c r="F134" s="39"/>
      <c r="G134" s="28"/>
      <c r="H134" s="29"/>
    </row>
    <row r="135" spans="1:8" ht="23.25">
      <c r="A135" s="172"/>
      <c r="B135" s="38">
        <v>2021</v>
      </c>
      <c r="C135" s="50">
        <f>D135+E135+F135</f>
        <v>5163.611</v>
      </c>
      <c r="D135" s="39">
        <v>0</v>
      </c>
      <c r="E135" s="52">
        <f>E128+E26</f>
        <v>5163.611</v>
      </c>
      <c r="F135" s="39"/>
      <c r="G135" s="28"/>
      <c r="H135" s="29"/>
    </row>
    <row r="136" spans="1:8" ht="23.25">
      <c r="A136" s="134"/>
      <c r="B136" s="38">
        <v>2022</v>
      </c>
      <c r="C136" s="50">
        <f t="shared" si="2"/>
        <v>5163.611</v>
      </c>
      <c r="D136" s="39">
        <v>0</v>
      </c>
      <c r="E136" s="52">
        <f>E129+E27</f>
        <v>5163.611</v>
      </c>
      <c r="F136" s="39"/>
      <c r="G136" s="28"/>
      <c r="H136" s="29"/>
    </row>
    <row r="137" spans="1:7" ht="15">
      <c r="A137" s="11"/>
      <c r="B137" s="12"/>
      <c r="C137" s="12"/>
      <c r="D137" s="12"/>
      <c r="E137" s="12"/>
      <c r="F137" s="12"/>
      <c r="G137" s="12"/>
    </row>
    <row r="138" ht="15.75">
      <c r="A138" s="21" t="s">
        <v>84</v>
      </c>
    </row>
    <row r="140" ht="15">
      <c r="E140" s="9"/>
    </row>
  </sheetData>
  <sheetProtection/>
  <mergeCells count="71">
    <mergeCell ref="G49:G54"/>
    <mergeCell ref="A55:A59"/>
    <mergeCell ref="G55:G59"/>
    <mergeCell ref="A60:A65"/>
    <mergeCell ref="G60:G63"/>
    <mergeCell ref="G96:G101"/>
    <mergeCell ref="A96:A101"/>
    <mergeCell ref="G90:G95"/>
    <mergeCell ref="A84:A89"/>
    <mergeCell ref="A113:A118"/>
    <mergeCell ref="G113:G118"/>
    <mergeCell ref="A90:A95"/>
    <mergeCell ref="G102:G106"/>
    <mergeCell ref="A102:A106"/>
    <mergeCell ref="G107:G112"/>
    <mergeCell ref="A131:A136"/>
    <mergeCell ref="A19:A25"/>
    <mergeCell ref="A28:A30"/>
    <mergeCell ref="G28:G30"/>
    <mergeCell ref="A39:H39"/>
    <mergeCell ref="A31:A33"/>
    <mergeCell ref="H40:H42"/>
    <mergeCell ref="G31:G33"/>
    <mergeCell ref="A124:A126"/>
    <mergeCell ref="G84:G89"/>
    <mergeCell ref="H31:H33"/>
    <mergeCell ref="A40:A42"/>
    <mergeCell ref="A13:H13"/>
    <mergeCell ref="A11:H11"/>
    <mergeCell ref="B21:B22"/>
    <mergeCell ref="B23:B24"/>
    <mergeCell ref="A14:H14"/>
    <mergeCell ref="G15:G17"/>
    <mergeCell ref="A34:A36"/>
    <mergeCell ref="G34:G36"/>
    <mergeCell ref="D5:F5"/>
    <mergeCell ref="G5:G7"/>
    <mergeCell ref="A3:H3"/>
    <mergeCell ref="A4:H4"/>
    <mergeCell ref="B5:B7"/>
    <mergeCell ref="D6:E6"/>
    <mergeCell ref="C1:L1"/>
    <mergeCell ref="G72:G77"/>
    <mergeCell ref="A72:A77"/>
    <mergeCell ref="H34:H36"/>
    <mergeCell ref="A37:H37"/>
    <mergeCell ref="G40:G42"/>
    <mergeCell ref="H28:H30"/>
    <mergeCell ref="C5:C7"/>
    <mergeCell ref="A10:H10"/>
    <mergeCell ref="A5:A7"/>
    <mergeCell ref="G2:L2"/>
    <mergeCell ref="H19:H24"/>
    <mergeCell ref="H15:H17"/>
    <mergeCell ref="A12:H12"/>
    <mergeCell ref="A15:A18"/>
    <mergeCell ref="B19:B20"/>
    <mergeCell ref="F6:F7"/>
    <mergeCell ref="A9:H9"/>
    <mergeCell ref="A8:H8"/>
    <mergeCell ref="H5:H7"/>
    <mergeCell ref="A38:H38"/>
    <mergeCell ref="A43:A48"/>
    <mergeCell ref="G43:G48"/>
    <mergeCell ref="G66:G71"/>
    <mergeCell ref="A66:A71"/>
    <mergeCell ref="A78:A83"/>
    <mergeCell ref="G78:G83"/>
    <mergeCell ref="H43:H109"/>
    <mergeCell ref="A49:A54"/>
    <mergeCell ref="A107:A112"/>
  </mergeCells>
  <printOptions/>
  <pageMargins left="0.7086614173228347" right="0.7086614173228347" top="1.1811023622047245" bottom="0.1968503937007874" header="0.31496062992125984" footer="0.31496062992125984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2019-09-26T05:37:14Z</cp:lastPrinted>
  <dcterms:created xsi:type="dcterms:W3CDTF">2014-10-29T06:40:22Z</dcterms:created>
  <dcterms:modified xsi:type="dcterms:W3CDTF">2019-09-26T05:39:19Z</dcterms:modified>
  <cp:category/>
  <cp:version/>
  <cp:contentType/>
  <cp:contentStatus/>
</cp:coreProperties>
</file>