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Прил.на 28.02.2019 год" sheetId="1" r:id="rId1"/>
  </sheets>
  <definedNames>
    <definedName name="_xlnm.Print_Titles" localSheetId="0">'Прил.на 28.02.2019 год'!$4:$9</definedName>
    <definedName name="_xlnm.Print_Area" localSheetId="0">'Прил.на 28.02.2019 год'!$A$1:$P$109</definedName>
  </definedNames>
  <calcPr fullCalcOnLoad="1"/>
</workbook>
</file>

<file path=xl/sharedStrings.xml><?xml version="1.0" encoding="utf-8"?>
<sst xmlns="http://schemas.openxmlformats.org/spreadsheetml/2006/main" count="98" uniqueCount="69">
  <si>
    <t>№</t>
  </si>
  <si>
    <t>Наименование мероприятия</t>
  </si>
  <si>
    <t>Срок  исполне-ния</t>
  </si>
  <si>
    <t>в том числе за счёт средств</t>
  </si>
  <si>
    <t>Исполнители -ответственные за реализацию мероприятий</t>
  </si>
  <si>
    <t>2.1.</t>
  </si>
  <si>
    <t>Ожидаемые результаты</t>
  </si>
  <si>
    <t>МБОУ СОШ№1</t>
  </si>
  <si>
    <t>МБОУ СОШ№2</t>
  </si>
  <si>
    <t>МБОУ ЦВР "Лад"</t>
  </si>
  <si>
    <t>1.1.</t>
  </si>
  <si>
    <t>МКУ "ГКМХ"</t>
  </si>
  <si>
    <t>субсидий и иных межбюджетных трансфертов</t>
  </si>
  <si>
    <t>3.1.</t>
  </si>
  <si>
    <t>Развитие и укрепление материально- технической базы загородного лагеря "Лесной городок", оказывающего услуги по организации отдыха и оздоровления детей</t>
  </si>
  <si>
    <t>МКУ "Комитет по культуре и спорту" (отдел по молодежной политике и вопросам демографии)</t>
  </si>
  <si>
    <t>В том числе:</t>
  </si>
  <si>
    <t>Субвенции</t>
  </si>
  <si>
    <t>Другие собственные доходы</t>
  </si>
  <si>
    <t>Собственные доходы:</t>
  </si>
  <si>
    <t>Внебюджетные средства</t>
  </si>
  <si>
    <t>4.  Мероприятия муниципальной подпрограммы</t>
  </si>
  <si>
    <t xml:space="preserve">Проведение мероприятий по обеспечению санитарно-гигиенического, противоэпидемиологического режима, медицинского осмотра работников и охраны в загородном лагере "Лесной городок". </t>
  </si>
  <si>
    <t>Организация работ по благоустройству территории (капитальное строительство капитальный ремонт, ремонтные работы) загородного лагеря "Лесной городок":</t>
  </si>
  <si>
    <t>Итого по подпрограмме:</t>
  </si>
  <si>
    <t>Итого по разделу 1:</t>
  </si>
  <si>
    <t>Итого по разделу 3:</t>
  </si>
  <si>
    <t>Расходы на проведение оздоровительной кампании
(путевка)</t>
  </si>
  <si>
    <t>2017-2020г.г.</t>
  </si>
  <si>
    <t>Управление образования (ЦВР)</t>
  </si>
  <si>
    <t xml:space="preserve">Организация отдыха и оздоровления детей в лагерях с дневным пребыванием детей    </t>
  </si>
  <si>
    <t>Организация  культурно-экскурсионномго обслуживания в каникулярный период .</t>
  </si>
  <si>
    <t xml:space="preserve"> Удельный вес детей и подростков, охваченных отдыхом в городских оздоровительных лагерях с дневным пребыванием    детей (к общему числу детей от 7 до 17 лет) :  2018 г. - 48% ; 2019 г. - 48%; 2020 -48%                                  </t>
  </si>
  <si>
    <t>Удельный вес детей и подростков, охваченных отдыхом в загородном оздоровительном лагере "Лесной городок"(к общему числу детей от 7 до 17 лет)2018 г. - 18% ;2019 г. -18% ;2020 г. -18%</t>
  </si>
  <si>
    <t>Удельный вес обучающихся общеобразовательных организаций, принявших участие в экскурсионных поездках в каникулярный период за счет средств субсидии из областного бюджета на организацию отдыха детей в каникулярное время (к общему числу обучающихся 1-х - 11-х классов муниципальных общеобразовательных организаций): 2018 г. - 30% ; 2019 г. -30% ;2020 г. -30%</t>
  </si>
  <si>
    <t xml:space="preserve">Цель:  повышение  удовлетворенности  населения  услугами  по  организации  отдыха  и  оздоровления  детей  и  подростков  </t>
  </si>
  <si>
    <t>Организация санаторно- курортного лечения для часто болеющих детей и семей, нуждающихся в особой заботе государства, в санаториях "Мать и дитя" (приобретение путевок)</t>
  </si>
  <si>
    <t>Расходы на обеспечение деятельности (оказания услуг) детского оздоровительного  лагеря "Лесной городок"</t>
  </si>
  <si>
    <t>Цель: Развитие системы загородного оздоровительного лагеря, укрепление  материально-технической базы, обеспечение  безопасности жизни и здоровья детей</t>
  </si>
  <si>
    <t>Задача:  создание  условий  для  обеспечения  безопасного  пребывания  детей  и  подростков  в  загородном  оздоровительном  лагере</t>
  </si>
  <si>
    <t xml:space="preserve">Цель: Организация отдыха и оздоровления детей, оказавшихся в трудной жизненной ситуации  </t>
  </si>
  <si>
    <t xml:space="preserve">Полная или частичная оплата стоимости пребывания детей и подростков из семей, нуждающихся в особой заботе государства,оказавшихся в трудной жизненной ситуации в городских оздоровительных лагерях с дневным пребыванием детей, загородных оздоровительных лагерях;    профильных(специализированных) сменах                                   </t>
  </si>
  <si>
    <t>Задача:  Организация санитарно- курортного оздоровления.Обеспечение мер социальной поддержки  детям и подросткам, нуждающимся в особой заботе государства.</t>
  </si>
  <si>
    <t>Удовлетвлоренность  семей, оказавшихся в трудной жизненной ситуации  услугами по организации отдыха и оздоровления детей в городских оздоровительных лагерях с дневным пребыванием детей,загородных оздоровительных лагерях, профильных (специализированных сменах):   2018 г. - 100% ; 2019 г. - 100%; 2020г. -100%</t>
  </si>
  <si>
    <t>Удовлетворенность потребности населения в санаторно-курортном оздоровлении детей  до 14 лет включительно: 2018 г. - 100% ; 2019 г. - 100%; 2020г. -100%</t>
  </si>
  <si>
    <t>Обеспечение максимальной доступности  услуг организаций отдыха детей и их оздоровления, повышение качества и безопасности отдыха детей , укреплдение материально-технической базы загородного лагеря</t>
  </si>
  <si>
    <t>в том числе</t>
  </si>
  <si>
    <t>Из областного бюджета</t>
  </si>
  <si>
    <t>Из федерального бюджета</t>
  </si>
  <si>
    <t>Всего</t>
  </si>
  <si>
    <t>Задача:  Организация отдыха и оздоровления детей и подростков с дневным пребываанием</t>
  </si>
  <si>
    <t>1.2.</t>
  </si>
  <si>
    <t>2.2.</t>
  </si>
  <si>
    <t>Итого по разделу2:</t>
  </si>
  <si>
    <t>3.2</t>
  </si>
  <si>
    <t>3.3.</t>
  </si>
  <si>
    <t>3.4.</t>
  </si>
  <si>
    <t>3.5.</t>
  </si>
  <si>
    <t>3.6.</t>
  </si>
  <si>
    <t>ЦВР "Лад"- загородный лагерь</t>
  </si>
  <si>
    <t>ЦВР "Лад"- заг лаг (рем АПС)</t>
  </si>
  <si>
    <t>Разработка кадастровой карты-планадля саниторный охраны участка подземного водозабора</t>
  </si>
  <si>
    <t>Объём финансирования (тыс.руб.)</t>
  </si>
  <si>
    <t>Субсидии, иные межбюджетные трансферты</t>
  </si>
  <si>
    <t>МБОУ ДО ЦВР "Лад"</t>
  </si>
  <si>
    <t>1. Организация отдыха и оздоровления детей и подростков ЗАТО г.Радужный Владимисркой области в лагерях дневного пребывания.</t>
  </si>
  <si>
    <t>2. Участие в областных профильных сменах. Организациясанаторно-курортного оздоровления.</t>
  </si>
  <si>
    <t>3. Организация отдыха детей в загородном лагере</t>
  </si>
  <si>
    <t>Приложение № 4 к программе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</si>
</sst>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0000"/>
    <numFmt numFmtId="179" formatCode="0.0"/>
    <numFmt numFmtId="180" formatCode="0.0000"/>
    <numFmt numFmtId="181" formatCode="0.000000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180" fontId="3" fillId="0" borderId="10" xfId="0" applyNumberFormat="1" applyFont="1" applyBorder="1" applyAlignment="1">
      <alignment horizontal="center" vertical="top" wrapText="1"/>
    </xf>
    <xf numFmtId="178" fontId="3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180" fontId="1" fillId="33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Border="1" applyAlignment="1">
      <alignment vertical="top" wrapText="1"/>
    </xf>
    <xf numFmtId="180" fontId="1" fillId="7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180" fontId="1" fillId="7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top" wrapText="1"/>
    </xf>
    <xf numFmtId="180" fontId="50" fillId="0" borderId="10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vertical="top" wrapText="1"/>
    </xf>
    <xf numFmtId="18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177" fontId="51" fillId="0" borderId="10" xfId="0" applyNumberFormat="1" applyFont="1" applyFill="1" applyBorder="1" applyAlignment="1">
      <alignment horizontal="center" vertical="top" wrapText="1"/>
    </xf>
    <xf numFmtId="177" fontId="1" fillId="33" borderId="10" xfId="0" applyNumberFormat="1" applyFont="1" applyFill="1" applyBorder="1" applyAlignment="1">
      <alignment horizontal="center" vertical="top" wrapText="1"/>
    </xf>
    <xf numFmtId="180" fontId="5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177" fontId="1" fillId="0" borderId="10" xfId="0" applyNumberFormat="1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8" fontId="3" fillId="34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52" fillId="0" borderId="10" xfId="0" applyNumberFormat="1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178" fontId="3" fillId="34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180" fontId="3" fillId="0" borderId="10" xfId="0" applyNumberFormat="1" applyFont="1" applyBorder="1" applyAlignment="1">
      <alignment horizontal="center" vertical="top" wrapText="1"/>
    </xf>
    <xf numFmtId="180" fontId="1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49" fontId="1" fillId="0" borderId="10" xfId="43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177" fontId="1" fillId="33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178" fontId="3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177" fontId="1" fillId="0" borderId="10" xfId="0" applyNumberFormat="1" applyFont="1" applyFill="1" applyBorder="1" applyAlignment="1">
      <alignment horizontal="center" vertical="top" wrapText="1"/>
    </xf>
    <xf numFmtId="177" fontId="1" fillId="33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77" fontId="5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tabSelected="1" zoomScaleSheetLayoutView="90" zoomScalePageLayoutView="80" workbookViewId="0" topLeftCell="E1">
      <selection activeCell="A11" sqref="A11:P11"/>
    </sheetView>
  </sheetViews>
  <sheetFormatPr defaultColWidth="9.00390625" defaultRowHeight="12.75"/>
  <cols>
    <col min="1" max="1" width="6.125" style="0" customWidth="1"/>
    <col min="2" max="2" width="42.125" style="0" customWidth="1"/>
    <col min="3" max="3" width="17.125" style="0" customWidth="1"/>
    <col min="4" max="4" width="9.125" style="0" hidden="1" customWidth="1"/>
    <col min="5" max="5" width="16.50390625" style="0" customWidth="1"/>
    <col min="6" max="6" width="1.875" style="0" hidden="1" customWidth="1"/>
    <col min="7" max="7" width="11.50390625" style="0" customWidth="1"/>
    <col min="8" max="8" width="13.875" style="0" customWidth="1"/>
    <col min="9" max="9" width="11.50390625" style="0" customWidth="1"/>
    <col min="10" max="10" width="15.50390625" style="0" customWidth="1"/>
    <col min="11" max="11" width="9.125" style="0" hidden="1" customWidth="1"/>
    <col min="12" max="12" width="13.625" style="0" customWidth="1"/>
    <col min="13" max="13" width="9.125" style="0" hidden="1" customWidth="1"/>
    <col min="14" max="14" width="15.375" style="0" customWidth="1"/>
    <col min="15" max="15" width="23.50390625" style="0" customWidth="1"/>
    <col min="16" max="16" width="38.875" style="0" customWidth="1"/>
  </cols>
  <sheetData>
    <row r="1" spans="1:16" ht="16.5" customHeight="1">
      <c r="A1" s="1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48" t="s">
        <v>68</v>
      </c>
      <c r="O1" s="148"/>
      <c r="P1" s="148"/>
    </row>
    <row r="2" spans="1:16" ht="16.5" customHeight="1">
      <c r="A2" s="1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47"/>
      <c r="O2" s="147"/>
      <c r="P2" s="147"/>
    </row>
    <row r="3" spans="1:16" ht="18.75" customHeight="1">
      <c r="A3" s="2"/>
      <c r="B3" s="5"/>
      <c r="C3" s="7"/>
      <c r="D3" s="7"/>
      <c r="E3" s="8"/>
      <c r="F3" s="7"/>
      <c r="G3" s="7" t="s">
        <v>21</v>
      </c>
      <c r="H3" s="7"/>
      <c r="I3" s="7"/>
      <c r="J3" s="7"/>
      <c r="K3" s="7"/>
      <c r="L3" s="7"/>
      <c r="M3" s="7"/>
      <c r="N3" s="7"/>
      <c r="O3" s="5"/>
      <c r="P3" s="6"/>
    </row>
    <row r="4" spans="1:16" ht="15" customHeight="1">
      <c r="A4" s="89" t="s">
        <v>0</v>
      </c>
      <c r="B4" s="89" t="s">
        <v>1</v>
      </c>
      <c r="C4" s="89" t="s">
        <v>2</v>
      </c>
      <c r="D4" s="89" t="s">
        <v>62</v>
      </c>
      <c r="E4" s="89"/>
      <c r="F4" s="74" t="s">
        <v>3</v>
      </c>
      <c r="G4" s="103" t="s">
        <v>16</v>
      </c>
      <c r="H4" s="103"/>
      <c r="I4" s="103"/>
      <c r="J4" s="103"/>
      <c r="K4" s="103"/>
      <c r="L4" s="103"/>
      <c r="M4" s="108" t="s">
        <v>20</v>
      </c>
      <c r="N4" s="108"/>
      <c r="O4" s="89" t="s">
        <v>4</v>
      </c>
      <c r="P4" s="89" t="s">
        <v>6</v>
      </c>
    </row>
    <row r="5" spans="1:16" ht="15" customHeight="1">
      <c r="A5" s="89"/>
      <c r="B5" s="89"/>
      <c r="C5" s="89"/>
      <c r="D5" s="89"/>
      <c r="E5" s="89"/>
      <c r="F5" s="74"/>
      <c r="G5" s="108" t="s">
        <v>17</v>
      </c>
      <c r="H5" s="103" t="s">
        <v>19</v>
      </c>
      <c r="I5" s="103"/>
      <c r="J5" s="103"/>
      <c r="K5" s="103"/>
      <c r="L5" s="103"/>
      <c r="M5" s="108"/>
      <c r="N5" s="108"/>
      <c r="O5" s="89"/>
      <c r="P5" s="89"/>
    </row>
    <row r="6" spans="1:16" ht="30" customHeight="1">
      <c r="A6" s="89"/>
      <c r="B6" s="89"/>
      <c r="C6" s="89"/>
      <c r="D6" s="89"/>
      <c r="E6" s="89"/>
      <c r="F6" s="74"/>
      <c r="G6" s="108"/>
      <c r="H6" s="101" t="s">
        <v>63</v>
      </c>
      <c r="I6" s="101"/>
      <c r="J6" s="101"/>
      <c r="K6" s="108" t="s">
        <v>18</v>
      </c>
      <c r="L6" s="108"/>
      <c r="M6" s="108"/>
      <c r="N6" s="108"/>
      <c r="O6" s="89"/>
      <c r="P6" s="89"/>
    </row>
    <row r="7" spans="1:16" ht="15" customHeight="1">
      <c r="A7" s="89"/>
      <c r="B7" s="89"/>
      <c r="C7" s="89"/>
      <c r="D7" s="89"/>
      <c r="E7" s="89"/>
      <c r="F7" s="74"/>
      <c r="G7" s="108"/>
      <c r="H7" s="102" t="s">
        <v>49</v>
      </c>
      <c r="I7" s="103" t="s">
        <v>46</v>
      </c>
      <c r="J7" s="103"/>
      <c r="K7" s="108"/>
      <c r="L7" s="108"/>
      <c r="M7" s="108"/>
      <c r="N7" s="108"/>
      <c r="O7" s="89"/>
      <c r="P7" s="89"/>
    </row>
    <row r="8" spans="1:16" ht="54" customHeight="1">
      <c r="A8" s="89"/>
      <c r="B8" s="89"/>
      <c r="C8" s="89"/>
      <c r="D8" s="89"/>
      <c r="E8" s="89"/>
      <c r="F8" s="74" t="s">
        <v>12</v>
      </c>
      <c r="G8" s="108"/>
      <c r="H8" s="102"/>
      <c r="I8" s="75" t="s">
        <v>48</v>
      </c>
      <c r="J8" s="73" t="s">
        <v>47</v>
      </c>
      <c r="K8" s="108"/>
      <c r="L8" s="108"/>
      <c r="M8" s="108"/>
      <c r="N8" s="108"/>
      <c r="O8" s="89"/>
      <c r="P8" s="89"/>
    </row>
    <row r="9" spans="1:16" s="6" customFormat="1" ht="15">
      <c r="A9" s="42">
        <v>1</v>
      </c>
      <c r="B9" s="42">
        <v>2</v>
      </c>
      <c r="C9" s="42">
        <v>3</v>
      </c>
      <c r="D9" s="95">
        <v>4</v>
      </c>
      <c r="E9" s="95"/>
      <c r="F9" s="63">
        <v>5</v>
      </c>
      <c r="G9" s="42">
        <v>5</v>
      </c>
      <c r="H9" s="42">
        <v>6</v>
      </c>
      <c r="I9" s="42">
        <v>7</v>
      </c>
      <c r="J9" s="42">
        <v>8</v>
      </c>
      <c r="K9" s="95">
        <v>9</v>
      </c>
      <c r="L9" s="95"/>
      <c r="M9" s="95">
        <v>10</v>
      </c>
      <c r="N9" s="95"/>
      <c r="O9" s="42">
        <v>11</v>
      </c>
      <c r="P9" s="42">
        <v>12</v>
      </c>
    </row>
    <row r="10" spans="1:16" ht="15">
      <c r="A10" s="77" t="s">
        <v>65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9"/>
    </row>
    <row r="11" spans="1:16" ht="15">
      <c r="A11" s="105" t="s">
        <v>35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</row>
    <row r="12" spans="1:16" ht="16.5" customHeight="1">
      <c r="A12" s="91" t="s">
        <v>50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3"/>
    </row>
    <row r="13" spans="1:16" ht="17.25" customHeight="1">
      <c r="A13" s="96" t="s">
        <v>10</v>
      </c>
      <c r="B13" s="81" t="s">
        <v>30</v>
      </c>
      <c r="C13" s="88">
        <v>2017</v>
      </c>
      <c r="D13" s="88"/>
      <c r="E13" s="106">
        <f>G13+J13+L13+N13</f>
        <v>821.482</v>
      </c>
      <c r="F13" s="106"/>
      <c r="G13" s="11"/>
      <c r="H13" s="11">
        <f>I13+J13</f>
        <v>355</v>
      </c>
      <c r="I13" s="11"/>
      <c r="J13" s="17">
        <v>355</v>
      </c>
      <c r="K13" s="19"/>
      <c r="L13" s="90">
        <v>341.482</v>
      </c>
      <c r="M13" s="90"/>
      <c r="N13" s="17">
        <v>125</v>
      </c>
      <c r="O13" s="34" t="s">
        <v>7</v>
      </c>
      <c r="P13" s="104" t="s">
        <v>32</v>
      </c>
    </row>
    <row r="14" spans="1:16" ht="17.25" customHeight="1">
      <c r="A14" s="97"/>
      <c r="B14" s="81"/>
      <c r="C14" s="88"/>
      <c r="D14" s="88"/>
      <c r="E14" s="106"/>
      <c r="F14" s="106"/>
      <c r="G14" s="11"/>
      <c r="H14" s="11"/>
      <c r="I14" s="11"/>
      <c r="J14" s="17"/>
      <c r="K14" s="19"/>
      <c r="L14" s="107"/>
      <c r="M14" s="107"/>
      <c r="N14" s="17"/>
      <c r="O14" s="35" t="s">
        <v>8</v>
      </c>
      <c r="P14" s="104"/>
    </row>
    <row r="15" spans="1:16" ht="17.25" customHeight="1">
      <c r="A15" s="97"/>
      <c r="B15" s="81"/>
      <c r="C15" s="88"/>
      <c r="D15" s="88"/>
      <c r="E15" s="106"/>
      <c r="F15" s="106"/>
      <c r="G15" s="11"/>
      <c r="H15" s="11"/>
      <c r="I15" s="11"/>
      <c r="J15" s="17"/>
      <c r="K15" s="19"/>
      <c r="L15" s="107"/>
      <c r="M15" s="107"/>
      <c r="N15" s="17"/>
      <c r="O15" s="56" t="s">
        <v>64</v>
      </c>
      <c r="P15" s="104"/>
    </row>
    <row r="16" spans="1:16" ht="17.25" customHeight="1">
      <c r="A16" s="97"/>
      <c r="B16" s="81"/>
      <c r="C16" s="38">
        <v>2018</v>
      </c>
      <c r="D16" s="66"/>
      <c r="E16" s="41">
        <v>936.281</v>
      </c>
      <c r="F16" s="19"/>
      <c r="G16" s="19"/>
      <c r="H16" s="17">
        <f>I16+J16</f>
        <v>263</v>
      </c>
      <c r="I16" s="19"/>
      <c r="J16" s="16">
        <v>263</v>
      </c>
      <c r="K16" s="16"/>
      <c r="L16" s="16">
        <v>277.757</v>
      </c>
      <c r="M16" s="20"/>
      <c r="N16" s="17">
        <v>113</v>
      </c>
      <c r="O16" s="35" t="s">
        <v>7</v>
      </c>
      <c r="P16" s="104"/>
    </row>
    <row r="17" spans="1:16" ht="18" customHeight="1">
      <c r="A17" s="97"/>
      <c r="B17" s="81"/>
      <c r="C17" s="67"/>
      <c r="D17" s="37"/>
      <c r="E17" s="22"/>
      <c r="F17" s="15"/>
      <c r="G17" s="15"/>
      <c r="H17" s="17">
        <f>I17+J17</f>
        <v>110</v>
      </c>
      <c r="I17" s="15"/>
      <c r="J17" s="14">
        <v>110</v>
      </c>
      <c r="K17" s="14"/>
      <c r="L17" s="14">
        <v>82.524</v>
      </c>
      <c r="M17" s="36"/>
      <c r="N17" s="15">
        <v>90</v>
      </c>
      <c r="O17" s="35" t="s">
        <v>8</v>
      </c>
      <c r="P17" s="104"/>
    </row>
    <row r="18" spans="1:16" ht="18" customHeight="1">
      <c r="A18" s="97"/>
      <c r="B18" s="81"/>
      <c r="C18" s="67"/>
      <c r="D18" s="37"/>
      <c r="E18" s="22"/>
      <c r="F18" s="15"/>
      <c r="G18" s="15"/>
      <c r="H18" s="17"/>
      <c r="I18" s="15"/>
      <c r="J18" s="14"/>
      <c r="K18" s="14"/>
      <c r="L18" s="94"/>
      <c r="M18" s="94"/>
      <c r="N18" s="15"/>
      <c r="O18" s="35" t="s">
        <v>9</v>
      </c>
      <c r="P18" s="104"/>
    </row>
    <row r="19" spans="1:16" ht="18.75" customHeight="1">
      <c r="A19" s="97"/>
      <c r="B19" s="81"/>
      <c r="C19" s="38">
        <v>2019</v>
      </c>
      <c r="D19" s="66"/>
      <c r="E19" s="41">
        <f>G19+H19+L19+N19</f>
        <v>882.7570000000001</v>
      </c>
      <c r="F19" s="19"/>
      <c r="G19" s="19"/>
      <c r="H19" s="17">
        <f>I19+J19</f>
        <v>380</v>
      </c>
      <c r="I19" s="19"/>
      <c r="J19" s="16">
        <f>J20+J21</f>
        <v>380</v>
      </c>
      <c r="K19" s="16"/>
      <c r="L19" s="16">
        <v>377.757</v>
      </c>
      <c r="M19" s="16"/>
      <c r="N19" s="17">
        <f>N20+N21</f>
        <v>125</v>
      </c>
      <c r="O19" s="13"/>
      <c r="P19" s="104"/>
    </row>
    <row r="20" spans="1:16" ht="19.5" customHeight="1">
      <c r="A20" s="97"/>
      <c r="B20" s="81"/>
      <c r="C20" s="67"/>
      <c r="D20" s="37"/>
      <c r="E20" s="41">
        <f aca="true" t="shared" si="0" ref="E20:E25">G20+H20+L20+N20</f>
        <v>474.757</v>
      </c>
      <c r="F20" s="19"/>
      <c r="G20" s="19"/>
      <c r="H20" s="17">
        <f aca="true" t="shared" si="1" ref="H20:H25">I20+J20</f>
        <v>205</v>
      </c>
      <c r="I20" s="19"/>
      <c r="J20" s="16">
        <v>205</v>
      </c>
      <c r="K20" s="16"/>
      <c r="L20" s="16">
        <v>202.757</v>
      </c>
      <c r="M20" s="16"/>
      <c r="N20" s="17">
        <v>67</v>
      </c>
      <c r="O20" s="35" t="s">
        <v>7</v>
      </c>
      <c r="P20" s="104"/>
    </row>
    <row r="21" spans="1:16" ht="24" customHeight="1">
      <c r="A21" s="97"/>
      <c r="B21" s="81"/>
      <c r="C21" s="67"/>
      <c r="D21" s="37"/>
      <c r="E21" s="41">
        <f t="shared" si="0"/>
        <v>408</v>
      </c>
      <c r="F21" s="19"/>
      <c r="G21" s="19"/>
      <c r="H21" s="17">
        <f t="shared" si="1"/>
        <v>175</v>
      </c>
      <c r="I21" s="19"/>
      <c r="J21" s="17">
        <v>175</v>
      </c>
      <c r="K21" s="19"/>
      <c r="L21" s="17">
        <v>175</v>
      </c>
      <c r="M21" s="17"/>
      <c r="N21" s="17">
        <v>58</v>
      </c>
      <c r="O21" s="35" t="s">
        <v>8</v>
      </c>
      <c r="P21" s="104"/>
    </row>
    <row r="22" spans="1:16" ht="18" customHeight="1">
      <c r="A22" s="98"/>
      <c r="B22" s="81"/>
      <c r="C22" s="88">
        <v>2020</v>
      </c>
      <c r="D22" s="37"/>
      <c r="E22" s="41">
        <f t="shared" si="0"/>
        <v>505</v>
      </c>
      <c r="F22" s="19"/>
      <c r="G22" s="19"/>
      <c r="H22" s="17">
        <f>I22+J22</f>
        <v>380</v>
      </c>
      <c r="I22" s="19"/>
      <c r="J22" s="17">
        <v>380</v>
      </c>
      <c r="K22" s="19"/>
      <c r="L22" s="17"/>
      <c r="M22" s="19"/>
      <c r="N22" s="17">
        <v>125</v>
      </c>
      <c r="O22" s="35" t="s">
        <v>7</v>
      </c>
      <c r="P22" s="104"/>
    </row>
    <row r="23" spans="1:16" ht="18" customHeight="1">
      <c r="A23" s="98"/>
      <c r="B23" s="81"/>
      <c r="C23" s="88"/>
      <c r="D23" s="37"/>
      <c r="E23" s="41"/>
      <c r="F23" s="19"/>
      <c r="G23" s="19"/>
      <c r="H23" s="17"/>
      <c r="I23" s="19"/>
      <c r="J23" s="19"/>
      <c r="K23" s="19"/>
      <c r="L23" s="19"/>
      <c r="M23" s="19"/>
      <c r="N23" s="19"/>
      <c r="O23" s="35" t="s">
        <v>8</v>
      </c>
      <c r="P23" s="104"/>
    </row>
    <row r="24" spans="1:16" ht="18" customHeight="1">
      <c r="A24" s="98"/>
      <c r="B24" s="81"/>
      <c r="C24" s="88"/>
      <c r="D24" s="37"/>
      <c r="E24" s="41"/>
      <c r="F24" s="19"/>
      <c r="G24" s="19"/>
      <c r="H24" s="17"/>
      <c r="I24" s="19"/>
      <c r="J24" s="19"/>
      <c r="K24" s="19"/>
      <c r="L24" s="19"/>
      <c r="M24" s="19"/>
      <c r="N24" s="19"/>
      <c r="O24" s="56" t="s">
        <v>64</v>
      </c>
      <c r="P24" s="104"/>
    </row>
    <row r="25" spans="1:16" ht="18" customHeight="1">
      <c r="A25" s="98"/>
      <c r="B25" s="81"/>
      <c r="C25" s="88">
        <v>2021</v>
      </c>
      <c r="D25" s="37"/>
      <c r="E25" s="41">
        <f t="shared" si="0"/>
        <v>505</v>
      </c>
      <c r="F25" s="19"/>
      <c r="G25" s="19"/>
      <c r="H25" s="17">
        <f t="shared" si="1"/>
        <v>380</v>
      </c>
      <c r="I25" s="19"/>
      <c r="J25" s="17">
        <v>380</v>
      </c>
      <c r="K25" s="19"/>
      <c r="L25" s="17"/>
      <c r="M25" s="19"/>
      <c r="N25" s="17">
        <v>125</v>
      </c>
      <c r="O25" s="35" t="s">
        <v>7</v>
      </c>
      <c r="P25" s="104"/>
    </row>
    <row r="26" spans="1:16" ht="18" customHeight="1">
      <c r="A26" s="98"/>
      <c r="B26" s="81"/>
      <c r="C26" s="88"/>
      <c r="D26" s="37"/>
      <c r="E26" s="41"/>
      <c r="F26" s="19"/>
      <c r="G26" s="19"/>
      <c r="H26" s="17"/>
      <c r="I26" s="19"/>
      <c r="J26" s="19"/>
      <c r="K26" s="19"/>
      <c r="L26" s="19"/>
      <c r="M26" s="19"/>
      <c r="N26" s="19"/>
      <c r="O26" s="35" t="s">
        <v>8</v>
      </c>
      <c r="P26" s="104"/>
    </row>
    <row r="27" spans="1:16" ht="18" customHeight="1">
      <c r="A27" s="99"/>
      <c r="B27" s="81"/>
      <c r="C27" s="88"/>
      <c r="D27" s="37"/>
      <c r="E27" s="41"/>
      <c r="F27" s="19"/>
      <c r="G27" s="19"/>
      <c r="H27" s="17"/>
      <c r="I27" s="19"/>
      <c r="J27" s="19"/>
      <c r="K27" s="19"/>
      <c r="L27" s="19"/>
      <c r="M27" s="19"/>
      <c r="N27" s="19"/>
      <c r="O27" s="35" t="s">
        <v>9</v>
      </c>
      <c r="P27" s="104"/>
    </row>
    <row r="28" spans="1:16" ht="27" customHeight="1">
      <c r="A28" s="149" t="s">
        <v>51</v>
      </c>
      <c r="B28" s="81" t="s">
        <v>31</v>
      </c>
      <c r="C28" s="88">
        <v>2017</v>
      </c>
      <c r="D28" s="88"/>
      <c r="E28" s="106">
        <v>642</v>
      </c>
      <c r="F28" s="106"/>
      <c r="G28" s="11"/>
      <c r="H28" s="17">
        <f>I28+J28</f>
        <v>642</v>
      </c>
      <c r="I28" s="11"/>
      <c r="J28" s="17">
        <v>642</v>
      </c>
      <c r="K28" s="19"/>
      <c r="L28" s="90"/>
      <c r="M28" s="90"/>
      <c r="N28" s="17"/>
      <c r="O28" s="114" t="s">
        <v>9</v>
      </c>
      <c r="P28" s="146" t="s">
        <v>34</v>
      </c>
    </row>
    <row r="29" spans="1:16" ht="25.5" customHeight="1">
      <c r="A29" s="149"/>
      <c r="B29" s="81"/>
      <c r="C29" s="38">
        <v>2018</v>
      </c>
      <c r="D29" s="66"/>
      <c r="E29" s="41">
        <v>642</v>
      </c>
      <c r="F29" s="19"/>
      <c r="G29" s="17"/>
      <c r="H29" s="17">
        <f>I29+J29</f>
        <v>642</v>
      </c>
      <c r="I29" s="17"/>
      <c r="J29" s="16">
        <v>642</v>
      </c>
      <c r="K29" s="19"/>
      <c r="L29" s="107"/>
      <c r="M29" s="107"/>
      <c r="N29" s="17"/>
      <c r="O29" s="115"/>
      <c r="P29" s="146"/>
    </row>
    <row r="30" spans="1:16" ht="25.5" customHeight="1">
      <c r="A30" s="149"/>
      <c r="B30" s="81"/>
      <c r="C30" s="38">
        <v>2019</v>
      </c>
      <c r="D30" s="66"/>
      <c r="E30" s="41">
        <f>G30+H30</f>
        <v>701</v>
      </c>
      <c r="F30" s="41"/>
      <c r="G30" s="18"/>
      <c r="H30" s="18">
        <f aca="true" t="shared" si="2" ref="H30:H35">I30+J30</f>
        <v>701</v>
      </c>
      <c r="I30" s="18"/>
      <c r="J30" s="18">
        <v>701</v>
      </c>
      <c r="K30" s="19"/>
      <c r="L30" s="19"/>
      <c r="M30" s="19"/>
      <c r="N30" s="19"/>
      <c r="O30" s="115"/>
      <c r="P30" s="146"/>
    </row>
    <row r="31" spans="1:16" ht="30" customHeight="1">
      <c r="A31" s="149"/>
      <c r="B31" s="81"/>
      <c r="C31" s="68">
        <v>2020</v>
      </c>
      <c r="D31" s="69"/>
      <c r="E31" s="41">
        <f>G31+H31</f>
        <v>701</v>
      </c>
      <c r="F31" s="22"/>
      <c r="G31" s="22"/>
      <c r="H31" s="18">
        <f t="shared" si="2"/>
        <v>701</v>
      </c>
      <c r="I31" s="22"/>
      <c r="J31" s="22">
        <v>701</v>
      </c>
      <c r="K31" s="15"/>
      <c r="L31" s="15"/>
      <c r="M31" s="15"/>
      <c r="N31" s="15"/>
      <c r="O31" s="115"/>
      <c r="P31" s="146"/>
    </row>
    <row r="32" spans="1:16" ht="24.75" customHeight="1">
      <c r="A32" s="149"/>
      <c r="B32" s="81"/>
      <c r="C32" s="68">
        <v>2021</v>
      </c>
      <c r="D32" s="69"/>
      <c r="E32" s="11">
        <f>G32+H32</f>
        <v>701</v>
      </c>
      <c r="F32" s="15"/>
      <c r="G32" s="15"/>
      <c r="H32" s="17">
        <f t="shared" si="2"/>
        <v>701</v>
      </c>
      <c r="I32" s="15"/>
      <c r="J32" s="15">
        <v>701</v>
      </c>
      <c r="K32" s="15"/>
      <c r="L32" s="15"/>
      <c r="M32" s="15"/>
      <c r="N32" s="15"/>
      <c r="O32" s="116"/>
      <c r="P32" s="146"/>
    </row>
    <row r="33" spans="1:16" ht="17.25" customHeight="1">
      <c r="A33" s="112" t="s">
        <v>25</v>
      </c>
      <c r="B33" s="112"/>
      <c r="C33" s="38">
        <v>2017</v>
      </c>
      <c r="D33" s="38"/>
      <c r="E33" s="11">
        <f>J33+L33+N33</f>
        <v>1463.482</v>
      </c>
      <c r="F33" s="11"/>
      <c r="G33" s="11"/>
      <c r="H33" s="11">
        <f t="shared" si="2"/>
        <v>997</v>
      </c>
      <c r="I33" s="11"/>
      <c r="J33" s="39">
        <f>J13+J28</f>
        <v>997</v>
      </c>
      <c r="K33" s="40"/>
      <c r="L33" s="41">
        <f>L13+L28</f>
        <v>341.482</v>
      </c>
      <c r="M33" s="17"/>
      <c r="N33" s="11">
        <f>N13+N28</f>
        <v>125</v>
      </c>
      <c r="O33" s="81"/>
      <c r="P33" s="81"/>
    </row>
    <row r="34" spans="1:16" ht="16.5" customHeight="1">
      <c r="A34" s="112"/>
      <c r="B34" s="112"/>
      <c r="C34" s="38">
        <v>2018</v>
      </c>
      <c r="D34" s="38"/>
      <c r="E34" s="41">
        <f>J34+L34+N34</f>
        <v>1578.281</v>
      </c>
      <c r="F34" s="11"/>
      <c r="G34" s="11"/>
      <c r="H34" s="11">
        <f t="shared" si="2"/>
        <v>1015</v>
      </c>
      <c r="I34" s="11"/>
      <c r="J34" s="39">
        <f>J16+J17+J29</f>
        <v>1015</v>
      </c>
      <c r="K34" s="19"/>
      <c r="L34" s="41">
        <f>L16+L17+L29</f>
        <v>360.281</v>
      </c>
      <c r="M34" s="17"/>
      <c r="N34" s="11">
        <f>N16+N17+N29</f>
        <v>203</v>
      </c>
      <c r="O34" s="81"/>
      <c r="P34" s="81"/>
    </row>
    <row r="35" spans="1:16" ht="18" customHeight="1">
      <c r="A35" s="112"/>
      <c r="B35" s="112"/>
      <c r="C35" s="38">
        <v>2019</v>
      </c>
      <c r="D35" s="38"/>
      <c r="E35" s="41">
        <f>J35+L35+N35</f>
        <v>1583.757</v>
      </c>
      <c r="F35" s="41"/>
      <c r="G35" s="41"/>
      <c r="H35" s="41">
        <f t="shared" si="2"/>
        <v>1081</v>
      </c>
      <c r="I35" s="41"/>
      <c r="J35" s="39">
        <f>J19+J30</f>
        <v>1081</v>
      </c>
      <c r="K35" s="40"/>
      <c r="L35" s="41">
        <f>L19+L30</f>
        <v>377.757</v>
      </c>
      <c r="M35" s="20"/>
      <c r="N35" s="41">
        <f>N19+N30</f>
        <v>125</v>
      </c>
      <c r="O35" s="81"/>
      <c r="P35" s="81"/>
    </row>
    <row r="36" spans="1:16" ht="18" customHeight="1">
      <c r="A36" s="112"/>
      <c r="B36" s="112"/>
      <c r="C36" s="38">
        <v>2020</v>
      </c>
      <c r="D36" s="38"/>
      <c r="E36" s="11">
        <f aca="true" t="shared" si="3" ref="E36:M36">E22+E31</f>
        <v>1206</v>
      </c>
      <c r="F36" s="11">
        <f t="shared" si="3"/>
        <v>0</v>
      </c>
      <c r="G36" s="11">
        <f t="shared" si="3"/>
        <v>0</v>
      </c>
      <c r="H36" s="11">
        <f t="shared" si="3"/>
        <v>1081</v>
      </c>
      <c r="I36" s="11">
        <f t="shared" si="3"/>
        <v>0</v>
      </c>
      <c r="J36" s="11">
        <f t="shared" si="3"/>
        <v>1081</v>
      </c>
      <c r="K36" s="11">
        <f t="shared" si="3"/>
        <v>0</v>
      </c>
      <c r="L36" s="11">
        <f t="shared" si="3"/>
        <v>0</v>
      </c>
      <c r="M36" s="11">
        <f t="shared" si="3"/>
        <v>0</v>
      </c>
      <c r="N36" s="11">
        <f>N22+N31</f>
        <v>125</v>
      </c>
      <c r="O36" s="29"/>
      <c r="P36" s="29"/>
    </row>
    <row r="37" spans="1:16" ht="21.75" customHeight="1">
      <c r="A37" s="112"/>
      <c r="B37" s="112"/>
      <c r="C37" s="38">
        <v>2021</v>
      </c>
      <c r="D37" s="38"/>
      <c r="E37" s="11">
        <f aca="true" t="shared" si="4" ref="E37:M37">E25+E32</f>
        <v>1206</v>
      </c>
      <c r="F37" s="11">
        <f t="shared" si="4"/>
        <v>0</v>
      </c>
      <c r="G37" s="11">
        <f t="shared" si="4"/>
        <v>0</v>
      </c>
      <c r="H37" s="11">
        <f t="shared" si="4"/>
        <v>1081</v>
      </c>
      <c r="I37" s="11">
        <f t="shared" si="4"/>
        <v>0</v>
      </c>
      <c r="J37" s="11">
        <f t="shared" si="4"/>
        <v>1081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>N25+N32</f>
        <v>125</v>
      </c>
      <c r="O37" s="29"/>
      <c r="P37" s="29"/>
    </row>
    <row r="38" spans="1:16" ht="24" customHeight="1">
      <c r="A38" s="95" t="s">
        <v>66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35"/>
    </row>
    <row r="39" spans="1:16" ht="17.25" customHeight="1">
      <c r="A39" s="105" t="s">
        <v>40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35"/>
    </row>
    <row r="40" spans="1:16" ht="18" customHeight="1">
      <c r="A40" s="105" t="s">
        <v>42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35"/>
    </row>
    <row r="41" spans="1:16" ht="13.5" customHeight="1">
      <c r="A41" s="81" t="s">
        <v>5</v>
      </c>
      <c r="B41" s="81" t="s">
        <v>36</v>
      </c>
      <c r="C41" s="113">
        <v>2017</v>
      </c>
      <c r="D41" s="42"/>
      <c r="E41" s="109">
        <f>L41</f>
        <v>93.28</v>
      </c>
      <c r="F41" s="35"/>
      <c r="G41" s="81"/>
      <c r="H41" s="104">
        <f>I41+J41</f>
        <v>0</v>
      </c>
      <c r="I41" s="81"/>
      <c r="J41" s="95"/>
      <c r="K41" s="35"/>
      <c r="L41" s="111">
        <v>93.28</v>
      </c>
      <c r="M41" s="35"/>
      <c r="N41" s="81"/>
      <c r="O41" s="104" t="s">
        <v>15</v>
      </c>
      <c r="P41" s="104" t="s">
        <v>44</v>
      </c>
    </row>
    <row r="42" spans="1:16" ht="7.5" customHeight="1">
      <c r="A42" s="81"/>
      <c r="B42" s="81"/>
      <c r="C42" s="113"/>
      <c r="D42" s="44"/>
      <c r="E42" s="109"/>
      <c r="F42" s="35"/>
      <c r="G42" s="81"/>
      <c r="H42" s="104"/>
      <c r="I42" s="81"/>
      <c r="J42" s="95"/>
      <c r="K42" s="35"/>
      <c r="L42" s="111"/>
      <c r="M42" s="35"/>
      <c r="N42" s="81"/>
      <c r="O42" s="104"/>
      <c r="P42" s="104"/>
    </row>
    <row r="43" spans="1:16" ht="13.5" customHeight="1">
      <c r="A43" s="81"/>
      <c r="B43" s="81"/>
      <c r="C43" s="113">
        <v>2018</v>
      </c>
      <c r="D43" s="44"/>
      <c r="E43" s="109">
        <f>L43</f>
        <v>110.2</v>
      </c>
      <c r="F43" s="35"/>
      <c r="G43" s="81"/>
      <c r="H43" s="104">
        <f>I43+J43</f>
        <v>0</v>
      </c>
      <c r="I43" s="81"/>
      <c r="J43" s="95"/>
      <c r="K43" s="35"/>
      <c r="L43" s="135">
        <v>110.2</v>
      </c>
      <c r="M43" s="35"/>
      <c r="N43" s="81"/>
      <c r="O43" s="104"/>
      <c r="P43" s="104"/>
    </row>
    <row r="44" spans="1:16" ht="9.75" customHeight="1">
      <c r="A44" s="81"/>
      <c r="B44" s="81"/>
      <c r="C44" s="113"/>
      <c r="D44" s="44"/>
      <c r="E44" s="109"/>
      <c r="F44" s="35"/>
      <c r="G44" s="81"/>
      <c r="H44" s="104"/>
      <c r="I44" s="81"/>
      <c r="J44" s="95"/>
      <c r="K44" s="35"/>
      <c r="L44" s="135"/>
      <c r="M44" s="35"/>
      <c r="N44" s="81"/>
      <c r="O44" s="104"/>
      <c r="P44" s="104"/>
    </row>
    <row r="45" spans="1:16" ht="7.5" customHeight="1">
      <c r="A45" s="81"/>
      <c r="B45" s="81"/>
      <c r="C45" s="113">
        <v>2019</v>
      </c>
      <c r="D45" s="44"/>
      <c r="E45" s="136">
        <f>L45</f>
        <v>97.3</v>
      </c>
      <c r="F45" s="28"/>
      <c r="G45" s="83"/>
      <c r="H45" s="80">
        <f>I45+J45</f>
        <v>0</v>
      </c>
      <c r="I45" s="83"/>
      <c r="J45" s="110"/>
      <c r="K45" s="28"/>
      <c r="L45" s="111">
        <v>97.3</v>
      </c>
      <c r="M45" s="28"/>
      <c r="N45" s="83"/>
      <c r="O45" s="104"/>
      <c r="P45" s="104"/>
    </row>
    <row r="46" spans="1:16" ht="9.75" customHeight="1">
      <c r="A46" s="81"/>
      <c r="B46" s="81"/>
      <c r="C46" s="113"/>
      <c r="D46" s="44"/>
      <c r="E46" s="136"/>
      <c r="F46" s="28"/>
      <c r="G46" s="83"/>
      <c r="H46" s="80"/>
      <c r="I46" s="83"/>
      <c r="J46" s="110"/>
      <c r="K46" s="28"/>
      <c r="L46" s="111"/>
      <c r="M46" s="28"/>
      <c r="N46" s="83"/>
      <c r="O46" s="104"/>
      <c r="P46" s="104"/>
    </row>
    <row r="47" spans="1:16" ht="16.5" customHeight="1">
      <c r="A47" s="81"/>
      <c r="B47" s="81"/>
      <c r="C47" s="43">
        <v>2020</v>
      </c>
      <c r="D47" s="44"/>
      <c r="E47" s="70">
        <f>J47+L47+N47</f>
        <v>97.3</v>
      </c>
      <c r="F47" s="35"/>
      <c r="G47" s="35"/>
      <c r="H47" s="33">
        <f>I47+J47</f>
        <v>0</v>
      </c>
      <c r="I47" s="35"/>
      <c r="J47" s="42"/>
      <c r="K47" s="35"/>
      <c r="L47" s="32">
        <v>97.3</v>
      </c>
      <c r="M47" s="35"/>
      <c r="N47" s="29"/>
      <c r="O47" s="104"/>
      <c r="P47" s="104"/>
    </row>
    <row r="48" spans="1:16" ht="19.5" customHeight="1">
      <c r="A48" s="81"/>
      <c r="B48" s="81"/>
      <c r="C48" s="43">
        <v>2021</v>
      </c>
      <c r="D48" s="44"/>
      <c r="E48" s="70">
        <f>J48+L48+N48</f>
        <v>97.3</v>
      </c>
      <c r="F48" s="35"/>
      <c r="G48" s="35"/>
      <c r="H48" s="33">
        <f>I48+J48</f>
        <v>0</v>
      </c>
      <c r="I48" s="35"/>
      <c r="J48" s="42"/>
      <c r="K48" s="35"/>
      <c r="L48" s="32">
        <v>97.3</v>
      </c>
      <c r="M48" s="35"/>
      <c r="N48" s="29"/>
      <c r="O48" s="104"/>
      <c r="P48" s="104"/>
    </row>
    <row r="49" spans="1:16" ht="24" customHeight="1">
      <c r="A49" s="81" t="s">
        <v>52</v>
      </c>
      <c r="B49" s="81" t="s">
        <v>41</v>
      </c>
      <c r="C49" s="113">
        <v>2017</v>
      </c>
      <c r="D49" s="113"/>
      <c r="E49" s="109">
        <f>J49+L49</f>
        <v>40</v>
      </c>
      <c r="F49" s="33"/>
      <c r="G49" s="104"/>
      <c r="H49" s="104">
        <f aca="true" t="shared" si="5" ref="H49:H62">I49+J49</f>
        <v>0</v>
      </c>
      <c r="I49" s="104"/>
      <c r="J49" s="145"/>
      <c r="K49" s="33"/>
      <c r="L49" s="135">
        <v>40</v>
      </c>
      <c r="M49" s="35"/>
      <c r="N49" s="81"/>
      <c r="O49" s="104" t="s">
        <v>29</v>
      </c>
      <c r="P49" s="81" t="s">
        <v>43</v>
      </c>
    </row>
    <row r="50" spans="1:16" ht="18" customHeight="1">
      <c r="A50" s="81"/>
      <c r="B50" s="81"/>
      <c r="C50" s="113"/>
      <c r="D50" s="113"/>
      <c r="E50" s="109"/>
      <c r="F50" s="33"/>
      <c r="G50" s="104"/>
      <c r="H50" s="104"/>
      <c r="I50" s="104"/>
      <c r="J50" s="145"/>
      <c r="K50" s="33"/>
      <c r="L50" s="135"/>
      <c r="M50" s="35"/>
      <c r="N50" s="81"/>
      <c r="O50" s="104"/>
      <c r="P50" s="81"/>
    </row>
    <row r="51" spans="1:16" ht="66" customHeight="1" hidden="1" thickBot="1">
      <c r="A51" s="81"/>
      <c r="B51" s="81"/>
      <c r="C51" s="113">
        <v>2018</v>
      </c>
      <c r="D51" s="113"/>
      <c r="E51" s="109">
        <f>L51+L52+J52</f>
        <v>40</v>
      </c>
      <c r="F51" s="33"/>
      <c r="G51" s="33"/>
      <c r="H51" s="33">
        <f t="shared" si="5"/>
        <v>0</v>
      </c>
      <c r="I51" s="33"/>
      <c r="J51" s="46"/>
      <c r="K51" s="33"/>
      <c r="L51" s="32">
        <v>0</v>
      </c>
      <c r="M51" s="35"/>
      <c r="N51" s="35"/>
      <c r="O51" s="104"/>
      <c r="P51" s="81"/>
    </row>
    <row r="52" spans="1:16" ht="26.25" customHeight="1">
      <c r="A52" s="81"/>
      <c r="B52" s="81"/>
      <c r="C52" s="113"/>
      <c r="D52" s="113"/>
      <c r="E52" s="109"/>
      <c r="F52" s="33"/>
      <c r="G52" s="33"/>
      <c r="H52" s="33">
        <f t="shared" si="5"/>
        <v>0</v>
      </c>
      <c r="I52" s="33"/>
      <c r="J52" s="46">
        <v>0</v>
      </c>
      <c r="K52" s="33"/>
      <c r="L52" s="32">
        <v>40</v>
      </c>
      <c r="M52" s="35"/>
      <c r="N52" s="35"/>
      <c r="O52" s="104"/>
      <c r="P52" s="81"/>
    </row>
    <row r="53" spans="1:16" ht="60" customHeight="1" hidden="1" thickBot="1">
      <c r="A53" s="81"/>
      <c r="B53" s="81"/>
      <c r="C53" s="113">
        <v>2019</v>
      </c>
      <c r="D53" s="113"/>
      <c r="E53" s="136">
        <f>L53+J54+L54</f>
        <v>40</v>
      </c>
      <c r="F53" s="48"/>
      <c r="G53" s="48"/>
      <c r="H53" s="48">
        <f t="shared" si="5"/>
        <v>0</v>
      </c>
      <c r="I53" s="48"/>
      <c r="J53" s="47"/>
      <c r="K53" s="48"/>
      <c r="L53" s="31">
        <v>0</v>
      </c>
      <c r="M53" s="35"/>
      <c r="N53" s="35"/>
      <c r="O53" s="104"/>
      <c r="P53" s="81"/>
    </row>
    <row r="54" spans="1:16" ht="26.25" customHeight="1">
      <c r="A54" s="81"/>
      <c r="B54" s="81"/>
      <c r="C54" s="113"/>
      <c r="D54" s="113"/>
      <c r="E54" s="136"/>
      <c r="F54" s="48"/>
      <c r="G54" s="48"/>
      <c r="H54" s="48">
        <f t="shared" si="5"/>
        <v>0</v>
      </c>
      <c r="I54" s="48"/>
      <c r="J54" s="47">
        <v>0</v>
      </c>
      <c r="K54" s="48"/>
      <c r="L54" s="31">
        <v>40</v>
      </c>
      <c r="M54" s="35"/>
      <c r="N54" s="35"/>
      <c r="O54" s="104"/>
      <c r="P54" s="81"/>
    </row>
    <row r="55" spans="1:16" ht="48" customHeight="1" hidden="1" thickBot="1">
      <c r="A55" s="81"/>
      <c r="B55" s="81"/>
      <c r="C55" s="44">
        <v>2020</v>
      </c>
      <c r="D55" s="43"/>
      <c r="E55" s="109">
        <f>H56+G56</f>
        <v>0</v>
      </c>
      <c r="F55" s="33"/>
      <c r="G55" s="33"/>
      <c r="H55" s="33">
        <f t="shared" si="5"/>
        <v>0</v>
      </c>
      <c r="I55" s="33"/>
      <c r="J55" s="46"/>
      <c r="K55" s="33"/>
      <c r="L55" s="32">
        <v>60</v>
      </c>
      <c r="M55" s="35"/>
      <c r="N55" s="35"/>
      <c r="O55" s="104"/>
      <c r="P55" s="81"/>
    </row>
    <row r="56" spans="1:16" ht="22.5" customHeight="1">
      <c r="A56" s="81"/>
      <c r="B56" s="81"/>
      <c r="C56" s="43">
        <v>2020</v>
      </c>
      <c r="D56" s="43"/>
      <c r="E56" s="109"/>
      <c r="F56" s="33"/>
      <c r="G56" s="33"/>
      <c r="H56" s="33">
        <f t="shared" si="5"/>
        <v>0</v>
      </c>
      <c r="I56" s="33"/>
      <c r="J56" s="46"/>
      <c r="K56" s="33"/>
      <c r="L56" s="32">
        <v>0</v>
      </c>
      <c r="M56" s="29"/>
      <c r="N56" s="29"/>
      <c r="O56" s="104"/>
      <c r="P56" s="81"/>
    </row>
    <row r="57" spans="1:16" ht="24.75" customHeight="1">
      <c r="A57" s="81"/>
      <c r="B57" s="81"/>
      <c r="C57" s="43">
        <v>2021</v>
      </c>
      <c r="D57" s="43"/>
      <c r="E57" s="70">
        <f>G57+H57</f>
        <v>0</v>
      </c>
      <c r="F57" s="33"/>
      <c r="G57" s="33"/>
      <c r="H57" s="33">
        <f t="shared" si="5"/>
        <v>0</v>
      </c>
      <c r="I57" s="33"/>
      <c r="J57" s="46">
        <v>0</v>
      </c>
      <c r="K57" s="33"/>
      <c r="L57" s="45">
        <v>0</v>
      </c>
      <c r="M57" s="35"/>
      <c r="N57" s="35"/>
      <c r="O57" s="104"/>
      <c r="P57" s="81"/>
    </row>
    <row r="58" spans="1:16" ht="21.75" customHeight="1">
      <c r="A58" s="112" t="s">
        <v>53</v>
      </c>
      <c r="B58" s="112"/>
      <c r="C58" s="42">
        <v>2017</v>
      </c>
      <c r="D58" s="42"/>
      <c r="E58" s="11">
        <f>J58+L58+N58</f>
        <v>133.28</v>
      </c>
      <c r="F58" s="11"/>
      <c r="G58" s="11"/>
      <c r="H58" s="29">
        <f t="shared" si="5"/>
        <v>0</v>
      </c>
      <c r="I58" s="11"/>
      <c r="J58" s="39"/>
      <c r="K58" s="40"/>
      <c r="L58" s="41">
        <f>L41+L49</f>
        <v>133.28</v>
      </c>
      <c r="M58" s="17"/>
      <c r="N58" s="11"/>
      <c r="O58" s="81"/>
      <c r="P58" s="81"/>
    </row>
    <row r="59" spans="1:16" ht="22.5" customHeight="1">
      <c r="A59" s="112"/>
      <c r="B59" s="112"/>
      <c r="C59" s="42">
        <v>2018</v>
      </c>
      <c r="D59" s="42"/>
      <c r="E59" s="11">
        <f>J59+L59+N59</f>
        <v>150.2</v>
      </c>
      <c r="F59" s="11"/>
      <c r="G59" s="11"/>
      <c r="H59" s="29">
        <f t="shared" si="5"/>
        <v>0</v>
      </c>
      <c r="I59" s="11"/>
      <c r="J59" s="41"/>
      <c r="K59" s="19"/>
      <c r="L59" s="11">
        <f>L43+L52</f>
        <v>150.2</v>
      </c>
      <c r="M59" s="17"/>
      <c r="N59" s="11"/>
      <c r="O59" s="81"/>
      <c r="P59" s="81"/>
    </row>
    <row r="60" spans="1:16" ht="21" customHeight="1">
      <c r="A60" s="112"/>
      <c r="B60" s="112"/>
      <c r="C60" s="42">
        <v>2019</v>
      </c>
      <c r="D60" s="42"/>
      <c r="E60" s="41">
        <f>J60+L60+N60</f>
        <v>137.3</v>
      </c>
      <c r="F60" s="41"/>
      <c r="G60" s="41"/>
      <c r="H60" s="49">
        <f t="shared" si="5"/>
        <v>0</v>
      </c>
      <c r="I60" s="41"/>
      <c r="J60" s="41"/>
      <c r="K60" s="40"/>
      <c r="L60" s="41">
        <f>L45+L54</f>
        <v>137.3</v>
      </c>
      <c r="M60" s="17"/>
      <c r="N60" s="11"/>
      <c r="O60" s="81"/>
      <c r="P60" s="81"/>
    </row>
    <row r="61" spans="1:16" ht="21" customHeight="1">
      <c r="A61" s="112"/>
      <c r="B61" s="112"/>
      <c r="C61" s="42">
        <v>2020</v>
      </c>
      <c r="D61" s="42"/>
      <c r="E61" s="11">
        <f>J61+L61+N61</f>
        <v>97.3</v>
      </c>
      <c r="F61" s="11"/>
      <c r="G61" s="11"/>
      <c r="H61" s="29">
        <f t="shared" si="5"/>
        <v>0</v>
      </c>
      <c r="I61" s="11"/>
      <c r="J61" s="11"/>
      <c r="K61" s="19"/>
      <c r="L61" s="11">
        <f>L47+L56</f>
        <v>97.3</v>
      </c>
      <c r="M61" s="17"/>
      <c r="N61" s="11"/>
      <c r="O61" s="81"/>
      <c r="P61" s="81"/>
    </row>
    <row r="62" spans="1:16" ht="22.5" customHeight="1">
      <c r="A62" s="112"/>
      <c r="B62" s="112"/>
      <c r="C62" s="42">
        <v>2021</v>
      </c>
      <c r="D62" s="42"/>
      <c r="E62" s="11">
        <f>J62+L62+N62</f>
        <v>97.3</v>
      </c>
      <c r="F62" s="11"/>
      <c r="G62" s="11"/>
      <c r="H62" s="29">
        <f t="shared" si="5"/>
        <v>0</v>
      </c>
      <c r="I62" s="11"/>
      <c r="J62" s="11"/>
      <c r="K62" s="19"/>
      <c r="L62" s="11">
        <f>L48+L57</f>
        <v>97.3</v>
      </c>
      <c r="M62" s="17"/>
      <c r="N62" s="11"/>
      <c r="O62" s="81"/>
      <c r="P62" s="81"/>
    </row>
    <row r="63" spans="1:16" ht="19.5" customHeight="1" thickBot="1">
      <c r="A63" s="137" t="s">
        <v>67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9"/>
    </row>
    <row r="64" spans="1:16" ht="19.5" customHeight="1">
      <c r="A64" s="120" t="s">
        <v>38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2"/>
    </row>
    <row r="65" spans="1:16" ht="19.5" customHeight="1">
      <c r="A65" s="140" t="s">
        <v>39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2"/>
    </row>
    <row r="66" spans="1:16" ht="19.5" customHeight="1">
      <c r="A66" s="83" t="s">
        <v>13</v>
      </c>
      <c r="B66" s="83" t="s">
        <v>37</v>
      </c>
      <c r="C66" s="110">
        <v>2017</v>
      </c>
      <c r="D66" s="110"/>
      <c r="E66" s="82">
        <f>J66+L66+N66</f>
        <v>3256.791</v>
      </c>
      <c r="F66" s="82"/>
      <c r="G66" s="82"/>
      <c r="H66" s="25">
        <f>I66+J66</f>
        <v>0</v>
      </c>
      <c r="I66" s="25"/>
      <c r="J66" s="134">
        <v>0</v>
      </c>
      <c r="K66" s="49"/>
      <c r="L66" s="143">
        <v>3256.791</v>
      </c>
      <c r="M66" s="143"/>
      <c r="N66" s="144">
        <v>0</v>
      </c>
      <c r="O66" s="124" t="s">
        <v>64</v>
      </c>
      <c r="P66" s="80" t="s">
        <v>33</v>
      </c>
    </row>
    <row r="67" spans="1:16" ht="15" customHeight="1">
      <c r="A67" s="83"/>
      <c r="B67" s="83"/>
      <c r="C67" s="110"/>
      <c r="D67" s="110"/>
      <c r="E67" s="82"/>
      <c r="F67" s="82"/>
      <c r="G67" s="82"/>
      <c r="H67" s="25">
        <f aca="true" t="shared" si="6" ref="H67:H102">I67+J67</f>
        <v>0</v>
      </c>
      <c r="I67" s="25"/>
      <c r="J67" s="134"/>
      <c r="K67" s="23"/>
      <c r="L67" s="143"/>
      <c r="M67" s="143"/>
      <c r="N67" s="144"/>
      <c r="O67" s="124"/>
      <c r="P67" s="80"/>
    </row>
    <row r="68" spans="1:16" ht="17.25" customHeight="1">
      <c r="A68" s="83"/>
      <c r="B68" s="83"/>
      <c r="C68" s="110"/>
      <c r="D68" s="110"/>
      <c r="E68" s="82"/>
      <c r="F68" s="82"/>
      <c r="G68" s="82"/>
      <c r="H68" s="25">
        <f t="shared" si="6"/>
        <v>0</v>
      </c>
      <c r="I68" s="25"/>
      <c r="J68" s="134"/>
      <c r="K68" s="21"/>
      <c r="L68" s="143"/>
      <c r="M68" s="143"/>
      <c r="N68" s="144"/>
      <c r="O68" s="124"/>
      <c r="P68" s="80"/>
    </row>
    <row r="69" spans="1:16" ht="19.5" customHeight="1">
      <c r="A69" s="83"/>
      <c r="B69" s="83"/>
      <c r="C69" s="23">
        <v>2018</v>
      </c>
      <c r="D69" s="23"/>
      <c r="E69" s="25">
        <f aca="true" t="shared" si="7" ref="E69:E77">J69+L69+N69</f>
        <v>3070.76057</v>
      </c>
      <c r="F69" s="25"/>
      <c r="G69" s="51"/>
      <c r="H69" s="25">
        <f t="shared" si="6"/>
        <v>0</v>
      </c>
      <c r="I69" s="51"/>
      <c r="J69" s="21">
        <v>0</v>
      </c>
      <c r="K69" s="21"/>
      <c r="L69" s="125">
        <f>3553.319-482.55843</f>
        <v>3070.76057</v>
      </c>
      <c r="M69" s="125"/>
      <c r="N69" s="50">
        <v>0</v>
      </c>
      <c r="O69" s="56" t="s">
        <v>64</v>
      </c>
      <c r="P69" s="80"/>
    </row>
    <row r="70" spans="1:16" ht="19.5" customHeight="1">
      <c r="A70" s="83"/>
      <c r="B70" s="83"/>
      <c r="C70" s="110">
        <v>2019</v>
      </c>
      <c r="D70" s="110"/>
      <c r="E70" s="82">
        <f t="shared" si="7"/>
        <v>2452.375</v>
      </c>
      <c r="F70" s="82"/>
      <c r="G70" s="51"/>
      <c r="H70" s="25">
        <f t="shared" si="6"/>
        <v>0</v>
      </c>
      <c r="I70" s="51"/>
      <c r="J70" s="21">
        <v>0</v>
      </c>
      <c r="K70" s="21"/>
      <c r="L70" s="134">
        <v>2452.375</v>
      </c>
      <c r="M70" s="134"/>
      <c r="N70" s="50">
        <v>0</v>
      </c>
      <c r="O70" s="56" t="s">
        <v>64</v>
      </c>
      <c r="P70" s="80"/>
    </row>
    <row r="71" spans="1:16" ht="19.5" customHeight="1">
      <c r="A71" s="83"/>
      <c r="B71" s="83"/>
      <c r="C71" s="23">
        <v>2020</v>
      </c>
      <c r="D71" s="23"/>
      <c r="E71" s="25">
        <f>J71+L71+N71</f>
        <v>3111.734</v>
      </c>
      <c r="F71" s="25"/>
      <c r="G71" s="51"/>
      <c r="H71" s="25">
        <f>I71+J71</f>
        <v>0</v>
      </c>
      <c r="I71" s="51"/>
      <c r="J71" s="21">
        <v>0</v>
      </c>
      <c r="K71" s="21"/>
      <c r="L71" s="21">
        <v>3111.734</v>
      </c>
      <c r="M71" s="21"/>
      <c r="N71" s="50">
        <v>0</v>
      </c>
      <c r="O71" s="56" t="s">
        <v>64</v>
      </c>
      <c r="P71" s="80"/>
    </row>
    <row r="72" spans="1:16" ht="19.5" customHeight="1">
      <c r="A72" s="83"/>
      <c r="B72" s="83"/>
      <c r="C72" s="23">
        <v>2021</v>
      </c>
      <c r="D72" s="23"/>
      <c r="E72" s="25">
        <f t="shared" si="7"/>
        <v>3111.734</v>
      </c>
      <c r="F72" s="25"/>
      <c r="G72" s="51"/>
      <c r="H72" s="25">
        <f t="shared" si="6"/>
        <v>0</v>
      </c>
      <c r="I72" s="51"/>
      <c r="J72" s="21">
        <v>0</v>
      </c>
      <c r="K72" s="21"/>
      <c r="L72" s="21">
        <v>3111.734</v>
      </c>
      <c r="M72" s="21"/>
      <c r="N72" s="50">
        <v>0</v>
      </c>
      <c r="O72" s="56" t="s">
        <v>64</v>
      </c>
      <c r="P72" s="80"/>
    </row>
    <row r="73" spans="1:16" ht="19.5" customHeight="1">
      <c r="A73" s="123" t="s">
        <v>54</v>
      </c>
      <c r="B73" s="83" t="s">
        <v>27</v>
      </c>
      <c r="C73" s="23">
        <v>2017</v>
      </c>
      <c r="D73" s="23"/>
      <c r="E73" s="25">
        <f t="shared" si="7"/>
        <v>4216.183</v>
      </c>
      <c r="F73" s="25"/>
      <c r="G73" s="51"/>
      <c r="H73" s="25">
        <f t="shared" si="6"/>
        <v>400</v>
      </c>
      <c r="I73" s="51"/>
      <c r="J73" s="21">
        <v>400</v>
      </c>
      <c r="K73" s="21"/>
      <c r="L73" s="52">
        <v>3016.183</v>
      </c>
      <c r="M73" s="21"/>
      <c r="N73" s="50">
        <v>800</v>
      </c>
      <c r="O73" s="56" t="s">
        <v>64</v>
      </c>
      <c r="P73" s="80"/>
    </row>
    <row r="74" spans="1:16" ht="19.5" customHeight="1">
      <c r="A74" s="123"/>
      <c r="B74" s="83"/>
      <c r="C74" s="23">
        <v>2018</v>
      </c>
      <c r="D74" s="23"/>
      <c r="E74" s="25">
        <f t="shared" si="7"/>
        <v>4244.3846699999995</v>
      </c>
      <c r="F74" s="25"/>
      <c r="G74" s="51"/>
      <c r="H74" s="25">
        <f t="shared" si="6"/>
        <v>683</v>
      </c>
      <c r="I74" s="51"/>
      <c r="J74" s="53">
        <v>683</v>
      </c>
      <c r="K74" s="53"/>
      <c r="L74" s="53">
        <v>2446.61067</v>
      </c>
      <c r="M74" s="21"/>
      <c r="N74" s="50">
        <v>1114.774</v>
      </c>
      <c r="O74" s="56" t="s">
        <v>64</v>
      </c>
      <c r="P74" s="80"/>
    </row>
    <row r="75" spans="1:16" ht="19.5" customHeight="1">
      <c r="A75" s="123"/>
      <c r="B75" s="83"/>
      <c r="C75" s="23">
        <v>2019</v>
      </c>
      <c r="D75" s="23"/>
      <c r="E75" s="25">
        <f t="shared" si="7"/>
        <v>4821.992</v>
      </c>
      <c r="F75" s="25"/>
      <c r="G75" s="51"/>
      <c r="H75" s="25">
        <f t="shared" si="6"/>
        <v>750</v>
      </c>
      <c r="I75" s="51"/>
      <c r="J75" s="21">
        <v>750</v>
      </c>
      <c r="K75" s="21"/>
      <c r="L75" s="21">
        <v>3271.992</v>
      </c>
      <c r="M75" s="21"/>
      <c r="N75" s="50">
        <v>800</v>
      </c>
      <c r="O75" s="56" t="s">
        <v>64</v>
      </c>
      <c r="P75" s="80"/>
    </row>
    <row r="76" spans="1:16" ht="19.5" customHeight="1">
      <c r="A76" s="123"/>
      <c r="B76" s="83"/>
      <c r="C76" s="23">
        <v>2020</v>
      </c>
      <c r="D76" s="23"/>
      <c r="E76" s="25">
        <f>J76+L76+N76</f>
        <v>1550</v>
      </c>
      <c r="F76" s="25"/>
      <c r="G76" s="51"/>
      <c r="H76" s="25">
        <f>I76+J76</f>
        <v>750</v>
      </c>
      <c r="I76" s="51"/>
      <c r="J76" s="21">
        <v>750</v>
      </c>
      <c r="K76" s="21"/>
      <c r="L76" s="21">
        <v>0</v>
      </c>
      <c r="M76" s="21"/>
      <c r="N76" s="50">
        <v>800</v>
      </c>
      <c r="O76" s="56" t="s">
        <v>64</v>
      </c>
      <c r="P76" s="80"/>
    </row>
    <row r="77" spans="1:16" ht="19.5" customHeight="1">
      <c r="A77" s="123"/>
      <c r="B77" s="83"/>
      <c r="C77" s="23">
        <v>2021</v>
      </c>
      <c r="D77" s="23"/>
      <c r="E77" s="25">
        <f t="shared" si="7"/>
        <v>1550</v>
      </c>
      <c r="F77" s="25"/>
      <c r="G77" s="51"/>
      <c r="H77" s="25">
        <f t="shared" si="6"/>
        <v>750</v>
      </c>
      <c r="I77" s="51"/>
      <c r="J77" s="21">
        <v>750</v>
      </c>
      <c r="K77" s="21"/>
      <c r="L77" s="21">
        <v>0</v>
      </c>
      <c r="M77" s="21"/>
      <c r="N77" s="50">
        <v>800</v>
      </c>
      <c r="O77" s="56" t="s">
        <v>64</v>
      </c>
      <c r="P77" s="80"/>
    </row>
    <row r="78" spans="1:16" ht="19.5" customHeight="1">
      <c r="A78" s="83" t="s">
        <v>55</v>
      </c>
      <c r="B78" s="83" t="s">
        <v>14</v>
      </c>
      <c r="C78" s="23">
        <v>2017</v>
      </c>
      <c r="D78" s="23"/>
      <c r="E78" s="25">
        <f>J78+L78</f>
        <v>0</v>
      </c>
      <c r="F78" s="28"/>
      <c r="G78" s="28"/>
      <c r="H78" s="25">
        <f t="shared" si="6"/>
        <v>0</v>
      </c>
      <c r="I78" s="28"/>
      <c r="J78" s="50">
        <v>0</v>
      </c>
      <c r="K78" s="26"/>
      <c r="L78" s="21">
        <v>0</v>
      </c>
      <c r="M78" s="26"/>
      <c r="N78" s="27"/>
      <c r="O78" s="56" t="s">
        <v>64</v>
      </c>
      <c r="P78" s="80" t="s">
        <v>45</v>
      </c>
    </row>
    <row r="79" spans="1:16" ht="14.25" customHeight="1">
      <c r="A79" s="83"/>
      <c r="B79" s="83"/>
      <c r="C79" s="87">
        <v>2018</v>
      </c>
      <c r="D79" s="30"/>
      <c r="E79" s="136">
        <f>J79+J80+J81</f>
        <v>0</v>
      </c>
      <c r="F79" s="28"/>
      <c r="G79" s="83"/>
      <c r="H79" s="82"/>
      <c r="I79" s="83"/>
      <c r="J79" s="111"/>
      <c r="K79" s="31"/>
      <c r="L79" s="135">
        <f>859.059-25.50687</f>
        <v>833.5521299999999</v>
      </c>
      <c r="M79" s="31"/>
      <c r="N79" s="87"/>
      <c r="O79" s="84" t="s">
        <v>64</v>
      </c>
      <c r="P79" s="80"/>
    </row>
    <row r="80" spans="1:16" ht="9.75" customHeight="1">
      <c r="A80" s="83"/>
      <c r="B80" s="83"/>
      <c r="C80" s="87"/>
      <c r="D80" s="30"/>
      <c r="E80" s="136"/>
      <c r="F80" s="28"/>
      <c r="G80" s="83"/>
      <c r="H80" s="82"/>
      <c r="I80" s="83"/>
      <c r="J80" s="111"/>
      <c r="K80" s="31"/>
      <c r="L80" s="135"/>
      <c r="M80" s="31"/>
      <c r="N80" s="87"/>
      <c r="O80" s="85"/>
      <c r="P80" s="80"/>
    </row>
    <row r="81" spans="1:16" ht="10.5" customHeight="1">
      <c r="A81" s="83"/>
      <c r="B81" s="83"/>
      <c r="C81" s="87"/>
      <c r="D81" s="30"/>
      <c r="E81" s="136"/>
      <c r="F81" s="28"/>
      <c r="G81" s="83"/>
      <c r="H81" s="82"/>
      <c r="I81" s="83"/>
      <c r="J81" s="111"/>
      <c r="K81" s="31"/>
      <c r="L81" s="135"/>
      <c r="M81" s="31"/>
      <c r="N81" s="87"/>
      <c r="O81" s="86"/>
      <c r="P81" s="80"/>
    </row>
    <row r="82" spans="1:16" ht="19.5" customHeight="1">
      <c r="A82" s="83"/>
      <c r="B82" s="83"/>
      <c r="C82" s="23">
        <v>2019</v>
      </c>
      <c r="D82" s="23"/>
      <c r="E82" s="25">
        <f>J82+L82</f>
        <v>0</v>
      </c>
      <c r="F82" s="28"/>
      <c r="G82" s="28"/>
      <c r="H82" s="25">
        <f t="shared" si="6"/>
        <v>0</v>
      </c>
      <c r="I82" s="28"/>
      <c r="J82" s="21">
        <v>0</v>
      </c>
      <c r="K82" s="26"/>
      <c r="L82" s="53">
        <v>0</v>
      </c>
      <c r="M82" s="26"/>
      <c r="N82" s="27"/>
      <c r="O82" s="76"/>
      <c r="P82" s="80"/>
    </row>
    <row r="83" spans="1:16" ht="19.5" customHeight="1">
      <c r="A83" s="83"/>
      <c r="B83" s="83"/>
      <c r="C83" s="23">
        <v>2020</v>
      </c>
      <c r="D83" s="23"/>
      <c r="E83" s="25">
        <f>J83+L83</f>
        <v>0</v>
      </c>
      <c r="F83" s="28"/>
      <c r="G83" s="28"/>
      <c r="H83" s="25">
        <f>I83+J83</f>
        <v>0</v>
      </c>
      <c r="I83" s="28"/>
      <c r="J83" s="21">
        <v>0</v>
      </c>
      <c r="K83" s="26"/>
      <c r="L83" s="53">
        <v>0</v>
      </c>
      <c r="M83" s="26"/>
      <c r="N83" s="27"/>
      <c r="O83" s="76"/>
      <c r="P83" s="80"/>
    </row>
    <row r="84" spans="1:16" ht="18.75" customHeight="1">
      <c r="A84" s="83"/>
      <c r="B84" s="83"/>
      <c r="C84" s="23">
        <v>2021</v>
      </c>
      <c r="D84" s="23"/>
      <c r="E84" s="25">
        <f>J84+L84</f>
        <v>0</v>
      </c>
      <c r="F84" s="28"/>
      <c r="G84" s="28"/>
      <c r="H84" s="25">
        <f t="shared" si="6"/>
        <v>0</v>
      </c>
      <c r="I84" s="28"/>
      <c r="J84" s="21">
        <v>0</v>
      </c>
      <c r="K84" s="26"/>
      <c r="L84" s="53">
        <v>0</v>
      </c>
      <c r="M84" s="26"/>
      <c r="N84" s="27"/>
      <c r="O84" s="76"/>
      <c r="P84" s="80"/>
    </row>
    <row r="85" spans="1:16" ht="19.5" customHeight="1">
      <c r="A85" s="83" t="s">
        <v>56</v>
      </c>
      <c r="B85" s="117" t="s">
        <v>23</v>
      </c>
      <c r="C85" s="110">
        <v>2017</v>
      </c>
      <c r="D85" s="28"/>
      <c r="E85" s="136">
        <f>L85+L86</f>
        <v>677.256</v>
      </c>
      <c r="F85" s="57"/>
      <c r="G85" s="57"/>
      <c r="H85" s="25">
        <f t="shared" si="6"/>
        <v>0</v>
      </c>
      <c r="I85" s="57"/>
      <c r="J85" s="21">
        <v>0</v>
      </c>
      <c r="K85" s="134"/>
      <c r="L85" s="54">
        <v>372.376</v>
      </c>
      <c r="M85" s="26"/>
      <c r="N85" s="27"/>
      <c r="O85" s="55" t="s">
        <v>11</v>
      </c>
      <c r="P85" s="80"/>
    </row>
    <row r="86" spans="1:16" ht="19.5" customHeight="1">
      <c r="A86" s="83"/>
      <c r="B86" s="118"/>
      <c r="C86" s="110"/>
      <c r="D86" s="28"/>
      <c r="E86" s="136"/>
      <c r="F86" s="57"/>
      <c r="G86" s="57"/>
      <c r="H86" s="25">
        <f t="shared" si="6"/>
        <v>0</v>
      </c>
      <c r="I86" s="57"/>
      <c r="J86" s="21">
        <v>0</v>
      </c>
      <c r="K86" s="134"/>
      <c r="L86" s="16">
        <v>304.88</v>
      </c>
      <c r="M86" s="26"/>
      <c r="N86" s="27"/>
      <c r="O86" s="56" t="s">
        <v>64</v>
      </c>
      <c r="P86" s="80"/>
    </row>
    <row r="87" spans="1:16" ht="19.5" customHeight="1">
      <c r="A87" s="83"/>
      <c r="B87" s="118"/>
      <c r="C87" s="23">
        <v>2018</v>
      </c>
      <c r="D87" s="28"/>
      <c r="E87" s="71">
        <f aca="true" t="shared" si="8" ref="E87:E94">L87</f>
        <v>662.365</v>
      </c>
      <c r="F87" s="57"/>
      <c r="G87" s="72"/>
      <c r="H87" s="25">
        <f t="shared" si="6"/>
        <v>0</v>
      </c>
      <c r="I87" s="72"/>
      <c r="J87" s="21">
        <v>0</v>
      </c>
      <c r="K87" s="134"/>
      <c r="L87" s="16">
        <f>698.578-36.213</f>
        <v>662.365</v>
      </c>
      <c r="M87" s="26"/>
      <c r="N87" s="27"/>
      <c r="O87" s="56" t="s">
        <v>11</v>
      </c>
      <c r="P87" s="80"/>
    </row>
    <row r="88" spans="1:16" ht="19.5" customHeight="1">
      <c r="A88" s="83"/>
      <c r="B88" s="118"/>
      <c r="C88" s="23">
        <v>2019</v>
      </c>
      <c r="D88" s="28"/>
      <c r="E88" s="25">
        <f t="shared" si="8"/>
        <v>2000.503</v>
      </c>
      <c r="F88" s="57"/>
      <c r="G88" s="57"/>
      <c r="H88" s="25">
        <f t="shared" si="6"/>
        <v>0</v>
      </c>
      <c r="I88" s="57"/>
      <c r="J88" s="21">
        <v>0</v>
      </c>
      <c r="K88" s="134"/>
      <c r="L88" s="21">
        <v>2000.503</v>
      </c>
      <c r="M88" s="26"/>
      <c r="N88" s="27"/>
      <c r="O88" s="56" t="s">
        <v>11</v>
      </c>
      <c r="P88" s="80"/>
    </row>
    <row r="89" spans="1:16" ht="17.25" customHeight="1">
      <c r="A89" s="83"/>
      <c r="B89" s="118"/>
      <c r="C89" s="23">
        <v>2019</v>
      </c>
      <c r="D89" s="28"/>
      <c r="E89" s="25">
        <f t="shared" si="8"/>
        <v>100</v>
      </c>
      <c r="F89" s="57"/>
      <c r="G89" s="57"/>
      <c r="H89" s="25"/>
      <c r="I89" s="57"/>
      <c r="J89" s="21"/>
      <c r="K89" s="21"/>
      <c r="L89" s="21">
        <v>100</v>
      </c>
      <c r="M89" s="26"/>
      <c r="N89" s="27"/>
      <c r="O89" s="56" t="s">
        <v>60</v>
      </c>
      <c r="P89" s="80"/>
    </row>
    <row r="90" spans="1:16" ht="19.5" customHeight="1">
      <c r="A90" s="83"/>
      <c r="B90" s="118"/>
      <c r="C90" s="23">
        <v>2020</v>
      </c>
      <c r="D90" s="28"/>
      <c r="E90" s="25">
        <f>L90</f>
        <v>0</v>
      </c>
      <c r="F90" s="57"/>
      <c r="G90" s="57"/>
      <c r="H90" s="25">
        <f>I90+J90</f>
        <v>0</v>
      </c>
      <c r="I90" s="57"/>
      <c r="J90" s="21">
        <v>0</v>
      </c>
      <c r="K90" s="21"/>
      <c r="L90" s="53">
        <v>0</v>
      </c>
      <c r="M90" s="26"/>
      <c r="N90" s="27"/>
      <c r="O90" s="56" t="s">
        <v>11</v>
      </c>
      <c r="P90" s="80"/>
    </row>
    <row r="91" spans="1:16" ht="19.5" customHeight="1">
      <c r="A91" s="83"/>
      <c r="B91" s="119"/>
      <c r="C91" s="23">
        <v>2021</v>
      </c>
      <c r="D91" s="28"/>
      <c r="E91" s="25">
        <f t="shared" si="8"/>
        <v>0</v>
      </c>
      <c r="F91" s="57"/>
      <c r="G91" s="57"/>
      <c r="H91" s="25">
        <f t="shared" si="6"/>
        <v>0</v>
      </c>
      <c r="I91" s="57"/>
      <c r="J91" s="21">
        <v>0</v>
      </c>
      <c r="K91" s="21"/>
      <c r="L91" s="21">
        <v>0</v>
      </c>
      <c r="M91" s="26"/>
      <c r="N91" s="27"/>
      <c r="O91" s="56" t="s">
        <v>11</v>
      </c>
      <c r="P91" s="80"/>
    </row>
    <row r="92" spans="1:16" ht="19.5" customHeight="1">
      <c r="A92" s="83" t="s">
        <v>57</v>
      </c>
      <c r="B92" s="83" t="s">
        <v>22</v>
      </c>
      <c r="C92" s="110">
        <v>2017</v>
      </c>
      <c r="D92" s="110"/>
      <c r="E92" s="82">
        <f>G92+H92+L92+N92</f>
        <v>144.718</v>
      </c>
      <c r="F92" s="110"/>
      <c r="G92" s="23"/>
      <c r="H92" s="25">
        <f t="shared" si="6"/>
        <v>0</v>
      </c>
      <c r="I92" s="23"/>
      <c r="J92" s="21">
        <v>0</v>
      </c>
      <c r="K92" s="25"/>
      <c r="L92" s="52">
        <v>144.718</v>
      </c>
      <c r="M92" s="26"/>
      <c r="N92" s="27"/>
      <c r="O92" s="56" t="s">
        <v>64</v>
      </c>
      <c r="P92" s="80"/>
    </row>
    <row r="93" spans="1:16" ht="19.5" customHeight="1">
      <c r="A93" s="83"/>
      <c r="B93" s="83"/>
      <c r="C93" s="110">
        <v>2018</v>
      </c>
      <c r="D93" s="110"/>
      <c r="E93" s="82">
        <f>G93+H93+L93+N93</f>
        <v>0</v>
      </c>
      <c r="F93" s="110"/>
      <c r="G93" s="23"/>
      <c r="H93" s="25">
        <f t="shared" si="6"/>
        <v>0</v>
      </c>
      <c r="I93" s="23"/>
      <c r="J93" s="21">
        <v>0</v>
      </c>
      <c r="K93" s="57"/>
      <c r="L93" s="134">
        <v>0</v>
      </c>
      <c r="M93" s="134"/>
      <c r="N93" s="58"/>
      <c r="O93" s="28"/>
      <c r="P93" s="80"/>
    </row>
    <row r="94" spans="1:16" ht="19.5" customHeight="1">
      <c r="A94" s="83"/>
      <c r="B94" s="83"/>
      <c r="C94" s="23">
        <v>2019</v>
      </c>
      <c r="D94" s="23"/>
      <c r="E94" s="82">
        <f t="shared" si="8"/>
        <v>0</v>
      </c>
      <c r="F94" s="110"/>
      <c r="G94" s="23"/>
      <c r="H94" s="25">
        <f t="shared" si="6"/>
        <v>0</v>
      </c>
      <c r="I94" s="23"/>
      <c r="J94" s="21">
        <v>0</v>
      </c>
      <c r="K94" s="57"/>
      <c r="L94" s="134">
        <v>0</v>
      </c>
      <c r="M94" s="134"/>
      <c r="N94" s="27"/>
      <c r="O94" s="28"/>
      <c r="P94" s="80"/>
    </row>
    <row r="95" spans="1:16" ht="19.5" customHeight="1">
      <c r="A95" s="83"/>
      <c r="B95" s="83"/>
      <c r="C95" s="59">
        <v>2020</v>
      </c>
      <c r="D95" s="59"/>
      <c r="E95" s="24">
        <v>0</v>
      </c>
      <c r="F95" s="24"/>
      <c r="G95" s="59"/>
      <c r="H95" s="24">
        <f t="shared" si="6"/>
        <v>0</v>
      </c>
      <c r="I95" s="59"/>
      <c r="J95" s="60">
        <v>0</v>
      </c>
      <c r="K95" s="24"/>
      <c r="L95" s="60">
        <v>0</v>
      </c>
      <c r="M95" s="26"/>
      <c r="N95" s="27"/>
      <c r="O95" s="28"/>
      <c r="P95" s="80"/>
    </row>
    <row r="96" spans="1:16" ht="21" customHeight="1">
      <c r="A96" s="83"/>
      <c r="B96" s="83"/>
      <c r="C96" s="23">
        <v>2021</v>
      </c>
      <c r="D96" s="23"/>
      <c r="E96" s="24">
        <v>0</v>
      </c>
      <c r="F96" s="25"/>
      <c r="G96" s="23"/>
      <c r="H96" s="25">
        <f t="shared" si="6"/>
        <v>0</v>
      </c>
      <c r="I96" s="23"/>
      <c r="J96" s="21">
        <v>0</v>
      </c>
      <c r="K96" s="21"/>
      <c r="L96" s="21">
        <v>0</v>
      </c>
      <c r="M96" s="26"/>
      <c r="N96" s="27"/>
      <c r="O96" s="28"/>
      <c r="P96" s="80"/>
    </row>
    <row r="97" spans="1:16" ht="49.5" customHeight="1">
      <c r="A97" s="49" t="s">
        <v>58</v>
      </c>
      <c r="B97" s="49" t="s">
        <v>61</v>
      </c>
      <c r="C97" s="23">
        <v>2019</v>
      </c>
      <c r="D97" s="23"/>
      <c r="E97" s="24">
        <f>G97+H97+L97+N97</f>
        <v>80</v>
      </c>
      <c r="F97" s="25"/>
      <c r="G97" s="23"/>
      <c r="H97" s="25">
        <f t="shared" si="6"/>
        <v>0</v>
      </c>
      <c r="I97" s="23"/>
      <c r="J97" s="21">
        <v>0</v>
      </c>
      <c r="K97" s="21"/>
      <c r="L97" s="21">
        <v>80</v>
      </c>
      <c r="M97" s="26"/>
      <c r="N97" s="27"/>
      <c r="O97" s="28" t="s">
        <v>59</v>
      </c>
      <c r="P97" s="49"/>
    </row>
    <row r="98" spans="1:16" ht="19.5" customHeight="1">
      <c r="A98" s="112" t="s">
        <v>26</v>
      </c>
      <c r="B98" s="112"/>
      <c r="C98" s="42">
        <v>2017</v>
      </c>
      <c r="D98" s="42"/>
      <c r="E98" s="11">
        <v>8292.948</v>
      </c>
      <c r="F98" s="11"/>
      <c r="G98" s="11"/>
      <c r="H98" s="25">
        <f t="shared" si="6"/>
        <v>400</v>
      </c>
      <c r="I98" s="11"/>
      <c r="J98" s="39">
        <v>400</v>
      </c>
      <c r="K98" s="40"/>
      <c r="L98" s="61">
        <v>7094.948</v>
      </c>
      <c r="M98" s="62"/>
      <c r="N98" s="12">
        <f>N66+N73+N79+N85+N86+N92</f>
        <v>800</v>
      </c>
      <c r="O98" s="81"/>
      <c r="P98" s="81"/>
    </row>
    <row r="99" spans="1:16" ht="19.5" customHeight="1">
      <c r="A99" s="112"/>
      <c r="B99" s="112"/>
      <c r="C99" s="42">
        <v>2018</v>
      </c>
      <c r="D99" s="42"/>
      <c r="E99" s="11">
        <f>J99+L99+N99</f>
        <v>8811.06237</v>
      </c>
      <c r="F99" s="11"/>
      <c r="G99" s="11"/>
      <c r="H99" s="12">
        <f>H69+H74+H79+H87</f>
        <v>683</v>
      </c>
      <c r="I99" s="12"/>
      <c r="J99" s="12">
        <f>J69+J74+J79+J87</f>
        <v>683</v>
      </c>
      <c r="K99" s="12">
        <f>K69+K74+K79+K87</f>
        <v>0</v>
      </c>
      <c r="L99" s="12">
        <f>L69+L74+L79+L87</f>
        <v>7013.28837</v>
      </c>
      <c r="M99" s="62"/>
      <c r="N99" s="12">
        <f>N69+N74+N79+N87+N93</f>
        <v>1114.774</v>
      </c>
      <c r="O99" s="81"/>
      <c r="P99" s="81"/>
    </row>
    <row r="100" spans="1:16" ht="19.5" customHeight="1">
      <c r="A100" s="112"/>
      <c r="B100" s="112"/>
      <c r="C100" s="42">
        <v>2019</v>
      </c>
      <c r="D100" s="42"/>
      <c r="E100" s="11">
        <f>J100+L100+N100</f>
        <v>9454.869999999999</v>
      </c>
      <c r="F100" s="12">
        <f>F70+F75+F82+F88+F94+F97+F89</f>
        <v>0</v>
      </c>
      <c r="G100" s="12"/>
      <c r="H100" s="12">
        <f>H70+H75+H82+H88+H94+H97+H89</f>
        <v>750</v>
      </c>
      <c r="I100" s="12"/>
      <c r="J100" s="12">
        <f>J70+J75+J82+J88+J94+J97+J89</f>
        <v>750</v>
      </c>
      <c r="K100" s="12">
        <f>K70+K75+K82+K88+K94+K97+K89</f>
        <v>0</v>
      </c>
      <c r="L100" s="12">
        <f>L70+L75+L82+L88+L94+L97+L89</f>
        <v>7904.87</v>
      </c>
      <c r="M100" s="62"/>
      <c r="N100" s="12">
        <f>N70+N75+N80+N88+N94</f>
        <v>800</v>
      </c>
      <c r="O100" s="81"/>
      <c r="P100" s="81"/>
    </row>
    <row r="101" spans="1:16" ht="19.5" customHeight="1">
      <c r="A101" s="112"/>
      <c r="B101" s="112"/>
      <c r="C101" s="42">
        <v>2020</v>
      </c>
      <c r="D101" s="42"/>
      <c r="E101" s="11">
        <f>J101+L101+N101</f>
        <v>4661.734</v>
      </c>
      <c r="F101" s="11"/>
      <c r="G101" s="11"/>
      <c r="H101" s="25">
        <f>I101+J101</f>
        <v>750</v>
      </c>
      <c r="I101" s="11"/>
      <c r="J101" s="11">
        <f>J76+J83+J90+J95</f>
        <v>750</v>
      </c>
      <c r="K101" s="19"/>
      <c r="L101" s="12">
        <f>L71+L76+L83+L90+L95</f>
        <v>3111.734</v>
      </c>
      <c r="M101" s="62"/>
      <c r="N101" s="12">
        <f>N71+N76+N81+N90+N95</f>
        <v>800</v>
      </c>
      <c r="O101" s="81"/>
      <c r="P101" s="81"/>
    </row>
    <row r="102" spans="1:16" ht="19.5" customHeight="1">
      <c r="A102" s="112"/>
      <c r="B102" s="112"/>
      <c r="C102" s="42">
        <v>2021</v>
      </c>
      <c r="D102" s="42"/>
      <c r="E102" s="11">
        <f>J102+L102+N102</f>
        <v>4661.734</v>
      </c>
      <c r="F102" s="11"/>
      <c r="G102" s="11"/>
      <c r="H102" s="25">
        <f t="shared" si="6"/>
        <v>750</v>
      </c>
      <c r="I102" s="11"/>
      <c r="J102" s="11">
        <f>J77+J84+J91+J96</f>
        <v>750</v>
      </c>
      <c r="K102" s="19"/>
      <c r="L102" s="12">
        <f>L72+L77+L84+L91+L96</f>
        <v>3111.734</v>
      </c>
      <c r="M102" s="62"/>
      <c r="N102" s="12">
        <f>N72+N77+N82+N91+N96</f>
        <v>800</v>
      </c>
      <c r="O102" s="81"/>
      <c r="P102" s="81"/>
    </row>
    <row r="103" spans="1:16" ht="16.5" customHeight="1">
      <c r="A103" s="126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8"/>
    </row>
    <row r="104" spans="1:16" ht="21.75" customHeight="1">
      <c r="A104" s="129"/>
      <c r="B104" s="112" t="s">
        <v>24</v>
      </c>
      <c r="C104" s="63" t="s">
        <v>28</v>
      </c>
      <c r="D104" s="63"/>
      <c r="E104" s="131">
        <f>E105+E106+E107+E108+E109</f>
        <v>43537.24837</v>
      </c>
      <c r="F104" s="132"/>
      <c r="G104" s="12">
        <v>0</v>
      </c>
      <c r="H104" s="12">
        <f>H105+H106+H107+H108+H109</f>
        <v>8588</v>
      </c>
      <c r="I104" s="12"/>
      <c r="J104" s="12">
        <f>J105+J106+J107+J108+J109</f>
        <v>8588</v>
      </c>
      <c r="K104" s="12">
        <f>K105+K106+K107+K108+K109</f>
        <v>0</v>
      </c>
      <c r="L104" s="12">
        <f>L105+L106+L107+L108+L109</f>
        <v>29931.47437</v>
      </c>
      <c r="M104" s="12">
        <f>M105+M106+M107+M108+M109</f>
        <v>0</v>
      </c>
      <c r="N104" s="12">
        <f>N105+N106+N107+N108+N109</f>
        <v>5017.773999999999</v>
      </c>
      <c r="O104" s="81"/>
      <c r="P104" s="81"/>
    </row>
    <row r="105" spans="1:16" ht="17.25" customHeight="1">
      <c r="A105" s="130"/>
      <c r="B105" s="112"/>
      <c r="C105" s="42">
        <v>2017</v>
      </c>
      <c r="D105" s="63"/>
      <c r="E105" s="100">
        <f>G105+H105+L105+N105</f>
        <v>9891.71</v>
      </c>
      <c r="F105" s="100"/>
      <c r="G105" s="64">
        <v>0</v>
      </c>
      <c r="H105" s="64">
        <f>I105+J105</f>
        <v>1397</v>
      </c>
      <c r="I105" s="64"/>
      <c r="J105" s="12">
        <f>J33+J58+J98</f>
        <v>1397</v>
      </c>
      <c r="K105" s="12">
        <f>K33+K58+K98</f>
        <v>0</v>
      </c>
      <c r="L105" s="12">
        <f>L33+L58+L98</f>
        <v>7569.71</v>
      </c>
      <c r="M105" s="12">
        <f>M33+M58+M98</f>
        <v>0</v>
      </c>
      <c r="N105" s="12">
        <f>N33+N58+N98</f>
        <v>925</v>
      </c>
      <c r="O105" s="130"/>
      <c r="P105" s="130"/>
    </row>
    <row r="106" spans="1:16" ht="16.5" customHeight="1">
      <c r="A106" s="130"/>
      <c r="B106" s="112"/>
      <c r="C106" s="42">
        <v>2018</v>
      </c>
      <c r="D106" s="63"/>
      <c r="E106" s="131">
        <f>G106+H106+L106+N106</f>
        <v>10539.54337</v>
      </c>
      <c r="F106" s="131"/>
      <c r="G106" s="12">
        <v>0</v>
      </c>
      <c r="H106" s="64">
        <f>I106+J106</f>
        <v>1698</v>
      </c>
      <c r="I106" s="12"/>
      <c r="J106" s="12">
        <v>1698</v>
      </c>
      <c r="K106" s="12"/>
      <c r="L106" s="100">
        <f>L34+L59+L99</f>
        <v>7523.76937</v>
      </c>
      <c r="M106" s="100"/>
      <c r="N106" s="12">
        <f>N34+N59+N99</f>
        <v>1317.774</v>
      </c>
      <c r="O106" s="130"/>
      <c r="P106" s="130"/>
    </row>
    <row r="107" spans="1:16" ht="19.5" customHeight="1">
      <c r="A107" s="130"/>
      <c r="B107" s="112"/>
      <c r="C107" s="42">
        <v>2019</v>
      </c>
      <c r="D107" s="63"/>
      <c r="E107" s="131">
        <f>G107+H107+L107+N107</f>
        <v>11175.927</v>
      </c>
      <c r="F107" s="133"/>
      <c r="G107" s="12">
        <v>0</v>
      </c>
      <c r="H107" s="64">
        <f>I107+J107</f>
        <v>1831</v>
      </c>
      <c r="I107" s="12"/>
      <c r="J107" s="12">
        <f>J100+J35</f>
        <v>1831</v>
      </c>
      <c r="K107" s="12"/>
      <c r="L107" s="131">
        <f>L35+L60+L100</f>
        <v>8419.927</v>
      </c>
      <c r="M107" s="133"/>
      <c r="N107" s="12">
        <f>N35+N60+N100</f>
        <v>925</v>
      </c>
      <c r="O107" s="130"/>
      <c r="P107" s="130"/>
    </row>
    <row r="108" spans="1:16" ht="19.5" customHeight="1">
      <c r="A108" s="130"/>
      <c r="B108" s="112"/>
      <c r="C108" s="65">
        <v>2020</v>
      </c>
      <c r="D108" s="65"/>
      <c r="E108" s="12">
        <f>E36+E61+E101</f>
        <v>5965.034000000001</v>
      </c>
      <c r="F108" s="12">
        <f aca="true" t="shared" si="9" ref="F108:K108">F36+F61+F101</f>
        <v>0</v>
      </c>
      <c r="G108" s="12">
        <f t="shared" si="9"/>
        <v>0</v>
      </c>
      <c r="H108" s="12">
        <f t="shared" si="9"/>
        <v>1831</v>
      </c>
      <c r="I108" s="12">
        <f t="shared" si="9"/>
        <v>0</v>
      </c>
      <c r="J108" s="12">
        <f t="shared" si="9"/>
        <v>1831</v>
      </c>
      <c r="K108" s="12">
        <f t="shared" si="9"/>
        <v>0</v>
      </c>
      <c r="L108" s="12">
        <f>L36+L61+L101</f>
        <v>3209.034</v>
      </c>
      <c r="M108" s="12">
        <f>M36+M61+M101</f>
        <v>0</v>
      </c>
      <c r="N108" s="12">
        <f>N36+N61+N101</f>
        <v>925</v>
      </c>
      <c r="O108" s="130"/>
      <c r="P108" s="130"/>
    </row>
    <row r="109" spans="1:16" ht="18.75" customHeight="1">
      <c r="A109" s="130"/>
      <c r="B109" s="112"/>
      <c r="C109" s="65">
        <v>2021</v>
      </c>
      <c r="D109" s="65"/>
      <c r="E109" s="12">
        <f aca="true" t="shared" si="10" ref="E109:M109">E37+E62+E102</f>
        <v>5965.034000000001</v>
      </c>
      <c r="F109" s="12">
        <f t="shared" si="10"/>
        <v>0</v>
      </c>
      <c r="G109" s="12">
        <f t="shared" si="10"/>
        <v>0</v>
      </c>
      <c r="H109" s="12">
        <f t="shared" si="10"/>
        <v>1831</v>
      </c>
      <c r="I109" s="12">
        <f t="shared" si="10"/>
        <v>0</v>
      </c>
      <c r="J109" s="12">
        <f t="shared" si="10"/>
        <v>1831</v>
      </c>
      <c r="K109" s="12">
        <f t="shared" si="10"/>
        <v>0</v>
      </c>
      <c r="L109" s="12">
        <f t="shared" si="10"/>
        <v>3209.034</v>
      </c>
      <c r="M109" s="12">
        <f t="shared" si="10"/>
        <v>0</v>
      </c>
      <c r="N109" s="12">
        <f>N37+N62+N102</f>
        <v>925</v>
      </c>
      <c r="O109" s="130"/>
      <c r="P109" s="130"/>
    </row>
    <row r="110" spans="2:10" ht="12.75">
      <c r="B110" s="3"/>
      <c r="C110" s="4"/>
      <c r="D110" s="4"/>
      <c r="E110" s="4"/>
      <c r="F110" s="4"/>
      <c r="G110" s="4"/>
      <c r="H110" s="4"/>
      <c r="I110" s="4"/>
      <c r="J110" s="3"/>
    </row>
    <row r="111" spans="2:10" ht="12.75">
      <c r="B111" s="3"/>
      <c r="C111" s="4"/>
      <c r="D111" s="4"/>
      <c r="E111" s="4"/>
      <c r="F111" s="4"/>
      <c r="G111" s="4"/>
      <c r="H111" s="4"/>
      <c r="I111" s="4"/>
      <c r="J111" s="3"/>
    </row>
    <row r="112" spans="2:10" ht="12.75">
      <c r="B112" s="3"/>
      <c r="C112" s="4"/>
      <c r="D112" s="4"/>
      <c r="E112" s="4"/>
      <c r="F112" s="4"/>
      <c r="G112" s="4"/>
      <c r="H112" s="4"/>
      <c r="I112" s="4"/>
      <c r="J112" s="3"/>
    </row>
    <row r="113" spans="2:10" ht="12.75">
      <c r="B113" s="3"/>
      <c r="C113" s="4"/>
      <c r="D113" s="4"/>
      <c r="E113" s="4"/>
      <c r="F113" s="4"/>
      <c r="G113" s="4"/>
      <c r="H113" s="4"/>
      <c r="I113" s="4"/>
      <c r="J113" s="3"/>
    </row>
    <row r="114" spans="2:10" ht="12.75">
      <c r="B114" s="3"/>
      <c r="C114" s="4"/>
      <c r="D114" s="4"/>
      <c r="E114" s="4"/>
      <c r="F114" s="4"/>
      <c r="G114" s="4"/>
      <c r="H114" s="4"/>
      <c r="I114" s="4"/>
      <c r="J114" s="3"/>
    </row>
    <row r="115" spans="2:10" ht="12.75">
      <c r="B115" s="3"/>
      <c r="C115" s="4"/>
      <c r="D115" s="4"/>
      <c r="E115" s="4"/>
      <c r="F115" s="4"/>
      <c r="G115" s="4"/>
      <c r="H115" s="4"/>
      <c r="I115" s="4"/>
      <c r="J115" s="3"/>
    </row>
    <row r="116" spans="2:10" ht="12.75">
      <c r="B116" s="3"/>
      <c r="C116" s="4"/>
      <c r="D116" s="4"/>
      <c r="E116" s="4"/>
      <c r="F116" s="4"/>
      <c r="G116" s="4"/>
      <c r="H116" s="4"/>
      <c r="I116" s="4"/>
      <c r="J116" s="3"/>
    </row>
    <row r="117" spans="2:10" ht="12.75">
      <c r="B117" s="3"/>
      <c r="C117" s="4"/>
      <c r="D117" s="4"/>
      <c r="E117" s="4"/>
      <c r="F117" s="4"/>
      <c r="G117" s="4"/>
      <c r="H117" s="4"/>
      <c r="I117" s="4"/>
      <c r="J117" s="3"/>
    </row>
    <row r="118" spans="2:10" ht="12.75">
      <c r="B118" s="3"/>
      <c r="C118" s="4"/>
      <c r="D118" s="4"/>
      <c r="E118" s="4"/>
      <c r="F118" s="4"/>
      <c r="G118" s="4"/>
      <c r="H118" s="4"/>
      <c r="I118" s="4"/>
      <c r="J118" s="4"/>
    </row>
    <row r="119" spans="2:10" ht="12.75">
      <c r="B119" s="3"/>
      <c r="C119" s="4"/>
      <c r="D119" s="4"/>
      <c r="E119" s="4"/>
      <c r="F119" s="4"/>
      <c r="G119" s="4"/>
      <c r="H119" s="4"/>
      <c r="I119" s="4"/>
      <c r="J119" s="4"/>
    </row>
    <row r="120" spans="2:10" ht="12.75">
      <c r="B120" s="3"/>
      <c r="C120" s="4"/>
      <c r="D120" s="4"/>
      <c r="E120" s="4"/>
      <c r="F120" s="4"/>
      <c r="G120" s="4"/>
      <c r="H120" s="4"/>
      <c r="I120" s="4"/>
      <c r="J120" s="4"/>
    </row>
    <row r="121" spans="2:10" ht="12.75">
      <c r="B121" s="3"/>
      <c r="C121" s="4"/>
      <c r="D121" s="4"/>
      <c r="E121" s="4"/>
      <c r="F121" s="4"/>
      <c r="G121" s="4"/>
      <c r="H121" s="4"/>
      <c r="I121" s="4"/>
      <c r="J121" s="4"/>
    </row>
    <row r="122" spans="2:10" ht="12.75">
      <c r="B122" s="3"/>
      <c r="C122" s="4"/>
      <c r="D122" s="4"/>
      <c r="E122" s="4"/>
      <c r="F122" s="4"/>
      <c r="G122" s="4"/>
      <c r="H122" s="4"/>
      <c r="I122" s="4"/>
      <c r="J122" s="4"/>
    </row>
    <row r="123" spans="2:10" ht="12.75">
      <c r="B123" s="3"/>
      <c r="C123" s="4"/>
      <c r="D123" s="4"/>
      <c r="E123" s="4"/>
      <c r="F123" s="4"/>
      <c r="G123" s="4"/>
      <c r="H123" s="4"/>
      <c r="I123" s="4"/>
      <c r="J123" s="4"/>
    </row>
  </sheetData>
  <sheetProtection/>
  <mergeCells count="155">
    <mergeCell ref="P98:P102"/>
    <mergeCell ref="A98:B102"/>
    <mergeCell ref="A41:A48"/>
    <mergeCell ref="A28:A32"/>
    <mergeCell ref="B28:B32"/>
    <mergeCell ref="C28:D28"/>
    <mergeCell ref="O98:O102"/>
    <mergeCell ref="C51:D52"/>
    <mergeCell ref="G49:G50"/>
    <mergeCell ref="C41:C42"/>
    <mergeCell ref="N2:P2"/>
    <mergeCell ref="N1:P1"/>
    <mergeCell ref="L28:M28"/>
    <mergeCell ref="E41:E42"/>
    <mergeCell ref="E43:E44"/>
    <mergeCell ref="E45:E46"/>
    <mergeCell ref="L29:M29"/>
    <mergeCell ref="A33:B37"/>
    <mergeCell ref="J66:J68"/>
    <mergeCell ref="G66:G68"/>
    <mergeCell ref="C53:D54"/>
    <mergeCell ref="E55:E56"/>
    <mergeCell ref="E53:E54"/>
    <mergeCell ref="J49:J50"/>
    <mergeCell ref="I45:I46"/>
    <mergeCell ref="I43:I44"/>
    <mergeCell ref="P28:P32"/>
    <mergeCell ref="P33:P35"/>
    <mergeCell ref="H43:H44"/>
    <mergeCell ref="P41:P48"/>
    <mergeCell ref="A39:O39"/>
    <mergeCell ref="A40:O40"/>
    <mergeCell ref="C43:C44"/>
    <mergeCell ref="O49:O57"/>
    <mergeCell ref="P49:P57"/>
    <mergeCell ref="L93:M93"/>
    <mergeCell ref="N49:N50"/>
    <mergeCell ref="N41:N42"/>
    <mergeCell ref="O41:O48"/>
    <mergeCell ref="L43:L44"/>
    <mergeCell ref="L66:M68"/>
    <mergeCell ref="N66:N68"/>
    <mergeCell ref="L70:M70"/>
    <mergeCell ref="N45:N46"/>
    <mergeCell ref="L45:L46"/>
    <mergeCell ref="H45:H46"/>
    <mergeCell ref="K85:K88"/>
    <mergeCell ref="L79:L81"/>
    <mergeCell ref="A63:P63"/>
    <mergeCell ref="A65:P65"/>
    <mergeCell ref="E94:F94"/>
    <mergeCell ref="E79:E81"/>
    <mergeCell ref="G79:G81"/>
    <mergeCell ref="E66:F68"/>
    <mergeCell ref="P66:P77"/>
    <mergeCell ref="L94:M94"/>
    <mergeCell ref="G45:G46"/>
    <mergeCell ref="L49:L50"/>
    <mergeCell ref="J45:J46"/>
    <mergeCell ref="J79:J81"/>
    <mergeCell ref="C93:D93"/>
    <mergeCell ref="E93:F93"/>
    <mergeCell ref="C85:C86"/>
    <mergeCell ref="E85:E86"/>
    <mergeCell ref="E70:F70"/>
    <mergeCell ref="A103:P103"/>
    <mergeCell ref="A104:A109"/>
    <mergeCell ref="E104:F104"/>
    <mergeCell ref="O104:O109"/>
    <mergeCell ref="L107:M107"/>
    <mergeCell ref="E107:F107"/>
    <mergeCell ref="B104:B109"/>
    <mergeCell ref="P104:P109"/>
    <mergeCell ref="E105:F105"/>
    <mergeCell ref="E106:F106"/>
    <mergeCell ref="C92:D92"/>
    <mergeCell ref="E92:F92"/>
    <mergeCell ref="B85:B91"/>
    <mergeCell ref="E51:E52"/>
    <mergeCell ref="B66:B72"/>
    <mergeCell ref="C66:D68"/>
    <mergeCell ref="A64:P64"/>
    <mergeCell ref="A73:A77"/>
    <mergeCell ref="O66:O68"/>
    <mergeCell ref="L69:M69"/>
    <mergeCell ref="C25:C27"/>
    <mergeCell ref="A38:O38"/>
    <mergeCell ref="B49:B57"/>
    <mergeCell ref="O28:O32"/>
    <mergeCell ref="O33:O35"/>
    <mergeCell ref="B73:B77"/>
    <mergeCell ref="H49:H50"/>
    <mergeCell ref="I49:I50"/>
    <mergeCell ref="I41:I42"/>
    <mergeCell ref="C45:C46"/>
    <mergeCell ref="H41:H42"/>
    <mergeCell ref="E28:F28"/>
    <mergeCell ref="C70:D70"/>
    <mergeCell ref="A66:A72"/>
    <mergeCell ref="J41:J42"/>
    <mergeCell ref="L41:L42"/>
    <mergeCell ref="A58:B62"/>
    <mergeCell ref="A49:A57"/>
    <mergeCell ref="C49:D50"/>
    <mergeCell ref="M4:N8"/>
    <mergeCell ref="G4:L4"/>
    <mergeCell ref="K6:L8"/>
    <mergeCell ref="C4:C8"/>
    <mergeCell ref="E49:E50"/>
    <mergeCell ref="L14:M14"/>
    <mergeCell ref="G41:G42"/>
    <mergeCell ref="G43:G44"/>
    <mergeCell ref="N43:N44"/>
    <mergeCell ref="J43:J44"/>
    <mergeCell ref="A78:A84"/>
    <mergeCell ref="B78:B84"/>
    <mergeCell ref="C79:C81"/>
    <mergeCell ref="A11:P11"/>
    <mergeCell ref="P4:P8"/>
    <mergeCell ref="M9:N9"/>
    <mergeCell ref="E13:F15"/>
    <mergeCell ref="L15:M15"/>
    <mergeCell ref="C13:D15"/>
    <mergeCell ref="G5:G8"/>
    <mergeCell ref="L106:M106"/>
    <mergeCell ref="H6:J6"/>
    <mergeCell ref="O58:O62"/>
    <mergeCell ref="P58:P62"/>
    <mergeCell ref="K9:L9"/>
    <mergeCell ref="H7:H8"/>
    <mergeCell ref="I7:J7"/>
    <mergeCell ref="O4:O8"/>
    <mergeCell ref="P13:P27"/>
    <mergeCell ref="H5:L5"/>
    <mergeCell ref="D4:E8"/>
    <mergeCell ref="L13:M13"/>
    <mergeCell ref="A12:P12"/>
    <mergeCell ref="L18:M18"/>
    <mergeCell ref="A92:A96"/>
    <mergeCell ref="D9:E9"/>
    <mergeCell ref="A13:A27"/>
    <mergeCell ref="A4:A8"/>
    <mergeCell ref="B4:B8"/>
    <mergeCell ref="A85:A91"/>
    <mergeCell ref="A10:P10"/>
    <mergeCell ref="P78:P96"/>
    <mergeCell ref="B41:B48"/>
    <mergeCell ref="H79:H81"/>
    <mergeCell ref="I79:I81"/>
    <mergeCell ref="B13:B27"/>
    <mergeCell ref="O79:O81"/>
    <mergeCell ref="N79:N81"/>
    <mergeCell ref="C22:C24"/>
    <mergeCell ref="B92:B96"/>
  </mergeCells>
  <printOptions/>
  <pageMargins left="0.1968503937007874" right="0.1968503937007874" top="1.09" bottom="0.15748031496062992" header="0.11811023622047245" footer="0.11811023622047245"/>
  <pageSetup horizontalDpi="600" verticalDpi="600" orientation="landscape" paperSize="9" scale="65" r:id="rId1"/>
  <rowBreaks count="3" manualBreakCount="3">
    <brk id="37" max="15" man="1"/>
    <brk id="62" max="15" man="1"/>
    <brk id="9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2019-04-01T13:48:51Z</cp:lastPrinted>
  <dcterms:created xsi:type="dcterms:W3CDTF">2011-07-25T09:14:25Z</dcterms:created>
  <dcterms:modified xsi:type="dcterms:W3CDTF">2019-04-10T11:49:08Z</dcterms:modified>
  <cp:category/>
  <cp:version/>
  <cp:contentType/>
  <cp:contentStatus/>
</cp:coreProperties>
</file>