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4"/>
  </bookViews>
  <sheets>
    <sheet name="р_1153_1" sheetId="1" r:id="rId1"/>
    <sheet name="р_1153_2" sheetId="2" r:id="rId2"/>
    <sheet name="р_1153_3" sheetId="3" r:id="rId3"/>
    <sheet name="р_1153_4" sheetId="4" r:id="rId4"/>
    <sheet name="р_1153_5" sheetId="5" r:id="rId5"/>
  </sheets>
  <definedNames>
    <definedName name="_xlnm._FilterDatabase" localSheetId="0" hidden="1">р_1153_1!$A$13:$AG$13</definedName>
  </definedNames>
  <calcPr calcId="144525"/>
</workbook>
</file>

<file path=xl/calcChain.xml><?xml version="1.0" encoding="utf-8"?>
<calcChain xmlns="http://schemas.openxmlformats.org/spreadsheetml/2006/main">
  <c r="N13" i="5" l="1"/>
  <c r="O13" i="5"/>
  <c r="P13" i="5"/>
  <c r="O13" i="4"/>
  <c r="O33" i="2"/>
  <c r="S33" i="2"/>
  <c r="T33" i="2"/>
  <c r="S17" i="2"/>
  <c r="O17" i="2"/>
  <c r="T17" i="2"/>
  <c r="O11" i="2" l="1"/>
  <c r="T11" i="2"/>
  <c r="C13" i="1"/>
  <c r="E13" i="4" l="1"/>
  <c r="C19" i="1"/>
  <c r="C35" i="1" l="1"/>
  <c r="I17" i="2" l="1"/>
  <c r="J17" i="2"/>
  <c r="K17" i="2"/>
  <c r="H17" i="2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Q33" i="2" l="1"/>
  <c r="P33" i="2"/>
  <c r="K33" i="2"/>
  <c r="J33" i="2"/>
  <c r="I33" i="2"/>
  <c r="H33" i="2"/>
  <c r="Q17" i="2"/>
  <c r="P17" i="2"/>
  <c r="Q11" i="2"/>
  <c r="P11" i="2"/>
  <c r="K11" i="2"/>
  <c r="J11" i="2"/>
  <c r="I11" i="2"/>
  <c r="H11" i="2"/>
  <c r="S11" i="2" s="1"/>
  <c r="D13" i="1"/>
  <c r="E13" i="1"/>
  <c r="G13" i="1"/>
  <c r="H13" i="1"/>
  <c r="I13" i="1"/>
  <c r="J13" i="1"/>
  <c r="L13" i="1"/>
  <c r="N13" i="1"/>
  <c r="O13" i="1"/>
  <c r="P13" i="1"/>
  <c r="R13" i="1"/>
  <c r="S13" i="1"/>
  <c r="T13" i="1"/>
  <c r="U13" i="1"/>
  <c r="V13" i="1"/>
  <c r="W13" i="1"/>
  <c r="X13" i="1"/>
  <c r="Y13" i="1"/>
  <c r="Z13" i="1"/>
  <c r="AA13" i="1"/>
  <c r="AC13" i="1"/>
  <c r="AD13" i="1"/>
  <c r="AD35" i="1"/>
  <c r="AC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Q13" i="1"/>
  <c r="M13" i="1"/>
  <c r="K13" i="5"/>
  <c r="J13" i="5"/>
  <c r="I13" i="5"/>
  <c r="H13" i="5"/>
  <c r="AF13" i="4"/>
  <c r="AE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N13" i="4"/>
  <c r="M13" i="4"/>
  <c r="L13" i="4"/>
  <c r="K13" i="4"/>
  <c r="J13" i="4"/>
  <c r="I13" i="4"/>
  <c r="H13" i="4"/>
  <c r="G13" i="4"/>
  <c r="F13" i="4"/>
  <c r="D13" i="4"/>
  <c r="AB13" i="1" l="1"/>
  <c r="F13" i="1"/>
  <c r="K13" i="1"/>
  <c r="AB35" i="1"/>
  <c r="AD13" i="4"/>
  <c r="C23" i="3"/>
  <c r="C17" i="3"/>
  <c r="C11" i="3"/>
</calcChain>
</file>

<file path=xl/sharedStrings.xml><?xml version="1.0" encoding="utf-8"?>
<sst xmlns="http://schemas.openxmlformats.org/spreadsheetml/2006/main" count="545" uniqueCount="149">
  <si>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</si>
  <si>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</si>
  <si>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</si>
  <si>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</si>
  <si>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</si>
  <si>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</si>
  <si>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</si>
  <si>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</si>
  <si>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</si>
  <si>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</si>
  <si>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</si>
  <si>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</si>
  <si>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</si>
  <si>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</si>
  <si>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</si>
  <si>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</si>
  <si>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</si>
  <si>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</si>
  <si>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</si>
  <si>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</si>
  <si>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</si>
  <si>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</si>
  <si>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</si>
  <si>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</si>
  <si>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</si>
  <si>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</si>
  <si>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</si>
  <si>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</si>
  <si>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</si>
  <si>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</si>
  <si>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</si>
  <si>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</si>
  <si>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</si>
  <si>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</si>
  <si>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виды, установленные ч.1 ст.166 Жилищного Кодекса РФ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</si>
  <si>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</si>
  <si>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</si>
  <si>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</si>
  <si>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</si>
  <si>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</si>
  <si>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</si>
  <si>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</si>
  <si>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</si>
  <si>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</si>
  <si>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</si>
  <si>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</si>
  <si>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</si>
  <si>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</si>
  <si>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</si>
  <si>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</si>
  <si>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</si>
  <si>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</si>
  <si>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</si>
  <si>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</si>
  <si>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</si>
  <si>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        собственников помещений в МКД</t>
  </si>
  <si>
    <t>чел.</t>
  </si>
  <si>
    <t>руб./кв.м</t>
  </si>
  <si>
    <t xml:space="preserve">Источники финансирования </t>
  </si>
  <si>
    <t>Объем финансирования в 2020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</si>
  <si>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</si>
  <si>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</si>
  <si>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</si>
  <si>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</si>
  <si>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</si>
  <si>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в 2021 г., руб.</t>
  </si>
  <si>
    <t>Объем финансирования в 2022 г., руб.</t>
  </si>
  <si>
    <t>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и местного бюджетов (постановление администрации области №742 от 05.10.2018)</t>
  </si>
  <si>
    <t>Объем финансирования в 2020г., руб.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</si>
  <si>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</si>
  <si>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</si>
  <si>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</si>
  <si>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</si>
  <si>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</si>
  <si>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</si>
  <si>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</si>
  <si>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</si>
  <si>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Адрес многоквартирного дома (далее - МКД)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</si>
  <si>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</si>
  <si>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X</t>
  </si>
  <si>
    <t>-</t>
  </si>
  <si>
    <t>Итого по ЗАТО город Радужный</t>
  </si>
  <si>
    <t>Радужный г, 1-й кв-л, 18</t>
  </si>
  <si>
    <t>Радужный г, 1-й кв-л, 23</t>
  </si>
  <si>
    <t>Радужный г, 1-й кв-л, 26</t>
  </si>
  <si>
    <t>Радужный г, 1-й кв-л, 27</t>
  </si>
  <si>
    <t>Радужный г, 1-й кв-л, 29</t>
  </si>
  <si>
    <t>Х</t>
  </si>
  <si>
    <t>Каменные, кирпичные</t>
  </si>
  <si>
    <t>УК</t>
  </si>
  <si>
    <t>Панельные</t>
  </si>
  <si>
    <t>МУП "ЖКХ" ЗАТО г. Радужный</t>
  </si>
  <si>
    <t>Радужный г, 1-й кв-л, 13</t>
  </si>
  <si>
    <t>Радужный г, 1-й кв-л, 37</t>
  </si>
  <si>
    <t>Радужный г, 3-й кв-л, 19</t>
  </si>
  <si>
    <t>Радужный г, 1-й кв-л, 17</t>
  </si>
  <si>
    <t>Радужный г, 9-й кв-л, 8</t>
  </si>
  <si>
    <t>Радужный г, 1-й кв-л, 20</t>
  </si>
  <si>
    <t>Радужный г, 1-й кв-л, 24</t>
  </si>
  <si>
    <t>Радужный г, 1-й кв-л, 7</t>
  </si>
  <si>
    <t>Радужный г, 1-й кв-л, 12А</t>
  </si>
  <si>
    <t>Радужный г, 3-й кв-л, 29</t>
  </si>
  <si>
    <t>Итого по ЗАТО город Радужный на 2021 год</t>
  </si>
  <si>
    <t>Итого по ЗАТО город Радужный на 2022 год</t>
  </si>
  <si>
    <t xml:space="preserve">Итого по ЗАТО город Радужный на 2020 год </t>
  </si>
  <si>
    <t>РО</t>
  </si>
  <si>
    <t>Ж/б панели</t>
  </si>
  <si>
    <t>МУП "ЖКХ"</t>
  </si>
  <si>
    <t>МУП "ЖКХ" ЗАТО г. Радужный </t>
  </si>
  <si>
    <t>2015</t>
  </si>
  <si>
    <t>Радужный г, 1-й кв-л, 6</t>
  </si>
  <si>
    <t>1</t>
  </si>
  <si>
    <t>5</t>
  </si>
  <si>
    <t>4</t>
  </si>
  <si>
    <t>Радужный г, 3-й кв-л, 34</t>
  </si>
  <si>
    <t>Радужный г, 1-й кв-л, 28</t>
  </si>
  <si>
    <t>Радужный г, 3-й кв-л, 25</t>
  </si>
  <si>
    <t>3</t>
  </si>
  <si>
    <t>Радужный г, 1-й кв-л, 35</t>
  </si>
  <si>
    <t>Радужный г, 3-й кв-л, 17А</t>
  </si>
  <si>
    <t>Радужный г, 3-й кв-л, 21</t>
  </si>
  <si>
    <t>Радужный г, 3-й кв-л, 23</t>
  </si>
  <si>
    <t>Радужный г, 3-й кв-л, 9</t>
  </si>
  <si>
    <t>12</t>
  </si>
  <si>
    <t>400</t>
  </si>
  <si>
    <t>2016</t>
  </si>
  <si>
    <t>9</t>
  </si>
  <si>
    <t>266</t>
  </si>
  <si>
    <t>472</t>
  </si>
  <si>
    <t>367</t>
  </si>
  <si>
    <t>289</t>
  </si>
  <si>
    <t>Заместитель главы администрации города  по городскому хозяйству                                                                                                                      А.В. Колуков</t>
  </si>
  <si>
    <t>Ольга Игоревна Мазурова ,8(49254) 3 40 97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</si>
  <si>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2020-2022 годы</t>
  </si>
  <si>
    <t>Таблица №1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</si>
  <si>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 2020 -2022 годы</t>
  </si>
  <si>
    <t>Ольга Игоревна Мазурова</t>
  </si>
  <si>
    <t>8(49254) 3 40 97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</si>
  <si>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ЗАТО г. Радужный  Владимирская область на 2020 - 2022 годы</t>
  </si>
  <si>
    <t>Таблица № 2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</si>
  <si>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2020 - 2022 годы</t>
  </si>
  <si>
    <t xml:space="preserve">Краткосрочный план реализации региональной программы капитального ремонта общего имущества 
в многоквартирных домах на территории муниципального образования ЗАТО г. Радужный  Владимирской области на 2020-2022 годы
</t>
  </si>
  <si>
    <t>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</t>
  </si>
  <si>
    <t>Сведения о многоквартирных домах, 
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
ЗАТО г. Радужный Владимирской области  на 2020-2022 годы</t>
  </si>
  <si>
    <t>Приложение № 1
к постановлению администрации ЗАТО г. Радужный 
Владимирской области
от 20.09.2021_ № 1153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</si>
  <si>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2020-2022 годы( в редакции постановления администрации ЗАТО г. Радужный Владимирской области    
 от 20.09.2021_ № 1153</t>
  </si>
  <si>
    <t>( в редакции постановления администрации ЗАТО  г. Радужный Владимирской области  от 20.09.2021_ № 1153)</t>
  </si>
  <si>
    <t>Приложение  № 2
к постановлению администрации ЗАТО г. Радужный 
Владимирской области                                              от 20.09.2021_ № 1153</t>
  </si>
  <si>
    <t>Таблица 
к краткосрочному  плану  реализации региональной программы 
капитального ремонта общего имущества 
в многоквартирных домах на территории муниципального образования 
ЗАТО г. Радужный Владимирской области  на 2020 -2022 годы
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
( в редакции постановления администрации ЗАТО г. Радужный Владимирской области от 20.09.2021_ № 1153)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</si>
</sst>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"/>
    <numFmt numFmtId="165" formatCode="###\ ###\ ###\ ##0.00"/>
    <numFmt numFmtId="166" formatCode="[$-419]General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36"/>
      <color theme="1"/>
      <name val="Times New Roman"/>
      <family val="1"/>
      <charset val="204"/>
    </font>
    <font>
      <sz val="4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5" fillId="0" borderId="0"/>
  </cellStyleXfs>
  <cellXfs count="182">
    <xf numFmtId="0" fontId="0" fillId="0" borderId="0" xfId="0"/>
    <xf numFmtId="0" fontId="2" fillId="0" borderId="1" xfId="2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0" fillId="0" borderId="0" xfId="0" applyFill="1"/>
    <xf numFmtId="0" fontId="8" fillId="0" borderId="0" xfId="0" applyFont="1"/>
    <xf numFmtId="0" fontId="8" fillId="0" borderId="0" xfId="0" applyFont="1" applyFill="1"/>
    <xf numFmtId="0" fontId="6" fillId="0" borderId="0" xfId="0" applyFont="1" applyAlignment="1">
      <alignment vertical="center" wrapText="1"/>
    </xf>
    <xf numFmtId="4" fontId="10" fillId="0" borderId="1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2" fillId="0" borderId="0" xfId="0" applyFont="1"/>
    <xf numFmtId="0" fontId="13" fillId="0" borderId="1" xfId="5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" fontId="14" fillId="0" borderId="1" xfId="6" applyNumberFormat="1" applyFont="1" applyFill="1" applyBorder="1" applyAlignment="1">
      <alignment horizontal="right" wrapText="1"/>
    </xf>
    <xf numFmtId="4" fontId="15" fillId="0" borderId="1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vertical="center"/>
    </xf>
    <xf numFmtId="0" fontId="22" fillId="0" borderId="1" xfId="5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18" fillId="0" borderId="0" xfId="0" applyFont="1"/>
    <xf numFmtId="0" fontId="16" fillId="0" borderId="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/>
    </xf>
    <xf numFmtId="10" fontId="16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5" fillId="0" borderId="0" xfId="0" applyFont="1"/>
    <xf numFmtId="0" fontId="15" fillId="0" borderId="1" xfId="4" applyFont="1" applyBorder="1" applyAlignment="1">
      <alignment horizontal="center" vertical="center"/>
    </xf>
    <xf numFmtId="1" fontId="15" fillId="0" borderId="1" xfId="4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left"/>
    </xf>
    <xf numFmtId="165" fontId="15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right"/>
    </xf>
    <xf numFmtId="0" fontId="26" fillId="0" borderId="1" xfId="5" applyFont="1" applyFill="1" applyBorder="1" applyAlignment="1">
      <alignment horizontal="center"/>
    </xf>
    <xf numFmtId="165" fontId="15" fillId="0" borderId="1" xfId="0" applyNumberFormat="1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4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0" fillId="0" borderId="0" xfId="0" applyFont="1"/>
    <xf numFmtId="0" fontId="27" fillId="0" borderId="1" xfId="0" applyFont="1" applyFill="1" applyBorder="1" applyAlignment="1">
      <alignment horizontal="left" wrapText="1"/>
    </xf>
    <xf numFmtId="0" fontId="25" fillId="0" borderId="0" xfId="0" applyFont="1" applyFill="1"/>
    <xf numFmtId="0" fontId="29" fillId="0" borderId="0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2" fillId="0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wrapText="1"/>
    </xf>
    <xf numFmtId="0" fontId="10" fillId="0" borderId="0" xfId="0" applyFont="1" applyFill="1"/>
    <xf numFmtId="4" fontId="28" fillId="0" borderId="1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right"/>
    </xf>
    <xf numFmtId="4" fontId="32" fillId="0" borderId="1" xfId="0" applyNumberFormat="1" applyFont="1" applyFill="1" applyBorder="1" applyAlignment="1">
      <alignment horizontal="right"/>
    </xf>
    <xf numFmtId="4" fontId="32" fillId="0" borderId="1" xfId="0" applyNumberFormat="1" applyFont="1" applyFill="1" applyBorder="1" applyAlignment="1">
      <alignment horizontal="right" wrapText="1"/>
    </xf>
    <xf numFmtId="0" fontId="27" fillId="0" borderId="0" xfId="0" applyFont="1" applyFill="1"/>
    <xf numFmtId="0" fontId="33" fillId="0" borderId="0" xfId="0" applyFont="1" applyFill="1"/>
    <xf numFmtId="4" fontId="10" fillId="0" borderId="1" xfId="0" applyNumberFormat="1" applyFont="1" applyFill="1" applyBorder="1" applyAlignment="1">
      <alignment horizontal="center" vertical="center" wrapText="1"/>
    </xf>
    <xf numFmtId="4" fontId="30" fillId="0" borderId="1" xfId="6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27" fillId="0" borderId="3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left" vertical="top" wrapText="1"/>
    </xf>
    <xf numFmtId="2" fontId="27" fillId="0" borderId="1" xfId="0" applyNumberFormat="1" applyFont="1" applyFill="1" applyBorder="1" applyAlignment="1">
      <alignment horizontal="center" vertical="center" textRotation="90" wrapText="1"/>
    </xf>
    <xf numFmtId="4" fontId="27" fillId="0" borderId="1" xfId="0" applyNumberFormat="1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right" vertical="center" textRotation="90" wrapText="1"/>
    </xf>
    <xf numFmtId="0" fontId="16" fillId="0" borderId="1" xfId="1" applyNumberFormat="1" applyFont="1" applyFill="1" applyBorder="1" applyAlignment="1">
      <alignment horizontal="right" vertical="center" wrapText="1"/>
    </xf>
    <xf numFmtId="0" fontId="16" fillId="0" borderId="1" xfId="1" applyFont="1" applyFill="1" applyBorder="1" applyAlignment="1">
      <alignment horizontal="left" textRotation="90" wrapText="1"/>
    </xf>
    <xf numFmtId="0" fontId="16" fillId="0" borderId="1" xfId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3" xfId="2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textRotation="90" wrapText="1"/>
    </xf>
    <xf numFmtId="2" fontId="9" fillId="0" borderId="4" xfId="3" applyNumberFormat="1" applyFont="1" applyFill="1" applyBorder="1" applyAlignment="1">
      <alignment horizontal="center" vertical="center" textRotation="90" wrapText="1"/>
    </xf>
    <xf numFmtId="2" fontId="9" fillId="0" borderId="8" xfId="3" applyNumberFormat="1" applyFont="1" applyFill="1" applyBorder="1" applyAlignment="1">
      <alignment horizontal="center" vertical="center" textRotation="90" wrapText="1"/>
    </xf>
    <xf numFmtId="2" fontId="9" fillId="0" borderId="4" xfId="0" applyNumberFormat="1" applyFont="1" applyFill="1" applyBorder="1" applyAlignment="1">
      <alignment horizontal="center" vertical="center" textRotation="90" wrapText="1"/>
    </xf>
    <xf numFmtId="2" fontId="9" fillId="0" borderId="8" xfId="0" applyNumberFormat="1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left" vertical="top" wrapText="1"/>
    </xf>
    <xf numFmtId="164" fontId="15" fillId="0" borderId="2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vertical="center" wrapText="1"/>
    </xf>
    <xf numFmtId="0" fontId="15" fillId="0" borderId="1" xfId="4" applyFont="1" applyBorder="1" applyAlignment="1">
      <alignment vertical="center"/>
    </xf>
    <xf numFmtId="0" fontId="15" fillId="0" borderId="1" xfId="4" applyFont="1" applyBorder="1" applyAlignment="1">
      <alignment horizontal="center" vertical="center" textRotation="90" wrapText="1"/>
    </xf>
    <xf numFmtId="0" fontId="15" fillId="0" borderId="4" xfId="4" applyFont="1" applyBorder="1" applyAlignment="1">
      <alignment horizontal="center" vertical="center" textRotation="90" wrapText="1"/>
    </xf>
    <xf numFmtId="0" fontId="15" fillId="0" borderId="5" xfId="4" applyFont="1" applyBorder="1" applyAlignment="1">
      <alignment vertical="center" wrapText="1"/>
    </xf>
    <xf numFmtId="0" fontId="15" fillId="0" borderId="8" xfId="4" applyFont="1" applyBorder="1" applyAlignment="1">
      <alignment vertical="center"/>
    </xf>
    <xf numFmtId="0" fontId="15" fillId="0" borderId="1" xfId="4" applyFont="1" applyBorder="1" applyAlignment="1">
      <alignment horizontal="center" textRotation="90" wrapText="1"/>
    </xf>
    <xf numFmtId="0" fontId="15" fillId="0" borderId="1" xfId="4" applyFont="1" applyBorder="1" applyAlignment="1">
      <alignment horizont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/>
    </xf>
    <xf numFmtId="0" fontId="15" fillId="0" borderId="8" xfId="4" applyFont="1" applyBorder="1" applyAlignment="1">
      <alignment vertical="center" wrapText="1"/>
    </xf>
    <xf numFmtId="0" fontId="15" fillId="0" borderId="4" xfId="4" applyFont="1" applyBorder="1" applyAlignment="1">
      <alignment horizontal="center" textRotation="90" wrapText="1"/>
    </xf>
    <xf numFmtId="0" fontId="15" fillId="0" borderId="5" xfId="4" applyFont="1" applyBorder="1" applyAlignment="1">
      <alignment horizontal="center" wrapText="1"/>
    </xf>
    <xf numFmtId="0" fontId="15" fillId="0" borderId="8" xfId="4" applyFont="1" applyBorder="1" applyAlignment="1">
      <alignment horizontal="center" wrapText="1"/>
    </xf>
    <xf numFmtId="0" fontId="15" fillId="0" borderId="5" xfId="4" applyFont="1" applyBorder="1" applyAlignment="1">
      <alignment horizontal="center" textRotation="90" wrapText="1"/>
    </xf>
    <xf numFmtId="0" fontId="15" fillId="0" borderId="8" xfId="4" applyFont="1" applyBorder="1" applyAlignment="1">
      <alignment horizontal="center" textRotation="90" wrapText="1"/>
    </xf>
    <xf numFmtId="0" fontId="15" fillId="0" borderId="4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</cellXfs>
  <cellStyles count="7">
    <cellStyle name="Excel Built-in Normal" xfId="6"/>
    <cellStyle name="Обычный" xfId="0" builtinId="0"/>
    <cellStyle name="Обычный 11" xfId="3"/>
    <cellStyle name="Обычный 2" xfId="1"/>
    <cellStyle name="Обычный 2 8" xfId="4"/>
    <cellStyle name="Обычный 4 2 2 2" xfId="2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opLeftCell="V1" zoomScale="70" zoomScaleNormal="70" workbookViewId="0">
      <selection activeCell="AA1" sqref="AA1:AG1"/>
    </sheetView>
  </sheetViews>
  <sheetFormatPr defaultRowHeight="36" x14ac:dyDescent="0.55000000000000004"/>
  <cols>
    <col min="1" max="1" width="15.5703125" bestFit="1" customWidth="1"/>
    <col min="2" max="2" width="58.85546875" style="3" customWidth="1"/>
    <col min="3" max="3" width="38.42578125" style="76" customWidth="1"/>
    <col min="4" max="4" width="30.140625" style="76" customWidth="1"/>
    <col min="5" max="5" width="27.42578125" style="73" customWidth="1"/>
    <col min="6" max="6" width="30.28515625" style="73" customWidth="1"/>
    <col min="7" max="7" width="29" style="73" customWidth="1"/>
    <col min="8" max="8" width="26.28515625" style="73" customWidth="1"/>
    <col min="9" max="9" width="12.7109375" style="3" customWidth="1"/>
    <col min="10" max="10" width="11.140625" style="3" customWidth="1"/>
    <col min="11" max="11" width="30.85546875" style="76" customWidth="1"/>
    <col min="12" max="12" width="15" style="3" customWidth="1"/>
    <col min="13" max="13" width="25.140625" style="3" customWidth="1"/>
    <col min="14" max="14" width="12.42578125" style="3" customWidth="1"/>
    <col min="15" max="15" width="11.42578125" style="3" customWidth="1"/>
    <col min="16" max="16" width="22.7109375" style="76" customWidth="1"/>
    <col min="17" max="17" width="30.85546875" style="76" customWidth="1"/>
    <col min="18" max="18" width="13.140625" style="3" customWidth="1"/>
    <col min="19" max="19" width="24.5703125" style="3" customWidth="1"/>
    <col min="20" max="20" width="19.42578125" style="3" customWidth="1"/>
    <col min="21" max="21" width="19.5703125" style="3" customWidth="1"/>
    <col min="22" max="22" width="12" style="3" customWidth="1"/>
    <col min="23" max="24" width="19.5703125" style="3" bestFit="1" customWidth="1"/>
    <col min="25" max="25" width="17.28515625" style="3" customWidth="1"/>
    <col min="26" max="27" width="19.5703125" style="3" bestFit="1" customWidth="1"/>
    <col min="28" max="28" width="25.140625" style="89" customWidth="1"/>
    <col min="29" max="29" width="26.7109375" style="89" customWidth="1"/>
    <col min="30" max="30" width="19.7109375" style="3" customWidth="1"/>
    <col min="31" max="31" width="18" style="3" customWidth="1"/>
    <col min="32" max="32" width="24.42578125" style="3" customWidth="1"/>
    <col min="33" max="33" width="21.5703125" style="3" customWidth="1"/>
  </cols>
  <sheetData>
    <row r="1" spans="1:33" ht="241.5" customHeight="1" x14ac:dyDescent="0.5">
      <c r="V1" s="6"/>
      <c r="W1" s="6"/>
      <c r="X1" s="6"/>
      <c r="Y1" s="6"/>
      <c r="Z1" s="6"/>
      <c r="AA1" s="104" t="s">
        <v>144</v>
      </c>
      <c r="AB1" s="104"/>
      <c r="AC1" s="104"/>
      <c r="AD1" s="104"/>
      <c r="AE1" s="104"/>
      <c r="AF1" s="104"/>
      <c r="AG1" s="104"/>
    </row>
    <row r="2" spans="1:33" ht="209.25" customHeight="1" x14ac:dyDescent="0.25">
      <c r="A2" s="105" t="s">
        <v>135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33" ht="76.5" customHeight="1" x14ac:dyDescent="0.25">
      <c r="A3" s="69"/>
      <c r="B3" s="69"/>
      <c r="C3" s="77"/>
      <c r="D3" s="77"/>
      <c r="E3" s="74"/>
      <c r="F3" s="74"/>
      <c r="G3" s="74"/>
      <c r="H3" s="74"/>
      <c r="I3" s="69"/>
      <c r="J3" s="69"/>
      <c r="K3" s="77"/>
      <c r="L3" s="69"/>
      <c r="M3" s="69"/>
      <c r="N3" s="69"/>
      <c r="O3" s="69"/>
      <c r="P3" s="77"/>
      <c r="Q3" s="77"/>
      <c r="R3" s="69"/>
      <c r="S3" s="69"/>
      <c r="T3" s="69"/>
      <c r="U3" s="69"/>
      <c r="V3" s="69"/>
      <c r="W3" s="69"/>
      <c r="X3" s="69"/>
      <c r="Y3" s="69"/>
      <c r="Z3" s="69"/>
      <c r="AA3" s="69"/>
      <c r="AB3" s="82"/>
      <c r="AC3" s="82"/>
      <c r="AD3" s="69"/>
      <c r="AE3" s="69"/>
      <c r="AF3" s="69"/>
      <c r="AG3" s="69"/>
    </row>
    <row r="5" spans="1:33" s="24" customFormat="1" ht="30.75" x14ac:dyDescent="0.35">
      <c r="A5" s="98" t="s">
        <v>0</v>
      </c>
      <c r="B5" s="98" t="s">
        <v>1</v>
      </c>
      <c r="C5" s="107" t="s">
        <v>2</v>
      </c>
      <c r="D5" s="98" t="s">
        <v>34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108" t="s">
        <v>3</v>
      </c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1" t="s">
        <v>4</v>
      </c>
      <c r="AF5" s="97" t="s">
        <v>5</v>
      </c>
      <c r="AG5" s="97" t="s">
        <v>6</v>
      </c>
    </row>
    <row r="6" spans="1:33" s="24" customFormat="1" ht="27.75" x14ac:dyDescent="0.35">
      <c r="A6" s="98"/>
      <c r="B6" s="98"/>
      <c r="C6" s="107"/>
      <c r="D6" s="98" t="s">
        <v>7</v>
      </c>
      <c r="E6" s="98"/>
      <c r="F6" s="98"/>
      <c r="G6" s="98"/>
      <c r="H6" s="98"/>
      <c r="I6" s="98"/>
      <c r="J6" s="98" t="s">
        <v>8</v>
      </c>
      <c r="K6" s="98"/>
      <c r="L6" s="98" t="s">
        <v>9</v>
      </c>
      <c r="M6" s="98"/>
      <c r="N6" s="98" t="s">
        <v>10</v>
      </c>
      <c r="O6" s="98"/>
      <c r="P6" s="99" t="s">
        <v>11</v>
      </c>
      <c r="Q6" s="99"/>
      <c r="R6" s="98" t="s">
        <v>12</v>
      </c>
      <c r="S6" s="98"/>
      <c r="T6" s="100" t="s">
        <v>13</v>
      </c>
      <c r="U6" s="100" t="s">
        <v>14</v>
      </c>
      <c r="V6" s="100" t="s">
        <v>15</v>
      </c>
      <c r="W6" s="100" t="s">
        <v>16</v>
      </c>
      <c r="X6" s="100" t="s">
        <v>17</v>
      </c>
      <c r="Y6" s="100" t="s">
        <v>18</v>
      </c>
      <c r="Z6" s="100" t="s">
        <v>19</v>
      </c>
      <c r="AA6" s="100" t="s">
        <v>20</v>
      </c>
      <c r="AB6" s="95" t="s">
        <v>21</v>
      </c>
      <c r="AC6" s="96" t="s">
        <v>22</v>
      </c>
      <c r="AD6" s="100" t="s">
        <v>23</v>
      </c>
      <c r="AE6" s="101"/>
      <c r="AF6" s="97"/>
      <c r="AG6" s="97"/>
    </row>
    <row r="7" spans="1:33" s="24" customFormat="1" ht="71.25" customHeight="1" x14ac:dyDescent="0.35">
      <c r="A7" s="98"/>
      <c r="B7" s="98"/>
      <c r="C7" s="107"/>
      <c r="D7" s="102" t="s">
        <v>24</v>
      </c>
      <c r="E7" s="92" t="s">
        <v>25</v>
      </c>
      <c r="F7" s="92" t="s">
        <v>26</v>
      </c>
      <c r="G7" s="92" t="s">
        <v>27</v>
      </c>
      <c r="H7" s="92" t="s">
        <v>28</v>
      </c>
      <c r="I7" s="92" t="s">
        <v>29</v>
      </c>
      <c r="J7" s="98"/>
      <c r="K7" s="98"/>
      <c r="L7" s="98"/>
      <c r="M7" s="98"/>
      <c r="N7" s="98"/>
      <c r="O7" s="98"/>
      <c r="P7" s="99"/>
      <c r="Q7" s="99"/>
      <c r="R7" s="98"/>
      <c r="S7" s="98"/>
      <c r="T7" s="100"/>
      <c r="U7" s="100"/>
      <c r="V7" s="100"/>
      <c r="W7" s="100"/>
      <c r="X7" s="100"/>
      <c r="Y7" s="100"/>
      <c r="Z7" s="100"/>
      <c r="AA7" s="100"/>
      <c r="AB7" s="95"/>
      <c r="AC7" s="96"/>
      <c r="AD7" s="100"/>
      <c r="AE7" s="101"/>
      <c r="AF7" s="97"/>
      <c r="AG7" s="97"/>
    </row>
    <row r="8" spans="1:33" s="24" customFormat="1" ht="61.5" customHeight="1" x14ac:dyDescent="0.35">
      <c r="A8" s="98"/>
      <c r="B8" s="98"/>
      <c r="C8" s="107"/>
      <c r="D8" s="102"/>
      <c r="E8" s="92"/>
      <c r="F8" s="92"/>
      <c r="G8" s="92"/>
      <c r="H8" s="92"/>
      <c r="I8" s="92"/>
      <c r="J8" s="98"/>
      <c r="K8" s="98"/>
      <c r="L8" s="98"/>
      <c r="M8" s="98"/>
      <c r="N8" s="98"/>
      <c r="O8" s="98"/>
      <c r="P8" s="99"/>
      <c r="Q8" s="99"/>
      <c r="R8" s="98"/>
      <c r="S8" s="98"/>
      <c r="T8" s="100"/>
      <c r="U8" s="100"/>
      <c r="V8" s="100"/>
      <c r="W8" s="100"/>
      <c r="X8" s="100"/>
      <c r="Y8" s="100"/>
      <c r="Z8" s="100"/>
      <c r="AA8" s="100"/>
      <c r="AB8" s="95"/>
      <c r="AC8" s="96"/>
      <c r="AD8" s="100"/>
      <c r="AE8" s="101"/>
      <c r="AF8" s="97"/>
      <c r="AG8" s="97"/>
    </row>
    <row r="9" spans="1:33" s="24" customFormat="1" ht="48.75" customHeight="1" x14ac:dyDescent="0.35">
      <c r="A9" s="98"/>
      <c r="B9" s="98"/>
      <c r="C9" s="107"/>
      <c r="D9" s="102"/>
      <c r="E9" s="92"/>
      <c r="F9" s="92"/>
      <c r="G9" s="92"/>
      <c r="H9" s="92"/>
      <c r="I9" s="92"/>
      <c r="J9" s="98"/>
      <c r="K9" s="98"/>
      <c r="L9" s="98"/>
      <c r="M9" s="98"/>
      <c r="N9" s="98"/>
      <c r="O9" s="98"/>
      <c r="P9" s="99"/>
      <c r="Q9" s="99"/>
      <c r="R9" s="98"/>
      <c r="S9" s="98"/>
      <c r="T9" s="100"/>
      <c r="U9" s="100"/>
      <c r="V9" s="100"/>
      <c r="W9" s="100"/>
      <c r="X9" s="100"/>
      <c r="Y9" s="100"/>
      <c r="Z9" s="100"/>
      <c r="AA9" s="100"/>
      <c r="AB9" s="95"/>
      <c r="AC9" s="96"/>
      <c r="AD9" s="100"/>
      <c r="AE9" s="101"/>
      <c r="AF9" s="97"/>
      <c r="AG9" s="97"/>
    </row>
    <row r="10" spans="1:33" s="24" customFormat="1" ht="67.5" customHeight="1" x14ac:dyDescent="0.35">
      <c r="A10" s="98"/>
      <c r="B10" s="98"/>
      <c r="C10" s="107"/>
      <c r="D10" s="102"/>
      <c r="E10" s="92"/>
      <c r="F10" s="92"/>
      <c r="G10" s="92"/>
      <c r="H10" s="92"/>
      <c r="I10" s="92"/>
      <c r="J10" s="98"/>
      <c r="K10" s="98"/>
      <c r="L10" s="98"/>
      <c r="M10" s="98"/>
      <c r="N10" s="98"/>
      <c r="O10" s="98"/>
      <c r="P10" s="99"/>
      <c r="Q10" s="99"/>
      <c r="R10" s="98"/>
      <c r="S10" s="98"/>
      <c r="T10" s="100"/>
      <c r="U10" s="100"/>
      <c r="V10" s="100"/>
      <c r="W10" s="100"/>
      <c r="X10" s="100"/>
      <c r="Y10" s="100"/>
      <c r="Z10" s="100"/>
      <c r="AA10" s="100"/>
      <c r="AB10" s="95"/>
      <c r="AC10" s="96"/>
      <c r="AD10" s="100"/>
      <c r="AE10" s="101"/>
      <c r="AF10" s="97"/>
      <c r="AG10" s="97"/>
    </row>
    <row r="11" spans="1:33" s="50" customFormat="1" ht="35.25" x14ac:dyDescent="0.45">
      <c r="A11" s="106"/>
      <c r="B11" s="106"/>
      <c r="C11" s="90" t="s">
        <v>30</v>
      </c>
      <c r="D11" s="90" t="s">
        <v>30</v>
      </c>
      <c r="E11" s="65" t="s">
        <v>30</v>
      </c>
      <c r="F11" s="65" t="s">
        <v>30</v>
      </c>
      <c r="G11" s="65" t="s">
        <v>30</v>
      </c>
      <c r="H11" s="65" t="s">
        <v>30</v>
      </c>
      <c r="I11" s="65" t="s">
        <v>30</v>
      </c>
      <c r="J11" s="66" t="s">
        <v>31</v>
      </c>
      <c r="K11" s="78" t="s">
        <v>30</v>
      </c>
      <c r="L11" s="67" t="s">
        <v>32</v>
      </c>
      <c r="M11" s="67" t="s">
        <v>30</v>
      </c>
      <c r="N11" s="67" t="s">
        <v>32</v>
      </c>
      <c r="O11" s="67" t="s">
        <v>30</v>
      </c>
      <c r="P11" s="78" t="s">
        <v>32</v>
      </c>
      <c r="Q11" s="78" t="s">
        <v>30</v>
      </c>
      <c r="R11" s="67" t="s">
        <v>33</v>
      </c>
      <c r="S11" s="67" t="s">
        <v>30</v>
      </c>
      <c r="T11" s="67" t="s">
        <v>30</v>
      </c>
      <c r="U11" s="68" t="s">
        <v>30</v>
      </c>
      <c r="V11" s="67" t="s">
        <v>30</v>
      </c>
      <c r="W11" s="67" t="s">
        <v>30</v>
      </c>
      <c r="X11" s="65" t="s">
        <v>30</v>
      </c>
      <c r="Y11" s="67" t="s">
        <v>30</v>
      </c>
      <c r="Z11" s="67" t="s">
        <v>30</v>
      </c>
      <c r="AA11" s="67" t="s">
        <v>30</v>
      </c>
      <c r="AB11" s="83" t="s">
        <v>30</v>
      </c>
      <c r="AC11" s="84" t="s">
        <v>30</v>
      </c>
      <c r="AD11" s="67" t="s">
        <v>30</v>
      </c>
      <c r="AE11" s="101"/>
      <c r="AF11" s="97"/>
      <c r="AG11" s="97"/>
    </row>
    <row r="12" spans="1:33" s="24" customFormat="1" ht="35.25" x14ac:dyDescent="0.35">
      <c r="A12" s="21">
        <v>1</v>
      </c>
      <c r="B12" s="21">
        <v>2</v>
      </c>
      <c r="C12" s="78">
        <v>3</v>
      </c>
      <c r="D12" s="78">
        <v>4</v>
      </c>
      <c r="E12" s="67">
        <v>5</v>
      </c>
      <c r="F12" s="67">
        <v>6</v>
      </c>
      <c r="G12" s="67">
        <v>7</v>
      </c>
      <c r="H12" s="67">
        <v>8</v>
      </c>
      <c r="I12" s="21">
        <v>9</v>
      </c>
      <c r="J12" s="25">
        <v>10</v>
      </c>
      <c r="K12" s="78">
        <v>11</v>
      </c>
      <c r="L12" s="21">
        <v>12</v>
      </c>
      <c r="M12" s="21">
        <v>13</v>
      </c>
      <c r="N12" s="21">
        <v>14</v>
      </c>
      <c r="O12" s="21">
        <v>15</v>
      </c>
      <c r="P12" s="78">
        <v>16</v>
      </c>
      <c r="Q12" s="78">
        <v>17</v>
      </c>
      <c r="R12" s="21">
        <v>18</v>
      </c>
      <c r="S12" s="21">
        <v>19</v>
      </c>
      <c r="T12" s="21">
        <v>20</v>
      </c>
      <c r="U12" s="21">
        <v>21</v>
      </c>
      <c r="V12" s="21">
        <v>22</v>
      </c>
      <c r="W12" s="21">
        <v>23</v>
      </c>
      <c r="X12" s="21">
        <v>24</v>
      </c>
      <c r="Y12" s="21">
        <v>25</v>
      </c>
      <c r="Z12" s="21">
        <v>26</v>
      </c>
      <c r="AA12" s="21">
        <v>27</v>
      </c>
      <c r="AB12" s="83">
        <v>28</v>
      </c>
      <c r="AC12" s="83">
        <v>29</v>
      </c>
      <c r="AD12" s="21">
        <v>30</v>
      </c>
      <c r="AE12" s="21">
        <v>31</v>
      </c>
      <c r="AF12" s="21">
        <v>32</v>
      </c>
      <c r="AG12" s="21">
        <v>33</v>
      </c>
    </row>
    <row r="13" spans="1:33" s="11" customFormat="1" ht="75.75" customHeight="1" x14ac:dyDescent="0.5">
      <c r="A13" s="93" t="s">
        <v>104</v>
      </c>
      <c r="B13" s="94"/>
      <c r="C13" s="7">
        <f>SUM(C14:C18)</f>
        <v>11570369.789999999</v>
      </c>
      <c r="D13" s="7">
        <f t="shared" ref="D13:AD13" si="0">SUM(D14:D18)</f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7">
        <f t="shared" si="0"/>
        <v>0</v>
      </c>
      <c r="J13" s="8">
        <f t="shared" si="0"/>
        <v>4</v>
      </c>
      <c r="K13" s="7">
        <f t="shared" si="0"/>
        <v>6300657.04</v>
      </c>
      <c r="L13" s="7">
        <f t="shared" si="0"/>
        <v>346.6</v>
      </c>
      <c r="M13" s="7">
        <f t="shared" si="0"/>
        <v>1209598.77</v>
      </c>
      <c r="N13" s="7">
        <f t="shared" si="0"/>
        <v>0</v>
      </c>
      <c r="O13" s="7">
        <f t="shared" si="0"/>
        <v>0</v>
      </c>
      <c r="P13" s="7">
        <f t="shared" si="0"/>
        <v>2995.9</v>
      </c>
      <c r="Q13" s="7">
        <f t="shared" si="0"/>
        <v>3560240.43</v>
      </c>
      <c r="R13" s="7">
        <f t="shared" si="0"/>
        <v>0</v>
      </c>
      <c r="S13" s="7">
        <f t="shared" si="0"/>
        <v>0</v>
      </c>
      <c r="T13" s="7">
        <f t="shared" si="0"/>
        <v>0</v>
      </c>
      <c r="U13" s="7">
        <f t="shared" si="0"/>
        <v>0</v>
      </c>
      <c r="V13" s="7">
        <f t="shared" si="0"/>
        <v>0</v>
      </c>
      <c r="W13" s="7">
        <f t="shared" si="0"/>
        <v>0</v>
      </c>
      <c r="X13" s="7">
        <f t="shared" si="0"/>
        <v>0</v>
      </c>
      <c r="Y13" s="7">
        <f t="shared" si="0"/>
        <v>0</v>
      </c>
      <c r="Z13" s="7">
        <f t="shared" si="0"/>
        <v>0</v>
      </c>
      <c r="AA13" s="7">
        <f t="shared" si="0"/>
        <v>0</v>
      </c>
      <c r="AB13" s="85">
        <f t="shared" si="0"/>
        <v>30765.46</v>
      </c>
      <c r="AC13" s="85">
        <f t="shared" si="0"/>
        <v>469108.09</v>
      </c>
      <c r="AD13" s="7">
        <f t="shared" si="0"/>
        <v>0</v>
      </c>
      <c r="AE13" s="9" t="s">
        <v>87</v>
      </c>
      <c r="AF13" s="9" t="s">
        <v>87</v>
      </c>
      <c r="AG13" s="10" t="s">
        <v>87</v>
      </c>
    </row>
    <row r="14" spans="1:33" s="11" customFormat="1" ht="70.5" x14ac:dyDescent="0.5">
      <c r="A14" s="12">
        <v>1</v>
      </c>
      <c r="B14" s="72" t="s">
        <v>92</v>
      </c>
      <c r="C14" s="7">
        <v>1217400.68</v>
      </c>
      <c r="D14" s="7">
        <v>0</v>
      </c>
      <c r="E14" s="19">
        <v>0</v>
      </c>
      <c r="F14" s="19">
        <v>0</v>
      </c>
      <c r="G14" s="19">
        <v>0</v>
      </c>
      <c r="H14" s="19">
        <v>0</v>
      </c>
      <c r="I14" s="7">
        <v>0</v>
      </c>
      <c r="J14" s="8">
        <v>0</v>
      </c>
      <c r="K14" s="7">
        <v>0</v>
      </c>
      <c r="L14" s="13">
        <v>346.6</v>
      </c>
      <c r="M14" s="13">
        <v>1209598.77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86">
        <v>7801.91</v>
      </c>
      <c r="AC14" s="85">
        <v>0</v>
      </c>
      <c r="AD14" s="7">
        <v>0</v>
      </c>
      <c r="AE14" s="14" t="s">
        <v>80</v>
      </c>
      <c r="AF14" s="14">
        <v>2020</v>
      </c>
      <c r="AG14" s="15">
        <v>2020</v>
      </c>
    </row>
    <row r="15" spans="1:33" s="11" customFormat="1" ht="70.5" x14ac:dyDescent="0.5">
      <c r="A15" s="12">
        <v>2</v>
      </c>
      <c r="B15" s="72" t="s">
        <v>93</v>
      </c>
      <c r="C15" s="7">
        <v>3757493.57</v>
      </c>
      <c r="D15" s="7">
        <v>0</v>
      </c>
      <c r="E15" s="19">
        <v>0</v>
      </c>
      <c r="F15" s="19">
        <v>0</v>
      </c>
      <c r="G15" s="19">
        <v>0</v>
      </c>
      <c r="H15" s="19">
        <v>0</v>
      </c>
      <c r="I15" s="7">
        <v>0</v>
      </c>
      <c r="J15" s="8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3">
        <v>2995.9</v>
      </c>
      <c r="Q15" s="79">
        <v>3560240.43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87">
        <v>22963.55</v>
      </c>
      <c r="AC15" s="86">
        <v>174289.59</v>
      </c>
      <c r="AD15" s="7">
        <v>0</v>
      </c>
      <c r="AE15" s="14">
        <v>2020</v>
      </c>
      <c r="AF15" s="14">
        <v>2020</v>
      </c>
      <c r="AG15" s="15">
        <v>2020</v>
      </c>
    </row>
    <row r="16" spans="1:33" s="11" customFormat="1" ht="70.5" x14ac:dyDescent="0.5">
      <c r="A16" s="12">
        <v>3</v>
      </c>
      <c r="B16" s="72" t="s">
        <v>94</v>
      </c>
      <c r="C16" s="7">
        <v>174120.8</v>
      </c>
      <c r="D16" s="7">
        <v>0</v>
      </c>
      <c r="E16" s="19">
        <v>0</v>
      </c>
      <c r="F16" s="19">
        <v>0</v>
      </c>
      <c r="G16" s="19">
        <v>0</v>
      </c>
      <c r="H16" s="19">
        <v>0</v>
      </c>
      <c r="I16" s="7">
        <v>0</v>
      </c>
      <c r="J16" s="8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85">
        <v>0</v>
      </c>
      <c r="AC16" s="87">
        <v>174120.8</v>
      </c>
      <c r="AD16" s="7">
        <v>0</v>
      </c>
      <c r="AE16" s="14">
        <v>2020</v>
      </c>
      <c r="AF16" s="15" t="s">
        <v>80</v>
      </c>
      <c r="AG16" s="15" t="s">
        <v>80</v>
      </c>
    </row>
    <row r="17" spans="1:33" s="11" customFormat="1" ht="70.5" x14ac:dyDescent="0.5">
      <c r="A17" s="12">
        <v>4</v>
      </c>
      <c r="B17" s="72" t="s">
        <v>97</v>
      </c>
      <c r="C17" s="7">
        <v>6300657.04</v>
      </c>
      <c r="D17" s="7">
        <v>0</v>
      </c>
      <c r="E17" s="19">
        <v>0</v>
      </c>
      <c r="F17" s="19">
        <v>0</v>
      </c>
      <c r="G17" s="19">
        <v>0</v>
      </c>
      <c r="H17" s="19">
        <v>0</v>
      </c>
      <c r="I17" s="7">
        <v>0</v>
      </c>
      <c r="J17" s="16">
        <v>4</v>
      </c>
      <c r="K17" s="13">
        <v>6300657.04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85">
        <v>0</v>
      </c>
      <c r="AC17" s="85">
        <v>0</v>
      </c>
      <c r="AD17" s="7">
        <v>0</v>
      </c>
      <c r="AE17" s="14" t="s">
        <v>80</v>
      </c>
      <c r="AF17" s="14">
        <v>2020</v>
      </c>
      <c r="AG17" s="15" t="s">
        <v>80</v>
      </c>
    </row>
    <row r="18" spans="1:33" s="11" customFormat="1" ht="70.5" x14ac:dyDescent="0.5">
      <c r="A18" s="12">
        <v>5</v>
      </c>
      <c r="B18" s="72" t="s">
        <v>84</v>
      </c>
      <c r="C18" s="7">
        <v>120697.7</v>
      </c>
      <c r="D18" s="7">
        <v>0</v>
      </c>
      <c r="E18" s="19">
        <v>0</v>
      </c>
      <c r="F18" s="19">
        <v>0</v>
      </c>
      <c r="G18" s="19">
        <v>0</v>
      </c>
      <c r="H18" s="19">
        <v>0</v>
      </c>
      <c r="I18" s="7">
        <v>0</v>
      </c>
      <c r="J18" s="1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85">
        <v>0</v>
      </c>
      <c r="AC18" s="85">
        <v>120697.7</v>
      </c>
      <c r="AD18" s="7">
        <v>0</v>
      </c>
      <c r="AE18" s="14">
        <v>2020</v>
      </c>
      <c r="AF18" s="15" t="s">
        <v>80</v>
      </c>
      <c r="AG18" s="15" t="s">
        <v>80</v>
      </c>
    </row>
    <row r="19" spans="1:33" s="11" customFormat="1" ht="84" customHeight="1" x14ac:dyDescent="0.5">
      <c r="A19" s="93" t="s">
        <v>102</v>
      </c>
      <c r="B19" s="94"/>
      <c r="C19" s="7">
        <f t="shared" ref="C19:AD19" si="1">SUM(C20:C34)</f>
        <v>105846624.87</v>
      </c>
      <c r="D19" s="7">
        <f t="shared" si="1"/>
        <v>1015124.81</v>
      </c>
      <c r="E19" s="19">
        <f t="shared" si="1"/>
        <v>2275095.06</v>
      </c>
      <c r="F19" s="19">
        <f t="shared" si="1"/>
        <v>5145234.71</v>
      </c>
      <c r="G19" s="19">
        <f t="shared" si="1"/>
        <v>1347345.6</v>
      </c>
      <c r="H19" s="19">
        <f t="shared" si="1"/>
        <v>4151514.4</v>
      </c>
      <c r="I19" s="20">
        <f t="shared" si="1"/>
        <v>0</v>
      </c>
      <c r="J19" s="20">
        <f t="shared" si="1"/>
        <v>40</v>
      </c>
      <c r="K19" s="19">
        <f t="shared" si="1"/>
        <v>88862159.040000007</v>
      </c>
      <c r="L19" s="7">
        <f t="shared" si="1"/>
        <v>0</v>
      </c>
      <c r="M19" s="7">
        <f t="shared" si="1"/>
        <v>0</v>
      </c>
      <c r="N19" s="7">
        <f t="shared" si="1"/>
        <v>0</v>
      </c>
      <c r="O19" s="7">
        <f t="shared" si="1"/>
        <v>0</v>
      </c>
      <c r="P19" s="7">
        <f t="shared" si="1"/>
        <v>0</v>
      </c>
      <c r="Q19" s="7">
        <f t="shared" si="1"/>
        <v>0</v>
      </c>
      <c r="R19" s="7">
        <f t="shared" si="1"/>
        <v>0</v>
      </c>
      <c r="S19" s="7">
        <f t="shared" si="1"/>
        <v>0</v>
      </c>
      <c r="T19" s="7">
        <f t="shared" si="1"/>
        <v>0</v>
      </c>
      <c r="U19" s="7">
        <f t="shared" si="1"/>
        <v>0</v>
      </c>
      <c r="V19" s="7">
        <f t="shared" si="1"/>
        <v>0</v>
      </c>
      <c r="W19" s="7">
        <f t="shared" si="1"/>
        <v>0</v>
      </c>
      <c r="X19" s="7">
        <f t="shared" si="1"/>
        <v>0</v>
      </c>
      <c r="Y19" s="7">
        <f t="shared" si="1"/>
        <v>0</v>
      </c>
      <c r="Z19" s="7">
        <f t="shared" si="1"/>
        <v>0</v>
      </c>
      <c r="AA19" s="7">
        <f t="shared" si="1"/>
        <v>0</v>
      </c>
      <c r="AB19" s="7">
        <f t="shared" si="1"/>
        <v>1386148.8699999999</v>
      </c>
      <c r="AC19" s="7">
        <f t="shared" si="1"/>
        <v>1664002.3800000004</v>
      </c>
      <c r="AD19" s="7">
        <f t="shared" si="1"/>
        <v>0</v>
      </c>
      <c r="AE19" s="9" t="s">
        <v>87</v>
      </c>
      <c r="AF19" s="9" t="s">
        <v>87</v>
      </c>
      <c r="AG19" s="10" t="s">
        <v>87</v>
      </c>
    </row>
    <row r="20" spans="1:33" s="11" customFormat="1" ht="70.5" x14ac:dyDescent="0.5">
      <c r="A20" s="12">
        <v>1</v>
      </c>
      <c r="B20" s="72" t="s">
        <v>84</v>
      </c>
      <c r="C20" s="7">
        <v>6784672.5999999996</v>
      </c>
      <c r="D20" s="7">
        <v>0</v>
      </c>
      <c r="E20" s="19">
        <v>0</v>
      </c>
      <c r="F20" s="19">
        <v>0</v>
      </c>
      <c r="G20" s="19">
        <v>0</v>
      </c>
      <c r="H20" s="19">
        <v>0</v>
      </c>
      <c r="I20" s="7">
        <v>0</v>
      </c>
      <c r="J20" s="17">
        <v>4</v>
      </c>
      <c r="K20" s="7">
        <v>6784672.5999999996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85">
        <v>0</v>
      </c>
      <c r="AC20" s="85">
        <v>0</v>
      </c>
      <c r="AD20" s="7">
        <v>0</v>
      </c>
      <c r="AE20" s="14" t="s">
        <v>80</v>
      </c>
      <c r="AF20" s="14">
        <v>2021</v>
      </c>
      <c r="AG20" s="15" t="s">
        <v>80</v>
      </c>
    </row>
    <row r="21" spans="1:33" s="11" customFormat="1" ht="70.5" x14ac:dyDescent="0.5">
      <c r="A21" s="12">
        <v>2</v>
      </c>
      <c r="B21" s="72" t="s">
        <v>98</v>
      </c>
      <c r="C21" s="7">
        <v>209745.8</v>
      </c>
      <c r="D21" s="7">
        <v>0</v>
      </c>
      <c r="E21" s="19">
        <v>0</v>
      </c>
      <c r="F21" s="19">
        <v>0</v>
      </c>
      <c r="G21" s="19">
        <v>0</v>
      </c>
      <c r="H21" s="19">
        <v>0</v>
      </c>
      <c r="I21" s="7">
        <v>0</v>
      </c>
      <c r="J21" s="8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85">
        <v>0</v>
      </c>
      <c r="AC21" s="87">
        <v>209745.8</v>
      </c>
      <c r="AD21" s="7">
        <v>0</v>
      </c>
      <c r="AE21" s="14">
        <v>2021</v>
      </c>
      <c r="AF21" s="14" t="s">
        <v>80</v>
      </c>
      <c r="AG21" s="15" t="s">
        <v>80</v>
      </c>
    </row>
    <row r="22" spans="1:33" s="11" customFormat="1" ht="48" customHeight="1" x14ac:dyDescent="0.5">
      <c r="A22" s="12">
        <v>3</v>
      </c>
      <c r="B22" s="72" t="s">
        <v>99</v>
      </c>
      <c r="C22" s="7">
        <v>100016.58</v>
      </c>
      <c r="D22" s="7">
        <v>0</v>
      </c>
      <c r="E22" s="19">
        <v>0</v>
      </c>
      <c r="F22" s="19">
        <v>0</v>
      </c>
      <c r="G22" s="19">
        <v>0</v>
      </c>
      <c r="H22" s="19">
        <v>0</v>
      </c>
      <c r="I22" s="7">
        <v>0</v>
      </c>
      <c r="J22" s="8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85">
        <v>0</v>
      </c>
      <c r="AC22" s="87">
        <v>100016.58</v>
      </c>
      <c r="AD22" s="7">
        <v>0</v>
      </c>
      <c r="AE22" s="14">
        <v>2021</v>
      </c>
      <c r="AF22" s="14" t="s">
        <v>80</v>
      </c>
      <c r="AG22" s="15" t="s">
        <v>80</v>
      </c>
    </row>
    <row r="23" spans="1:33" s="11" customFormat="1" ht="70.5" x14ac:dyDescent="0.5">
      <c r="A23" s="12">
        <v>4</v>
      </c>
      <c r="B23" s="72" t="s">
        <v>95</v>
      </c>
      <c r="C23" s="7">
        <v>14143329.300000001</v>
      </c>
      <c r="D23" s="7">
        <v>1015124.81</v>
      </c>
      <c r="E23" s="19">
        <v>2275095.06</v>
      </c>
      <c r="F23" s="19">
        <v>5145234.71</v>
      </c>
      <c r="G23" s="19">
        <v>1347345.6</v>
      </c>
      <c r="H23" s="19">
        <v>4151514.4</v>
      </c>
      <c r="I23" s="7">
        <v>0</v>
      </c>
      <c r="J23" s="8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209014.72</v>
      </c>
      <c r="AC23" s="85">
        <v>0</v>
      </c>
      <c r="AD23" s="7">
        <v>0</v>
      </c>
      <c r="AE23" s="15" t="s">
        <v>80</v>
      </c>
      <c r="AF23" s="14">
        <v>2021</v>
      </c>
      <c r="AG23" s="15">
        <v>2021</v>
      </c>
    </row>
    <row r="24" spans="1:33" s="11" customFormat="1" ht="57" customHeight="1" x14ac:dyDescent="0.5">
      <c r="A24" s="12">
        <v>5</v>
      </c>
      <c r="B24" s="72" t="s">
        <v>96</v>
      </c>
      <c r="C24" s="7">
        <v>3601876.7</v>
      </c>
      <c r="D24" s="7">
        <v>0</v>
      </c>
      <c r="E24" s="19">
        <v>0</v>
      </c>
      <c r="F24" s="19">
        <v>0</v>
      </c>
      <c r="G24" s="19">
        <v>0</v>
      </c>
      <c r="H24" s="19">
        <v>0</v>
      </c>
      <c r="I24" s="7">
        <v>0</v>
      </c>
      <c r="J24" s="8">
        <v>2</v>
      </c>
      <c r="K24" s="7">
        <v>3601876.7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87">
        <v>0</v>
      </c>
      <c r="AD24" s="7">
        <v>0</v>
      </c>
      <c r="AE24" s="15" t="s">
        <v>80</v>
      </c>
      <c r="AF24" s="14">
        <v>2021</v>
      </c>
      <c r="AG24" s="15" t="s">
        <v>80</v>
      </c>
    </row>
    <row r="25" spans="1:33" s="11" customFormat="1" ht="57" customHeight="1" x14ac:dyDescent="0.5">
      <c r="A25" s="12">
        <v>6</v>
      </c>
      <c r="B25" s="72" t="s">
        <v>110</v>
      </c>
      <c r="C25" s="7">
        <v>199983.54</v>
      </c>
      <c r="D25" s="7">
        <v>0</v>
      </c>
      <c r="E25" s="19">
        <v>0</v>
      </c>
      <c r="F25" s="19">
        <v>0</v>
      </c>
      <c r="G25" s="19">
        <v>0</v>
      </c>
      <c r="H25" s="19">
        <v>0</v>
      </c>
      <c r="I25" s="7">
        <v>0</v>
      </c>
      <c r="J25" s="16">
        <v>0</v>
      </c>
      <c r="K25" s="13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85">
        <v>199983.54</v>
      </c>
      <c r="AD25" s="7">
        <v>0</v>
      </c>
      <c r="AE25" s="15">
        <v>2021</v>
      </c>
      <c r="AF25" s="14" t="s">
        <v>80</v>
      </c>
      <c r="AG25" s="15" t="s">
        <v>80</v>
      </c>
    </row>
    <row r="26" spans="1:33" s="11" customFormat="1" ht="70.5" x14ac:dyDescent="0.5">
      <c r="A26" s="12">
        <v>7</v>
      </c>
      <c r="B26" s="72" t="s">
        <v>83</v>
      </c>
      <c r="C26" s="7">
        <v>9169497.6799999997</v>
      </c>
      <c r="D26" s="18">
        <v>0</v>
      </c>
      <c r="E26" s="91">
        <v>0</v>
      </c>
      <c r="F26" s="91">
        <v>0</v>
      </c>
      <c r="G26" s="91">
        <v>0</v>
      </c>
      <c r="H26" s="91">
        <v>0</v>
      </c>
      <c r="I26" s="18">
        <v>0</v>
      </c>
      <c r="J26" s="8">
        <v>4</v>
      </c>
      <c r="K26" s="7">
        <v>8912067.3699999992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133681.01</v>
      </c>
      <c r="AC26" s="85">
        <v>123749.3</v>
      </c>
      <c r="AD26" s="7">
        <v>0</v>
      </c>
      <c r="AE26" s="14">
        <v>2021</v>
      </c>
      <c r="AF26" s="14">
        <v>2021</v>
      </c>
      <c r="AG26" s="15">
        <v>2021</v>
      </c>
    </row>
    <row r="27" spans="1:33" s="11" customFormat="1" ht="70.5" x14ac:dyDescent="0.5">
      <c r="A27" s="12">
        <v>8</v>
      </c>
      <c r="B27" s="72" t="s">
        <v>85</v>
      </c>
      <c r="C27" s="7">
        <v>9169471.4999999981</v>
      </c>
      <c r="D27" s="18">
        <v>0</v>
      </c>
      <c r="E27" s="91">
        <v>0</v>
      </c>
      <c r="F27" s="91">
        <v>0</v>
      </c>
      <c r="G27" s="91">
        <v>0</v>
      </c>
      <c r="H27" s="91">
        <v>0</v>
      </c>
      <c r="I27" s="18">
        <v>0</v>
      </c>
      <c r="J27" s="8">
        <v>4</v>
      </c>
      <c r="K27" s="7">
        <v>8912067.3699999992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133681.01</v>
      </c>
      <c r="AC27" s="85">
        <v>123723.12</v>
      </c>
      <c r="AD27" s="7">
        <v>0</v>
      </c>
      <c r="AE27" s="14">
        <v>2021</v>
      </c>
      <c r="AF27" s="14">
        <v>2021</v>
      </c>
      <c r="AG27" s="15">
        <v>2021</v>
      </c>
    </row>
    <row r="28" spans="1:33" s="11" customFormat="1" ht="70.5" x14ac:dyDescent="0.5">
      <c r="A28" s="12">
        <v>9</v>
      </c>
      <c r="B28" s="72" t="s">
        <v>115</v>
      </c>
      <c r="C28" s="7">
        <v>6900151.7999999989</v>
      </c>
      <c r="D28" s="7">
        <v>0</v>
      </c>
      <c r="E28" s="19">
        <v>0</v>
      </c>
      <c r="F28" s="19">
        <v>0</v>
      </c>
      <c r="G28" s="19">
        <v>0</v>
      </c>
      <c r="H28" s="19">
        <v>0</v>
      </c>
      <c r="I28" s="7">
        <v>0</v>
      </c>
      <c r="J28" s="8">
        <v>3</v>
      </c>
      <c r="K28" s="7">
        <v>6684050.5199999996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100260.76</v>
      </c>
      <c r="AC28" s="85">
        <v>115840.52</v>
      </c>
      <c r="AD28" s="7">
        <v>0</v>
      </c>
      <c r="AE28" s="14">
        <v>2021</v>
      </c>
      <c r="AF28" s="14">
        <v>2021</v>
      </c>
      <c r="AG28" s="15">
        <v>2021</v>
      </c>
    </row>
    <row r="29" spans="1:33" s="11" customFormat="1" ht="70.5" x14ac:dyDescent="0.5">
      <c r="A29" s="12">
        <v>10</v>
      </c>
      <c r="B29" s="72" t="s">
        <v>116</v>
      </c>
      <c r="C29" s="7">
        <v>9169619.7999999989</v>
      </c>
      <c r="D29" s="7">
        <v>0</v>
      </c>
      <c r="E29" s="19">
        <v>0</v>
      </c>
      <c r="F29" s="19">
        <v>0</v>
      </c>
      <c r="G29" s="19">
        <v>0</v>
      </c>
      <c r="H29" s="19">
        <v>0</v>
      </c>
      <c r="I29" s="7">
        <v>0</v>
      </c>
      <c r="J29" s="8">
        <v>4</v>
      </c>
      <c r="K29" s="7">
        <v>8912067.3699999992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133681.01</v>
      </c>
      <c r="AC29" s="85">
        <v>123871.42</v>
      </c>
      <c r="AD29" s="7">
        <v>0</v>
      </c>
      <c r="AE29" s="14">
        <v>2021</v>
      </c>
      <c r="AF29" s="14">
        <v>2021</v>
      </c>
      <c r="AG29" s="15">
        <v>2021</v>
      </c>
    </row>
    <row r="30" spans="1:33" s="11" customFormat="1" ht="70.5" x14ac:dyDescent="0.5">
      <c r="A30" s="12">
        <v>11</v>
      </c>
      <c r="B30" s="72" t="s">
        <v>118</v>
      </c>
      <c r="C30" s="7">
        <v>16378994.850000001</v>
      </c>
      <c r="D30" s="7">
        <v>0</v>
      </c>
      <c r="E30" s="19">
        <v>0</v>
      </c>
      <c r="F30" s="19">
        <v>0</v>
      </c>
      <c r="G30" s="19">
        <v>0</v>
      </c>
      <c r="H30" s="19">
        <v>0</v>
      </c>
      <c r="I30" s="7">
        <v>0</v>
      </c>
      <c r="J30" s="8">
        <v>6</v>
      </c>
      <c r="K30" s="7">
        <v>15985630.710000001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239784.46</v>
      </c>
      <c r="AC30" s="85">
        <v>153579.68</v>
      </c>
      <c r="AD30" s="7">
        <v>0</v>
      </c>
      <c r="AE30" s="14">
        <v>2021</v>
      </c>
      <c r="AF30" s="14">
        <v>2021</v>
      </c>
      <c r="AG30" s="15">
        <v>2021</v>
      </c>
    </row>
    <row r="31" spans="1:33" s="11" customFormat="1" ht="70.5" x14ac:dyDescent="0.5">
      <c r="A31" s="12">
        <v>12</v>
      </c>
      <c r="B31" s="72" t="s">
        <v>119</v>
      </c>
      <c r="C31" s="7">
        <v>2378271.9</v>
      </c>
      <c r="D31" s="7">
        <v>0</v>
      </c>
      <c r="E31" s="19">
        <v>0</v>
      </c>
      <c r="F31" s="19">
        <v>0</v>
      </c>
      <c r="G31" s="19">
        <v>0</v>
      </c>
      <c r="H31" s="19">
        <v>0</v>
      </c>
      <c r="I31" s="7">
        <v>0</v>
      </c>
      <c r="J31" s="8">
        <v>1</v>
      </c>
      <c r="K31" s="7">
        <v>2236132.7999999998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85">
        <v>33541.99</v>
      </c>
      <c r="AC31" s="85">
        <v>108597.11</v>
      </c>
      <c r="AD31" s="7">
        <v>0</v>
      </c>
      <c r="AE31" s="14">
        <v>2021</v>
      </c>
      <c r="AF31" s="14">
        <v>2021</v>
      </c>
      <c r="AG31" s="15">
        <v>2021</v>
      </c>
    </row>
    <row r="32" spans="1:33" s="11" customFormat="1" ht="70.5" x14ac:dyDescent="0.5">
      <c r="A32" s="12">
        <v>13</v>
      </c>
      <c r="B32" s="72" t="s">
        <v>120</v>
      </c>
      <c r="C32" s="7">
        <v>11498662.780000001</v>
      </c>
      <c r="D32" s="7">
        <v>0</v>
      </c>
      <c r="E32" s="19">
        <v>0</v>
      </c>
      <c r="F32" s="19">
        <v>0</v>
      </c>
      <c r="G32" s="19">
        <v>0</v>
      </c>
      <c r="H32" s="19">
        <v>0</v>
      </c>
      <c r="I32" s="7">
        <v>0</v>
      </c>
      <c r="J32" s="8">
        <v>5</v>
      </c>
      <c r="K32" s="7">
        <v>11180664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81">
        <v>167709.96</v>
      </c>
      <c r="AC32" s="85">
        <v>150288.82</v>
      </c>
      <c r="AD32" s="7">
        <v>0</v>
      </c>
      <c r="AE32" s="14">
        <v>2021</v>
      </c>
      <c r="AF32" s="14">
        <v>2021</v>
      </c>
      <c r="AG32" s="15">
        <v>2021</v>
      </c>
    </row>
    <row r="33" spans="1:35" s="11" customFormat="1" ht="70.5" x14ac:dyDescent="0.5">
      <c r="A33" s="12">
        <v>14</v>
      </c>
      <c r="B33" s="72" t="s">
        <v>121</v>
      </c>
      <c r="C33" s="7">
        <v>9209844.9900000002</v>
      </c>
      <c r="D33" s="7">
        <v>0</v>
      </c>
      <c r="E33" s="19">
        <v>0</v>
      </c>
      <c r="F33" s="19">
        <v>0</v>
      </c>
      <c r="G33" s="19">
        <v>0</v>
      </c>
      <c r="H33" s="19">
        <v>0</v>
      </c>
      <c r="I33" s="7">
        <v>0</v>
      </c>
      <c r="J33" s="8">
        <v>4</v>
      </c>
      <c r="K33" s="7">
        <v>8944531.1999999993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81">
        <v>134167.97</v>
      </c>
      <c r="AC33" s="85">
        <v>131145.82</v>
      </c>
      <c r="AD33" s="7">
        <v>0</v>
      </c>
      <c r="AE33" s="14">
        <v>2021</v>
      </c>
      <c r="AF33" s="14">
        <v>2021</v>
      </c>
      <c r="AG33" s="15">
        <v>2021</v>
      </c>
    </row>
    <row r="34" spans="1:35" s="11" customFormat="1" ht="62.25" customHeight="1" x14ac:dyDescent="0.5">
      <c r="A34" s="12">
        <v>15</v>
      </c>
      <c r="B34" s="72" t="s">
        <v>122</v>
      </c>
      <c r="C34" s="7">
        <v>6932485.0499999998</v>
      </c>
      <c r="D34" s="7">
        <v>0</v>
      </c>
      <c r="E34" s="19">
        <v>0</v>
      </c>
      <c r="F34" s="19">
        <v>0</v>
      </c>
      <c r="G34" s="19">
        <v>0</v>
      </c>
      <c r="H34" s="19">
        <v>0</v>
      </c>
      <c r="I34" s="7">
        <v>0</v>
      </c>
      <c r="J34" s="8">
        <v>3</v>
      </c>
      <c r="K34" s="7">
        <v>6708398.3999999994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81">
        <v>100625.98</v>
      </c>
      <c r="AC34" s="85">
        <v>123460.67</v>
      </c>
      <c r="AD34" s="7">
        <v>0</v>
      </c>
      <c r="AE34" s="14">
        <v>2021</v>
      </c>
      <c r="AF34" s="14">
        <v>2021</v>
      </c>
      <c r="AG34" s="15">
        <v>2021</v>
      </c>
    </row>
    <row r="35" spans="1:35" s="11" customFormat="1" ht="83.25" customHeight="1" x14ac:dyDescent="0.5">
      <c r="A35" s="93" t="s">
        <v>103</v>
      </c>
      <c r="B35" s="94"/>
      <c r="C35" s="7">
        <f>SUM(C36:C42)</f>
        <v>83871700.379999995</v>
      </c>
      <c r="D35" s="7">
        <f t="shared" ref="D35:AD35" si="2">SUM(D36:D42)</f>
        <v>1166049.7000000002</v>
      </c>
      <c r="E35" s="19">
        <f t="shared" si="2"/>
        <v>2729034.0700000003</v>
      </c>
      <c r="F35" s="19">
        <f t="shared" si="2"/>
        <v>3933091.3500000006</v>
      </c>
      <c r="G35" s="19">
        <f t="shared" si="2"/>
        <v>2077621.1</v>
      </c>
      <c r="H35" s="19">
        <f t="shared" si="2"/>
        <v>4036347.69</v>
      </c>
      <c r="I35" s="7">
        <f t="shared" si="2"/>
        <v>0</v>
      </c>
      <c r="J35" s="8">
        <f t="shared" si="2"/>
        <v>0</v>
      </c>
      <c r="K35" s="7">
        <f t="shared" si="2"/>
        <v>0</v>
      </c>
      <c r="L35" s="20">
        <f t="shared" si="2"/>
        <v>2148</v>
      </c>
      <c r="M35" s="20">
        <f t="shared" si="2"/>
        <v>17898215.32</v>
      </c>
      <c r="N35" s="7">
        <f t="shared" si="2"/>
        <v>0</v>
      </c>
      <c r="O35" s="7">
        <f t="shared" si="2"/>
        <v>0</v>
      </c>
      <c r="P35" s="7">
        <f t="shared" si="2"/>
        <v>20595.699999999997</v>
      </c>
      <c r="Q35" s="7">
        <f t="shared" si="2"/>
        <v>49857639.659999996</v>
      </c>
      <c r="R35" s="7">
        <f t="shared" si="2"/>
        <v>0</v>
      </c>
      <c r="S35" s="7">
        <f t="shared" si="2"/>
        <v>0</v>
      </c>
      <c r="T35" s="7">
        <f t="shared" si="2"/>
        <v>0</v>
      </c>
      <c r="U35" s="7">
        <f t="shared" si="2"/>
        <v>0</v>
      </c>
      <c r="V35" s="7">
        <f t="shared" si="2"/>
        <v>0</v>
      </c>
      <c r="W35" s="7">
        <f t="shared" si="2"/>
        <v>0</v>
      </c>
      <c r="X35" s="7">
        <f t="shared" si="2"/>
        <v>0</v>
      </c>
      <c r="Y35" s="7">
        <f t="shared" si="2"/>
        <v>0</v>
      </c>
      <c r="Z35" s="7">
        <f t="shared" si="2"/>
        <v>0</v>
      </c>
      <c r="AA35" s="7">
        <f t="shared" si="2"/>
        <v>0</v>
      </c>
      <c r="AB35" s="7">
        <f t="shared" si="2"/>
        <v>1225469.99</v>
      </c>
      <c r="AC35" s="85">
        <f t="shared" si="2"/>
        <v>948231.5</v>
      </c>
      <c r="AD35" s="7">
        <f t="shared" si="2"/>
        <v>0</v>
      </c>
      <c r="AE35" s="9" t="s">
        <v>87</v>
      </c>
      <c r="AF35" s="9" t="s">
        <v>87</v>
      </c>
      <c r="AG35" s="10" t="s">
        <v>87</v>
      </c>
    </row>
    <row r="36" spans="1:35" s="11" customFormat="1" ht="70.5" x14ac:dyDescent="0.5">
      <c r="A36" s="12">
        <v>1</v>
      </c>
      <c r="B36" s="72" t="s">
        <v>100</v>
      </c>
      <c r="C36" s="7">
        <v>7550257.2599999998</v>
      </c>
      <c r="D36" s="7">
        <v>564251.4</v>
      </c>
      <c r="E36" s="19">
        <v>1368969.5</v>
      </c>
      <c r="F36" s="19">
        <v>1773880.4000000001</v>
      </c>
      <c r="G36" s="19">
        <v>1005360.8</v>
      </c>
      <c r="H36" s="19">
        <v>2430648.5</v>
      </c>
      <c r="I36" s="7">
        <v>0</v>
      </c>
      <c r="J36" s="8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81">
        <v>107146.66</v>
      </c>
      <c r="AC36" s="85">
        <v>300000</v>
      </c>
      <c r="AD36" s="7">
        <v>0</v>
      </c>
      <c r="AE36" s="14">
        <v>2022</v>
      </c>
      <c r="AF36" s="14">
        <v>2022</v>
      </c>
      <c r="AG36" s="15">
        <v>2022</v>
      </c>
    </row>
    <row r="37" spans="1:35" s="11" customFormat="1" ht="70.5" x14ac:dyDescent="0.5">
      <c r="A37" s="12">
        <v>2</v>
      </c>
      <c r="B37" s="72" t="s">
        <v>101</v>
      </c>
      <c r="C37" s="7">
        <v>23989303.219999999</v>
      </c>
      <c r="D37" s="7">
        <v>0</v>
      </c>
      <c r="E37" s="19">
        <v>0</v>
      </c>
      <c r="F37" s="19">
        <v>0</v>
      </c>
      <c r="G37" s="19">
        <v>0</v>
      </c>
      <c r="H37" s="19">
        <v>0</v>
      </c>
      <c r="I37" s="7">
        <v>0</v>
      </c>
      <c r="J37" s="8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7025.9</v>
      </c>
      <c r="Q37" s="7">
        <v>23193174.109999999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81">
        <v>347897.61</v>
      </c>
      <c r="AC37" s="85">
        <v>448231.5</v>
      </c>
      <c r="AD37" s="7">
        <v>0</v>
      </c>
      <c r="AE37" s="14">
        <v>2022</v>
      </c>
      <c r="AF37" s="14">
        <v>2022</v>
      </c>
      <c r="AG37" s="15">
        <v>2022</v>
      </c>
    </row>
    <row r="38" spans="1:35" s="11" customFormat="1" ht="60" customHeight="1" x14ac:dyDescent="0.5">
      <c r="A38" s="12">
        <v>3</v>
      </c>
      <c r="B38" s="72" t="s">
        <v>99</v>
      </c>
      <c r="C38" s="7">
        <v>6936710</v>
      </c>
      <c r="D38" s="7">
        <v>0</v>
      </c>
      <c r="E38" s="19">
        <v>0</v>
      </c>
      <c r="F38" s="19">
        <v>0</v>
      </c>
      <c r="G38" s="19">
        <v>0</v>
      </c>
      <c r="H38" s="19">
        <v>0</v>
      </c>
      <c r="I38" s="7">
        <v>0</v>
      </c>
      <c r="J38" s="8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2476.9</v>
      </c>
      <c r="Q38" s="7">
        <v>6834197.04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81">
        <v>102512.96000000001</v>
      </c>
      <c r="AC38" s="85">
        <v>0</v>
      </c>
      <c r="AD38" s="7">
        <v>0</v>
      </c>
      <c r="AE38" s="14" t="s">
        <v>80</v>
      </c>
      <c r="AF38" s="14">
        <v>2022</v>
      </c>
      <c r="AG38" s="15">
        <v>2022</v>
      </c>
    </row>
    <row r="39" spans="1:35" s="11" customFormat="1" ht="70.5" x14ac:dyDescent="0.5">
      <c r="A39" s="12">
        <v>4</v>
      </c>
      <c r="B39" s="72" t="s">
        <v>114</v>
      </c>
      <c r="C39" s="7">
        <v>18366688.550000001</v>
      </c>
      <c r="D39" s="7">
        <v>0</v>
      </c>
      <c r="E39" s="19">
        <v>0</v>
      </c>
      <c r="F39" s="19">
        <v>0</v>
      </c>
      <c r="G39" s="19">
        <v>0</v>
      </c>
      <c r="H39" s="19">
        <v>0</v>
      </c>
      <c r="I39" s="7">
        <v>0</v>
      </c>
      <c r="J39" s="8">
        <v>0</v>
      </c>
      <c r="K39" s="7">
        <v>0</v>
      </c>
      <c r="L39" s="20">
        <v>2148</v>
      </c>
      <c r="M39" s="20">
        <v>17898215.32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81">
        <v>268473.23</v>
      </c>
      <c r="AC39" s="85">
        <v>200000</v>
      </c>
      <c r="AD39" s="7">
        <v>0</v>
      </c>
      <c r="AE39" s="14">
        <v>2022</v>
      </c>
      <c r="AF39" s="14">
        <v>2022</v>
      </c>
      <c r="AG39" s="15">
        <v>2022</v>
      </c>
    </row>
    <row r="40" spans="1:35" s="11" customFormat="1" ht="70.5" x14ac:dyDescent="0.5">
      <c r="A40" s="12">
        <v>5</v>
      </c>
      <c r="B40" s="72" t="s">
        <v>98</v>
      </c>
      <c r="C40" s="7">
        <v>6901018.8100000005</v>
      </c>
      <c r="D40" s="7">
        <v>601798.30000000005</v>
      </c>
      <c r="E40" s="19">
        <v>1360064.57</v>
      </c>
      <c r="F40" s="19">
        <v>2159210.9500000002</v>
      </c>
      <c r="G40" s="19">
        <v>1072260.3</v>
      </c>
      <c r="H40" s="19">
        <v>1605699.19</v>
      </c>
      <c r="I40" s="7">
        <v>0</v>
      </c>
      <c r="J40" s="8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81">
        <v>101985.5</v>
      </c>
      <c r="AC40" s="85">
        <v>0</v>
      </c>
      <c r="AD40" s="7">
        <v>0</v>
      </c>
      <c r="AE40" s="14" t="s">
        <v>80</v>
      </c>
      <c r="AF40" s="14">
        <v>2022</v>
      </c>
      <c r="AG40" s="15">
        <v>2022</v>
      </c>
    </row>
    <row r="41" spans="1:35" s="11" customFormat="1" ht="52.5" customHeight="1" x14ac:dyDescent="0.5">
      <c r="A41" s="12">
        <v>6</v>
      </c>
      <c r="B41" s="72" t="s">
        <v>110</v>
      </c>
      <c r="C41" s="7">
        <v>5812472.5700000003</v>
      </c>
      <c r="D41" s="7">
        <v>0</v>
      </c>
      <c r="E41" s="19">
        <v>0</v>
      </c>
      <c r="F41" s="19">
        <v>0</v>
      </c>
      <c r="G41" s="19">
        <v>0</v>
      </c>
      <c r="H41" s="19">
        <v>0</v>
      </c>
      <c r="I41" s="7">
        <v>0</v>
      </c>
      <c r="J41" s="8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2496.9</v>
      </c>
      <c r="Q41" s="7">
        <v>5726573.96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81">
        <v>85898.61</v>
      </c>
      <c r="AC41" s="85">
        <v>0</v>
      </c>
      <c r="AD41" s="7">
        <v>0</v>
      </c>
      <c r="AE41" s="14" t="s">
        <v>80</v>
      </c>
      <c r="AF41" s="14">
        <v>2022</v>
      </c>
      <c r="AG41" s="15">
        <v>2022</v>
      </c>
    </row>
    <row r="42" spans="1:35" s="11" customFormat="1" ht="70.5" x14ac:dyDescent="0.5">
      <c r="A42" s="12">
        <v>7</v>
      </c>
      <c r="B42" s="72" t="s">
        <v>94</v>
      </c>
      <c r="C42" s="7">
        <v>14315249.970000001</v>
      </c>
      <c r="D42" s="7">
        <v>0</v>
      </c>
      <c r="E42" s="19">
        <v>0</v>
      </c>
      <c r="F42" s="19">
        <v>0</v>
      </c>
      <c r="G42" s="19">
        <v>0</v>
      </c>
      <c r="H42" s="19">
        <v>0</v>
      </c>
      <c r="I42" s="7">
        <v>0</v>
      </c>
      <c r="J42" s="8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8596</v>
      </c>
      <c r="Q42" s="7">
        <v>14103694.550000001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81">
        <v>211555.42</v>
      </c>
      <c r="AC42" s="85">
        <v>0</v>
      </c>
      <c r="AD42" s="7">
        <v>0</v>
      </c>
      <c r="AE42" s="14" t="s">
        <v>80</v>
      </c>
      <c r="AF42" s="14">
        <v>2022</v>
      </c>
      <c r="AG42" s="15">
        <v>2022</v>
      </c>
    </row>
    <row r="48" spans="1:35" ht="50.25" x14ac:dyDescent="0.7">
      <c r="A48" s="103" t="s">
        <v>131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</row>
    <row r="49" spans="1:35" ht="35.25" x14ac:dyDescent="0.5">
      <c r="A49" s="4"/>
      <c r="B49" s="5"/>
      <c r="C49" s="80"/>
      <c r="D49" s="80"/>
      <c r="E49" s="75"/>
      <c r="F49" s="75"/>
      <c r="G49" s="75"/>
      <c r="H49" s="75"/>
      <c r="I49" s="5"/>
      <c r="J49" s="5"/>
      <c r="K49" s="80"/>
      <c r="L49" s="5"/>
      <c r="M49" s="5"/>
      <c r="N49" s="5"/>
      <c r="O49" s="5"/>
      <c r="P49" s="80"/>
      <c r="Q49" s="80"/>
      <c r="R49" s="5"/>
      <c r="S49" s="5"/>
      <c r="T49" s="5"/>
      <c r="U49" s="5"/>
      <c r="V49" s="5"/>
      <c r="W49" s="5"/>
      <c r="X49" s="5"/>
      <c r="Y49" s="5"/>
      <c r="Z49" s="5"/>
      <c r="AA49" s="5"/>
      <c r="AB49" s="88"/>
      <c r="AC49" s="88"/>
      <c r="AD49" s="5"/>
      <c r="AE49" s="5"/>
      <c r="AF49" s="5"/>
      <c r="AG49" s="5"/>
      <c r="AH49" s="3"/>
      <c r="AI49" s="3"/>
    </row>
    <row r="50" spans="1:35" ht="35.25" x14ac:dyDescent="0.5">
      <c r="A50" s="4"/>
      <c r="B50" s="5"/>
      <c r="C50" s="80"/>
      <c r="D50" s="80"/>
      <c r="E50" s="75"/>
      <c r="F50" s="75"/>
      <c r="G50" s="75"/>
      <c r="H50" s="75"/>
      <c r="I50" s="5"/>
      <c r="J50" s="5"/>
      <c r="K50" s="80"/>
      <c r="L50" s="5"/>
      <c r="M50" s="5"/>
      <c r="N50" s="5"/>
      <c r="O50" s="5"/>
      <c r="P50" s="80"/>
      <c r="Q50" s="80"/>
      <c r="R50" s="5"/>
      <c r="S50" s="5"/>
      <c r="T50" s="5"/>
      <c r="U50" s="5"/>
      <c r="V50" s="5"/>
      <c r="W50" s="5"/>
      <c r="X50" s="5"/>
      <c r="Y50" s="5"/>
      <c r="Z50" s="5"/>
      <c r="AA50" s="5"/>
      <c r="AB50" s="88"/>
      <c r="AC50" s="88"/>
      <c r="AD50" s="5"/>
      <c r="AE50" s="5"/>
      <c r="AF50" s="5"/>
      <c r="AG50" s="5"/>
      <c r="AH50" s="3"/>
      <c r="AI50" s="3"/>
    </row>
    <row r="51" spans="1:35" ht="35.25" x14ac:dyDescent="0.5">
      <c r="A51" s="71" t="s">
        <v>132</v>
      </c>
      <c r="B51" s="5"/>
      <c r="C51" s="80"/>
      <c r="D51" s="80"/>
      <c r="E51" s="75"/>
      <c r="F51" s="75"/>
      <c r="G51" s="75"/>
      <c r="H51" s="75"/>
      <c r="I51" s="5"/>
      <c r="J51" s="5"/>
      <c r="K51" s="80"/>
      <c r="L51" s="5"/>
      <c r="M51" s="5"/>
      <c r="N51" s="5"/>
      <c r="O51" s="5"/>
      <c r="P51" s="80"/>
      <c r="Q51" s="80"/>
      <c r="R51" s="5"/>
      <c r="S51" s="5"/>
      <c r="T51" s="5"/>
      <c r="U51" s="5"/>
      <c r="V51" s="5"/>
      <c r="W51" s="5"/>
      <c r="X51" s="5"/>
      <c r="Y51" s="5"/>
      <c r="Z51" s="5"/>
      <c r="AA51" s="5"/>
      <c r="AB51" s="88"/>
      <c r="AC51" s="88"/>
      <c r="AD51" s="5"/>
      <c r="AE51" s="5"/>
      <c r="AF51" s="5"/>
      <c r="AG51" s="5"/>
      <c r="AH51" s="3"/>
      <c r="AI51" s="3"/>
    </row>
  </sheetData>
  <autoFilter ref="A13:AG13"/>
  <mergeCells count="37">
    <mergeCell ref="A48:AI48"/>
    <mergeCell ref="AA1:AG1"/>
    <mergeCell ref="A2:AG2"/>
    <mergeCell ref="A5:A11"/>
    <mergeCell ref="B5:B11"/>
    <mergeCell ref="C5:C10"/>
    <mergeCell ref="D5:S5"/>
    <mergeCell ref="T5:AD5"/>
    <mergeCell ref="V6:V10"/>
    <mergeCell ref="W6:W10"/>
    <mergeCell ref="X6:X10"/>
    <mergeCell ref="Y6:Y10"/>
    <mergeCell ref="H7:H10"/>
    <mergeCell ref="I7:I10"/>
    <mergeCell ref="Z6:Z10"/>
    <mergeCell ref="AA6:AA10"/>
    <mergeCell ref="AB6:AB10"/>
    <mergeCell ref="AC6:AC10"/>
    <mergeCell ref="AF5:AF11"/>
    <mergeCell ref="AG5:AG11"/>
    <mergeCell ref="D6:I6"/>
    <mergeCell ref="J6:K10"/>
    <mergeCell ref="L6:M10"/>
    <mergeCell ref="N6:O10"/>
    <mergeCell ref="P6:Q10"/>
    <mergeCell ref="R6:S10"/>
    <mergeCell ref="T6:T10"/>
    <mergeCell ref="U6:U10"/>
    <mergeCell ref="AE5:AE11"/>
    <mergeCell ref="AD6:AD10"/>
    <mergeCell ref="D7:D10"/>
    <mergeCell ref="E7:E10"/>
    <mergeCell ref="F7:F10"/>
    <mergeCell ref="G7:G10"/>
    <mergeCell ref="A13:B13"/>
    <mergeCell ref="A19:B19"/>
    <mergeCell ref="A35:B35"/>
  </mergeCells>
  <pageMargins left="0.7" right="0.7" top="0.75" bottom="0.75" header="0.3" footer="0.3"/>
  <pageSetup paperSize="9" scale="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="55" zoomScaleNormal="55" workbookViewId="0">
      <selection activeCell="G10" sqref="G10"/>
    </sheetView>
  </sheetViews>
  <sheetFormatPr defaultRowHeight="15" x14ac:dyDescent="0.25"/>
  <cols>
    <col min="1" max="1" width="12.5703125" style="3" customWidth="1"/>
    <col min="2" max="2" width="53.42578125" style="3" customWidth="1"/>
    <col min="3" max="3" width="15.85546875" style="3" customWidth="1"/>
    <col min="4" max="4" width="17.85546875" style="3" customWidth="1"/>
    <col min="5" max="5" width="35.5703125" style="3" customWidth="1"/>
    <col min="6" max="6" width="16.85546875" style="3" customWidth="1"/>
    <col min="7" max="7" width="17" style="3" customWidth="1"/>
    <col min="8" max="8" width="23.85546875" style="3" customWidth="1"/>
    <col min="9" max="9" width="22.5703125" style="3" customWidth="1"/>
    <col min="10" max="10" width="22.42578125" style="3" customWidth="1"/>
    <col min="11" max="11" width="18.85546875" style="3" customWidth="1"/>
    <col min="12" max="12" width="18" style="3" customWidth="1"/>
    <col min="13" max="13" width="19.140625" style="3" customWidth="1"/>
    <col min="14" max="14" width="64.28515625" style="3" customWidth="1"/>
    <col min="15" max="15" width="27.42578125" style="3" customWidth="1"/>
    <col min="16" max="18" width="27.42578125" style="3" hidden="1" customWidth="1"/>
    <col min="19" max="19" width="26.28515625" style="3" customWidth="1"/>
    <col min="20" max="20" width="18.85546875" style="3" customWidth="1"/>
  </cols>
  <sheetData>
    <row r="1" spans="1:20" ht="30.75" x14ac:dyDescent="0.45">
      <c r="M1" s="121" t="s">
        <v>134</v>
      </c>
      <c r="N1" s="121"/>
      <c r="O1" s="121"/>
      <c r="P1" s="121"/>
      <c r="Q1" s="121"/>
      <c r="R1" s="121"/>
      <c r="S1" s="121"/>
      <c r="T1" s="121"/>
    </row>
    <row r="2" spans="1:20" ht="99.75" customHeight="1" x14ac:dyDescent="0.25">
      <c r="M2" s="122" t="s">
        <v>145</v>
      </c>
      <c r="N2" s="122"/>
      <c r="O2" s="122"/>
      <c r="P2" s="122"/>
      <c r="Q2" s="122"/>
      <c r="R2" s="122"/>
      <c r="S2" s="122"/>
      <c r="T2" s="122"/>
    </row>
    <row r="3" spans="1:20" ht="120" customHeight="1" x14ac:dyDescent="0.25">
      <c r="M3" s="122"/>
      <c r="N3" s="122"/>
      <c r="O3" s="122"/>
      <c r="P3" s="122"/>
      <c r="Q3" s="122"/>
      <c r="R3" s="122"/>
      <c r="S3" s="122"/>
      <c r="T3" s="122"/>
    </row>
    <row r="4" spans="1:20" ht="123" customHeight="1" x14ac:dyDescent="0.25">
      <c r="A4" s="120" t="s">
        <v>133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</row>
    <row r="6" spans="1:20" ht="26.25" x14ac:dyDescent="0.25">
      <c r="A6" s="115" t="s">
        <v>0</v>
      </c>
      <c r="B6" s="115" t="s">
        <v>35</v>
      </c>
      <c r="C6" s="115" t="s">
        <v>36</v>
      </c>
      <c r="D6" s="115"/>
      <c r="E6" s="114" t="s">
        <v>37</v>
      </c>
      <c r="F6" s="114" t="s">
        <v>38</v>
      </c>
      <c r="G6" s="114" t="s">
        <v>39</v>
      </c>
      <c r="H6" s="114" t="s">
        <v>40</v>
      </c>
      <c r="I6" s="115" t="s">
        <v>41</v>
      </c>
      <c r="J6" s="115"/>
      <c r="K6" s="116" t="s">
        <v>42</v>
      </c>
      <c r="L6" s="118" t="s">
        <v>43</v>
      </c>
      <c r="M6" s="118" t="s">
        <v>44</v>
      </c>
      <c r="N6" s="115" t="s">
        <v>45</v>
      </c>
      <c r="O6" s="112" t="s">
        <v>46</v>
      </c>
      <c r="P6" s="112"/>
      <c r="Q6" s="112"/>
      <c r="R6" s="112"/>
      <c r="S6" s="113" t="s">
        <v>47</v>
      </c>
      <c r="T6" s="113" t="s">
        <v>48</v>
      </c>
    </row>
    <row r="7" spans="1:20" x14ac:dyDescent="0.25">
      <c r="A7" s="115"/>
      <c r="B7" s="115"/>
      <c r="C7" s="114" t="s">
        <v>49</v>
      </c>
      <c r="D7" s="114" t="s">
        <v>50</v>
      </c>
      <c r="E7" s="115"/>
      <c r="F7" s="115"/>
      <c r="G7" s="115"/>
      <c r="H7" s="115"/>
      <c r="I7" s="114" t="s">
        <v>51</v>
      </c>
      <c r="J7" s="114" t="s">
        <v>52</v>
      </c>
      <c r="K7" s="117"/>
      <c r="L7" s="118"/>
      <c r="M7" s="118"/>
      <c r="N7" s="115"/>
      <c r="O7" s="113" t="s">
        <v>51</v>
      </c>
      <c r="P7" s="113" t="s">
        <v>53</v>
      </c>
      <c r="Q7" s="113" t="s">
        <v>54</v>
      </c>
      <c r="R7" s="113" t="s">
        <v>55</v>
      </c>
      <c r="S7" s="112"/>
      <c r="T7" s="112"/>
    </row>
    <row r="8" spans="1:20" ht="258.75" customHeight="1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7"/>
      <c r="L8" s="118"/>
      <c r="M8" s="118"/>
      <c r="N8" s="115"/>
      <c r="O8" s="112"/>
      <c r="P8" s="113"/>
      <c r="Q8" s="113"/>
      <c r="R8" s="113"/>
      <c r="S8" s="112"/>
      <c r="T8" s="112"/>
    </row>
    <row r="9" spans="1:20" ht="26.25" x14ac:dyDescent="0.25">
      <c r="A9" s="119"/>
      <c r="B9" s="119"/>
      <c r="C9" s="119"/>
      <c r="D9" s="119"/>
      <c r="E9" s="115"/>
      <c r="F9" s="119"/>
      <c r="G9" s="119"/>
      <c r="H9" s="27" t="s">
        <v>32</v>
      </c>
      <c r="I9" s="27" t="s">
        <v>32</v>
      </c>
      <c r="J9" s="27" t="s">
        <v>32</v>
      </c>
      <c r="K9" s="28" t="s">
        <v>56</v>
      </c>
      <c r="L9" s="118"/>
      <c r="M9" s="118"/>
      <c r="N9" s="119"/>
      <c r="O9" s="29" t="s">
        <v>30</v>
      </c>
      <c r="P9" s="29" t="s">
        <v>30</v>
      </c>
      <c r="Q9" s="29" t="s">
        <v>30</v>
      </c>
      <c r="R9" s="29" t="s">
        <v>30</v>
      </c>
      <c r="S9" s="29" t="s">
        <v>57</v>
      </c>
      <c r="T9" s="29" t="s">
        <v>57</v>
      </c>
    </row>
    <row r="10" spans="1:20" ht="26.25" x14ac:dyDescent="0.25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8">
        <v>11</v>
      </c>
      <c r="L10" s="27">
        <v>12</v>
      </c>
      <c r="M10" s="27">
        <v>13</v>
      </c>
      <c r="N10" s="27">
        <v>14</v>
      </c>
      <c r="O10" s="109">
        <v>15</v>
      </c>
      <c r="P10" s="110"/>
      <c r="Q10" s="110"/>
      <c r="R10" s="111"/>
      <c r="S10" s="27">
        <v>16</v>
      </c>
      <c r="T10" s="27">
        <v>17</v>
      </c>
    </row>
    <row r="11" spans="1:20" ht="26.25" x14ac:dyDescent="0.4">
      <c r="A11" s="30" t="s">
        <v>104</v>
      </c>
      <c r="B11" s="31"/>
      <c r="C11" s="32" t="s">
        <v>79</v>
      </c>
      <c r="D11" s="32" t="s">
        <v>79</v>
      </c>
      <c r="E11" s="32" t="s">
        <v>79</v>
      </c>
      <c r="F11" s="32" t="s">
        <v>79</v>
      </c>
      <c r="G11" s="32" t="s">
        <v>79</v>
      </c>
      <c r="H11" s="33">
        <f>SUM(H12:H16)</f>
        <v>38189.1</v>
      </c>
      <c r="I11" s="33">
        <f>SUM(I12:I16)</f>
        <v>33999.300000000003</v>
      </c>
      <c r="J11" s="33">
        <f>SUM(J12:J16)</f>
        <v>33586.1</v>
      </c>
      <c r="K11" s="34">
        <f>SUM(K12:K16)</f>
        <v>1569</v>
      </c>
      <c r="L11" s="32" t="s">
        <v>79</v>
      </c>
      <c r="M11" s="32" t="s">
        <v>79</v>
      </c>
      <c r="N11" s="22" t="s">
        <v>79</v>
      </c>
      <c r="O11" s="33">
        <f>SUM(O12:O16)</f>
        <v>11570369.789999999</v>
      </c>
      <c r="P11" s="33">
        <f>SUM(P12:P16)</f>
        <v>0</v>
      </c>
      <c r="Q11" s="33">
        <f>SUM(Q12:Q16)</f>
        <v>0</v>
      </c>
      <c r="R11" s="33">
        <v>26597638.940000001</v>
      </c>
      <c r="S11" s="35">
        <f>O11/H11</f>
        <v>302.975712703363</v>
      </c>
      <c r="T11" s="35">
        <f>MAX(T12:T16)</f>
        <v>5973.586655167127</v>
      </c>
    </row>
    <row r="12" spans="1:20" ht="26.25" x14ac:dyDescent="0.4">
      <c r="A12" s="36">
        <v>1</v>
      </c>
      <c r="B12" s="37" t="s">
        <v>92</v>
      </c>
      <c r="C12" s="32">
        <v>1977</v>
      </c>
      <c r="D12" s="32">
        <v>2016</v>
      </c>
      <c r="E12" s="37" t="s">
        <v>90</v>
      </c>
      <c r="F12" s="32">
        <v>14</v>
      </c>
      <c r="G12" s="32" t="s">
        <v>111</v>
      </c>
      <c r="H12" s="35">
        <v>4634.7</v>
      </c>
      <c r="I12" s="35">
        <v>4158.8</v>
      </c>
      <c r="J12" s="35">
        <v>3801.6</v>
      </c>
      <c r="K12" s="34">
        <v>190</v>
      </c>
      <c r="L12" s="32" t="s">
        <v>105</v>
      </c>
      <c r="M12" s="32" t="s">
        <v>89</v>
      </c>
      <c r="N12" s="22" t="s">
        <v>91</v>
      </c>
      <c r="O12" s="35">
        <v>1217400.68</v>
      </c>
      <c r="P12" s="35">
        <v>0</v>
      </c>
      <c r="Q12" s="35">
        <v>0</v>
      </c>
      <c r="R12" s="35">
        <v>1217400.68</v>
      </c>
      <c r="S12" s="35">
        <v>262.67086974345699</v>
      </c>
      <c r="T12" s="35">
        <v>486.66986428463554</v>
      </c>
    </row>
    <row r="13" spans="1:20" ht="26.25" x14ac:dyDescent="0.4">
      <c r="A13" s="36">
        <v>2</v>
      </c>
      <c r="B13" s="37" t="s">
        <v>93</v>
      </c>
      <c r="C13" s="32">
        <v>1982</v>
      </c>
      <c r="D13" s="32">
        <v>2016</v>
      </c>
      <c r="E13" s="37" t="s">
        <v>90</v>
      </c>
      <c r="F13" s="32">
        <v>5</v>
      </c>
      <c r="G13" s="32" t="s">
        <v>112</v>
      </c>
      <c r="H13" s="35">
        <v>3913.2</v>
      </c>
      <c r="I13" s="35">
        <v>3443.4</v>
      </c>
      <c r="J13" s="35">
        <v>3443.4</v>
      </c>
      <c r="K13" s="34">
        <v>152</v>
      </c>
      <c r="L13" s="32" t="s">
        <v>105</v>
      </c>
      <c r="M13" s="32" t="s">
        <v>89</v>
      </c>
      <c r="N13" s="22" t="s">
        <v>91</v>
      </c>
      <c r="O13" s="35">
        <v>3757493.57</v>
      </c>
      <c r="P13" s="35">
        <v>0</v>
      </c>
      <c r="Q13" s="35">
        <v>0</v>
      </c>
      <c r="R13" s="35">
        <v>3757493.57</v>
      </c>
      <c r="S13" s="35">
        <v>960.20994837984256</v>
      </c>
      <c r="T13" s="35">
        <v>5973.586655167127</v>
      </c>
    </row>
    <row r="14" spans="1:20" ht="26.25" x14ac:dyDescent="0.4">
      <c r="A14" s="36">
        <v>3</v>
      </c>
      <c r="B14" s="37" t="s">
        <v>94</v>
      </c>
      <c r="C14" s="32">
        <v>1995</v>
      </c>
      <c r="D14" s="32">
        <v>2015</v>
      </c>
      <c r="E14" s="37" t="s">
        <v>90</v>
      </c>
      <c r="F14" s="32">
        <v>9</v>
      </c>
      <c r="G14" s="32" t="s">
        <v>112</v>
      </c>
      <c r="H14" s="35">
        <v>12180.7</v>
      </c>
      <c r="I14" s="35">
        <v>10849.3</v>
      </c>
      <c r="J14" s="35">
        <v>10849.3</v>
      </c>
      <c r="K14" s="34">
        <v>500</v>
      </c>
      <c r="L14" s="32" t="s">
        <v>105</v>
      </c>
      <c r="M14" s="32" t="s">
        <v>89</v>
      </c>
      <c r="N14" s="22" t="s">
        <v>91</v>
      </c>
      <c r="O14" s="35">
        <v>174120.8</v>
      </c>
      <c r="P14" s="35">
        <v>0</v>
      </c>
      <c r="Q14" s="35">
        <v>0</v>
      </c>
      <c r="R14" s="35">
        <v>174120.8</v>
      </c>
      <c r="S14" s="35">
        <v>14.294810643066489</v>
      </c>
      <c r="T14" s="35">
        <v>14.294810643066489</v>
      </c>
    </row>
    <row r="15" spans="1:20" ht="26.25" x14ac:dyDescent="0.4">
      <c r="A15" s="36">
        <v>4</v>
      </c>
      <c r="B15" s="37" t="s">
        <v>97</v>
      </c>
      <c r="C15" s="32">
        <v>1981</v>
      </c>
      <c r="D15" s="32">
        <v>2015</v>
      </c>
      <c r="E15" s="37" t="s">
        <v>88</v>
      </c>
      <c r="F15" s="32">
        <v>9</v>
      </c>
      <c r="G15" s="32" t="s">
        <v>113</v>
      </c>
      <c r="H15" s="35">
        <v>8863.2999999999993</v>
      </c>
      <c r="I15" s="35">
        <v>7831.5</v>
      </c>
      <c r="J15" s="35">
        <v>7831.5</v>
      </c>
      <c r="K15" s="34">
        <v>357</v>
      </c>
      <c r="L15" s="32" t="s">
        <v>105</v>
      </c>
      <c r="M15" s="32" t="s">
        <v>89</v>
      </c>
      <c r="N15" s="22" t="s">
        <v>91</v>
      </c>
      <c r="O15" s="35">
        <v>6300657.04</v>
      </c>
      <c r="P15" s="35">
        <v>0</v>
      </c>
      <c r="Q15" s="35">
        <v>0</v>
      </c>
      <c r="R15" s="35">
        <v>6300657.04</v>
      </c>
      <c r="S15" s="35">
        <v>710.87033497681455</v>
      </c>
      <c r="T15" s="35">
        <v>1109.2031184773166</v>
      </c>
    </row>
    <row r="16" spans="1:20" ht="26.25" x14ac:dyDescent="0.4">
      <c r="A16" s="36">
        <v>5</v>
      </c>
      <c r="B16" s="37" t="s">
        <v>84</v>
      </c>
      <c r="C16" s="32">
        <v>1982</v>
      </c>
      <c r="D16" s="32">
        <v>2015</v>
      </c>
      <c r="E16" s="37" t="s">
        <v>106</v>
      </c>
      <c r="F16" s="32">
        <v>9</v>
      </c>
      <c r="G16" s="32" t="s">
        <v>113</v>
      </c>
      <c r="H16" s="35">
        <v>8597.2000000000007</v>
      </c>
      <c r="I16" s="35">
        <v>7716.3</v>
      </c>
      <c r="J16" s="35">
        <v>7660.3</v>
      </c>
      <c r="K16" s="34">
        <v>370</v>
      </c>
      <c r="L16" s="32" t="s">
        <v>105</v>
      </c>
      <c r="M16" s="32" t="s">
        <v>89</v>
      </c>
      <c r="N16" s="22" t="s">
        <v>91</v>
      </c>
      <c r="O16" s="35">
        <v>120697.7</v>
      </c>
      <c r="P16" s="35">
        <v>0</v>
      </c>
      <c r="Q16" s="35">
        <v>0</v>
      </c>
      <c r="R16" s="35">
        <v>120697.7</v>
      </c>
      <c r="S16" s="35">
        <v>14.039187177220489</v>
      </c>
      <c r="T16" s="35">
        <v>14.039187177220489</v>
      </c>
    </row>
    <row r="17" spans="1:20" ht="26.25" x14ac:dyDescent="0.4">
      <c r="A17" s="30" t="s">
        <v>102</v>
      </c>
      <c r="B17" s="31"/>
      <c r="C17" s="32" t="s">
        <v>79</v>
      </c>
      <c r="D17" s="32" t="s">
        <v>79</v>
      </c>
      <c r="E17" s="32" t="s">
        <v>79</v>
      </c>
      <c r="F17" s="32" t="s">
        <v>79</v>
      </c>
      <c r="G17" s="32" t="s">
        <v>79</v>
      </c>
      <c r="H17" s="33">
        <f>SUM(H18:H32)</f>
        <v>117812.8</v>
      </c>
      <c r="I17" s="33">
        <f>SUM(I18:I32)</f>
        <v>102291.8</v>
      </c>
      <c r="J17" s="33">
        <f>SUM(J18:J32)</f>
        <v>96586</v>
      </c>
      <c r="K17" s="34">
        <f>SUM(K18:K32)</f>
        <v>2907</v>
      </c>
      <c r="L17" s="32" t="s">
        <v>79</v>
      </c>
      <c r="M17" s="32" t="s">
        <v>79</v>
      </c>
      <c r="N17" s="22" t="s">
        <v>79</v>
      </c>
      <c r="O17" s="33">
        <f>SUM(O18:O32)</f>
        <v>105846624.87</v>
      </c>
      <c r="P17" s="33">
        <f>SUM(P18:P20)</f>
        <v>4146432</v>
      </c>
      <c r="Q17" s="33">
        <f>SUM(Q18:Q20)</f>
        <v>0</v>
      </c>
      <c r="R17" s="33">
        <v>47943565.089999996</v>
      </c>
      <c r="S17" s="35">
        <f>O17/H17</f>
        <v>898.43060236239194</v>
      </c>
      <c r="T17" s="35">
        <f>MAX(T18:T32)</f>
        <v>4630.9400000000005</v>
      </c>
    </row>
    <row r="18" spans="1:20" ht="26.25" x14ac:dyDescent="0.4">
      <c r="A18" s="36">
        <v>1</v>
      </c>
      <c r="B18" s="37" t="s">
        <v>84</v>
      </c>
      <c r="C18" s="32">
        <v>1982</v>
      </c>
      <c r="D18" s="32">
        <v>2015</v>
      </c>
      <c r="E18" s="37" t="s">
        <v>106</v>
      </c>
      <c r="F18" s="32">
        <v>9</v>
      </c>
      <c r="G18" s="32" t="s">
        <v>113</v>
      </c>
      <c r="H18" s="33">
        <v>8597.2000000000007</v>
      </c>
      <c r="I18" s="33">
        <v>7716.3</v>
      </c>
      <c r="J18" s="33">
        <v>7660.3</v>
      </c>
      <c r="K18" s="34">
        <v>370</v>
      </c>
      <c r="L18" s="32" t="s">
        <v>105</v>
      </c>
      <c r="M18" s="32" t="s">
        <v>89</v>
      </c>
      <c r="N18" s="22" t="s">
        <v>91</v>
      </c>
      <c r="O18" s="35">
        <v>6784672.5999999996</v>
      </c>
      <c r="P18" s="35">
        <v>4146432</v>
      </c>
      <c r="Q18" s="35">
        <v>0</v>
      </c>
      <c r="R18" s="35">
        <v>2638240.5999999996</v>
      </c>
      <c r="S18" s="35">
        <v>789.17235844228344</v>
      </c>
      <c r="T18" s="35">
        <v>1143.5351044526124</v>
      </c>
    </row>
    <row r="19" spans="1:20" ht="26.25" x14ac:dyDescent="0.4">
      <c r="A19" s="36">
        <v>2</v>
      </c>
      <c r="B19" s="37" t="s">
        <v>98</v>
      </c>
      <c r="C19" s="32">
        <v>1981</v>
      </c>
      <c r="D19" s="32">
        <v>2015</v>
      </c>
      <c r="E19" s="37" t="s">
        <v>106</v>
      </c>
      <c r="F19" s="32">
        <v>5</v>
      </c>
      <c r="G19" s="32" t="s">
        <v>112</v>
      </c>
      <c r="H19" s="33">
        <v>3965.2</v>
      </c>
      <c r="I19" s="33">
        <v>3485.8</v>
      </c>
      <c r="J19" s="33">
        <v>3424</v>
      </c>
      <c r="K19" s="34">
        <v>178</v>
      </c>
      <c r="L19" s="32" t="s">
        <v>105</v>
      </c>
      <c r="M19" s="32" t="s">
        <v>89</v>
      </c>
      <c r="N19" s="22" t="s">
        <v>108</v>
      </c>
      <c r="O19" s="35">
        <v>209745.8</v>
      </c>
      <c r="P19" s="35">
        <v>0</v>
      </c>
      <c r="Q19" s="35">
        <v>0</v>
      </c>
      <c r="R19" s="35">
        <v>209745.8</v>
      </c>
      <c r="S19" s="35">
        <v>52.896650862503783</v>
      </c>
      <c r="T19" s="35">
        <v>52.896650862503783</v>
      </c>
    </row>
    <row r="20" spans="1:20" ht="26.25" x14ac:dyDescent="0.4">
      <c r="A20" s="36">
        <v>3</v>
      </c>
      <c r="B20" s="37" t="s">
        <v>99</v>
      </c>
      <c r="C20" s="32">
        <v>1973</v>
      </c>
      <c r="D20" s="32">
        <v>2017</v>
      </c>
      <c r="E20" s="37" t="s">
        <v>106</v>
      </c>
      <c r="F20" s="32">
        <v>5</v>
      </c>
      <c r="G20" s="32" t="s">
        <v>112</v>
      </c>
      <c r="H20" s="33">
        <v>3822.6</v>
      </c>
      <c r="I20" s="33">
        <v>3360.4</v>
      </c>
      <c r="J20" s="33">
        <v>3360.4</v>
      </c>
      <c r="K20" s="34">
        <v>155</v>
      </c>
      <c r="L20" s="32" t="s">
        <v>105</v>
      </c>
      <c r="M20" s="32" t="s">
        <v>89</v>
      </c>
      <c r="N20" s="22" t="s">
        <v>108</v>
      </c>
      <c r="O20" s="35">
        <v>100016.58</v>
      </c>
      <c r="P20" s="35">
        <v>0</v>
      </c>
      <c r="Q20" s="35">
        <v>0</v>
      </c>
      <c r="R20" s="35">
        <v>100016.58</v>
      </c>
      <c r="S20" s="35">
        <v>26.164542458012871</v>
      </c>
      <c r="T20" s="35">
        <v>26.164542458012871</v>
      </c>
    </row>
    <row r="21" spans="1:20" ht="26.25" x14ac:dyDescent="0.4">
      <c r="A21" s="36">
        <v>4</v>
      </c>
      <c r="B21" s="37" t="s">
        <v>95</v>
      </c>
      <c r="C21" s="32">
        <v>1979</v>
      </c>
      <c r="D21" s="32">
        <v>2016</v>
      </c>
      <c r="E21" s="37" t="s">
        <v>106</v>
      </c>
      <c r="F21" s="32">
        <v>9</v>
      </c>
      <c r="G21" s="32" t="s">
        <v>113</v>
      </c>
      <c r="H21" s="35">
        <v>7590.3</v>
      </c>
      <c r="I21" s="35">
        <v>7004.9</v>
      </c>
      <c r="J21" s="35">
        <v>6957</v>
      </c>
      <c r="K21" s="34">
        <v>363</v>
      </c>
      <c r="L21" s="32" t="s">
        <v>105</v>
      </c>
      <c r="M21" s="32" t="s">
        <v>89</v>
      </c>
      <c r="N21" s="22" t="s">
        <v>91</v>
      </c>
      <c r="O21" s="35">
        <v>14143329.300000001</v>
      </c>
      <c r="P21" s="35">
        <v>0</v>
      </c>
      <c r="Q21" s="35">
        <v>0</v>
      </c>
      <c r="R21" s="35">
        <v>14143329.300000001</v>
      </c>
      <c r="S21" s="35">
        <v>1863.3425951543418</v>
      </c>
      <c r="T21" s="35">
        <v>4630.9400000000005</v>
      </c>
    </row>
    <row r="22" spans="1:20" ht="26.25" x14ac:dyDescent="0.4">
      <c r="A22" s="36">
        <v>5</v>
      </c>
      <c r="B22" s="37" t="s">
        <v>96</v>
      </c>
      <c r="C22" s="32">
        <v>1985</v>
      </c>
      <c r="D22" s="32">
        <v>2018</v>
      </c>
      <c r="E22" s="37" t="s">
        <v>88</v>
      </c>
      <c r="F22" s="32">
        <v>9</v>
      </c>
      <c r="G22" s="32" t="s">
        <v>111</v>
      </c>
      <c r="H22" s="33">
        <v>5367.9</v>
      </c>
      <c r="I22" s="33">
        <v>4145.6000000000004</v>
      </c>
      <c r="J22" s="33">
        <v>3643.5</v>
      </c>
      <c r="K22" s="34">
        <v>300</v>
      </c>
      <c r="L22" s="32" t="s">
        <v>105</v>
      </c>
      <c r="M22" s="32" t="s">
        <v>89</v>
      </c>
      <c r="N22" s="22" t="s">
        <v>107</v>
      </c>
      <c r="O22" s="35">
        <v>3601876.7</v>
      </c>
      <c r="P22" s="35">
        <v>0</v>
      </c>
      <c r="Q22" s="35">
        <v>0</v>
      </c>
      <c r="R22" s="35">
        <v>3601876.7</v>
      </c>
      <c r="S22" s="35">
        <v>671.00294342294012</v>
      </c>
      <c r="T22" s="35">
        <v>915.73986102572712</v>
      </c>
    </row>
    <row r="23" spans="1:20" ht="26.25" x14ac:dyDescent="0.4">
      <c r="A23" s="36">
        <v>6</v>
      </c>
      <c r="B23" s="37" t="s">
        <v>110</v>
      </c>
      <c r="C23" s="32">
        <v>1975</v>
      </c>
      <c r="D23" s="32"/>
      <c r="E23" s="37" t="s">
        <v>106</v>
      </c>
      <c r="F23" s="32" t="s">
        <v>112</v>
      </c>
      <c r="G23" s="32" t="s">
        <v>112</v>
      </c>
      <c r="H23" s="35">
        <v>5911.9</v>
      </c>
      <c r="I23" s="35">
        <v>3394.8</v>
      </c>
      <c r="J23" s="35">
        <v>3394.8</v>
      </c>
      <c r="K23" s="34">
        <v>170</v>
      </c>
      <c r="L23" s="32" t="s">
        <v>105</v>
      </c>
      <c r="M23" s="32" t="s">
        <v>89</v>
      </c>
      <c r="N23" s="22" t="s">
        <v>91</v>
      </c>
      <c r="O23" s="35">
        <v>199983.54</v>
      </c>
      <c r="P23" s="35">
        <v>0</v>
      </c>
      <c r="Q23" s="35">
        <v>0</v>
      </c>
      <c r="R23" s="35">
        <v>199983.54</v>
      </c>
      <c r="S23" s="35">
        <v>33.827287335712718</v>
      </c>
      <c r="T23" s="35">
        <v>33.827287335712718</v>
      </c>
    </row>
    <row r="24" spans="1:20" ht="26.25" x14ac:dyDescent="0.4">
      <c r="A24" s="36">
        <v>7</v>
      </c>
      <c r="B24" s="37" t="s">
        <v>83</v>
      </c>
      <c r="C24" s="32">
        <v>1981</v>
      </c>
      <c r="D24" s="32"/>
      <c r="E24" s="37" t="s">
        <v>106</v>
      </c>
      <c r="F24" s="32">
        <v>9</v>
      </c>
      <c r="G24" s="32" t="s">
        <v>113</v>
      </c>
      <c r="H24" s="35">
        <v>8719.1</v>
      </c>
      <c r="I24" s="35">
        <v>7825</v>
      </c>
      <c r="J24" s="35">
        <v>7825</v>
      </c>
      <c r="K24" s="34">
        <v>380</v>
      </c>
      <c r="L24" s="32" t="s">
        <v>105</v>
      </c>
      <c r="M24" s="32" t="s">
        <v>89</v>
      </c>
      <c r="N24" s="22" t="s">
        <v>91</v>
      </c>
      <c r="O24" s="35">
        <v>9169497.6799999997</v>
      </c>
      <c r="P24" s="35">
        <v>0</v>
      </c>
      <c r="Q24" s="35">
        <v>0</v>
      </c>
      <c r="R24" s="35">
        <v>9169497.6799999997</v>
      </c>
      <c r="S24" s="35">
        <v>1051.6564416052115</v>
      </c>
      <c r="T24" s="35">
        <v>1127.547567982934</v>
      </c>
    </row>
    <row r="25" spans="1:20" ht="26.25" x14ac:dyDescent="0.4">
      <c r="A25" s="36">
        <v>8</v>
      </c>
      <c r="B25" s="37" t="s">
        <v>85</v>
      </c>
      <c r="C25" s="32">
        <v>1983</v>
      </c>
      <c r="D25" s="32"/>
      <c r="E25" s="37" t="s">
        <v>106</v>
      </c>
      <c r="F25" s="32">
        <v>9</v>
      </c>
      <c r="G25" s="32" t="s">
        <v>113</v>
      </c>
      <c r="H25" s="35">
        <v>8604</v>
      </c>
      <c r="I25" s="35">
        <v>7732.2</v>
      </c>
      <c r="J25" s="35">
        <v>7732.2</v>
      </c>
      <c r="K25" s="34">
        <v>380</v>
      </c>
      <c r="L25" s="32" t="s">
        <v>105</v>
      </c>
      <c r="M25" s="32" t="s">
        <v>89</v>
      </c>
      <c r="N25" s="22" t="s">
        <v>91</v>
      </c>
      <c r="O25" s="35">
        <v>9169471.4999999981</v>
      </c>
      <c r="P25" s="35">
        <v>0</v>
      </c>
      <c r="Q25" s="35">
        <v>0</v>
      </c>
      <c r="R25" s="35">
        <v>9169471.4999999981</v>
      </c>
      <c r="S25" s="35">
        <v>1065.7219316596929</v>
      </c>
      <c r="T25" s="35">
        <v>1142.6313342631333</v>
      </c>
    </row>
    <row r="26" spans="1:20" ht="26.25" x14ac:dyDescent="0.4">
      <c r="A26" s="36">
        <v>9</v>
      </c>
      <c r="B26" s="37" t="s">
        <v>115</v>
      </c>
      <c r="C26" s="32">
        <v>1984</v>
      </c>
      <c r="D26" s="32"/>
      <c r="E26" s="37" t="s">
        <v>106</v>
      </c>
      <c r="F26" s="32">
        <v>9</v>
      </c>
      <c r="G26" s="32" t="s">
        <v>117</v>
      </c>
      <c r="H26" s="33">
        <v>9052.5</v>
      </c>
      <c r="I26" s="33">
        <v>5819.6</v>
      </c>
      <c r="J26" s="33">
        <v>5819.6</v>
      </c>
      <c r="K26" s="34">
        <v>262</v>
      </c>
      <c r="L26" s="32" t="s">
        <v>105</v>
      </c>
      <c r="M26" s="32" t="s">
        <v>89</v>
      </c>
      <c r="N26" s="22" t="s">
        <v>91</v>
      </c>
      <c r="O26" s="35">
        <v>6900151.7999999989</v>
      </c>
      <c r="P26" s="35">
        <v>0</v>
      </c>
      <c r="Q26" s="35">
        <v>0</v>
      </c>
      <c r="R26" s="35">
        <v>6900151.7999999989</v>
      </c>
      <c r="S26" s="35">
        <v>762.23714995857483</v>
      </c>
      <c r="T26" s="35">
        <v>814.51532725766367</v>
      </c>
    </row>
    <row r="27" spans="1:20" ht="26.25" x14ac:dyDescent="0.4">
      <c r="A27" s="36">
        <v>10</v>
      </c>
      <c r="B27" s="37" t="s">
        <v>116</v>
      </c>
      <c r="C27" s="32">
        <v>1986</v>
      </c>
      <c r="D27" s="32"/>
      <c r="E27" s="37" t="s">
        <v>106</v>
      </c>
      <c r="F27" s="32">
        <v>9</v>
      </c>
      <c r="G27" s="32" t="s">
        <v>113</v>
      </c>
      <c r="H27" s="33">
        <v>8634</v>
      </c>
      <c r="I27" s="33">
        <v>7746.5</v>
      </c>
      <c r="J27" s="33">
        <v>7730.1</v>
      </c>
      <c r="K27" s="34">
        <v>349</v>
      </c>
      <c r="L27" s="32" t="s">
        <v>105</v>
      </c>
      <c r="M27" s="32" t="s">
        <v>89</v>
      </c>
      <c r="N27" s="22" t="s">
        <v>91</v>
      </c>
      <c r="O27" s="35">
        <v>9169619.7999999989</v>
      </c>
      <c r="P27" s="35">
        <v>0</v>
      </c>
      <c r="Q27" s="35">
        <v>0</v>
      </c>
      <c r="R27" s="35">
        <v>9169619.7999999989</v>
      </c>
      <c r="S27" s="35">
        <v>1062.0361130414638</v>
      </c>
      <c r="T27" s="35">
        <v>1138.6611072504054</v>
      </c>
    </row>
    <row r="28" spans="1:20" ht="26.25" x14ac:dyDescent="0.4">
      <c r="A28" s="36">
        <v>11</v>
      </c>
      <c r="B28" s="37" t="s">
        <v>118</v>
      </c>
      <c r="C28" s="32">
        <v>1983</v>
      </c>
      <c r="D28" s="32"/>
      <c r="E28" s="37" t="s">
        <v>106</v>
      </c>
      <c r="F28" s="32" t="s">
        <v>123</v>
      </c>
      <c r="G28" s="32">
        <v>3</v>
      </c>
      <c r="H28" s="33">
        <v>9222.1</v>
      </c>
      <c r="I28" s="33">
        <v>9222.1</v>
      </c>
      <c r="J28" s="33">
        <v>8177.3</v>
      </c>
      <c r="K28" s="34" t="s">
        <v>124</v>
      </c>
      <c r="L28" s="32" t="s">
        <v>105</v>
      </c>
      <c r="M28" s="32" t="s">
        <v>89</v>
      </c>
      <c r="N28" s="22" t="s">
        <v>91</v>
      </c>
      <c r="O28" s="35">
        <v>16378994.850000001</v>
      </c>
      <c r="P28" s="35">
        <v>0</v>
      </c>
      <c r="Q28" s="35">
        <v>0</v>
      </c>
      <c r="R28" s="35">
        <v>16378994.850000001</v>
      </c>
      <c r="S28" s="35">
        <v>1776.0591242775508</v>
      </c>
      <c r="T28" s="35">
        <v>1853.8862081304692</v>
      </c>
    </row>
    <row r="29" spans="1:20" ht="26.25" x14ac:dyDescent="0.4">
      <c r="A29" s="36">
        <v>12</v>
      </c>
      <c r="B29" s="37" t="s">
        <v>119</v>
      </c>
      <c r="C29" s="32">
        <v>1996</v>
      </c>
      <c r="D29" s="32" t="s">
        <v>125</v>
      </c>
      <c r="E29" s="37" t="s">
        <v>106</v>
      </c>
      <c r="F29" s="32" t="s">
        <v>126</v>
      </c>
      <c r="G29" s="32">
        <v>3</v>
      </c>
      <c r="H29" s="33">
        <v>10830</v>
      </c>
      <c r="I29" s="33">
        <v>7342.6</v>
      </c>
      <c r="J29" s="33">
        <v>6528.8</v>
      </c>
      <c r="K29" s="34" t="s">
        <v>127</v>
      </c>
      <c r="L29" s="32" t="s">
        <v>105</v>
      </c>
      <c r="M29" s="32" t="s">
        <v>89</v>
      </c>
      <c r="N29" s="22" t="s">
        <v>91</v>
      </c>
      <c r="O29" s="35">
        <v>2378271.9</v>
      </c>
      <c r="P29" s="35">
        <v>0</v>
      </c>
      <c r="Q29" s="35">
        <v>0</v>
      </c>
      <c r="R29" s="35">
        <v>2378271.9</v>
      </c>
      <c r="S29" s="35">
        <v>219.60036011080331</v>
      </c>
      <c r="T29" s="35">
        <v>226.94367497691599</v>
      </c>
    </row>
    <row r="30" spans="1:20" ht="26.25" x14ac:dyDescent="0.4">
      <c r="A30" s="36">
        <v>13</v>
      </c>
      <c r="B30" s="37" t="s">
        <v>120</v>
      </c>
      <c r="C30" s="32">
        <v>1995</v>
      </c>
      <c r="D30" s="32" t="s">
        <v>125</v>
      </c>
      <c r="E30" s="37" t="s">
        <v>106</v>
      </c>
      <c r="F30" s="32" t="s">
        <v>126</v>
      </c>
      <c r="G30" s="32">
        <v>5</v>
      </c>
      <c r="H30" s="33">
        <v>12058.8</v>
      </c>
      <c r="I30" s="33">
        <v>12058.800000000001</v>
      </c>
      <c r="J30" s="33">
        <v>10739.7</v>
      </c>
      <c r="K30" s="34" t="s">
        <v>128</v>
      </c>
      <c r="L30" s="32" t="s">
        <v>105</v>
      </c>
      <c r="M30" s="32" t="s">
        <v>89</v>
      </c>
      <c r="N30" s="22" t="s">
        <v>91</v>
      </c>
      <c r="O30" s="35">
        <v>11498662.780000001</v>
      </c>
      <c r="P30" s="35">
        <v>0</v>
      </c>
      <c r="Q30" s="35">
        <v>0</v>
      </c>
      <c r="R30" s="35">
        <v>11498662.780000001</v>
      </c>
      <c r="S30" s="35">
        <v>953.54950575513328</v>
      </c>
      <c r="T30" s="35">
        <v>1019.0897933459383</v>
      </c>
    </row>
    <row r="31" spans="1:20" ht="26.25" x14ac:dyDescent="0.4">
      <c r="A31" s="36">
        <v>14</v>
      </c>
      <c r="B31" s="37" t="s">
        <v>121</v>
      </c>
      <c r="C31" s="32">
        <v>1987</v>
      </c>
      <c r="D31" s="32"/>
      <c r="E31" s="37" t="s">
        <v>106</v>
      </c>
      <c r="F31" s="32" t="s">
        <v>126</v>
      </c>
      <c r="G31" s="32">
        <v>4</v>
      </c>
      <c r="H31" s="33">
        <v>8661.7999999999993</v>
      </c>
      <c r="I31" s="33">
        <v>8661.7999999999993</v>
      </c>
      <c r="J31" s="33">
        <v>7775</v>
      </c>
      <c r="K31" s="34" t="s">
        <v>129</v>
      </c>
      <c r="L31" s="32" t="s">
        <v>105</v>
      </c>
      <c r="M31" s="32" t="s">
        <v>89</v>
      </c>
      <c r="N31" s="22" t="s">
        <v>91</v>
      </c>
      <c r="O31" s="35">
        <v>9209844.9900000002</v>
      </c>
      <c r="P31" s="35">
        <v>0</v>
      </c>
      <c r="Q31" s="35">
        <v>0</v>
      </c>
      <c r="R31" s="35">
        <v>9209844.9900000002</v>
      </c>
      <c r="S31" s="35">
        <v>1063.2714897596343</v>
      </c>
      <c r="T31" s="35">
        <v>1135.0065806183472</v>
      </c>
    </row>
    <row r="32" spans="1:20" ht="26.25" x14ac:dyDescent="0.4">
      <c r="A32" s="36">
        <v>15</v>
      </c>
      <c r="B32" s="37" t="s">
        <v>122</v>
      </c>
      <c r="C32" s="32">
        <v>1993</v>
      </c>
      <c r="D32" s="32"/>
      <c r="E32" s="37" t="s">
        <v>106</v>
      </c>
      <c r="F32" s="32" t="s">
        <v>126</v>
      </c>
      <c r="G32" s="32">
        <v>3</v>
      </c>
      <c r="H32" s="33">
        <v>6775.4000000000005</v>
      </c>
      <c r="I32" s="33">
        <v>6775.4000000000005</v>
      </c>
      <c r="J32" s="33">
        <v>5818.3</v>
      </c>
      <c r="K32" s="34" t="s">
        <v>130</v>
      </c>
      <c r="L32" s="32" t="s">
        <v>105</v>
      </c>
      <c r="M32" s="32" t="s">
        <v>89</v>
      </c>
      <c r="N32" s="22" t="s">
        <v>91</v>
      </c>
      <c r="O32" s="35">
        <v>6932485.0499999998</v>
      </c>
      <c r="P32" s="35">
        <v>0</v>
      </c>
      <c r="Q32" s="35">
        <v>0</v>
      </c>
      <c r="R32" s="35">
        <v>6932485.0499999998</v>
      </c>
      <c r="S32" s="35">
        <v>1023.1846164064114</v>
      </c>
      <c r="T32" s="35">
        <v>1088.2604717064673</v>
      </c>
    </row>
    <row r="33" spans="1:20" ht="26.25" x14ac:dyDescent="0.4">
      <c r="A33" s="30" t="s">
        <v>103</v>
      </c>
      <c r="B33" s="31"/>
      <c r="C33" s="32" t="s">
        <v>79</v>
      </c>
      <c r="D33" s="32" t="s">
        <v>79</v>
      </c>
      <c r="E33" s="32" t="s">
        <v>79</v>
      </c>
      <c r="F33" s="32" t="s">
        <v>79</v>
      </c>
      <c r="G33" s="32" t="s">
        <v>79</v>
      </c>
      <c r="H33" s="33">
        <f>H34+H40</f>
        <v>16163.1</v>
      </c>
      <c r="I33" s="33">
        <f>I34+I40</f>
        <v>14350.8</v>
      </c>
      <c r="J33" s="33">
        <f>J34+J40</f>
        <v>14224.9</v>
      </c>
      <c r="K33" s="34">
        <f>K34+K40</f>
        <v>665</v>
      </c>
      <c r="L33" s="32" t="s">
        <v>79</v>
      </c>
      <c r="M33" s="32" t="s">
        <v>79</v>
      </c>
      <c r="N33" s="22" t="s">
        <v>79</v>
      </c>
      <c r="O33" s="33">
        <f>SUM(O34:O40)</f>
        <v>83871700.379999995</v>
      </c>
      <c r="P33" s="33">
        <f>P34+P40</f>
        <v>0</v>
      </c>
      <c r="Q33" s="33">
        <f>Q34+Q40</f>
        <v>0</v>
      </c>
      <c r="R33" s="33">
        <v>21856214.649999999</v>
      </c>
      <c r="S33" s="35">
        <f>O33/H33</f>
        <v>5189.0850381424352</v>
      </c>
      <c r="T33" s="35">
        <f>MAX(T34:T40)</f>
        <v>5633.9843169275355</v>
      </c>
    </row>
    <row r="34" spans="1:20" ht="26.25" x14ac:dyDescent="0.4">
      <c r="A34" s="36">
        <v>1</v>
      </c>
      <c r="B34" s="37" t="s">
        <v>100</v>
      </c>
      <c r="C34" s="32">
        <v>1981</v>
      </c>
      <c r="D34" s="32">
        <v>2016</v>
      </c>
      <c r="E34" s="37" t="s">
        <v>90</v>
      </c>
      <c r="F34" s="32">
        <v>5</v>
      </c>
      <c r="G34" s="32" t="s">
        <v>112</v>
      </c>
      <c r="H34" s="33">
        <v>3982.4</v>
      </c>
      <c r="I34" s="33">
        <v>3501.5</v>
      </c>
      <c r="J34" s="33">
        <v>3375.6</v>
      </c>
      <c r="K34" s="34">
        <v>165</v>
      </c>
      <c r="L34" s="32" t="s">
        <v>105</v>
      </c>
      <c r="M34" s="32" t="s">
        <v>89</v>
      </c>
      <c r="N34" s="22" t="s">
        <v>91</v>
      </c>
      <c r="O34" s="35">
        <v>7550257.2599999998</v>
      </c>
      <c r="P34" s="35">
        <v>0</v>
      </c>
      <c r="Q34" s="35">
        <v>0</v>
      </c>
      <c r="R34" s="35">
        <v>7550257.2599999998</v>
      </c>
      <c r="S34" s="35">
        <v>1895.9063027320208</v>
      </c>
      <c r="T34" s="35">
        <v>4630.9400000000005</v>
      </c>
    </row>
    <row r="35" spans="1:20" ht="26.25" x14ac:dyDescent="0.4">
      <c r="A35" s="36">
        <v>2</v>
      </c>
      <c r="B35" s="37" t="s">
        <v>101</v>
      </c>
      <c r="C35" s="32">
        <v>1999</v>
      </c>
      <c r="D35" s="32">
        <v>2016</v>
      </c>
      <c r="E35" s="37" t="s">
        <v>90</v>
      </c>
      <c r="F35" s="32">
        <v>9</v>
      </c>
      <c r="G35" s="32" t="s">
        <v>113</v>
      </c>
      <c r="H35" s="33">
        <v>9730.2999999999993</v>
      </c>
      <c r="I35" s="33">
        <v>8665.1</v>
      </c>
      <c r="J35" s="33">
        <v>8342.7000000000007</v>
      </c>
      <c r="K35" s="34">
        <v>382</v>
      </c>
      <c r="L35" s="32" t="s">
        <v>105</v>
      </c>
      <c r="M35" s="32" t="s">
        <v>89</v>
      </c>
      <c r="N35" s="22" t="s">
        <v>91</v>
      </c>
      <c r="O35" s="35">
        <v>23989303.219999999</v>
      </c>
      <c r="P35" s="35">
        <v>0</v>
      </c>
      <c r="Q35" s="35">
        <v>0</v>
      </c>
      <c r="R35" s="35">
        <v>23989303.219999999</v>
      </c>
      <c r="S35" s="35">
        <v>2465.4227742207331</v>
      </c>
      <c r="T35" s="35">
        <v>5633.9843169275355</v>
      </c>
    </row>
    <row r="36" spans="1:20" ht="26.25" x14ac:dyDescent="0.4">
      <c r="A36" s="36">
        <v>3</v>
      </c>
      <c r="B36" s="37" t="s">
        <v>99</v>
      </c>
      <c r="C36" s="32">
        <v>1973</v>
      </c>
      <c r="D36" s="32">
        <v>2017</v>
      </c>
      <c r="E36" s="37" t="s">
        <v>106</v>
      </c>
      <c r="F36" s="32">
        <v>5</v>
      </c>
      <c r="G36" s="32" t="s">
        <v>112</v>
      </c>
      <c r="H36" s="33">
        <v>3822.6</v>
      </c>
      <c r="I36" s="33">
        <v>3360.4</v>
      </c>
      <c r="J36" s="33">
        <v>3360.4</v>
      </c>
      <c r="K36" s="34">
        <v>155</v>
      </c>
      <c r="L36" s="32" t="s">
        <v>105</v>
      </c>
      <c r="M36" s="32" t="s">
        <v>89</v>
      </c>
      <c r="N36" s="22" t="s">
        <v>108</v>
      </c>
      <c r="O36" s="35">
        <v>6936710</v>
      </c>
      <c r="P36" s="35">
        <v>0</v>
      </c>
      <c r="Q36" s="35">
        <v>0</v>
      </c>
      <c r="R36" s="35">
        <v>6936710</v>
      </c>
      <c r="S36" s="35">
        <v>1814.6575629152933</v>
      </c>
      <c r="T36" s="35">
        <v>5055.7957173128234</v>
      </c>
    </row>
    <row r="37" spans="1:20" ht="26.25" x14ac:dyDescent="0.4">
      <c r="A37" s="36">
        <v>4</v>
      </c>
      <c r="B37" s="37" t="s">
        <v>114</v>
      </c>
      <c r="C37" s="32">
        <v>2004</v>
      </c>
      <c r="D37" s="32"/>
      <c r="E37" s="37" t="s">
        <v>106</v>
      </c>
      <c r="F37" s="32" t="s">
        <v>112</v>
      </c>
      <c r="G37" s="32" t="s">
        <v>112</v>
      </c>
      <c r="H37" s="33">
        <v>6988.9</v>
      </c>
      <c r="I37" s="33">
        <v>6308.3</v>
      </c>
      <c r="J37" s="33">
        <v>6308.3</v>
      </c>
      <c r="K37" s="34">
        <v>305</v>
      </c>
      <c r="L37" s="32" t="s">
        <v>105</v>
      </c>
      <c r="M37" s="32" t="s">
        <v>89</v>
      </c>
      <c r="N37" s="22" t="s">
        <v>91</v>
      </c>
      <c r="O37" s="35">
        <v>18366688.550000001</v>
      </c>
      <c r="P37" s="35">
        <v>0</v>
      </c>
      <c r="Q37" s="35">
        <v>0</v>
      </c>
      <c r="R37" s="35">
        <v>18366688.550000001</v>
      </c>
      <c r="S37" s="35">
        <v>2627.9798752307233</v>
      </c>
      <c r="T37" s="35">
        <v>2740.6032308374711</v>
      </c>
    </row>
    <row r="38" spans="1:20" ht="26.25" x14ac:dyDescent="0.4">
      <c r="A38" s="36">
        <v>5</v>
      </c>
      <c r="B38" s="37" t="s">
        <v>98</v>
      </c>
      <c r="C38" s="32">
        <v>1981</v>
      </c>
      <c r="D38" s="32">
        <v>2015</v>
      </c>
      <c r="E38" s="37" t="s">
        <v>106</v>
      </c>
      <c r="F38" s="32">
        <v>5</v>
      </c>
      <c r="G38" s="32" t="s">
        <v>112</v>
      </c>
      <c r="H38" s="33">
        <v>3965.2</v>
      </c>
      <c r="I38" s="33">
        <v>3485.8</v>
      </c>
      <c r="J38" s="33">
        <v>3424</v>
      </c>
      <c r="K38" s="34">
        <v>178</v>
      </c>
      <c r="L38" s="32" t="s">
        <v>105</v>
      </c>
      <c r="M38" s="32" t="s">
        <v>89</v>
      </c>
      <c r="N38" s="22" t="s">
        <v>108</v>
      </c>
      <c r="O38" s="35">
        <v>6901018.8100000005</v>
      </c>
      <c r="P38" s="35">
        <v>0</v>
      </c>
      <c r="Q38" s="35">
        <v>0</v>
      </c>
      <c r="R38" s="35">
        <v>6901018.8100000005</v>
      </c>
      <c r="S38" s="35">
        <v>1740.3961489962678</v>
      </c>
      <c r="T38" s="35">
        <v>4630.9400000000005</v>
      </c>
    </row>
    <row r="39" spans="1:20" ht="26.25" x14ac:dyDescent="0.4">
      <c r="A39" s="36">
        <v>6</v>
      </c>
      <c r="B39" s="37" t="s">
        <v>110</v>
      </c>
      <c r="C39" s="32">
        <v>1975</v>
      </c>
      <c r="D39" s="32"/>
      <c r="E39" s="37" t="s">
        <v>106</v>
      </c>
      <c r="F39" s="32" t="s">
        <v>112</v>
      </c>
      <c r="G39" s="32" t="s">
        <v>112</v>
      </c>
      <c r="H39" s="33">
        <v>5911.9</v>
      </c>
      <c r="I39" s="33">
        <v>3394.8</v>
      </c>
      <c r="J39" s="33">
        <v>3394.8</v>
      </c>
      <c r="K39" s="34">
        <v>170</v>
      </c>
      <c r="L39" s="32" t="s">
        <v>105</v>
      </c>
      <c r="M39" s="32" t="s">
        <v>89</v>
      </c>
      <c r="N39" s="22" t="s">
        <v>91</v>
      </c>
      <c r="O39" s="35">
        <v>5812472.5700000003</v>
      </c>
      <c r="P39" s="35">
        <v>0</v>
      </c>
      <c r="Q39" s="35">
        <v>0</v>
      </c>
      <c r="R39" s="35">
        <v>5812472.5700000003</v>
      </c>
      <c r="S39" s="35">
        <v>983.18181464503812</v>
      </c>
      <c r="T39" s="35">
        <v>3295.4442580219556</v>
      </c>
    </row>
    <row r="40" spans="1:20" ht="26.25" x14ac:dyDescent="0.4">
      <c r="A40" s="36">
        <v>7</v>
      </c>
      <c r="B40" s="37" t="s">
        <v>94</v>
      </c>
      <c r="C40" s="32">
        <v>1995</v>
      </c>
      <c r="D40" s="32">
        <v>2015</v>
      </c>
      <c r="E40" s="37" t="s">
        <v>90</v>
      </c>
      <c r="F40" s="32">
        <v>9</v>
      </c>
      <c r="G40" s="32" t="s">
        <v>112</v>
      </c>
      <c r="H40" s="33">
        <v>12180.7</v>
      </c>
      <c r="I40" s="33">
        <v>10849.3</v>
      </c>
      <c r="J40" s="33">
        <v>10849.3</v>
      </c>
      <c r="K40" s="34">
        <v>500</v>
      </c>
      <c r="L40" s="32" t="s">
        <v>105</v>
      </c>
      <c r="M40" s="32" t="s">
        <v>89</v>
      </c>
      <c r="N40" s="22" t="s">
        <v>91</v>
      </c>
      <c r="O40" s="35">
        <v>14315249.970000001</v>
      </c>
      <c r="P40" s="35">
        <v>0</v>
      </c>
      <c r="Q40" s="35">
        <v>0</v>
      </c>
      <c r="R40" s="35">
        <v>14315249.970000001</v>
      </c>
      <c r="S40" s="35">
        <v>1175.2403367622551</v>
      </c>
      <c r="T40" s="35">
        <v>5506.3531291305089</v>
      </c>
    </row>
    <row r="43" spans="1:20" ht="26.25" x14ac:dyDescent="0.4">
      <c r="A43" s="26" t="s">
        <v>136</v>
      </c>
    </row>
    <row r="44" spans="1:20" ht="26.25" x14ac:dyDescent="0.4">
      <c r="A44" s="26" t="s">
        <v>137</v>
      </c>
    </row>
  </sheetData>
  <mergeCells count="27">
    <mergeCell ref="A4:T4"/>
    <mergeCell ref="M1:T1"/>
    <mergeCell ref="M2:T3"/>
    <mergeCell ref="A6:A9"/>
    <mergeCell ref="B6:B9"/>
    <mergeCell ref="C6:D6"/>
    <mergeCell ref="E6:E9"/>
    <mergeCell ref="F6:F9"/>
    <mergeCell ref="C7:C9"/>
    <mergeCell ref="D7:D9"/>
    <mergeCell ref="T6:T8"/>
    <mergeCell ref="G6:G9"/>
    <mergeCell ref="H6:H8"/>
    <mergeCell ref="O10:R10"/>
    <mergeCell ref="O6:R6"/>
    <mergeCell ref="S6:S8"/>
    <mergeCell ref="I7:I8"/>
    <mergeCell ref="J7:J8"/>
    <mergeCell ref="O7:O8"/>
    <mergeCell ref="I6:J6"/>
    <mergeCell ref="K6:K8"/>
    <mergeCell ref="L6:L9"/>
    <mergeCell ref="M6:M9"/>
    <mergeCell ref="N6:N9"/>
    <mergeCell ref="P7:P8"/>
    <mergeCell ref="Q7:Q8"/>
    <mergeCell ref="R7:R8"/>
  </mergeCells>
  <pageMargins left="0.7" right="0.7" top="0.75" bottom="0.75" header="0.3" footer="0.3"/>
  <pageSetup paperSize="9" scale="3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zoomScale="80" zoomScaleNormal="80" workbookViewId="0">
      <selection activeCell="F14" sqref="F14"/>
    </sheetView>
  </sheetViews>
  <sheetFormatPr defaultRowHeight="15" x14ac:dyDescent="0.25"/>
  <cols>
    <col min="1" max="1" width="22.28515625" customWidth="1"/>
    <col min="2" max="2" width="48.140625" customWidth="1"/>
    <col min="3" max="3" width="30.85546875" customWidth="1"/>
  </cols>
  <sheetData>
    <row r="1" spans="1:3" ht="18.75" x14ac:dyDescent="0.25">
      <c r="B1" s="127" t="s">
        <v>139</v>
      </c>
      <c r="C1" s="127"/>
    </row>
    <row r="2" spans="1:3" ht="71.25" customHeight="1" x14ac:dyDescent="0.25">
      <c r="B2" s="128" t="s">
        <v>140</v>
      </c>
      <c r="C2" s="128"/>
    </row>
    <row r="3" spans="1:3" ht="63" customHeight="1" x14ac:dyDescent="0.25">
      <c r="B3" s="129" t="s">
        <v>146</v>
      </c>
      <c r="C3" s="129"/>
    </row>
    <row r="5" spans="1:3" ht="109.5" customHeight="1" x14ac:dyDescent="0.25">
      <c r="A5" s="130" t="s">
        <v>138</v>
      </c>
      <c r="B5" s="130"/>
      <c r="C5" s="130"/>
    </row>
    <row r="6" spans="1:3" ht="37.5" x14ac:dyDescent="0.25">
      <c r="A6" s="125" t="s">
        <v>58</v>
      </c>
      <c r="B6" s="126"/>
      <c r="C6" s="1" t="s">
        <v>59</v>
      </c>
    </row>
    <row r="7" spans="1:3" ht="18.75" x14ac:dyDescent="0.3">
      <c r="A7" s="123" t="s">
        <v>60</v>
      </c>
      <c r="B7" s="124"/>
      <c r="C7" s="2">
        <v>11570369.789999999</v>
      </c>
    </row>
    <row r="8" spans="1:3" ht="18.75" x14ac:dyDescent="0.3">
      <c r="A8" s="123" t="s">
        <v>61</v>
      </c>
      <c r="B8" s="124"/>
      <c r="C8" s="2">
        <v>0</v>
      </c>
    </row>
    <row r="9" spans="1:3" ht="18.75" x14ac:dyDescent="0.3">
      <c r="A9" s="123" t="s">
        <v>62</v>
      </c>
      <c r="B9" s="124"/>
      <c r="C9" s="2">
        <v>0</v>
      </c>
    </row>
    <row r="10" spans="1:3" ht="18.75" x14ac:dyDescent="0.3">
      <c r="A10" s="123" t="s">
        <v>63</v>
      </c>
      <c r="B10" s="124"/>
      <c r="C10" s="2">
        <v>0</v>
      </c>
    </row>
    <row r="11" spans="1:3" ht="18.75" x14ac:dyDescent="0.3">
      <c r="A11" s="123" t="s">
        <v>64</v>
      </c>
      <c r="B11" s="124"/>
      <c r="C11" s="2">
        <f>C7-C8-C9-C10</f>
        <v>11570369.789999999</v>
      </c>
    </row>
    <row r="12" spans="1:3" ht="37.5" x14ac:dyDescent="0.25">
      <c r="A12" s="125" t="s">
        <v>58</v>
      </c>
      <c r="B12" s="126"/>
      <c r="C12" s="1" t="s">
        <v>65</v>
      </c>
    </row>
    <row r="13" spans="1:3" ht="18.75" x14ac:dyDescent="0.3">
      <c r="A13" s="123" t="s">
        <v>60</v>
      </c>
      <c r="B13" s="124"/>
      <c r="C13" s="2">
        <v>105846624.87</v>
      </c>
    </row>
    <row r="14" spans="1:3" ht="18.75" x14ac:dyDescent="0.3">
      <c r="A14" s="123" t="s">
        <v>61</v>
      </c>
      <c r="B14" s="124"/>
      <c r="C14" s="2">
        <v>0</v>
      </c>
    </row>
    <row r="15" spans="1:3" ht="18.75" x14ac:dyDescent="0.3">
      <c r="A15" s="123" t="s">
        <v>62</v>
      </c>
      <c r="B15" s="124"/>
      <c r="C15" s="2">
        <v>4146432</v>
      </c>
    </row>
    <row r="16" spans="1:3" ht="18.75" x14ac:dyDescent="0.3">
      <c r="A16" s="123" t="s">
        <v>63</v>
      </c>
      <c r="B16" s="124"/>
      <c r="C16" s="2">
        <v>0</v>
      </c>
    </row>
    <row r="17" spans="1:3" ht="18.75" x14ac:dyDescent="0.3">
      <c r="A17" s="123" t="s">
        <v>64</v>
      </c>
      <c r="B17" s="124"/>
      <c r="C17" s="2">
        <f>C13-C14-C15-C16</f>
        <v>101700192.87</v>
      </c>
    </row>
    <row r="18" spans="1:3" ht="37.5" x14ac:dyDescent="0.25">
      <c r="A18" s="125" t="s">
        <v>58</v>
      </c>
      <c r="B18" s="126"/>
      <c r="C18" s="1" t="s">
        <v>66</v>
      </c>
    </row>
    <row r="19" spans="1:3" ht="18.75" x14ac:dyDescent="0.3">
      <c r="A19" s="123" t="s">
        <v>60</v>
      </c>
      <c r="B19" s="124"/>
      <c r="C19" s="2">
        <v>83871700.379999995</v>
      </c>
    </row>
    <row r="20" spans="1:3" ht="18.75" x14ac:dyDescent="0.3">
      <c r="A20" s="123" t="s">
        <v>61</v>
      </c>
      <c r="B20" s="124"/>
      <c r="C20" s="2">
        <v>0</v>
      </c>
    </row>
    <row r="21" spans="1:3" ht="18.75" x14ac:dyDescent="0.3">
      <c r="A21" s="123" t="s">
        <v>62</v>
      </c>
      <c r="B21" s="124"/>
      <c r="C21" s="2">
        <v>0</v>
      </c>
    </row>
    <row r="22" spans="1:3" ht="18.75" x14ac:dyDescent="0.3">
      <c r="A22" s="123" t="s">
        <v>63</v>
      </c>
      <c r="B22" s="124"/>
      <c r="C22" s="2">
        <v>0</v>
      </c>
    </row>
    <row r="23" spans="1:3" ht="18.75" x14ac:dyDescent="0.3">
      <c r="A23" s="123" t="s">
        <v>64</v>
      </c>
      <c r="B23" s="124"/>
      <c r="C23" s="2">
        <f>C19-C20-C21-C22</f>
        <v>83871700.379999995</v>
      </c>
    </row>
    <row r="24" spans="1:3" ht="117.75" customHeight="1" x14ac:dyDescent="0.25">
      <c r="A24" s="125" t="s">
        <v>67</v>
      </c>
      <c r="B24" s="126"/>
      <c r="C24" s="1" t="s">
        <v>68</v>
      </c>
    </row>
    <row r="25" spans="1:3" ht="18.75" x14ac:dyDescent="0.3">
      <c r="A25" s="123" t="s">
        <v>60</v>
      </c>
      <c r="B25" s="124"/>
      <c r="C25" s="2">
        <v>0</v>
      </c>
    </row>
    <row r="26" spans="1:3" ht="18.75" x14ac:dyDescent="0.3">
      <c r="A26" s="123" t="s">
        <v>62</v>
      </c>
      <c r="B26" s="124"/>
      <c r="C26" s="2">
        <v>0</v>
      </c>
    </row>
    <row r="27" spans="1:3" ht="18.75" x14ac:dyDescent="0.3">
      <c r="A27" s="123" t="s">
        <v>63</v>
      </c>
      <c r="B27" s="124"/>
      <c r="C27" s="2">
        <v>0</v>
      </c>
    </row>
    <row r="28" spans="1:3" ht="18.75" x14ac:dyDescent="0.3">
      <c r="A28" s="123" t="s">
        <v>64</v>
      </c>
      <c r="B28" s="124"/>
      <c r="C28" s="2">
        <v>0</v>
      </c>
    </row>
    <row r="30" spans="1:3" ht="15.75" x14ac:dyDescent="0.25">
      <c r="A30" s="38" t="s">
        <v>136</v>
      </c>
    </row>
    <row r="31" spans="1:3" ht="15.75" x14ac:dyDescent="0.25">
      <c r="A31" s="38" t="s">
        <v>137</v>
      </c>
    </row>
  </sheetData>
  <mergeCells count="27">
    <mergeCell ref="B1:C1"/>
    <mergeCell ref="B2:C2"/>
    <mergeCell ref="B3:C3"/>
    <mergeCell ref="A16:B16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9"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topLeftCell="K1" zoomScale="70" zoomScaleNormal="70" workbookViewId="0">
      <selection activeCell="X1" sqref="X1:AI1"/>
    </sheetView>
  </sheetViews>
  <sheetFormatPr defaultRowHeight="15" x14ac:dyDescent="0.25"/>
  <cols>
    <col min="1" max="1" width="13.85546875" customWidth="1"/>
    <col min="2" max="2" width="34.42578125" style="3" customWidth="1"/>
    <col min="3" max="3" width="27.140625" style="3" customWidth="1"/>
    <col min="4" max="4" width="22.5703125" style="3" customWidth="1"/>
    <col min="5" max="5" width="17" style="3" customWidth="1"/>
    <col min="6" max="13" width="13.7109375" style="3" customWidth="1"/>
    <col min="14" max="14" width="19.85546875" style="3" customWidth="1"/>
    <col min="15" max="15" width="24.140625" style="3" customWidth="1"/>
    <col min="16" max="29" width="13.140625" style="3" customWidth="1"/>
    <col min="30" max="30" width="16.85546875" style="3" customWidth="1"/>
    <col min="31" max="32" width="13.140625" style="3" customWidth="1"/>
    <col min="33" max="35" width="19.85546875" style="3" customWidth="1"/>
  </cols>
  <sheetData>
    <row r="1" spans="1:35" ht="210" customHeight="1" x14ac:dyDescent="0.25">
      <c r="X1" s="143" t="s">
        <v>147</v>
      </c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3" spans="1:35" ht="60.75" x14ac:dyDescent="0.25">
      <c r="A3" s="144" t="s">
        <v>141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</row>
    <row r="4" spans="1:35" ht="45.75" x14ac:dyDescent="0.25">
      <c r="A4" s="145" t="s">
        <v>142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</row>
    <row r="7" spans="1:35" s="24" customFormat="1" ht="23.25" x14ac:dyDescent="0.35">
      <c r="A7" s="149" t="s">
        <v>0</v>
      </c>
      <c r="B7" s="150" t="s">
        <v>1</v>
      </c>
      <c r="C7" s="150" t="s">
        <v>69</v>
      </c>
      <c r="D7" s="151" t="s">
        <v>70</v>
      </c>
      <c r="E7" s="154" t="s">
        <v>2</v>
      </c>
      <c r="F7" s="150" t="s">
        <v>34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42" t="s">
        <v>3</v>
      </c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31" t="s">
        <v>4</v>
      </c>
      <c r="AH7" s="131" t="s">
        <v>5</v>
      </c>
      <c r="AI7" s="131" t="s">
        <v>6</v>
      </c>
    </row>
    <row r="8" spans="1:35" s="24" customFormat="1" ht="23.25" x14ac:dyDescent="0.35">
      <c r="A8" s="149"/>
      <c r="B8" s="150"/>
      <c r="C8" s="150"/>
      <c r="D8" s="152"/>
      <c r="E8" s="155"/>
      <c r="F8" s="150" t="s">
        <v>7</v>
      </c>
      <c r="G8" s="150"/>
      <c r="H8" s="150"/>
      <c r="I8" s="150"/>
      <c r="J8" s="150"/>
      <c r="K8" s="150"/>
      <c r="L8" s="138" t="s">
        <v>8</v>
      </c>
      <c r="M8" s="139"/>
      <c r="N8" s="138" t="s">
        <v>9</v>
      </c>
      <c r="O8" s="139"/>
      <c r="P8" s="138" t="s">
        <v>10</v>
      </c>
      <c r="Q8" s="139"/>
      <c r="R8" s="138" t="s">
        <v>11</v>
      </c>
      <c r="S8" s="139"/>
      <c r="T8" s="138" t="s">
        <v>12</v>
      </c>
      <c r="U8" s="139"/>
      <c r="V8" s="134" t="s">
        <v>13</v>
      </c>
      <c r="W8" s="134" t="s">
        <v>71</v>
      </c>
      <c r="X8" s="134" t="s">
        <v>15</v>
      </c>
      <c r="Y8" s="134" t="s">
        <v>16</v>
      </c>
      <c r="Z8" s="134" t="s">
        <v>17</v>
      </c>
      <c r="AA8" s="134" t="s">
        <v>72</v>
      </c>
      <c r="AB8" s="134" t="s">
        <v>73</v>
      </c>
      <c r="AC8" s="134" t="s">
        <v>74</v>
      </c>
      <c r="AD8" s="136" t="s">
        <v>21</v>
      </c>
      <c r="AE8" s="136" t="s">
        <v>22</v>
      </c>
      <c r="AF8" s="136" t="s">
        <v>75</v>
      </c>
      <c r="AG8" s="132"/>
      <c r="AH8" s="132"/>
      <c r="AI8" s="132"/>
    </row>
    <row r="9" spans="1:35" s="24" customFormat="1" ht="153" x14ac:dyDescent="0.35">
      <c r="A9" s="149"/>
      <c r="B9" s="150"/>
      <c r="C9" s="150"/>
      <c r="D9" s="153"/>
      <c r="E9" s="156"/>
      <c r="F9" s="47" t="s">
        <v>24</v>
      </c>
      <c r="G9" s="47" t="s">
        <v>25</v>
      </c>
      <c r="H9" s="47" t="s">
        <v>26</v>
      </c>
      <c r="I9" s="47" t="s">
        <v>27</v>
      </c>
      <c r="J9" s="47" t="s">
        <v>28</v>
      </c>
      <c r="K9" s="47" t="s">
        <v>29</v>
      </c>
      <c r="L9" s="140"/>
      <c r="M9" s="141"/>
      <c r="N9" s="140"/>
      <c r="O9" s="141"/>
      <c r="P9" s="140"/>
      <c r="Q9" s="141"/>
      <c r="R9" s="140"/>
      <c r="S9" s="141"/>
      <c r="T9" s="140"/>
      <c r="U9" s="141"/>
      <c r="V9" s="135"/>
      <c r="W9" s="135"/>
      <c r="X9" s="135"/>
      <c r="Y9" s="135"/>
      <c r="Z9" s="135"/>
      <c r="AA9" s="135"/>
      <c r="AB9" s="135"/>
      <c r="AC9" s="135"/>
      <c r="AD9" s="137"/>
      <c r="AE9" s="137"/>
      <c r="AF9" s="137"/>
      <c r="AG9" s="132"/>
      <c r="AH9" s="132"/>
      <c r="AI9" s="132"/>
    </row>
    <row r="10" spans="1:35" s="24" customFormat="1" ht="23.25" x14ac:dyDescent="0.35">
      <c r="A10" s="149"/>
      <c r="B10" s="150"/>
      <c r="C10" s="150"/>
      <c r="D10" s="21" t="s">
        <v>76</v>
      </c>
      <c r="E10" s="23" t="s">
        <v>30</v>
      </c>
      <c r="F10" s="21" t="s">
        <v>30</v>
      </c>
      <c r="G10" s="21" t="s">
        <v>30</v>
      </c>
      <c r="H10" s="21" t="s">
        <v>30</v>
      </c>
      <c r="I10" s="21" t="s">
        <v>30</v>
      </c>
      <c r="J10" s="21" t="s">
        <v>30</v>
      </c>
      <c r="K10" s="21" t="s">
        <v>30</v>
      </c>
      <c r="L10" s="21" t="s">
        <v>31</v>
      </c>
      <c r="M10" s="21" t="s">
        <v>30</v>
      </c>
      <c r="N10" s="21" t="s">
        <v>32</v>
      </c>
      <c r="O10" s="21" t="s">
        <v>30</v>
      </c>
      <c r="P10" s="21" t="s">
        <v>32</v>
      </c>
      <c r="Q10" s="21" t="s">
        <v>30</v>
      </c>
      <c r="R10" s="21" t="s">
        <v>32</v>
      </c>
      <c r="S10" s="21" t="s">
        <v>30</v>
      </c>
      <c r="T10" s="21" t="s">
        <v>33</v>
      </c>
      <c r="U10" s="21" t="s">
        <v>30</v>
      </c>
      <c r="V10" s="21" t="s">
        <v>30</v>
      </c>
      <c r="W10" s="21" t="s">
        <v>30</v>
      </c>
      <c r="X10" s="21" t="s">
        <v>30</v>
      </c>
      <c r="Y10" s="21" t="s">
        <v>30</v>
      </c>
      <c r="Z10" s="21" t="s">
        <v>30</v>
      </c>
      <c r="AA10" s="21" t="s">
        <v>30</v>
      </c>
      <c r="AB10" s="21" t="s">
        <v>30</v>
      </c>
      <c r="AC10" s="21" t="s">
        <v>30</v>
      </c>
      <c r="AD10" s="21" t="s">
        <v>30</v>
      </c>
      <c r="AE10" s="21" t="s">
        <v>30</v>
      </c>
      <c r="AF10" s="21" t="s">
        <v>30</v>
      </c>
      <c r="AG10" s="133"/>
      <c r="AH10" s="133"/>
      <c r="AI10" s="133"/>
    </row>
    <row r="11" spans="1:35" s="24" customFormat="1" ht="23.25" x14ac:dyDescent="0.35">
      <c r="A11" s="48">
        <v>1</v>
      </c>
      <c r="B11" s="49">
        <v>2</v>
      </c>
      <c r="C11" s="49">
        <v>3</v>
      </c>
      <c r="D11" s="49">
        <v>4</v>
      </c>
      <c r="E11" s="49">
        <v>5</v>
      </c>
      <c r="F11" s="49">
        <v>6</v>
      </c>
      <c r="G11" s="49">
        <v>7</v>
      </c>
      <c r="H11" s="49">
        <v>8</v>
      </c>
      <c r="I11" s="49">
        <v>9</v>
      </c>
      <c r="J11" s="49">
        <v>10</v>
      </c>
      <c r="K11" s="49">
        <v>11</v>
      </c>
      <c r="L11" s="49">
        <v>12</v>
      </c>
      <c r="M11" s="49">
        <v>13</v>
      </c>
      <c r="N11" s="49">
        <v>14</v>
      </c>
      <c r="O11" s="49">
        <v>15</v>
      </c>
      <c r="P11" s="49">
        <v>16</v>
      </c>
      <c r="Q11" s="49">
        <v>17</v>
      </c>
      <c r="R11" s="49">
        <v>18</v>
      </c>
      <c r="S11" s="49">
        <v>19</v>
      </c>
      <c r="T11" s="49">
        <v>20</v>
      </c>
      <c r="U11" s="49">
        <v>21</v>
      </c>
      <c r="V11" s="49">
        <v>22</v>
      </c>
      <c r="W11" s="49">
        <v>23</v>
      </c>
      <c r="X11" s="49">
        <v>24</v>
      </c>
      <c r="Y11" s="49">
        <v>25</v>
      </c>
      <c r="Z11" s="49">
        <v>26</v>
      </c>
      <c r="AA11" s="49">
        <v>27</v>
      </c>
      <c r="AB11" s="49">
        <v>28</v>
      </c>
      <c r="AC11" s="49">
        <v>29</v>
      </c>
      <c r="AD11" s="49">
        <v>30</v>
      </c>
      <c r="AE11" s="49">
        <v>31</v>
      </c>
      <c r="AF11" s="49">
        <v>32</v>
      </c>
      <c r="AG11" s="49">
        <v>33</v>
      </c>
      <c r="AH11" s="49">
        <v>34</v>
      </c>
      <c r="AI11" s="49">
        <v>35</v>
      </c>
    </row>
    <row r="12" spans="1:35" s="24" customFormat="1" ht="23.25" x14ac:dyDescent="0.35">
      <c r="A12" s="148" t="s">
        <v>78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</row>
    <row r="13" spans="1:35" s="24" customFormat="1" ht="60" customHeight="1" x14ac:dyDescent="0.4">
      <c r="A13" s="146" t="s">
        <v>81</v>
      </c>
      <c r="B13" s="147"/>
      <c r="C13" s="40" t="s">
        <v>79</v>
      </c>
      <c r="D13" s="41">
        <f>AVERAGE(D14:D19)</f>
        <v>0.89380629497361996</v>
      </c>
      <c r="E13" s="20">
        <f>SUM(E14:E19)</f>
        <v>1550578.68</v>
      </c>
      <c r="F13" s="20">
        <f t="shared" ref="F13:AF13" si="0">SUM(F14:F19)</f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42">
        <f t="shared" si="0"/>
        <v>0</v>
      </c>
      <c r="M13" s="20">
        <f t="shared" si="0"/>
        <v>0</v>
      </c>
      <c r="N13" s="20">
        <f t="shared" si="0"/>
        <v>6063.4000000000005</v>
      </c>
      <c r="O13" s="20">
        <f>SUM(O14:O19)</f>
        <v>1527663.73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20">
        <f t="shared" si="0"/>
        <v>0</v>
      </c>
      <c r="Y13" s="20">
        <f t="shared" si="0"/>
        <v>0</v>
      </c>
      <c r="Z13" s="20">
        <f t="shared" si="0"/>
        <v>0</v>
      </c>
      <c r="AA13" s="20">
        <f t="shared" si="0"/>
        <v>0</v>
      </c>
      <c r="AB13" s="20">
        <f t="shared" si="0"/>
        <v>0</v>
      </c>
      <c r="AC13" s="20">
        <f t="shared" si="0"/>
        <v>0</v>
      </c>
      <c r="AD13" s="20">
        <f t="shared" si="0"/>
        <v>22914.949999999997</v>
      </c>
      <c r="AE13" s="20">
        <f t="shared" si="0"/>
        <v>0</v>
      </c>
      <c r="AF13" s="20">
        <f t="shared" si="0"/>
        <v>0</v>
      </c>
      <c r="AG13" s="43" t="s">
        <v>79</v>
      </c>
      <c r="AH13" s="43" t="s">
        <v>79</v>
      </c>
      <c r="AI13" s="43" t="s">
        <v>79</v>
      </c>
    </row>
    <row r="14" spans="1:35" s="24" customFormat="1" ht="52.5" x14ac:dyDescent="0.4">
      <c r="A14" s="36">
        <v>1</v>
      </c>
      <c r="B14" s="44" t="s">
        <v>82</v>
      </c>
      <c r="C14" s="39" t="s">
        <v>109</v>
      </c>
      <c r="D14" s="41">
        <v>0.9054350997618551</v>
      </c>
      <c r="E14" s="20">
        <v>382556.25999999995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45">
        <v>0</v>
      </c>
      <c r="M14" s="20">
        <v>0</v>
      </c>
      <c r="N14" s="20">
        <v>1160.0999999999999</v>
      </c>
      <c r="O14" s="20">
        <v>376902.72</v>
      </c>
      <c r="P14" s="20">
        <v>0</v>
      </c>
      <c r="Q14" s="20">
        <v>0</v>
      </c>
      <c r="R14" s="20">
        <v>0</v>
      </c>
      <c r="S14" s="46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5653.54</v>
      </c>
      <c r="AE14" s="20">
        <v>0</v>
      </c>
      <c r="AF14" s="20">
        <v>0</v>
      </c>
      <c r="AG14" s="43" t="s">
        <v>80</v>
      </c>
      <c r="AH14" s="43">
        <v>2020</v>
      </c>
      <c r="AI14" s="43">
        <v>2020</v>
      </c>
    </row>
    <row r="15" spans="1:35" s="24" customFormat="1" ht="52.5" x14ac:dyDescent="0.4">
      <c r="A15" s="36">
        <v>2</v>
      </c>
      <c r="B15" s="44" t="s">
        <v>83</v>
      </c>
      <c r="C15" s="39" t="s">
        <v>109</v>
      </c>
      <c r="D15" s="41">
        <v>0.87345236547698324</v>
      </c>
      <c r="E15" s="20">
        <v>381284.05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45">
        <v>0</v>
      </c>
      <c r="M15" s="20">
        <v>0</v>
      </c>
      <c r="N15" s="20">
        <v>1192.7</v>
      </c>
      <c r="O15" s="20">
        <v>375649.31</v>
      </c>
      <c r="P15" s="20">
        <v>0</v>
      </c>
      <c r="Q15" s="20">
        <v>0</v>
      </c>
      <c r="R15" s="20">
        <v>0</v>
      </c>
      <c r="S15" s="46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5634.74</v>
      </c>
      <c r="AE15" s="20">
        <v>0</v>
      </c>
      <c r="AF15" s="20">
        <v>0</v>
      </c>
      <c r="AG15" s="43" t="s">
        <v>80</v>
      </c>
      <c r="AH15" s="43">
        <v>2020</v>
      </c>
      <c r="AI15" s="43">
        <v>2020</v>
      </c>
    </row>
    <row r="16" spans="1:35" s="24" customFormat="1" ht="52.5" x14ac:dyDescent="0.4">
      <c r="A16" s="36">
        <v>3</v>
      </c>
      <c r="B16" s="44" t="s">
        <v>84</v>
      </c>
      <c r="C16" s="39" t="s">
        <v>109</v>
      </c>
      <c r="D16" s="41">
        <v>0.86236529068576662</v>
      </c>
      <c r="E16" s="20">
        <v>292385.17000000004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45">
        <v>0</v>
      </c>
      <c r="M16" s="20">
        <v>0</v>
      </c>
      <c r="N16" s="20">
        <v>1207</v>
      </c>
      <c r="O16" s="20">
        <v>288064.21000000002</v>
      </c>
      <c r="P16" s="20">
        <v>0</v>
      </c>
      <c r="Q16" s="20">
        <v>0</v>
      </c>
      <c r="R16" s="20">
        <v>0</v>
      </c>
      <c r="S16" s="46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4320.96</v>
      </c>
      <c r="AE16" s="20">
        <v>0</v>
      </c>
      <c r="AF16" s="20">
        <v>0</v>
      </c>
      <c r="AG16" s="43" t="s">
        <v>80</v>
      </c>
      <c r="AH16" s="43">
        <v>2020</v>
      </c>
      <c r="AI16" s="43">
        <v>2020</v>
      </c>
    </row>
    <row r="17" spans="1:35" s="24" customFormat="1" ht="52.5" x14ac:dyDescent="0.4">
      <c r="A17" s="36">
        <v>4</v>
      </c>
      <c r="B17" s="44" t="s">
        <v>85</v>
      </c>
      <c r="C17" s="39" t="s">
        <v>109</v>
      </c>
      <c r="D17" s="41">
        <v>0.85951459937778774</v>
      </c>
      <c r="E17" s="20">
        <v>292385.17000000004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45">
        <v>0</v>
      </c>
      <c r="M17" s="20">
        <v>0</v>
      </c>
      <c r="N17" s="20">
        <v>1206</v>
      </c>
      <c r="O17" s="20">
        <v>288064.21000000002</v>
      </c>
      <c r="P17" s="20">
        <v>0</v>
      </c>
      <c r="Q17" s="20">
        <v>0</v>
      </c>
      <c r="R17" s="20">
        <v>0</v>
      </c>
      <c r="S17" s="46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4320.96</v>
      </c>
      <c r="AE17" s="20">
        <v>0</v>
      </c>
      <c r="AF17" s="20">
        <v>0</v>
      </c>
      <c r="AG17" s="43" t="s">
        <v>80</v>
      </c>
      <c r="AH17" s="43">
        <v>2020</v>
      </c>
      <c r="AI17" s="43">
        <v>2020</v>
      </c>
    </row>
    <row r="18" spans="1:35" s="24" customFormat="1" ht="52.5" x14ac:dyDescent="0.4">
      <c r="A18" s="36">
        <v>5</v>
      </c>
      <c r="B18" s="44" t="s">
        <v>86</v>
      </c>
      <c r="C18" s="39" t="s">
        <v>109</v>
      </c>
      <c r="D18" s="41">
        <v>0.89797041453932691</v>
      </c>
      <c r="E18" s="20">
        <v>193920.28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45">
        <v>0</v>
      </c>
      <c r="M18" s="20">
        <v>0</v>
      </c>
      <c r="N18" s="20">
        <v>516.6</v>
      </c>
      <c r="O18" s="20">
        <v>191054.46</v>
      </c>
      <c r="P18" s="20">
        <v>0</v>
      </c>
      <c r="Q18" s="20">
        <v>0</v>
      </c>
      <c r="R18" s="20">
        <v>0</v>
      </c>
      <c r="S18" s="46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2865.82</v>
      </c>
      <c r="AE18" s="20">
        <v>0</v>
      </c>
      <c r="AF18" s="20">
        <v>0</v>
      </c>
      <c r="AG18" s="43" t="s">
        <v>80</v>
      </c>
      <c r="AH18" s="43">
        <v>2020</v>
      </c>
      <c r="AI18" s="43">
        <v>2020</v>
      </c>
    </row>
    <row r="19" spans="1:35" s="24" customFormat="1" ht="52.5" x14ac:dyDescent="0.4">
      <c r="A19" s="36">
        <v>6</v>
      </c>
      <c r="B19" s="44" t="s">
        <v>115</v>
      </c>
      <c r="C19" s="39">
        <v>2014</v>
      </c>
      <c r="D19" s="41">
        <v>0.96409999999999996</v>
      </c>
      <c r="E19" s="20">
        <v>8047.75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45">
        <v>0</v>
      </c>
      <c r="M19" s="20">
        <v>0</v>
      </c>
      <c r="N19" s="20">
        <v>781</v>
      </c>
      <c r="O19" s="20">
        <v>7928.82</v>
      </c>
      <c r="P19" s="20">
        <v>0</v>
      </c>
      <c r="Q19" s="20">
        <v>0</v>
      </c>
      <c r="R19" s="20">
        <v>0</v>
      </c>
      <c r="S19" s="46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118.93</v>
      </c>
      <c r="AE19" s="20">
        <v>0</v>
      </c>
      <c r="AF19" s="20">
        <v>0</v>
      </c>
      <c r="AG19" s="43" t="s">
        <v>80</v>
      </c>
      <c r="AH19" s="43">
        <v>2021</v>
      </c>
      <c r="AI19" s="43">
        <v>2021</v>
      </c>
    </row>
    <row r="24" spans="1:35" ht="50.25" x14ac:dyDescent="0.7">
      <c r="A24" s="103" t="s">
        <v>131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</row>
    <row r="25" spans="1:3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5" ht="27.75" x14ac:dyDescent="0.4">
      <c r="A27" s="70" t="s">
        <v>132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</sheetData>
  <mergeCells count="33">
    <mergeCell ref="X1:AI1"/>
    <mergeCell ref="A3:AI3"/>
    <mergeCell ref="A4:AI4"/>
    <mergeCell ref="A24:AI24"/>
    <mergeCell ref="A13:B13"/>
    <mergeCell ref="A12:AI12"/>
    <mergeCell ref="T8:U9"/>
    <mergeCell ref="A7:A10"/>
    <mergeCell ref="B7:B10"/>
    <mergeCell ref="C7:C10"/>
    <mergeCell ref="D7:D9"/>
    <mergeCell ref="E7:E9"/>
    <mergeCell ref="F7:U7"/>
    <mergeCell ref="F8:K8"/>
    <mergeCell ref="L8:M9"/>
    <mergeCell ref="N8:O9"/>
    <mergeCell ref="P8:Q9"/>
    <mergeCell ref="R8:S9"/>
    <mergeCell ref="AA8:AA9"/>
    <mergeCell ref="V7:AF7"/>
    <mergeCell ref="AG7:AG10"/>
    <mergeCell ref="AH7:AH10"/>
    <mergeCell ref="AI7:AI10"/>
    <mergeCell ref="V8:V9"/>
    <mergeCell ref="W8:W9"/>
    <mergeCell ref="X8:X9"/>
    <mergeCell ref="Y8:Y9"/>
    <mergeCell ref="Z8:Z9"/>
    <mergeCell ref="AB8:AB9"/>
    <mergeCell ref="AC8:AC9"/>
    <mergeCell ref="AD8:AD9"/>
    <mergeCell ref="AE8:AE9"/>
    <mergeCell ref="AF8:AF9"/>
  </mergeCells>
  <pageMargins left="0.7" right="0.7" top="0.75" bottom="0.75" header="0.3" footer="0.3"/>
  <pageSetup paperSize="9" scale="2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="70" zoomScaleNormal="70" workbookViewId="0">
      <selection activeCell="E7" sqref="E7:E10"/>
    </sheetView>
  </sheetViews>
  <sheetFormatPr defaultRowHeight="15" x14ac:dyDescent="0.25"/>
  <cols>
    <col min="1" max="1" width="15.85546875" customWidth="1"/>
    <col min="2" max="2" width="38" customWidth="1"/>
    <col min="3" max="3" width="21.42578125" customWidth="1"/>
    <col min="4" max="4" width="14.85546875" customWidth="1"/>
    <col min="5" max="5" width="40.140625" customWidth="1"/>
    <col min="6" max="6" width="12.85546875" customWidth="1"/>
    <col min="7" max="7" width="13.85546875" customWidth="1"/>
    <col min="8" max="12" width="28.140625" customWidth="1"/>
    <col min="13" max="13" width="54" customWidth="1"/>
    <col min="14" max="14" width="32.85546875" customWidth="1"/>
    <col min="15" max="15" width="29.85546875" customWidth="1"/>
    <col min="16" max="16" width="25.5703125" customWidth="1"/>
  </cols>
  <sheetData>
    <row r="1" spans="1:16" ht="270.75" customHeight="1" x14ac:dyDescent="0.4">
      <c r="J1" s="179" t="s">
        <v>148</v>
      </c>
      <c r="K1" s="179"/>
      <c r="L1" s="179"/>
      <c r="M1" s="179"/>
      <c r="N1" s="179"/>
      <c r="O1" s="179"/>
      <c r="P1" s="179"/>
    </row>
    <row r="3" spans="1:16" ht="122.25" customHeight="1" x14ac:dyDescent="0.45">
      <c r="A3" s="180" t="s">
        <v>143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7" spans="1:16" s="50" customFormat="1" ht="28.5" x14ac:dyDescent="0.45">
      <c r="A7" s="160" t="s">
        <v>0</v>
      </c>
      <c r="B7" s="160" t="s">
        <v>77</v>
      </c>
      <c r="C7" s="160" t="s">
        <v>36</v>
      </c>
      <c r="D7" s="161"/>
      <c r="E7" s="163" t="s">
        <v>37</v>
      </c>
      <c r="F7" s="164" t="s">
        <v>38</v>
      </c>
      <c r="G7" s="164" t="s">
        <v>39</v>
      </c>
      <c r="H7" s="163" t="s">
        <v>40</v>
      </c>
      <c r="I7" s="160" t="s">
        <v>41</v>
      </c>
      <c r="J7" s="161"/>
      <c r="K7" s="172" t="s">
        <v>42</v>
      </c>
      <c r="L7" s="172" t="s">
        <v>44</v>
      </c>
      <c r="M7" s="172" t="s">
        <v>45</v>
      </c>
      <c r="N7" s="177" t="s">
        <v>2</v>
      </c>
      <c r="O7" s="167" t="s">
        <v>47</v>
      </c>
      <c r="P7" s="167" t="s">
        <v>48</v>
      </c>
    </row>
    <row r="8" spans="1:16" s="50" customFormat="1" ht="28.5" x14ac:dyDescent="0.45">
      <c r="A8" s="161"/>
      <c r="B8" s="161"/>
      <c r="C8" s="163" t="s">
        <v>49</v>
      </c>
      <c r="D8" s="164" t="s">
        <v>50</v>
      </c>
      <c r="E8" s="161"/>
      <c r="F8" s="165"/>
      <c r="G8" s="165"/>
      <c r="H8" s="161"/>
      <c r="I8" s="163" t="s">
        <v>51</v>
      </c>
      <c r="J8" s="164" t="s">
        <v>52</v>
      </c>
      <c r="K8" s="173"/>
      <c r="L8" s="175"/>
      <c r="M8" s="175"/>
      <c r="N8" s="169"/>
      <c r="O8" s="168"/>
      <c r="P8" s="168"/>
    </row>
    <row r="9" spans="1:16" s="50" customFormat="1" ht="222.75" customHeight="1" x14ac:dyDescent="0.45">
      <c r="A9" s="161"/>
      <c r="B9" s="161"/>
      <c r="C9" s="161"/>
      <c r="D9" s="169"/>
      <c r="E9" s="161"/>
      <c r="F9" s="165"/>
      <c r="G9" s="165"/>
      <c r="H9" s="161"/>
      <c r="I9" s="161"/>
      <c r="J9" s="171"/>
      <c r="K9" s="174"/>
      <c r="L9" s="175"/>
      <c r="M9" s="175"/>
      <c r="N9" s="178"/>
      <c r="O9" s="168"/>
      <c r="P9" s="168"/>
    </row>
    <row r="10" spans="1:16" s="50" customFormat="1" ht="28.5" x14ac:dyDescent="0.45">
      <c r="A10" s="162"/>
      <c r="B10" s="162"/>
      <c r="C10" s="162"/>
      <c r="D10" s="170"/>
      <c r="E10" s="161"/>
      <c r="F10" s="166"/>
      <c r="G10" s="166"/>
      <c r="H10" s="51" t="s">
        <v>32</v>
      </c>
      <c r="I10" s="51" t="s">
        <v>32</v>
      </c>
      <c r="J10" s="51" t="s">
        <v>32</v>
      </c>
      <c r="K10" s="51" t="s">
        <v>56</v>
      </c>
      <c r="L10" s="176"/>
      <c r="M10" s="176"/>
      <c r="N10" s="51" t="s">
        <v>30</v>
      </c>
      <c r="O10" s="51" t="s">
        <v>57</v>
      </c>
      <c r="P10" s="51" t="s">
        <v>57</v>
      </c>
    </row>
    <row r="11" spans="1:16" s="50" customFormat="1" ht="28.5" x14ac:dyDescent="0.45">
      <c r="A11" s="51">
        <v>1</v>
      </c>
      <c r="B11" s="51">
        <v>2</v>
      </c>
      <c r="C11" s="51">
        <v>3</v>
      </c>
      <c r="D11" s="51">
        <v>4</v>
      </c>
      <c r="E11" s="51">
        <v>5</v>
      </c>
      <c r="F11" s="52">
        <v>5.5697674418604599</v>
      </c>
      <c r="G11" s="52">
        <v>7</v>
      </c>
      <c r="H11" s="52">
        <v>8</v>
      </c>
      <c r="I11" s="52">
        <v>9</v>
      </c>
      <c r="J11" s="52">
        <v>10</v>
      </c>
      <c r="K11" s="51">
        <v>11</v>
      </c>
      <c r="L11" s="52">
        <v>12</v>
      </c>
      <c r="M11" s="52">
        <v>13</v>
      </c>
      <c r="N11" s="52">
        <v>14</v>
      </c>
      <c r="O11" s="52">
        <v>15</v>
      </c>
      <c r="P11" s="52">
        <v>16</v>
      </c>
    </row>
    <row r="12" spans="1:16" s="50" customFormat="1" ht="28.5" x14ac:dyDescent="0.45">
      <c r="A12" s="157" t="s">
        <v>78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9"/>
    </row>
    <row r="13" spans="1:16" s="50" customFormat="1" ht="28.5" x14ac:dyDescent="0.45">
      <c r="A13" s="53" t="s">
        <v>81</v>
      </c>
      <c r="B13" s="54"/>
      <c r="C13" s="55" t="s">
        <v>87</v>
      </c>
      <c r="D13" s="55" t="s">
        <v>87</v>
      </c>
      <c r="E13" s="56" t="s">
        <v>87</v>
      </c>
      <c r="F13" s="55" t="s">
        <v>87</v>
      </c>
      <c r="G13" s="55" t="s">
        <v>87</v>
      </c>
      <c r="H13" s="19">
        <f>SUM(H14:H19)</f>
        <v>45795.1</v>
      </c>
      <c r="I13" s="19">
        <f>SUM(I14:I19)</f>
        <v>40691.799999999996</v>
      </c>
      <c r="J13" s="19">
        <f>SUM(J14:J19)</f>
        <v>37862.1</v>
      </c>
      <c r="K13" s="57">
        <f>SUM(K14:K19)</f>
        <v>2257</v>
      </c>
      <c r="L13" s="55" t="s">
        <v>79</v>
      </c>
      <c r="M13" s="55" t="s">
        <v>79</v>
      </c>
      <c r="N13" s="19">
        <f>SUM(N14:N19)</f>
        <v>1550578.68</v>
      </c>
      <c r="O13" s="19">
        <f>N13/H13</f>
        <v>33.859052169336891</v>
      </c>
      <c r="P13" s="19">
        <f>MAX(P14:P19)</f>
        <v>1251.9329161335352</v>
      </c>
    </row>
    <row r="14" spans="1:16" s="50" customFormat="1" ht="56.25" x14ac:dyDescent="0.45">
      <c r="A14" s="58">
        <v>1</v>
      </c>
      <c r="B14" s="59" t="s">
        <v>82</v>
      </c>
      <c r="C14" s="60">
        <v>1978</v>
      </c>
      <c r="D14" s="60"/>
      <c r="E14" s="61" t="s">
        <v>90</v>
      </c>
      <c r="F14" s="60">
        <v>9</v>
      </c>
      <c r="G14" s="60">
        <v>4</v>
      </c>
      <c r="H14" s="62">
        <v>8707</v>
      </c>
      <c r="I14" s="62">
        <v>7693.6</v>
      </c>
      <c r="J14" s="62">
        <v>7347.1</v>
      </c>
      <c r="K14" s="63">
        <v>357</v>
      </c>
      <c r="L14" s="60" t="s">
        <v>89</v>
      </c>
      <c r="M14" s="64" t="s">
        <v>91</v>
      </c>
      <c r="N14" s="62">
        <v>382556.25999999995</v>
      </c>
      <c r="O14" s="62">
        <v>43.936632594464221</v>
      </c>
      <c r="P14" s="62">
        <v>1188.0852307338923</v>
      </c>
    </row>
    <row r="15" spans="1:16" s="50" customFormat="1" ht="56.25" x14ac:dyDescent="0.45">
      <c r="A15" s="58">
        <v>2</v>
      </c>
      <c r="B15" s="59" t="s">
        <v>83</v>
      </c>
      <c r="C15" s="60">
        <v>1981</v>
      </c>
      <c r="D15" s="60"/>
      <c r="E15" s="61" t="s">
        <v>90</v>
      </c>
      <c r="F15" s="60">
        <v>9</v>
      </c>
      <c r="G15" s="60">
        <v>4</v>
      </c>
      <c r="H15" s="62">
        <v>8838.4</v>
      </c>
      <c r="I15" s="62">
        <v>7825</v>
      </c>
      <c r="J15" s="62">
        <v>7353.9</v>
      </c>
      <c r="K15" s="63">
        <v>387</v>
      </c>
      <c r="L15" s="60" t="s">
        <v>89</v>
      </c>
      <c r="M15" s="64" t="s">
        <v>91</v>
      </c>
      <c r="N15" s="62">
        <v>381284.05</v>
      </c>
      <c r="O15" s="62">
        <v>43.139487916364956</v>
      </c>
      <c r="P15" s="62">
        <v>1203.3120935916004</v>
      </c>
    </row>
    <row r="16" spans="1:16" s="50" customFormat="1" ht="56.25" x14ac:dyDescent="0.45">
      <c r="A16" s="58">
        <v>3</v>
      </c>
      <c r="B16" s="59" t="s">
        <v>84</v>
      </c>
      <c r="C16" s="60">
        <v>1982</v>
      </c>
      <c r="D16" s="60"/>
      <c r="E16" s="61" t="s">
        <v>90</v>
      </c>
      <c r="F16" s="60">
        <v>9</v>
      </c>
      <c r="G16" s="60">
        <v>4</v>
      </c>
      <c r="H16" s="62">
        <v>8597</v>
      </c>
      <c r="I16" s="62">
        <v>7716.1</v>
      </c>
      <c r="J16" s="62">
        <v>7190.6</v>
      </c>
      <c r="K16" s="63">
        <v>399</v>
      </c>
      <c r="L16" s="60" t="s">
        <v>89</v>
      </c>
      <c r="M16" s="64" t="s">
        <v>91</v>
      </c>
      <c r="N16" s="62">
        <v>292385.17000000004</v>
      </c>
      <c r="O16" s="62">
        <v>34.010139583575672</v>
      </c>
      <c r="P16" s="62">
        <v>1251.9329161335352</v>
      </c>
    </row>
    <row r="17" spans="1:16" s="50" customFormat="1" ht="56.25" x14ac:dyDescent="0.45">
      <c r="A17" s="58">
        <v>4</v>
      </c>
      <c r="B17" s="59" t="s">
        <v>85</v>
      </c>
      <c r="C17" s="60">
        <v>1983</v>
      </c>
      <c r="D17" s="60"/>
      <c r="E17" s="61" t="s">
        <v>90</v>
      </c>
      <c r="F17" s="60">
        <v>9</v>
      </c>
      <c r="G17" s="60">
        <v>4</v>
      </c>
      <c r="H17" s="62">
        <v>8601.7999999999993</v>
      </c>
      <c r="I17" s="62">
        <v>7730</v>
      </c>
      <c r="J17" s="62">
        <v>7318.9</v>
      </c>
      <c r="K17" s="63">
        <v>404</v>
      </c>
      <c r="L17" s="60" t="s">
        <v>89</v>
      </c>
      <c r="M17" s="64" t="s">
        <v>91</v>
      </c>
      <c r="N17" s="62">
        <v>292385.17000000004</v>
      </c>
      <c r="O17" s="62">
        <v>33.991161152316963</v>
      </c>
      <c r="P17" s="62">
        <v>1250.1976609546841</v>
      </c>
    </row>
    <row r="18" spans="1:16" s="50" customFormat="1" ht="56.25" x14ac:dyDescent="0.45">
      <c r="A18" s="58">
        <v>5</v>
      </c>
      <c r="B18" s="59" t="s">
        <v>86</v>
      </c>
      <c r="C18" s="60">
        <v>1987</v>
      </c>
      <c r="D18" s="60"/>
      <c r="E18" s="61" t="s">
        <v>88</v>
      </c>
      <c r="F18" s="60">
        <v>12</v>
      </c>
      <c r="G18" s="60">
        <v>1</v>
      </c>
      <c r="H18" s="62">
        <v>4535.8</v>
      </c>
      <c r="I18" s="62">
        <v>3907.5</v>
      </c>
      <c r="J18" s="62">
        <v>3078</v>
      </c>
      <c r="K18" s="63">
        <v>448</v>
      </c>
      <c r="L18" s="60" t="s">
        <v>89</v>
      </c>
      <c r="M18" s="64" t="s">
        <v>91</v>
      </c>
      <c r="N18" s="62">
        <v>193920.28</v>
      </c>
      <c r="O18" s="62">
        <v>42.753269544512541</v>
      </c>
      <c r="P18" s="62">
        <v>1015.5965571674238</v>
      </c>
    </row>
    <row r="19" spans="1:16" s="50" customFormat="1" ht="56.25" x14ac:dyDescent="0.45">
      <c r="A19" s="58">
        <v>6</v>
      </c>
      <c r="B19" s="59" t="s">
        <v>115</v>
      </c>
      <c r="C19" s="60">
        <v>1984</v>
      </c>
      <c r="D19" s="60"/>
      <c r="E19" s="61" t="s">
        <v>90</v>
      </c>
      <c r="F19" s="60">
        <v>9</v>
      </c>
      <c r="G19" s="60">
        <v>3</v>
      </c>
      <c r="H19" s="62">
        <v>6515.1</v>
      </c>
      <c r="I19" s="62">
        <v>5819.6</v>
      </c>
      <c r="J19" s="62">
        <v>5573.6</v>
      </c>
      <c r="K19" s="63">
        <v>262</v>
      </c>
      <c r="L19" s="60" t="s">
        <v>89</v>
      </c>
      <c r="M19" s="64" t="s">
        <v>91</v>
      </c>
      <c r="N19" s="62">
        <v>8047.75</v>
      </c>
      <c r="O19" s="62">
        <v>1.2352458135715492</v>
      </c>
      <c r="P19" s="62">
        <v>1068.9334377062517</v>
      </c>
    </row>
    <row r="20" spans="1:16" s="50" customFormat="1" ht="28.5" x14ac:dyDescent="0.45"/>
    <row r="21" spans="1:16" ht="30.75" x14ac:dyDescent="0.45">
      <c r="A21" s="71" t="s">
        <v>132</v>
      </c>
    </row>
  </sheetData>
  <mergeCells count="21">
    <mergeCell ref="M7:M10"/>
    <mergeCell ref="N7:N9"/>
    <mergeCell ref="J1:P1"/>
    <mergeCell ref="A3:P3"/>
    <mergeCell ref="G7:G10"/>
    <mergeCell ref="A12:P12"/>
    <mergeCell ref="A7:A10"/>
    <mergeCell ref="B7:B10"/>
    <mergeCell ref="C7:D7"/>
    <mergeCell ref="E7:E10"/>
    <mergeCell ref="F7:F10"/>
    <mergeCell ref="O7:O9"/>
    <mergeCell ref="P7:P9"/>
    <mergeCell ref="C8:C10"/>
    <mergeCell ref="D8:D10"/>
    <mergeCell ref="I8:I9"/>
    <mergeCell ref="J8:J9"/>
    <mergeCell ref="H7:H9"/>
    <mergeCell ref="I7:J7"/>
    <mergeCell ref="K7:K9"/>
    <mergeCell ref="L7:L10"/>
  </mergeCells>
  <pageMargins left="0.7" right="0.7" top="0.75" bottom="0.75" header="0.3" footer="0.3"/>
  <pageSetup paperSize="9" scale="2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р_1153_1</vt:lpstr>
      <vt:lpstr>р_1153_2</vt:lpstr>
      <vt:lpstr>р_1153_3</vt:lpstr>
      <vt:lpstr>р_1153_4</vt:lpstr>
      <vt:lpstr>р_1153_5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Александровна Бутылина</dc:creator>
  <cp:lastModifiedBy>gkmh98</cp:lastModifiedBy>
  <cp:lastPrinted>2021-09-17T06:58:32Z</cp:lastPrinted>
  <dcterms:created xsi:type="dcterms:W3CDTF">2020-07-31T07:59:09Z</dcterms:created>
  <dcterms:modified xsi:type="dcterms:W3CDTF">2021-09-20T13:25:01Z</dcterms:modified>
</cp:coreProperties>
</file>