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2"/>
  </bookViews>
  <sheets>
    <sheet name="отходы" sheetId="1" r:id="rId1"/>
    <sheet name="леса" sheetId="2" r:id="rId2"/>
    <sheet name="ресурсы" sheetId="3" r:id="rId3"/>
  </sheets>
  <definedNames>
    <definedName name="_xlnm.Print_Area" localSheetId="1">'леса'!$A$1:$J$48</definedName>
    <definedName name="_xlnm.Print_Area" localSheetId="0">'отходы'!$A$1:$H$158</definedName>
    <definedName name="_xlnm.Print_Area" localSheetId="2">'ресурсы'!$A$1:$H$33</definedName>
  </definedNames>
  <calcPr fullCalcOnLoad="1"/>
</workbook>
</file>

<file path=xl/sharedStrings.xml><?xml version="1.0" encoding="utf-8"?>
<sst xmlns="http://schemas.openxmlformats.org/spreadsheetml/2006/main" count="152" uniqueCount="108">
  <si>
    <t>Наименование мероприятия</t>
  </si>
  <si>
    <t>В том числе за счет средств</t>
  </si>
  <si>
    <t>Исполнители- ответственные за реализацию мероприятия</t>
  </si>
  <si>
    <t>МКУ «ГКМХ»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</si>
  <si>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</si>
  <si>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</si>
  <si>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</si>
  <si>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</si>
  <si>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</si>
  <si>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</si>
  <si>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</si>
  <si>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</si>
  <si>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</si>
  <si>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</si>
  <si>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</si>
  <si>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</si>
  <si>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</si>
  <si>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</si>
  <si>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</si>
  <si>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</si>
  <si>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</si>
  <si>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</si>
  <si>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</si>
  <si>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</si>
  <si>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</si>
  <si>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</si>
  <si>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</si>
  <si>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</si>
  <si>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</si>
  <si>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</si>
  <si>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</si>
  <si>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</si>
  <si>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</si>
  <si>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</si>
  <si>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</si>
  <si>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</si>
  <si>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</si>
  <si>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</si>
  <si>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</si>
  <si>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</si>
  <si>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</si>
  <si>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</si>
  <si>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</si>
  <si>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</si>
  <si>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</si>
  <si>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</si>
  <si>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</si>
  <si>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</si>
  <si>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</si>
  <si>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</si>
  <si>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</si>
  <si>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</si>
  <si>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</si>
  <si>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</si>
  <si>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</si>
  <si>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</si>
  <si>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</si>
  <si>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 xml:space="preserve">2.15. Экологическая документация и её экспертиза </t>
  </si>
  <si>
    <t>2.16. Оценка риска для здоровья населения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</si>
  <si>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</si>
  <si>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</si>
  <si>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 xml:space="preserve"> Перечень мероприятий подпрограммы "Городские леса ЗАТО г.Радужный Владимирской области"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</si>
  <si>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</si>
  <si>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</si>
  <si>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</si>
  <si>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</si>
  <si>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</si>
  <si>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</si>
  <si>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</si>
  <si>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</si>
  <si>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</si>
  <si>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</si>
  <si>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</si>
  <si>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</si>
  <si>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</si>
  <si>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</si>
  <si>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</si>
  <si>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</si>
  <si>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</si>
  <si>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</si>
  <si>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</si>
  <si>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</si>
  <si>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</si>
  <si>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</si>
  <si>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в том числе  по годам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</si>
  <si>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</si>
  <si>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1. Обустройство зон санитарной охраны выхода подземных вод (родники).</t>
  </si>
  <si>
    <t xml:space="preserve">Ограничение распространения несанкционированной свалки ЗАТО г. Радужный Владимирской области на прилегающие территории </t>
  </si>
  <si>
    <t>2017-2023</t>
  </si>
  <si>
    <t>Всего на 2017-2023 года: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</si>
  <si>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</si>
  <si>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</si>
  <si>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</si>
  <si>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</si>
  <si>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</si>
  <si>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</si>
  <si>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</si>
  <si>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</si>
  <si>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</si>
  <si>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</si>
  <si>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</si>
  <si>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</si>
  <si>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</si>
  <si>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ЗАТО г. Радужный Владимирской области»</t>
  </si>
  <si>
    <t xml:space="preserve">                            МКУ «ГКМХ»,             МКУ «Дорожник»</t>
  </si>
  <si>
    <t>Приложение № 3 к постановлению администрации ЗАТО г. Радужный Владимирской области от 26.12.2020 № 1771</t>
  </si>
  <si>
    <t>Приложение № 2 к постановлению администрации ЗАТО г. Радужный Владимирской области от 26.12.2020 № 1771</t>
  </si>
  <si>
    <t>Приложение № 1 к постановлению администрации ЗАТО г. Радужный Владимирской области от 26.12.2020 № 1771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</si>
</sst>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60"/>
  <sheetViews>
    <sheetView zoomScale="75" zoomScaleNormal="75" zoomScaleSheetLayoutView="100" zoomScalePageLayoutView="0" workbookViewId="0" topLeftCell="A1">
      <selection activeCell="C1" sqref="C1:L1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09" t="s">
        <v>105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5:12" ht="18.75">
      <c r="E2" s="5"/>
      <c r="F2" s="5"/>
      <c r="G2" s="99"/>
      <c r="H2" s="99"/>
      <c r="I2" s="99"/>
      <c r="J2" s="99"/>
      <c r="K2" s="99"/>
      <c r="L2" s="99"/>
    </row>
    <row r="3" spans="1:8" ht="26.25">
      <c r="A3" s="120" t="s">
        <v>50</v>
      </c>
      <c r="B3" s="120"/>
      <c r="C3" s="120"/>
      <c r="D3" s="120"/>
      <c r="E3" s="120"/>
      <c r="F3" s="120"/>
      <c r="G3" s="120"/>
      <c r="H3" s="120"/>
    </row>
    <row r="4" spans="1:8" ht="18.75">
      <c r="A4" s="108"/>
      <c r="B4" s="108"/>
      <c r="C4" s="108"/>
      <c r="D4" s="108"/>
      <c r="E4" s="108"/>
      <c r="F4" s="108"/>
      <c r="G4" s="108"/>
      <c r="H4" s="108"/>
    </row>
    <row r="5" spans="1:8" ht="20.25">
      <c r="A5" s="107" t="s">
        <v>0</v>
      </c>
      <c r="B5" s="107" t="s">
        <v>20</v>
      </c>
      <c r="C5" s="107" t="s">
        <v>19</v>
      </c>
      <c r="D5" s="105" t="s">
        <v>1</v>
      </c>
      <c r="E5" s="105"/>
      <c r="F5" s="105"/>
      <c r="G5" s="107" t="s">
        <v>2</v>
      </c>
      <c r="H5" s="107" t="s">
        <v>15</v>
      </c>
    </row>
    <row r="6" spans="1:8" ht="34.5" customHeight="1">
      <c r="A6" s="107"/>
      <c r="B6" s="107"/>
      <c r="C6" s="107"/>
      <c r="D6" s="107" t="s">
        <v>12</v>
      </c>
      <c r="E6" s="107"/>
      <c r="F6" s="105" t="s">
        <v>18</v>
      </c>
      <c r="G6" s="107"/>
      <c r="H6" s="107"/>
    </row>
    <row r="7" spans="1:8" ht="99.75" customHeight="1">
      <c r="A7" s="107"/>
      <c r="B7" s="107"/>
      <c r="C7" s="107"/>
      <c r="D7" s="11" t="s">
        <v>16</v>
      </c>
      <c r="E7" s="11" t="s">
        <v>17</v>
      </c>
      <c r="F7" s="105"/>
      <c r="G7" s="107"/>
      <c r="H7" s="107"/>
    </row>
    <row r="8" spans="1:8" ht="25.5" customHeight="1">
      <c r="A8" s="121" t="s">
        <v>22</v>
      </c>
      <c r="B8" s="121"/>
      <c r="C8" s="121"/>
      <c r="D8" s="121"/>
      <c r="E8" s="121"/>
      <c r="F8" s="121"/>
      <c r="G8" s="121"/>
      <c r="H8" s="121"/>
    </row>
    <row r="9" spans="1:8" ht="28.5" customHeight="1">
      <c r="A9" s="106" t="s">
        <v>52</v>
      </c>
      <c r="B9" s="106"/>
      <c r="C9" s="106"/>
      <c r="D9" s="106"/>
      <c r="E9" s="106"/>
      <c r="F9" s="106"/>
      <c r="G9" s="106"/>
      <c r="H9" s="106"/>
    </row>
    <row r="10" spans="1:8" ht="22.5" customHeight="1">
      <c r="A10" s="106" t="s">
        <v>53</v>
      </c>
      <c r="B10" s="106"/>
      <c r="C10" s="106"/>
      <c r="D10" s="106"/>
      <c r="E10" s="106"/>
      <c r="F10" s="106"/>
      <c r="G10" s="106"/>
      <c r="H10" s="106"/>
    </row>
    <row r="11" spans="1:8" ht="21" customHeight="1">
      <c r="A11" s="100" t="s">
        <v>38</v>
      </c>
      <c r="B11" s="100"/>
      <c r="C11" s="100"/>
      <c r="D11" s="100"/>
      <c r="E11" s="100"/>
      <c r="F11" s="100"/>
      <c r="G11" s="100"/>
      <c r="H11" s="100"/>
    </row>
    <row r="12" spans="1:8" ht="21.75" customHeight="1">
      <c r="A12" s="100" t="s">
        <v>43</v>
      </c>
      <c r="B12" s="100"/>
      <c r="C12" s="100"/>
      <c r="D12" s="100"/>
      <c r="E12" s="100"/>
      <c r="F12" s="100"/>
      <c r="G12" s="100"/>
      <c r="H12" s="100"/>
    </row>
    <row r="13" spans="1:8" ht="21.75" customHeight="1">
      <c r="A13" s="100" t="s">
        <v>36</v>
      </c>
      <c r="B13" s="100"/>
      <c r="C13" s="100"/>
      <c r="D13" s="100"/>
      <c r="E13" s="100"/>
      <c r="F13" s="100"/>
      <c r="G13" s="100"/>
      <c r="H13" s="100"/>
    </row>
    <row r="14" spans="1:8" ht="37.5" customHeight="1">
      <c r="A14" s="100" t="s">
        <v>37</v>
      </c>
      <c r="B14" s="100"/>
      <c r="C14" s="100"/>
      <c r="D14" s="100"/>
      <c r="E14" s="100"/>
      <c r="F14" s="100"/>
      <c r="G14" s="100"/>
      <c r="H14" s="100"/>
    </row>
    <row r="15" spans="1:8" ht="47.25" customHeight="1">
      <c r="A15" s="101" t="s">
        <v>4</v>
      </c>
      <c r="B15" s="18">
        <v>2017</v>
      </c>
      <c r="C15" s="31">
        <f>E15</f>
        <v>0</v>
      </c>
      <c r="D15" s="27"/>
      <c r="E15" s="40">
        <v>0</v>
      </c>
      <c r="F15" s="27"/>
      <c r="G15" s="116" t="s">
        <v>3</v>
      </c>
      <c r="H15" s="118" t="s">
        <v>5</v>
      </c>
    </row>
    <row r="16" spans="1:8" ht="39" customHeight="1">
      <c r="A16" s="102"/>
      <c r="B16" s="18">
        <v>2018</v>
      </c>
      <c r="C16" s="31">
        <f>E16</f>
        <v>0</v>
      </c>
      <c r="D16" s="27"/>
      <c r="E16" s="40">
        <v>0</v>
      </c>
      <c r="F16" s="27"/>
      <c r="G16" s="117"/>
      <c r="H16" s="119"/>
    </row>
    <row r="17" spans="1:8" ht="31.5" customHeight="1">
      <c r="A17" s="102"/>
      <c r="B17" s="18">
        <v>2019</v>
      </c>
      <c r="C17" s="31">
        <f>E17</f>
        <v>0</v>
      </c>
      <c r="D17" s="27"/>
      <c r="E17" s="40">
        <v>0</v>
      </c>
      <c r="F17" s="27"/>
      <c r="G17" s="117"/>
      <c r="H17" s="119"/>
    </row>
    <row r="18" spans="1:8" ht="31.5" customHeight="1">
      <c r="A18" s="103"/>
      <c r="B18" s="18">
        <v>2020</v>
      </c>
      <c r="C18" s="31">
        <f>E18</f>
        <v>0</v>
      </c>
      <c r="D18" s="27"/>
      <c r="E18" s="40">
        <v>0</v>
      </c>
      <c r="F18" s="27"/>
      <c r="G18" s="94"/>
      <c r="H18" s="88"/>
    </row>
    <row r="19" spans="1:8" ht="53.25" customHeight="1">
      <c r="A19" s="128" t="s">
        <v>6</v>
      </c>
      <c r="B19" s="104">
        <v>2017</v>
      </c>
      <c r="C19" s="29">
        <f>D19+E19+F19</f>
        <v>0</v>
      </c>
      <c r="D19" s="30"/>
      <c r="E19" s="40">
        <v>0</v>
      </c>
      <c r="F19" s="30"/>
      <c r="G19" s="10" t="s">
        <v>11</v>
      </c>
      <c r="H19" s="118" t="s">
        <v>47</v>
      </c>
    </row>
    <row r="20" spans="1:8" ht="48" customHeight="1">
      <c r="A20" s="129"/>
      <c r="B20" s="104"/>
      <c r="C20" s="31">
        <v>0</v>
      </c>
      <c r="D20" s="28"/>
      <c r="E20" s="31">
        <v>0</v>
      </c>
      <c r="F20" s="28"/>
      <c r="G20" s="10" t="s">
        <v>10</v>
      </c>
      <c r="H20" s="119"/>
    </row>
    <row r="21" spans="1:8" ht="45" customHeight="1">
      <c r="A21" s="129"/>
      <c r="B21" s="104">
        <v>2018</v>
      </c>
      <c r="C21" s="31">
        <v>0</v>
      </c>
      <c r="D21" s="28"/>
      <c r="E21" s="31">
        <v>0</v>
      </c>
      <c r="F21" s="28"/>
      <c r="G21" s="10" t="s">
        <v>11</v>
      </c>
      <c r="H21" s="119"/>
    </row>
    <row r="22" spans="1:8" ht="43.5" customHeight="1">
      <c r="A22" s="129"/>
      <c r="B22" s="104"/>
      <c r="C22" s="31">
        <f>D22+E22+F22</f>
        <v>0</v>
      </c>
      <c r="D22" s="28"/>
      <c r="E22" s="31">
        <v>0</v>
      </c>
      <c r="F22" s="28"/>
      <c r="G22" s="10" t="s">
        <v>10</v>
      </c>
      <c r="H22" s="119"/>
    </row>
    <row r="23" spans="1:8" ht="42.75" customHeight="1">
      <c r="A23" s="129"/>
      <c r="B23" s="104">
        <v>2019</v>
      </c>
      <c r="C23" s="31">
        <f>D23+E23+F23</f>
        <v>0</v>
      </c>
      <c r="D23" s="28"/>
      <c r="E23" s="31">
        <v>0</v>
      </c>
      <c r="F23" s="28"/>
      <c r="G23" s="10" t="s">
        <v>11</v>
      </c>
      <c r="H23" s="119"/>
    </row>
    <row r="24" spans="1:8" ht="42.75" customHeight="1">
      <c r="A24" s="129"/>
      <c r="B24" s="104"/>
      <c r="C24" s="31">
        <f>D24+E24+F24</f>
        <v>0</v>
      </c>
      <c r="D24" s="28"/>
      <c r="E24" s="31">
        <v>0</v>
      </c>
      <c r="F24" s="28"/>
      <c r="G24" s="10" t="s">
        <v>10</v>
      </c>
      <c r="H24" s="119"/>
    </row>
    <row r="25" spans="1:8" ht="42.75" customHeight="1">
      <c r="A25" s="85"/>
      <c r="B25" s="28">
        <v>2020</v>
      </c>
      <c r="C25" s="31">
        <f>E25</f>
        <v>0</v>
      </c>
      <c r="D25" s="28"/>
      <c r="E25" s="31">
        <v>0</v>
      </c>
      <c r="F25" s="28"/>
      <c r="G25" s="10" t="s">
        <v>11</v>
      </c>
      <c r="H25" s="87"/>
    </row>
    <row r="26" spans="1:8" ht="42.75" customHeight="1">
      <c r="A26" s="85"/>
      <c r="B26" s="28">
        <v>2021</v>
      </c>
      <c r="C26" s="31">
        <f>E26</f>
        <v>0</v>
      </c>
      <c r="D26" s="28"/>
      <c r="E26" s="31">
        <v>0</v>
      </c>
      <c r="F26" s="28"/>
      <c r="G26" s="10" t="s">
        <v>11</v>
      </c>
      <c r="H26" s="87"/>
    </row>
    <row r="27" spans="1:8" ht="42.75" customHeight="1">
      <c r="A27" s="85"/>
      <c r="B27" s="28">
        <v>2022</v>
      </c>
      <c r="C27" s="31">
        <f>E27</f>
        <v>0</v>
      </c>
      <c r="D27" s="28"/>
      <c r="E27" s="31">
        <v>0</v>
      </c>
      <c r="F27" s="28"/>
      <c r="G27" s="10" t="s">
        <v>11</v>
      </c>
      <c r="H27" s="87"/>
    </row>
    <row r="28" spans="1:8" ht="42.75" customHeight="1">
      <c r="A28" s="84"/>
      <c r="B28" s="28">
        <v>2023</v>
      </c>
      <c r="C28" s="31">
        <f>E28</f>
        <v>0</v>
      </c>
      <c r="D28" s="28"/>
      <c r="E28" s="31">
        <v>0</v>
      </c>
      <c r="F28" s="28"/>
      <c r="G28" s="10" t="s">
        <v>11</v>
      </c>
      <c r="H28" s="88"/>
    </row>
    <row r="29" spans="1:8" ht="50.25" customHeight="1">
      <c r="A29" s="121" t="s">
        <v>44</v>
      </c>
      <c r="B29" s="18">
        <v>2017</v>
      </c>
      <c r="C29" s="31">
        <f aca="true" t="shared" si="0" ref="C29:C37">E29</f>
        <v>0</v>
      </c>
      <c r="D29" s="18"/>
      <c r="E29" s="31">
        <v>0</v>
      </c>
      <c r="F29" s="18"/>
      <c r="G29" s="107" t="s">
        <v>42</v>
      </c>
      <c r="H29" s="127" t="s">
        <v>7</v>
      </c>
    </row>
    <row r="30" spans="1:8" ht="56.25" customHeight="1">
      <c r="A30" s="121"/>
      <c r="B30" s="18">
        <v>2018</v>
      </c>
      <c r="C30" s="31">
        <f t="shared" si="0"/>
        <v>0</v>
      </c>
      <c r="D30" s="18"/>
      <c r="E30" s="31">
        <v>0</v>
      </c>
      <c r="F30" s="18"/>
      <c r="G30" s="107"/>
      <c r="H30" s="127"/>
    </row>
    <row r="31" spans="1:8" ht="55.5" customHeight="1">
      <c r="A31" s="121"/>
      <c r="B31" s="18">
        <v>2019</v>
      </c>
      <c r="C31" s="31">
        <f t="shared" si="0"/>
        <v>0</v>
      </c>
      <c r="D31" s="18"/>
      <c r="E31" s="31">
        <v>0</v>
      </c>
      <c r="F31" s="18"/>
      <c r="G31" s="107"/>
      <c r="H31" s="127"/>
    </row>
    <row r="32" spans="1:8" ht="42" customHeight="1">
      <c r="A32" s="122" t="s">
        <v>45</v>
      </c>
      <c r="B32" s="18">
        <v>2017</v>
      </c>
      <c r="C32" s="31">
        <f t="shared" si="0"/>
        <v>0</v>
      </c>
      <c r="D32" s="18"/>
      <c r="E32" s="24">
        <v>0</v>
      </c>
      <c r="F32" s="18"/>
      <c r="G32" s="105" t="s">
        <v>13</v>
      </c>
      <c r="H32" s="127" t="s">
        <v>87</v>
      </c>
    </row>
    <row r="33" spans="1:8" ht="41.25" customHeight="1">
      <c r="A33" s="122"/>
      <c r="B33" s="18">
        <v>2018</v>
      </c>
      <c r="C33" s="31">
        <f t="shared" si="0"/>
        <v>0</v>
      </c>
      <c r="D33" s="18"/>
      <c r="E33" s="24">
        <v>0</v>
      </c>
      <c r="F33" s="18"/>
      <c r="G33" s="105"/>
      <c r="H33" s="127"/>
    </row>
    <row r="34" spans="1:8" ht="37.5" customHeight="1">
      <c r="A34" s="122"/>
      <c r="B34" s="18">
        <v>2019</v>
      </c>
      <c r="C34" s="31">
        <f t="shared" si="0"/>
        <v>0</v>
      </c>
      <c r="D34" s="18"/>
      <c r="E34" s="24">
        <v>0</v>
      </c>
      <c r="F34" s="18"/>
      <c r="G34" s="105"/>
      <c r="H34" s="127"/>
    </row>
    <row r="35" spans="1:8" ht="38.25" customHeight="1">
      <c r="A35" s="122" t="s">
        <v>49</v>
      </c>
      <c r="B35" s="17">
        <v>2017</v>
      </c>
      <c r="C35" s="31">
        <f t="shared" si="0"/>
        <v>0</v>
      </c>
      <c r="D35" s="19"/>
      <c r="E35" s="24">
        <v>0</v>
      </c>
      <c r="F35" s="19"/>
      <c r="G35" s="105" t="s">
        <v>3</v>
      </c>
      <c r="H35" s="111" t="s">
        <v>48</v>
      </c>
    </row>
    <row r="36" spans="1:8" ht="38.25" customHeight="1">
      <c r="A36" s="122"/>
      <c r="B36" s="17">
        <v>2018</v>
      </c>
      <c r="C36" s="31">
        <f t="shared" si="0"/>
        <v>0</v>
      </c>
      <c r="D36" s="19"/>
      <c r="E36" s="24">
        <v>0</v>
      </c>
      <c r="F36" s="19"/>
      <c r="G36" s="105"/>
      <c r="H36" s="111"/>
    </row>
    <row r="37" spans="1:8" ht="21.75" customHeight="1">
      <c r="A37" s="122"/>
      <c r="B37" s="17">
        <v>2019</v>
      </c>
      <c r="C37" s="31">
        <f t="shared" si="0"/>
        <v>0</v>
      </c>
      <c r="D37" s="19"/>
      <c r="E37" s="24">
        <v>0</v>
      </c>
      <c r="F37" s="19"/>
      <c r="G37" s="105"/>
      <c r="H37" s="111"/>
    </row>
    <row r="38" spans="1:8" ht="23.25">
      <c r="A38" s="112" t="s">
        <v>23</v>
      </c>
      <c r="B38" s="113"/>
      <c r="C38" s="113"/>
      <c r="D38" s="113"/>
      <c r="E38" s="113"/>
      <c r="F38" s="113"/>
      <c r="G38" s="113"/>
      <c r="H38" s="114"/>
    </row>
    <row r="39" spans="1:8" ht="23.25">
      <c r="A39" s="112" t="s">
        <v>46</v>
      </c>
      <c r="B39" s="113"/>
      <c r="C39" s="113"/>
      <c r="D39" s="113"/>
      <c r="E39" s="113"/>
      <c r="F39" s="113"/>
      <c r="G39" s="113"/>
      <c r="H39" s="114"/>
    </row>
    <row r="40" spans="1:8" ht="23.25">
      <c r="A40" s="112" t="s">
        <v>35</v>
      </c>
      <c r="B40" s="113"/>
      <c r="C40" s="113"/>
      <c r="D40" s="113"/>
      <c r="E40" s="113"/>
      <c r="F40" s="113"/>
      <c r="G40" s="113"/>
      <c r="H40" s="114"/>
    </row>
    <row r="41" spans="1:8" ht="26.25" customHeight="1">
      <c r="A41" s="122" t="s">
        <v>24</v>
      </c>
      <c r="B41" s="17">
        <v>2017</v>
      </c>
      <c r="C41" s="18">
        <f aca="true" t="shared" si="1" ref="C41:C127">D41+E41+F41</f>
        <v>0</v>
      </c>
      <c r="D41" s="19"/>
      <c r="E41" s="34">
        <v>0</v>
      </c>
      <c r="F41" s="19"/>
      <c r="G41" s="115" t="s">
        <v>41</v>
      </c>
      <c r="H41" s="111" t="s">
        <v>8</v>
      </c>
    </row>
    <row r="42" spans="1:8" ht="28.5" customHeight="1">
      <c r="A42" s="122"/>
      <c r="B42" s="17">
        <v>2018</v>
      </c>
      <c r="C42" s="18">
        <f t="shared" si="1"/>
        <v>0</v>
      </c>
      <c r="D42" s="19"/>
      <c r="E42" s="34">
        <v>0</v>
      </c>
      <c r="F42" s="19"/>
      <c r="G42" s="115"/>
      <c r="H42" s="111"/>
    </row>
    <row r="43" spans="1:8" ht="24.75" customHeight="1">
      <c r="A43" s="122"/>
      <c r="B43" s="17">
        <v>2019</v>
      </c>
      <c r="C43" s="18">
        <f t="shared" si="1"/>
        <v>0</v>
      </c>
      <c r="D43" s="20"/>
      <c r="E43" s="35">
        <v>0</v>
      </c>
      <c r="F43" s="20"/>
      <c r="G43" s="115"/>
      <c r="H43" s="111"/>
    </row>
    <row r="44" spans="1:54" s="3" customFormat="1" ht="28.5" customHeight="1">
      <c r="A44" s="89" t="s">
        <v>25</v>
      </c>
      <c r="B44" s="22">
        <v>2017</v>
      </c>
      <c r="C44" s="39">
        <f t="shared" si="1"/>
        <v>1222.164</v>
      </c>
      <c r="D44" s="23"/>
      <c r="E44" s="38">
        <v>1222.164</v>
      </c>
      <c r="F44" s="23"/>
      <c r="G44" s="95" t="s">
        <v>21</v>
      </c>
      <c r="H44" s="126" t="s">
        <v>14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27" customHeight="1">
      <c r="A45" s="90"/>
      <c r="B45" s="22">
        <v>2018</v>
      </c>
      <c r="C45" s="39">
        <f>D45+E45+F45</f>
        <v>1364.578</v>
      </c>
      <c r="D45" s="23"/>
      <c r="E45" s="36">
        <v>1364.578</v>
      </c>
      <c r="F45" s="23"/>
      <c r="G45" s="97"/>
      <c r="H45" s="1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30" customHeight="1">
      <c r="A46" s="90"/>
      <c r="B46" s="22">
        <v>2019</v>
      </c>
      <c r="C46" s="39">
        <f>D46+E46+F46</f>
        <v>1432.327</v>
      </c>
      <c r="D46" s="23"/>
      <c r="E46" s="36">
        <v>1432.327</v>
      </c>
      <c r="F46" s="23"/>
      <c r="G46" s="97"/>
      <c r="H46" s="1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90"/>
      <c r="B47" s="22">
        <v>2020</v>
      </c>
      <c r="C47" s="39">
        <f>E47</f>
        <v>1487.437</v>
      </c>
      <c r="D47" s="23"/>
      <c r="E47" s="36">
        <v>1487.437</v>
      </c>
      <c r="F47" s="23"/>
      <c r="G47" s="87"/>
      <c r="H47" s="12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90"/>
      <c r="B48" s="22">
        <v>2021</v>
      </c>
      <c r="C48" s="39">
        <f>E48</f>
        <v>1521.912</v>
      </c>
      <c r="D48" s="23"/>
      <c r="E48" s="36">
        <v>1521.912</v>
      </c>
      <c r="F48" s="23"/>
      <c r="G48" s="87"/>
      <c r="H48" s="1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6.25" customHeight="1">
      <c r="A49" s="85"/>
      <c r="B49" s="22">
        <v>2022</v>
      </c>
      <c r="C49" s="39">
        <f>E49</f>
        <v>1521.912</v>
      </c>
      <c r="D49" s="23"/>
      <c r="E49" s="36">
        <v>1521.912</v>
      </c>
      <c r="F49" s="23"/>
      <c r="G49" s="87"/>
      <c r="H49" s="1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6.25" customHeight="1">
      <c r="A50" s="84"/>
      <c r="B50" s="22">
        <v>2023</v>
      </c>
      <c r="C50" s="39">
        <f>E50</f>
        <v>1521.912</v>
      </c>
      <c r="D50" s="23"/>
      <c r="E50" s="36">
        <v>1521.912</v>
      </c>
      <c r="F50" s="23"/>
      <c r="G50" s="88"/>
      <c r="H50" s="1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0.25" customHeight="1">
      <c r="A51" s="89" t="s">
        <v>26</v>
      </c>
      <c r="B51" s="22">
        <v>2017</v>
      </c>
      <c r="C51" s="18">
        <f t="shared" si="1"/>
        <v>368.75484</v>
      </c>
      <c r="D51" s="23"/>
      <c r="E51" s="38">
        <v>368.75484</v>
      </c>
      <c r="F51" s="23"/>
      <c r="G51" s="95" t="s">
        <v>21</v>
      </c>
      <c r="H51" s="12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4.75" customHeight="1">
      <c r="A52" s="90"/>
      <c r="B52" s="22">
        <v>2018</v>
      </c>
      <c r="C52" s="34">
        <f aca="true" t="shared" si="2" ref="C52:C57">D52+E52+F52</f>
        <v>411.27756</v>
      </c>
      <c r="D52" s="23"/>
      <c r="E52" s="36">
        <v>411.27756</v>
      </c>
      <c r="F52" s="23"/>
      <c r="G52" s="97"/>
      <c r="H52" s="1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1.75" customHeight="1">
      <c r="A53" s="90"/>
      <c r="B53" s="22">
        <v>2019</v>
      </c>
      <c r="C53" s="34">
        <f t="shared" si="2"/>
        <v>432.563</v>
      </c>
      <c r="D53" s="23"/>
      <c r="E53" s="36">
        <v>432.563</v>
      </c>
      <c r="F53" s="23"/>
      <c r="G53" s="97"/>
      <c r="H53" s="12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90"/>
      <c r="B54" s="22">
        <v>2020</v>
      </c>
      <c r="C54" s="34">
        <f t="shared" si="2"/>
        <v>449.206</v>
      </c>
      <c r="D54" s="23"/>
      <c r="E54" s="36">
        <v>449.206</v>
      </c>
      <c r="F54" s="23"/>
      <c r="G54" s="87"/>
      <c r="H54" s="12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1.75" customHeight="1">
      <c r="A55" s="90"/>
      <c r="B55" s="22">
        <v>2021</v>
      </c>
      <c r="C55" s="34">
        <f t="shared" si="2"/>
        <v>459.618</v>
      </c>
      <c r="D55" s="23"/>
      <c r="E55" s="36">
        <v>459.618</v>
      </c>
      <c r="F55" s="23"/>
      <c r="G55" s="87"/>
      <c r="H55" s="1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1.75" customHeight="1">
      <c r="A56" s="85"/>
      <c r="B56" s="22">
        <v>2022</v>
      </c>
      <c r="C56" s="34">
        <f t="shared" si="2"/>
        <v>459.618</v>
      </c>
      <c r="D56" s="23"/>
      <c r="E56" s="36">
        <v>459.618</v>
      </c>
      <c r="F56" s="23"/>
      <c r="G56" s="87"/>
      <c r="H56" s="12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1.75" customHeight="1">
      <c r="A57" s="84"/>
      <c r="B57" s="22">
        <v>2023</v>
      </c>
      <c r="C57" s="34">
        <f t="shared" si="2"/>
        <v>459.618</v>
      </c>
      <c r="D57" s="23"/>
      <c r="E57" s="36">
        <v>459.618</v>
      </c>
      <c r="F57" s="23"/>
      <c r="G57" s="88"/>
      <c r="H57" s="12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4.75" customHeight="1">
      <c r="A58" s="89" t="s">
        <v>27</v>
      </c>
      <c r="B58" s="22">
        <v>2017</v>
      </c>
      <c r="C58" s="34">
        <f t="shared" si="1"/>
        <v>0</v>
      </c>
      <c r="D58" s="23"/>
      <c r="E58" s="38">
        <v>0</v>
      </c>
      <c r="F58" s="23"/>
      <c r="G58" s="95" t="s">
        <v>21</v>
      </c>
      <c r="H58" s="12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9.25" customHeight="1">
      <c r="A59" s="90"/>
      <c r="B59" s="22">
        <v>2018</v>
      </c>
      <c r="C59" s="34">
        <f t="shared" si="1"/>
        <v>0</v>
      </c>
      <c r="D59" s="23"/>
      <c r="E59" s="36">
        <v>0</v>
      </c>
      <c r="F59" s="23"/>
      <c r="G59" s="96"/>
      <c r="H59" s="12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26.25" customHeight="1">
      <c r="A60" s="90"/>
      <c r="B60" s="22">
        <v>2019</v>
      </c>
      <c r="C60" s="34">
        <f t="shared" si="1"/>
        <v>0</v>
      </c>
      <c r="D60" s="23"/>
      <c r="E60" s="36">
        <v>0</v>
      </c>
      <c r="F60" s="23"/>
      <c r="G60" s="96"/>
      <c r="H60" s="12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6.25" customHeight="1">
      <c r="A61" s="90"/>
      <c r="B61" s="22">
        <v>2020</v>
      </c>
      <c r="C61" s="34">
        <f t="shared" si="1"/>
        <v>0</v>
      </c>
      <c r="D61" s="23"/>
      <c r="E61" s="36">
        <v>0</v>
      </c>
      <c r="F61" s="23"/>
      <c r="G61" s="87"/>
      <c r="H61" s="12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6.25" customHeight="1">
      <c r="A62" s="85"/>
      <c r="B62" s="22">
        <v>2021</v>
      </c>
      <c r="C62" s="34">
        <f>D62+E62+F62</f>
        <v>0</v>
      </c>
      <c r="D62" s="23"/>
      <c r="E62" s="36">
        <v>0</v>
      </c>
      <c r="F62" s="23"/>
      <c r="G62" s="87"/>
      <c r="H62" s="12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6.25" customHeight="1">
      <c r="A63" s="85"/>
      <c r="B63" s="22">
        <v>2022</v>
      </c>
      <c r="C63" s="34">
        <f>D63+E63+F63</f>
        <v>0</v>
      </c>
      <c r="D63" s="23"/>
      <c r="E63" s="36">
        <v>0</v>
      </c>
      <c r="F63" s="23"/>
      <c r="G63" s="87"/>
      <c r="H63" s="12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6.25" customHeight="1">
      <c r="A64" s="84"/>
      <c r="B64" s="22">
        <v>2023</v>
      </c>
      <c r="C64" s="34">
        <f>D64+E64+F64</f>
        <v>0</v>
      </c>
      <c r="D64" s="23"/>
      <c r="E64" s="36">
        <v>0</v>
      </c>
      <c r="F64" s="23"/>
      <c r="G64" s="88"/>
      <c r="H64" s="12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31.5" customHeight="1">
      <c r="A65" s="89" t="s">
        <v>55</v>
      </c>
      <c r="B65" s="22">
        <v>2017</v>
      </c>
      <c r="C65" s="34">
        <f t="shared" si="1"/>
        <v>6.9455</v>
      </c>
      <c r="D65" s="23"/>
      <c r="E65" s="38">
        <v>6.9455</v>
      </c>
      <c r="F65" s="23"/>
      <c r="G65" s="95" t="s">
        <v>21</v>
      </c>
      <c r="H65" s="12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7" customHeight="1">
      <c r="A66" s="90"/>
      <c r="B66" s="22">
        <v>2018</v>
      </c>
      <c r="C66" s="34">
        <f t="shared" si="1"/>
        <v>6.8295</v>
      </c>
      <c r="D66" s="23"/>
      <c r="E66" s="36">
        <v>6.8295</v>
      </c>
      <c r="F66" s="23"/>
      <c r="G66" s="97"/>
      <c r="H66" s="12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7.75" customHeight="1">
      <c r="A67" s="90"/>
      <c r="B67" s="22">
        <v>2019</v>
      </c>
      <c r="C67" s="34">
        <f t="shared" si="1"/>
        <v>20.59</v>
      </c>
      <c r="D67" s="23"/>
      <c r="E67" s="36">
        <v>20.59</v>
      </c>
      <c r="F67" s="23"/>
      <c r="G67" s="97"/>
      <c r="H67" s="12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7.75" customHeight="1">
      <c r="A68" s="90"/>
      <c r="B68" s="22">
        <v>2020</v>
      </c>
      <c r="C68" s="34">
        <f t="shared" si="1"/>
        <v>19.733</v>
      </c>
      <c r="D68" s="23"/>
      <c r="E68" s="36">
        <v>19.733</v>
      </c>
      <c r="F68" s="23"/>
      <c r="G68" s="87"/>
      <c r="H68" s="12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7.75" customHeight="1">
      <c r="A69" s="90"/>
      <c r="B69" s="22">
        <v>2021</v>
      </c>
      <c r="C69" s="34">
        <f>D69+E69+F69</f>
        <v>25.8</v>
      </c>
      <c r="D69" s="23"/>
      <c r="E69" s="36">
        <v>25.8</v>
      </c>
      <c r="F69" s="23"/>
      <c r="G69" s="87"/>
      <c r="H69" s="12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7.75" customHeight="1">
      <c r="A70" s="85"/>
      <c r="B70" s="22">
        <v>2022</v>
      </c>
      <c r="C70" s="34">
        <f>D70+E70+F70</f>
        <v>25.8</v>
      </c>
      <c r="D70" s="23"/>
      <c r="E70" s="36">
        <v>25.8</v>
      </c>
      <c r="F70" s="23"/>
      <c r="G70" s="87"/>
      <c r="H70" s="12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27.75" customHeight="1">
      <c r="A71" s="84"/>
      <c r="B71" s="22">
        <v>2023</v>
      </c>
      <c r="C71" s="34">
        <f>D71+E71+F71</f>
        <v>25.8</v>
      </c>
      <c r="D71" s="23"/>
      <c r="E71" s="36">
        <v>25.8</v>
      </c>
      <c r="F71" s="23"/>
      <c r="G71" s="88"/>
      <c r="H71" s="12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23.25">
      <c r="A72" s="89" t="s">
        <v>28</v>
      </c>
      <c r="B72" s="22">
        <v>2017</v>
      </c>
      <c r="C72" s="34">
        <f t="shared" si="1"/>
        <v>85</v>
      </c>
      <c r="D72" s="23"/>
      <c r="E72" s="38">
        <v>85</v>
      </c>
      <c r="F72" s="23"/>
      <c r="G72" s="95" t="s">
        <v>21</v>
      </c>
      <c r="H72" s="12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3.25">
      <c r="A73" s="90"/>
      <c r="B73" s="22">
        <v>2018</v>
      </c>
      <c r="C73" s="34">
        <f t="shared" si="1"/>
        <v>89.9986</v>
      </c>
      <c r="D73" s="23"/>
      <c r="E73" s="36">
        <v>89.9986</v>
      </c>
      <c r="F73" s="23"/>
      <c r="G73" s="97"/>
      <c r="H73" s="12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32.25" customHeight="1">
      <c r="A74" s="90"/>
      <c r="B74" s="22">
        <v>2019</v>
      </c>
      <c r="C74" s="34">
        <f t="shared" si="1"/>
        <v>100.57638</v>
      </c>
      <c r="D74" s="23"/>
      <c r="E74" s="36">
        <v>100.57638</v>
      </c>
      <c r="F74" s="23"/>
      <c r="G74" s="97"/>
      <c r="H74" s="12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32.25" customHeight="1">
      <c r="A75" s="90"/>
      <c r="B75" s="22">
        <v>2020</v>
      </c>
      <c r="C75" s="34">
        <f t="shared" si="1"/>
        <v>116.73008</v>
      </c>
      <c r="D75" s="23"/>
      <c r="E75" s="36">
        <v>116.73008</v>
      </c>
      <c r="F75" s="23"/>
      <c r="G75" s="87"/>
      <c r="H75" s="12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32.25" customHeight="1">
      <c r="A76" s="90"/>
      <c r="B76" s="22">
        <v>2021</v>
      </c>
      <c r="C76" s="34">
        <f>D76+E76+F76</f>
        <v>119.3</v>
      </c>
      <c r="D76" s="23"/>
      <c r="E76" s="36">
        <v>119.3</v>
      </c>
      <c r="F76" s="23"/>
      <c r="G76" s="87"/>
      <c r="H76" s="12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2.25" customHeight="1">
      <c r="A77" s="85"/>
      <c r="B77" s="22">
        <v>2022</v>
      </c>
      <c r="C77" s="34">
        <f>D77+E77+F77</f>
        <v>119.3</v>
      </c>
      <c r="D77" s="23"/>
      <c r="E77" s="36">
        <v>119.3</v>
      </c>
      <c r="F77" s="23"/>
      <c r="G77" s="87"/>
      <c r="H77" s="12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32.25" customHeight="1">
      <c r="A78" s="84"/>
      <c r="B78" s="22">
        <v>2023</v>
      </c>
      <c r="C78" s="34">
        <f>D78+E78+F78</f>
        <v>119.3</v>
      </c>
      <c r="D78" s="23"/>
      <c r="E78" s="36">
        <v>119.3</v>
      </c>
      <c r="F78" s="23"/>
      <c r="G78" s="88"/>
      <c r="H78" s="12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36.75" customHeight="1">
      <c r="A79" s="89" t="s">
        <v>29</v>
      </c>
      <c r="B79" s="22">
        <v>2017</v>
      </c>
      <c r="C79" s="34">
        <f t="shared" si="1"/>
        <v>17.608</v>
      </c>
      <c r="D79" s="23"/>
      <c r="E79" s="38">
        <v>17.608</v>
      </c>
      <c r="F79" s="23"/>
      <c r="G79" s="95" t="s">
        <v>21</v>
      </c>
      <c r="H79" s="12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36" customHeight="1">
      <c r="A80" s="90"/>
      <c r="B80" s="22">
        <v>2018</v>
      </c>
      <c r="C80" s="34">
        <f t="shared" si="1"/>
        <v>17.1</v>
      </c>
      <c r="D80" s="23"/>
      <c r="E80" s="36">
        <v>17.1</v>
      </c>
      <c r="F80" s="23"/>
      <c r="G80" s="96"/>
      <c r="H80" s="12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36" customHeight="1">
      <c r="A81" s="90"/>
      <c r="B81" s="22">
        <v>2019</v>
      </c>
      <c r="C81" s="34">
        <f t="shared" si="1"/>
        <v>0</v>
      </c>
      <c r="D81" s="23"/>
      <c r="E81" s="36">
        <v>0</v>
      </c>
      <c r="F81" s="23"/>
      <c r="G81" s="96"/>
      <c r="H81" s="1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36" customHeight="1">
      <c r="A82" s="90"/>
      <c r="B82" s="22">
        <v>2020</v>
      </c>
      <c r="C82" s="34">
        <f t="shared" si="1"/>
        <v>79.50866</v>
      </c>
      <c r="D82" s="23"/>
      <c r="E82" s="36">
        <v>79.50866</v>
      </c>
      <c r="F82" s="23"/>
      <c r="G82" s="87"/>
      <c r="H82" s="12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36" customHeight="1">
      <c r="A83" s="90"/>
      <c r="B83" s="22">
        <v>2021</v>
      </c>
      <c r="C83" s="34">
        <f>D83+E83+F83</f>
        <v>37</v>
      </c>
      <c r="D83" s="23"/>
      <c r="E83" s="36">
        <v>37</v>
      </c>
      <c r="F83" s="23"/>
      <c r="G83" s="87"/>
      <c r="H83" s="12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36" customHeight="1">
      <c r="A84" s="85"/>
      <c r="B84" s="22">
        <v>2022</v>
      </c>
      <c r="C84" s="34">
        <f>D84+E84+F84</f>
        <v>0</v>
      </c>
      <c r="D84" s="23"/>
      <c r="E84" s="36">
        <v>0</v>
      </c>
      <c r="F84" s="23"/>
      <c r="G84" s="87"/>
      <c r="H84" s="12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36" customHeight="1">
      <c r="A85" s="84"/>
      <c r="B85" s="22">
        <v>2023</v>
      </c>
      <c r="C85" s="34">
        <f>D85+E85+F85</f>
        <v>0</v>
      </c>
      <c r="D85" s="23"/>
      <c r="E85" s="36">
        <v>0</v>
      </c>
      <c r="F85" s="23"/>
      <c r="G85" s="88"/>
      <c r="H85" s="12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3.25">
      <c r="A86" s="89" t="s">
        <v>30</v>
      </c>
      <c r="B86" s="22">
        <v>2017</v>
      </c>
      <c r="C86" s="34">
        <f t="shared" si="1"/>
        <v>113.19608</v>
      </c>
      <c r="D86" s="23"/>
      <c r="E86" s="38">
        <v>113.19608</v>
      </c>
      <c r="F86" s="23"/>
      <c r="G86" s="95" t="s">
        <v>21</v>
      </c>
      <c r="H86" s="12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23.25">
      <c r="A87" s="90"/>
      <c r="B87" s="22">
        <v>2018</v>
      </c>
      <c r="C87" s="34">
        <f t="shared" si="1"/>
        <v>137.44</v>
      </c>
      <c r="D87" s="23"/>
      <c r="E87" s="36">
        <v>137.44</v>
      </c>
      <c r="F87" s="23"/>
      <c r="G87" s="97"/>
      <c r="H87" s="12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23.25">
      <c r="A88" s="90"/>
      <c r="B88" s="22">
        <v>2019</v>
      </c>
      <c r="C88" s="34">
        <f t="shared" si="1"/>
        <v>12.51</v>
      </c>
      <c r="D88" s="23"/>
      <c r="E88" s="36">
        <v>12.51</v>
      </c>
      <c r="F88" s="23"/>
      <c r="G88" s="97"/>
      <c r="H88" s="12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23.25">
      <c r="A89" s="90"/>
      <c r="B89" s="22">
        <v>2020</v>
      </c>
      <c r="C89" s="34">
        <f t="shared" si="1"/>
        <v>19.7</v>
      </c>
      <c r="D89" s="23"/>
      <c r="E89" s="36">
        <v>19.7</v>
      </c>
      <c r="F89" s="23"/>
      <c r="G89" s="87"/>
      <c r="H89" s="12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23.25">
      <c r="A90" s="90"/>
      <c r="B90" s="22">
        <v>2021</v>
      </c>
      <c r="C90" s="34">
        <f>D90+E90+F90</f>
        <v>20.3</v>
      </c>
      <c r="D90" s="23"/>
      <c r="E90" s="36">
        <v>20.3</v>
      </c>
      <c r="F90" s="23"/>
      <c r="G90" s="87"/>
      <c r="H90" s="12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23.25">
      <c r="A91" s="85"/>
      <c r="B91" s="22">
        <v>2022</v>
      </c>
      <c r="C91" s="34">
        <f>D91+E91+F91</f>
        <v>20.3</v>
      </c>
      <c r="D91" s="23"/>
      <c r="E91" s="36">
        <v>20.3</v>
      </c>
      <c r="F91" s="23"/>
      <c r="G91" s="87"/>
      <c r="H91" s="12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23.25">
      <c r="A92" s="84"/>
      <c r="B92" s="22">
        <v>2023</v>
      </c>
      <c r="C92" s="34">
        <f>D92+E92+F92</f>
        <v>20.3</v>
      </c>
      <c r="D92" s="23"/>
      <c r="E92" s="36">
        <v>20.3</v>
      </c>
      <c r="F92" s="23"/>
      <c r="G92" s="88"/>
      <c r="H92" s="12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7" customHeight="1">
      <c r="A93" s="95" t="s">
        <v>31</v>
      </c>
      <c r="B93" s="22">
        <v>2017</v>
      </c>
      <c r="C93" s="34">
        <f t="shared" si="1"/>
        <v>1003.93861</v>
      </c>
      <c r="D93" s="23"/>
      <c r="E93" s="38">
        <v>1003.93861</v>
      </c>
      <c r="F93" s="23"/>
      <c r="G93" s="95" t="s">
        <v>21</v>
      </c>
      <c r="H93" s="12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4.75" customHeight="1">
      <c r="A94" s="97"/>
      <c r="B94" s="22">
        <v>2018</v>
      </c>
      <c r="C94" s="34">
        <f t="shared" si="1"/>
        <v>659.03413</v>
      </c>
      <c r="D94" s="23"/>
      <c r="E94" s="36">
        <v>659.03413</v>
      </c>
      <c r="F94" s="23"/>
      <c r="G94" s="97"/>
      <c r="H94" s="12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6.25" customHeight="1">
      <c r="A95" s="97"/>
      <c r="B95" s="22">
        <v>2019</v>
      </c>
      <c r="C95" s="34">
        <f t="shared" si="1"/>
        <v>92.98</v>
      </c>
      <c r="D95" s="23"/>
      <c r="E95" s="36">
        <v>92.98</v>
      </c>
      <c r="F95" s="23"/>
      <c r="G95" s="97"/>
      <c r="H95" s="12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6.25" customHeight="1">
      <c r="A96" s="97"/>
      <c r="B96" s="22">
        <v>2020</v>
      </c>
      <c r="C96" s="34">
        <f t="shared" si="1"/>
        <v>163.248</v>
      </c>
      <c r="D96" s="23"/>
      <c r="E96" s="36">
        <v>163.248</v>
      </c>
      <c r="F96" s="23"/>
      <c r="G96" s="87"/>
      <c r="H96" s="12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6.25" customHeight="1">
      <c r="A97" s="97"/>
      <c r="B97" s="22">
        <v>2021</v>
      </c>
      <c r="C97" s="34">
        <f>D97+E97+F97</f>
        <v>231.144</v>
      </c>
      <c r="D97" s="23"/>
      <c r="E97" s="36">
        <v>231.144</v>
      </c>
      <c r="F97" s="23"/>
      <c r="G97" s="87"/>
      <c r="H97" s="12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6.25" customHeight="1">
      <c r="A98" s="87"/>
      <c r="B98" s="22">
        <v>2022</v>
      </c>
      <c r="C98" s="34">
        <f>D98+E98+F98</f>
        <v>231.144</v>
      </c>
      <c r="D98" s="23"/>
      <c r="E98" s="36">
        <v>231.144</v>
      </c>
      <c r="F98" s="23"/>
      <c r="G98" s="87"/>
      <c r="H98" s="12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6.25" customHeight="1">
      <c r="A99" s="88"/>
      <c r="B99" s="22">
        <v>2023</v>
      </c>
      <c r="C99" s="34">
        <f>D99+E99+F99</f>
        <v>231.144</v>
      </c>
      <c r="D99" s="23"/>
      <c r="E99" s="36">
        <v>231.144</v>
      </c>
      <c r="F99" s="23"/>
      <c r="G99" s="88"/>
      <c r="H99" s="12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1" customHeight="1">
      <c r="A100" s="95" t="s">
        <v>32</v>
      </c>
      <c r="B100" s="22">
        <v>2017</v>
      </c>
      <c r="C100" s="34">
        <f t="shared" si="1"/>
        <v>0.24775</v>
      </c>
      <c r="D100" s="23"/>
      <c r="E100" s="38">
        <v>0.24775</v>
      </c>
      <c r="F100" s="23"/>
      <c r="G100" s="95" t="s">
        <v>21</v>
      </c>
      <c r="H100" s="12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19.5" customHeight="1">
      <c r="A101" s="97"/>
      <c r="B101" s="22">
        <v>2018</v>
      </c>
      <c r="C101" s="34">
        <f t="shared" si="1"/>
        <v>0.419</v>
      </c>
      <c r="D101" s="23"/>
      <c r="E101" s="36">
        <v>0.419</v>
      </c>
      <c r="F101" s="23"/>
      <c r="G101" s="97"/>
      <c r="H101" s="12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3.25" customHeight="1">
      <c r="A102" s="97"/>
      <c r="B102" s="22">
        <v>2019</v>
      </c>
      <c r="C102" s="34">
        <f t="shared" si="1"/>
        <v>0.376</v>
      </c>
      <c r="D102" s="23"/>
      <c r="E102" s="36">
        <v>0.376</v>
      </c>
      <c r="F102" s="23"/>
      <c r="G102" s="97"/>
      <c r="H102" s="12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9.25" customHeight="1">
      <c r="A103" s="97"/>
      <c r="B103" s="22">
        <v>2020</v>
      </c>
      <c r="C103" s="34">
        <f t="shared" si="1"/>
        <v>0.37614</v>
      </c>
      <c r="D103" s="23"/>
      <c r="E103" s="36">
        <v>0.37614</v>
      </c>
      <c r="F103" s="23"/>
      <c r="G103" s="87"/>
      <c r="H103" s="12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29.25" customHeight="1">
      <c r="A104" s="97"/>
      <c r="B104" s="22">
        <v>2021</v>
      </c>
      <c r="C104" s="34">
        <f>D104+E104+F104</f>
        <v>0.376</v>
      </c>
      <c r="D104" s="23"/>
      <c r="E104" s="36">
        <v>0.376</v>
      </c>
      <c r="F104" s="23"/>
      <c r="G104" s="87"/>
      <c r="H104" s="12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29.25" customHeight="1">
      <c r="A105" s="87"/>
      <c r="B105" s="22">
        <v>2022</v>
      </c>
      <c r="C105" s="34">
        <f>D105+E105+F105</f>
        <v>0.376</v>
      </c>
      <c r="D105" s="23"/>
      <c r="E105" s="36">
        <v>0.376</v>
      </c>
      <c r="F105" s="23"/>
      <c r="G105" s="87"/>
      <c r="H105" s="12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29.25" customHeight="1">
      <c r="A106" s="88"/>
      <c r="B106" s="22">
        <v>2023</v>
      </c>
      <c r="C106" s="34">
        <f>D106+E106+F106</f>
        <v>0.376</v>
      </c>
      <c r="D106" s="23"/>
      <c r="E106" s="36">
        <v>0.376</v>
      </c>
      <c r="F106" s="23"/>
      <c r="G106" s="88"/>
      <c r="H106" s="12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4.75" customHeight="1">
      <c r="A107" s="89" t="s">
        <v>40</v>
      </c>
      <c r="B107" s="22">
        <v>2017</v>
      </c>
      <c r="C107" s="34">
        <f t="shared" si="1"/>
        <v>38.39992</v>
      </c>
      <c r="D107" s="23"/>
      <c r="E107" s="38">
        <v>38.39992</v>
      </c>
      <c r="F107" s="23"/>
      <c r="G107" s="95" t="s">
        <v>21</v>
      </c>
      <c r="H107" s="1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3" customFormat="1" ht="29.25" customHeight="1">
      <c r="A108" s="90"/>
      <c r="B108" s="22">
        <v>2018</v>
      </c>
      <c r="C108" s="34">
        <f t="shared" si="1"/>
        <v>38.97815</v>
      </c>
      <c r="D108" s="23"/>
      <c r="E108" s="36">
        <v>38.97815</v>
      </c>
      <c r="F108" s="23"/>
      <c r="G108" s="96"/>
      <c r="H108" s="12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3" customFormat="1" ht="21" customHeight="1">
      <c r="A109" s="90"/>
      <c r="B109" s="22">
        <v>2019</v>
      </c>
      <c r="C109" s="34">
        <f t="shared" si="1"/>
        <v>548.2536</v>
      </c>
      <c r="D109" s="23"/>
      <c r="E109" s="36">
        <v>548.2536</v>
      </c>
      <c r="F109" s="23"/>
      <c r="G109" s="96"/>
      <c r="H109" s="12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3" customFormat="1" ht="28.5" customHeight="1">
      <c r="A110" s="90"/>
      <c r="B110" s="22">
        <v>2020</v>
      </c>
      <c r="C110" s="34">
        <f t="shared" si="1"/>
        <v>609.34035</v>
      </c>
      <c r="D110" s="23"/>
      <c r="E110" s="36">
        <v>609.34035</v>
      </c>
      <c r="F110" s="23"/>
      <c r="G110" s="87"/>
      <c r="H110" s="12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3" customFormat="1" ht="28.5" customHeight="1">
      <c r="A111" s="90"/>
      <c r="B111" s="22">
        <v>2021</v>
      </c>
      <c r="C111" s="34">
        <f>D111+E111+F111</f>
        <v>589.8</v>
      </c>
      <c r="D111" s="23"/>
      <c r="E111" s="36">
        <v>589.8</v>
      </c>
      <c r="F111" s="23"/>
      <c r="G111" s="87"/>
      <c r="H111" s="12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3" customFormat="1" ht="28.5" customHeight="1">
      <c r="A112" s="85"/>
      <c r="B112" s="22">
        <v>2022</v>
      </c>
      <c r="C112" s="34">
        <f>D112+E112+F112</f>
        <v>589.8</v>
      </c>
      <c r="D112" s="23"/>
      <c r="E112" s="36">
        <v>589.8</v>
      </c>
      <c r="F112" s="23"/>
      <c r="G112" s="87"/>
      <c r="H112" s="12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3" customFormat="1" ht="28.5" customHeight="1">
      <c r="A113" s="84"/>
      <c r="B113" s="22">
        <v>2023</v>
      </c>
      <c r="C113" s="34">
        <f>D113+E113+F113</f>
        <v>589.8</v>
      </c>
      <c r="D113" s="23"/>
      <c r="E113" s="36">
        <v>589.8</v>
      </c>
      <c r="F113" s="23"/>
      <c r="G113" s="88"/>
      <c r="H113" s="12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3" customFormat="1" ht="25.5" customHeight="1">
      <c r="A114" s="89" t="s">
        <v>33</v>
      </c>
      <c r="B114" s="22">
        <v>2017</v>
      </c>
      <c r="C114" s="34">
        <f t="shared" si="1"/>
        <v>7.07</v>
      </c>
      <c r="D114" s="23"/>
      <c r="E114" s="38">
        <v>7.07</v>
      </c>
      <c r="F114" s="23"/>
      <c r="G114" s="95" t="s">
        <v>21</v>
      </c>
      <c r="H114" s="1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3" customFormat="1" ht="26.25" customHeight="1">
      <c r="A115" s="90"/>
      <c r="B115" s="22">
        <v>2018</v>
      </c>
      <c r="C115" s="34">
        <f t="shared" si="1"/>
        <v>7.397</v>
      </c>
      <c r="D115" s="23"/>
      <c r="E115" s="36">
        <v>7.397</v>
      </c>
      <c r="F115" s="23"/>
      <c r="G115" s="97"/>
      <c r="H115" s="12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3" customFormat="1" ht="36.75" customHeight="1">
      <c r="A116" s="90"/>
      <c r="B116" s="22">
        <v>2019</v>
      </c>
      <c r="C116" s="34">
        <f t="shared" si="1"/>
        <v>0</v>
      </c>
      <c r="D116" s="23"/>
      <c r="E116" s="36">
        <v>0</v>
      </c>
      <c r="F116" s="23"/>
      <c r="G116" s="97"/>
      <c r="H116" s="12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3" customFormat="1" ht="36.75" customHeight="1">
      <c r="A117" s="90"/>
      <c r="B117" s="22">
        <v>2020</v>
      </c>
      <c r="C117" s="34">
        <f t="shared" si="1"/>
        <v>56.1</v>
      </c>
      <c r="D117" s="23"/>
      <c r="E117" s="36">
        <v>56.1</v>
      </c>
      <c r="F117" s="23"/>
      <c r="G117" s="87"/>
      <c r="H117" s="1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3" customFormat="1" ht="36.75" customHeight="1">
      <c r="A118" s="84"/>
      <c r="B118" s="22">
        <v>2021</v>
      </c>
      <c r="C118" s="34">
        <f>D118+E118+F118</f>
        <v>0</v>
      </c>
      <c r="D118" s="23"/>
      <c r="E118" s="36">
        <v>0</v>
      </c>
      <c r="F118" s="23"/>
      <c r="G118" s="88"/>
      <c r="H118" s="1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3" customFormat="1" ht="29.25" customHeight="1">
      <c r="A119" s="89" t="s">
        <v>34</v>
      </c>
      <c r="B119" s="22">
        <v>2017</v>
      </c>
      <c r="C119" s="34">
        <f t="shared" si="1"/>
        <v>1395.69764</v>
      </c>
      <c r="D119" s="23"/>
      <c r="E119" s="38">
        <v>1395.69764</v>
      </c>
      <c r="F119" s="23"/>
      <c r="G119" s="95" t="s">
        <v>21</v>
      </c>
      <c r="H119" s="12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8" ht="21.75" customHeight="1">
      <c r="A120" s="90"/>
      <c r="B120" s="22">
        <v>2018</v>
      </c>
      <c r="C120" s="34">
        <f t="shared" si="1"/>
        <v>1893.6459</v>
      </c>
      <c r="D120" s="23"/>
      <c r="E120" s="36">
        <v>1893.6459</v>
      </c>
      <c r="F120" s="23"/>
      <c r="G120" s="97"/>
      <c r="H120" s="126"/>
    </row>
    <row r="121" spans="1:8" ht="31.5" customHeight="1">
      <c r="A121" s="90"/>
      <c r="B121" s="22">
        <v>2019</v>
      </c>
      <c r="C121" s="34">
        <f t="shared" si="1"/>
        <v>1939.66272</v>
      </c>
      <c r="D121" s="23"/>
      <c r="E121" s="36">
        <v>1939.66272</v>
      </c>
      <c r="F121" s="23"/>
      <c r="G121" s="97"/>
      <c r="H121" s="126"/>
    </row>
    <row r="122" spans="1:8" ht="31.5" customHeight="1">
      <c r="A122" s="90"/>
      <c r="B122" s="22">
        <v>2020</v>
      </c>
      <c r="C122" s="34">
        <f t="shared" si="1"/>
        <v>2452.662</v>
      </c>
      <c r="D122" s="23"/>
      <c r="E122" s="36">
        <v>2452.662</v>
      </c>
      <c r="F122" s="23"/>
      <c r="G122" s="87"/>
      <c r="H122" s="125" t="s">
        <v>14</v>
      </c>
    </row>
    <row r="123" spans="1:8" ht="31.5" customHeight="1">
      <c r="A123" s="90"/>
      <c r="B123" s="22">
        <v>2021</v>
      </c>
      <c r="C123" s="34">
        <f>D123+E123+F123</f>
        <v>1929.205</v>
      </c>
      <c r="D123" s="23"/>
      <c r="E123" s="36">
        <v>1929.205</v>
      </c>
      <c r="F123" s="23"/>
      <c r="G123" s="87"/>
      <c r="H123" s="87"/>
    </row>
    <row r="124" spans="1:8" ht="31.5" customHeight="1">
      <c r="A124" s="85"/>
      <c r="B124" s="22">
        <v>2022</v>
      </c>
      <c r="C124" s="34">
        <f>D124+E124+F124</f>
        <v>1929.205</v>
      </c>
      <c r="D124" s="23"/>
      <c r="E124" s="36">
        <v>1929.205</v>
      </c>
      <c r="F124" s="23"/>
      <c r="G124" s="87"/>
      <c r="H124" s="87"/>
    </row>
    <row r="125" spans="1:8" ht="31.5" customHeight="1">
      <c r="A125" s="84"/>
      <c r="B125" s="22">
        <v>2023</v>
      </c>
      <c r="C125" s="34">
        <f>D125+E125+F125</f>
        <v>1929.205</v>
      </c>
      <c r="D125" s="23"/>
      <c r="E125" s="36">
        <v>1929.205</v>
      </c>
      <c r="F125" s="23"/>
      <c r="G125" s="88"/>
      <c r="H125" s="87"/>
    </row>
    <row r="126" spans="1:8" ht="51" customHeight="1">
      <c r="A126" s="89" t="s">
        <v>51</v>
      </c>
      <c r="B126" s="22">
        <v>2017</v>
      </c>
      <c r="C126" s="34">
        <f t="shared" si="1"/>
        <v>259</v>
      </c>
      <c r="D126" s="23"/>
      <c r="E126" s="38">
        <v>259</v>
      </c>
      <c r="F126" s="23"/>
      <c r="G126" s="98" t="s">
        <v>21</v>
      </c>
      <c r="H126" s="87"/>
    </row>
    <row r="127" spans="1:8" ht="26.25" customHeight="1">
      <c r="A127" s="90"/>
      <c r="B127" s="22">
        <v>2018</v>
      </c>
      <c r="C127" s="34">
        <f t="shared" si="1"/>
        <v>295</v>
      </c>
      <c r="D127" s="23"/>
      <c r="E127" s="36">
        <v>295</v>
      </c>
      <c r="F127" s="23"/>
      <c r="G127" s="87"/>
      <c r="H127" s="87"/>
    </row>
    <row r="128" spans="1:8" ht="26.25" customHeight="1">
      <c r="A128" s="90"/>
      <c r="B128" s="22">
        <v>2019</v>
      </c>
      <c r="C128" s="34">
        <f aca="true" t="shared" si="3" ref="C128:C140">E128</f>
        <v>299</v>
      </c>
      <c r="D128" s="23"/>
      <c r="E128" s="36">
        <v>299</v>
      </c>
      <c r="F128" s="23"/>
      <c r="G128" s="87"/>
      <c r="H128" s="87"/>
    </row>
    <row r="129" spans="1:8" ht="26.25" customHeight="1">
      <c r="A129" s="90"/>
      <c r="B129" s="22">
        <v>2020</v>
      </c>
      <c r="C129" s="34">
        <f t="shared" si="3"/>
        <v>249.999</v>
      </c>
      <c r="D129" s="23"/>
      <c r="E129" s="36">
        <v>249.999</v>
      </c>
      <c r="F129" s="23"/>
      <c r="G129" s="87"/>
      <c r="H129" s="87"/>
    </row>
    <row r="130" spans="1:8" ht="26.25" customHeight="1">
      <c r="A130" s="90"/>
      <c r="B130" s="22">
        <v>2021</v>
      </c>
      <c r="C130" s="34">
        <f>E130</f>
        <v>320</v>
      </c>
      <c r="D130" s="23"/>
      <c r="E130" s="36">
        <v>320</v>
      </c>
      <c r="F130" s="23"/>
      <c r="G130" s="87"/>
      <c r="H130" s="87"/>
    </row>
    <row r="131" spans="1:8" ht="26.25" customHeight="1">
      <c r="A131" s="85"/>
      <c r="B131" s="22">
        <v>2022</v>
      </c>
      <c r="C131" s="34">
        <f t="shared" si="3"/>
        <v>320</v>
      </c>
      <c r="D131" s="23"/>
      <c r="E131" s="36">
        <v>320</v>
      </c>
      <c r="F131" s="23"/>
      <c r="G131" s="87"/>
      <c r="H131" s="87"/>
    </row>
    <row r="132" spans="1:8" ht="26.25" customHeight="1">
      <c r="A132" s="84"/>
      <c r="B132" s="22">
        <v>2023</v>
      </c>
      <c r="C132" s="34">
        <f>E132</f>
        <v>320</v>
      </c>
      <c r="D132" s="23"/>
      <c r="E132" s="36">
        <v>320</v>
      </c>
      <c r="F132" s="23"/>
      <c r="G132" s="88"/>
      <c r="H132" s="87"/>
    </row>
    <row r="133" spans="1:8" ht="48" customHeight="1">
      <c r="A133" s="83" t="s">
        <v>57</v>
      </c>
      <c r="B133" s="22">
        <v>2020</v>
      </c>
      <c r="C133" s="34">
        <f t="shared" si="3"/>
        <v>130.5</v>
      </c>
      <c r="D133" s="23"/>
      <c r="E133" s="36">
        <v>130.5</v>
      </c>
      <c r="F133" s="23"/>
      <c r="G133" s="86" t="s">
        <v>21</v>
      </c>
      <c r="H133" s="87"/>
    </row>
    <row r="134" spans="1:8" ht="48" customHeight="1">
      <c r="A134" s="85"/>
      <c r="B134" s="22">
        <v>2021</v>
      </c>
      <c r="C134" s="34">
        <f t="shared" si="3"/>
        <v>115.5</v>
      </c>
      <c r="D134" s="23"/>
      <c r="E134" s="36">
        <v>115.5</v>
      </c>
      <c r="F134" s="23"/>
      <c r="G134" s="87"/>
      <c r="H134" s="87"/>
    </row>
    <row r="135" spans="1:8" ht="48" customHeight="1">
      <c r="A135" s="85"/>
      <c r="B135" s="22">
        <v>2022</v>
      </c>
      <c r="C135" s="34">
        <f t="shared" si="3"/>
        <v>0</v>
      </c>
      <c r="D135" s="23"/>
      <c r="E135" s="36">
        <v>0</v>
      </c>
      <c r="F135" s="23"/>
      <c r="G135" s="87"/>
      <c r="H135" s="87"/>
    </row>
    <row r="136" spans="1:8" ht="48" customHeight="1">
      <c r="A136" s="84"/>
      <c r="B136" s="22">
        <v>2023</v>
      </c>
      <c r="C136" s="34">
        <f>E136</f>
        <v>0</v>
      </c>
      <c r="D136" s="23"/>
      <c r="E136" s="36">
        <v>0</v>
      </c>
      <c r="F136" s="23"/>
      <c r="G136" s="88"/>
      <c r="H136" s="87"/>
    </row>
    <row r="137" spans="1:8" ht="48" customHeight="1">
      <c r="A137" s="83" t="s">
        <v>58</v>
      </c>
      <c r="B137" s="22">
        <v>2019</v>
      </c>
      <c r="C137" s="34">
        <f t="shared" si="3"/>
        <v>555</v>
      </c>
      <c r="D137" s="23"/>
      <c r="E137" s="36">
        <v>555</v>
      </c>
      <c r="F137" s="23"/>
      <c r="G137" s="41" t="s">
        <v>21</v>
      </c>
      <c r="H137" s="87"/>
    </row>
    <row r="138" spans="1:8" ht="48" customHeight="1">
      <c r="A138" s="84"/>
      <c r="B138" s="22">
        <v>2020</v>
      </c>
      <c r="C138" s="34">
        <f t="shared" si="3"/>
        <v>555</v>
      </c>
      <c r="D138" s="23"/>
      <c r="E138" s="36">
        <v>555</v>
      </c>
      <c r="F138" s="23"/>
      <c r="G138" s="41"/>
      <c r="H138" s="87"/>
    </row>
    <row r="139" spans="1:8" ht="116.25" customHeight="1">
      <c r="A139" s="42" t="s">
        <v>59</v>
      </c>
      <c r="B139" s="22">
        <v>2019</v>
      </c>
      <c r="C139" s="34">
        <f t="shared" si="3"/>
        <v>50</v>
      </c>
      <c r="D139" s="23"/>
      <c r="E139" s="36">
        <v>50</v>
      </c>
      <c r="F139" s="23"/>
      <c r="G139" s="41" t="s">
        <v>21</v>
      </c>
      <c r="H139" s="87"/>
    </row>
    <row r="140" spans="1:8" ht="98.25" customHeight="1">
      <c r="A140" s="42" t="s">
        <v>60</v>
      </c>
      <c r="B140" s="22">
        <v>2019</v>
      </c>
      <c r="C140" s="34">
        <f t="shared" si="3"/>
        <v>3874.918</v>
      </c>
      <c r="D140" s="23"/>
      <c r="E140" s="36">
        <v>3874.918</v>
      </c>
      <c r="F140" s="23"/>
      <c r="G140" s="41" t="s">
        <v>21</v>
      </c>
      <c r="H140" s="88"/>
    </row>
    <row r="141" spans="1:8" ht="27" customHeight="1">
      <c r="A141" s="32" t="s">
        <v>39</v>
      </c>
      <c r="B141" s="22" t="s">
        <v>88</v>
      </c>
      <c r="C141" s="35">
        <f aca="true" t="shared" si="4" ref="C141:C156">D141+E141+F141</f>
        <v>40992.882110000006</v>
      </c>
      <c r="D141" s="21"/>
      <c r="E141" s="35">
        <f>E142+E143+E144+E145+E146+E147+E148</f>
        <v>40992.882110000006</v>
      </c>
      <c r="F141" s="21"/>
      <c r="G141" s="12"/>
      <c r="H141" s="13"/>
    </row>
    <row r="142" spans="1:8" ht="23.25">
      <c r="A142" s="91" t="s">
        <v>54</v>
      </c>
      <c r="B142" s="22">
        <v>2017</v>
      </c>
      <c r="C142" s="35">
        <f t="shared" si="4"/>
        <v>4518.02234</v>
      </c>
      <c r="D142" s="21"/>
      <c r="E142" s="35">
        <f>E44+E51+E72+E86+E93+E114+E119+E100+E65+E58+E41+E107+E79+E126</f>
        <v>4518.02234</v>
      </c>
      <c r="F142" s="21"/>
      <c r="G142" s="12"/>
      <c r="H142" s="13"/>
    </row>
    <row r="143" spans="1:8" ht="23.25">
      <c r="A143" s="92"/>
      <c r="B143" s="22">
        <v>2018</v>
      </c>
      <c r="C143" s="35">
        <f t="shared" si="4"/>
        <v>4921.69784</v>
      </c>
      <c r="D143" s="21"/>
      <c r="E143" s="35">
        <f>E45+E52+E73+E87+E94+E115+E120+E66+E101+E108+E80+E59+E42+E127</f>
        <v>4921.69784</v>
      </c>
      <c r="F143" s="21"/>
      <c r="G143" s="12"/>
      <c r="H143" s="13"/>
    </row>
    <row r="144" spans="1:8" ht="23.25">
      <c r="A144" s="92"/>
      <c r="B144" s="22">
        <v>2019</v>
      </c>
      <c r="C144" s="35">
        <f t="shared" si="4"/>
        <v>9358.7567</v>
      </c>
      <c r="D144" s="21"/>
      <c r="E144" s="35">
        <f>E46+E53+E60+E67+E74+E81+E88+E95+E102+E109+E116+E121+E128+E137+E139+E140</f>
        <v>9358.7567</v>
      </c>
      <c r="F144" s="21"/>
      <c r="G144" s="14"/>
      <c r="H144" s="13"/>
    </row>
    <row r="145" spans="1:8" ht="23.25">
      <c r="A145" s="93"/>
      <c r="B145" s="22">
        <v>2020</v>
      </c>
      <c r="C145" s="35">
        <f t="shared" si="4"/>
        <v>6389.540229999999</v>
      </c>
      <c r="D145" s="21"/>
      <c r="E145" s="35">
        <f>E47+E54+E61+E68+E75+E82+E89+E96+E103+E110+E117+E122+E129+E133+E138</f>
        <v>6389.540229999999</v>
      </c>
      <c r="F145" s="21"/>
      <c r="G145" s="14"/>
      <c r="H145" s="13"/>
    </row>
    <row r="146" spans="1:8" ht="23.25">
      <c r="A146" s="93"/>
      <c r="B146" s="22">
        <v>2021</v>
      </c>
      <c r="C146" s="35">
        <f t="shared" si="4"/>
        <v>5369.955000000001</v>
      </c>
      <c r="D146" s="21"/>
      <c r="E146" s="35">
        <f>E48+E55+E62+E69+E76+E83+E90+E97+E104+E111+E118+E123+E130+E134</f>
        <v>5369.955000000001</v>
      </c>
      <c r="F146" s="21"/>
      <c r="G146" s="14"/>
      <c r="H146" s="13"/>
    </row>
    <row r="147" spans="1:8" ht="23.25">
      <c r="A147" s="93"/>
      <c r="B147" s="22">
        <v>2022</v>
      </c>
      <c r="C147" s="35">
        <f t="shared" si="4"/>
        <v>5217.455000000001</v>
      </c>
      <c r="D147" s="21"/>
      <c r="E147" s="35">
        <f>E49+E56+E70+E77+E84+E91+E98+E105+E112+E124+E131+E135</f>
        <v>5217.455000000001</v>
      </c>
      <c r="F147" s="21"/>
      <c r="G147" s="14"/>
      <c r="H147" s="13"/>
    </row>
    <row r="148" spans="1:8" ht="23.25">
      <c r="A148" s="94"/>
      <c r="B148" s="22">
        <v>2023</v>
      </c>
      <c r="C148" s="35">
        <f t="shared" si="4"/>
        <v>5217.455000000001</v>
      </c>
      <c r="D148" s="21"/>
      <c r="E148" s="35">
        <f>E50+E57+E71+E78+E85+E92+E99+E106+E113+E125+E132+E136</f>
        <v>5217.455000000001</v>
      </c>
      <c r="F148" s="21"/>
      <c r="G148" s="14"/>
      <c r="H148" s="13"/>
    </row>
    <row r="149" spans="1:8" ht="23.25">
      <c r="A149" s="33" t="s">
        <v>9</v>
      </c>
      <c r="B149" s="25" t="s">
        <v>88</v>
      </c>
      <c r="C149" s="35">
        <f t="shared" si="4"/>
        <v>40992.882110000006</v>
      </c>
      <c r="D149" s="26"/>
      <c r="E149" s="37">
        <f>E150+E151+E152+E153+E154+E155+E156</f>
        <v>40992.882110000006</v>
      </c>
      <c r="F149" s="26"/>
      <c r="G149" s="15"/>
      <c r="H149" s="16"/>
    </row>
    <row r="150" spans="1:8" ht="23.25">
      <c r="A150" s="123" t="s">
        <v>54</v>
      </c>
      <c r="B150" s="25">
        <v>2017</v>
      </c>
      <c r="C150" s="35">
        <f t="shared" si="4"/>
        <v>4518.02234</v>
      </c>
      <c r="D150" s="26"/>
      <c r="E150" s="37">
        <f>E19+E20+E142</f>
        <v>4518.02234</v>
      </c>
      <c r="F150" s="26"/>
      <c r="G150" s="15"/>
      <c r="H150" s="16"/>
    </row>
    <row r="151" spans="1:8" ht="23.25">
      <c r="A151" s="124"/>
      <c r="B151" s="25">
        <v>2018</v>
      </c>
      <c r="C151" s="35">
        <f t="shared" si="4"/>
        <v>4921.69784</v>
      </c>
      <c r="D151" s="26"/>
      <c r="E151" s="37">
        <f>E21+E22+E143</f>
        <v>4921.69784</v>
      </c>
      <c r="F151" s="26"/>
      <c r="G151" s="15"/>
      <c r="H151" s="16"/>
    </row>
    <row r="152" spans="1:8" ht="23.25">
      <c r="A152" s="124"/>
      <c r="B152" s="25">
        <v>2019</v>
      </c>
      <c r="C152" s="35">
        <f t="shared" si="4"/>
        <v>9358.7567</v>
      </c>
      <c r="D152" s="26"/>
      <c r="E152" s="37">
        <f>E23+E24+E144</f>
        <v>9358.7567</v>
      </c>
      <c r="F152" s="26"/>
      <c r="G152" s="15"/>
      <c r="H152" s="16"/>
    </row>
    <row r="153" spans="1:8" ht="23.25">
      <c r="A153" s="124"/>
      <c r="B153" s="25">
        <v>2020</v>
      </c>
      <c r="C153" s="35">
        <f t="shared" si="4"/>
        <v>6389.540229999999</v>
      </c>
      <c r="D153" s="26"/>
      <c r="E153" s="37">
        <f>E24+E25+E145</f>
        <v>6389.540229999999</v>
      </c>
      <c r="F153" s="26"/>
      <c r="G153" s="15"/>
      <c r="H153" s="16"/>
    </row>
    <row r="154" spans="1:8" ht="23.25">
      <c r="A154" s="124"/>
      <c r="B154" s="25">
        <v>2021</v>
      </c>
      <c r="C154" s="35">
        <f t="shared" si="4"/>
        <v>5369.955000000001</v>
      </c>
      <c r="D154" s="26"/>
      <c r="E154" s="37">
        <f>E146+E26</f>
        <v>5369.955000000001</v>
      </c>
      <c r="F154" s="26"/>
      <c r="G154" s="15"/>
      <c r="H154" s="16"/>
    </row>
    <row r="155" spans="1:8" ht="23.25">
      <c r="A155" s="88"/>
      <c r="B155" s="25">
        <v>2022</v>
      </c>
      <c r="C155" s="35">
        <f t="shared" si="4"/>
        <v>5217.455000000001</v>
      </c>
      <c r="D155" s="26"/>
      <c r="E155" s="37">
        <f>E147+E27</f>
        <v>5217.455000000001</v>
      </c>
      <c r="F155" s="26"/>
      <c r="G155" s="15"/>
      <c r="H155" s="16"/>
    </row>
    <row r="156" spans="1:8" ht="23.25">
      <c r="A156" s="63"/>
      <c r="B156" s="25">
        <v>2023</v>
      </c>
      <c r="C156" s="35">
        <f t="shared" si="4"/>
        <v>5217.455000000001</v>
      </c>
      <c r="D156" s="26"/>
      <c r="E156" s="37">
        <f>E148+E28</f>
        <v>5217.455000000001</v>
      </c>
      <c r="F156" s="26"/>
      <c r="G156" s="15"/>
      <c r="H156" s="62"/>
    </row>
    <row r="157" spans="1:7" ht="15">
      <c r="A157" s="7"/>
      <c r="B157" s="8"/>
      <c r="C157" s="8"/>
      <c r="D157" s="8"/>
      <c r="E157" s="8"/>
      <c r="F157" s="8"/>
      <c r="G157" s="8"/>
    </row>
    <row r="158" ht="15.75">
      <c r="A158" s="9" t="s">
        <v>56</v>
      </c>
    </row>
    <row r="160" ht="15">
      <c r="E160" s="6"/>
    </row>
  </sheetData>
  <sheetProtection/>
  <mergeCells count="75">
    <mergeCell ref="G35:G37"/>
    <mergeCell ref="H44:H121"/>
    <mergeCell ref="H32:H34"/>
    <mergeCell ref="H29:H31"/>
    <mergeCell ref="A19:A28"/>
    <mergeCell ref="H19:H28"/>
    <mergeCell ref="G44:G50"/>
    <mergeCell ref="A51:A57"/>
    <mergeCell ref="A58:A64"/>
    <mergeCell ref="G58:G64"/>
    <mergeCell ref="A150:A155"/>
    <mergeCell ref="A29:A31"/>
    <mergeCell ref="G29:G31"/>
    <mergeCell ref="A40:H40"/>
    <mergeCell ref="A32:A34"/>
    <mergeCell ref="H41:H43"/>
    <mergeCell ref="G32:G34"/>
    <mergeCell ref="H122:H140"/>
    <mergeCell ref="A39:H39"/>
    <mergeCell ref="A44:A50"/>
    <mergeCell ref="A8:H8"/>
    <mergeCell ref="H5:H7"/>
    <mergeCell ref="D5:F5"/>
    <mergeCell ref="A41:A43"/>
    <mergeCell ref="A13:H13"/>
    <mergeCell ref="A11:H11"/>
    <mergeCell ref="B21:B22"/>
    <mergeCell ref="B23:B24"/>
    <mergeCell ref="A14:H14"/>
    <mergeCell ref="A35:A37"/>
    <mergeCell ref="C1:L1"/>
    <mergeCell ref="H35:H37"/>
    <mergeCell ref="A38:H38"/>
    <mergeCell ref="G41:G43"/>
    <mergeCell ref="G15:G18"/>
    <mergeCell ref="H15:H18"/>
    <mergeCell ref="C5:C7"/>
    <mergeCell ref="A10:H10"/>
    <mergeCell ref="A5:A7"/>
    <mergeCell ref="A3:H3"/>
    <mergeCell ref="G2:L2"/>
    <mergeCell ref="A12:H12"/>
    <mergeCell ref="A15:A18"/>
    <mergeCell ref="B19:B20"/>
    <mergeCell ref="F6:F7"/>
    <mergeCell ref="A9:H9"/>
    <mergeCell ref="G5:G7"/>
    <mergeCell ref="A4:H4"/>
    <mergeCell ref="B5:B7"/>
    <mergeCell ref="D6:E6"/>
    <mergeCell ref="G51:G57"/>
    <mergeCell ref="A65:A71"/>
    <mergeCell ref="G65:G71"/>
    <mergeCell ref="A72:A78"/>
    <mergeCell ref="G72:G78"/>
    <mergeCell ref="A79:A85"/>
    <mergeCell ref="G79:G85"/>
    <mergeCell ref="G126:G132"/>
    <mergeCell ref="G114:G118"/>
    <mergeCell ref="A86:A92"/>
    <mergeCell ref="G86:G92"/>
    <mergeCell ref="A93:A99"/>
    <mergeCell ref="G93:G99"/>
    <mergeCell ref="A100:A106"/>
    <mergeCell ref="G100:G106"/>
    <mergeCell ref="A137:A138"/>
    <mergeCell ref="A133:A136"/>
    <mergeCell ref="G133:G136"/>
    <mergeCell ref="A114:A118"/>
    <mergeCell ref="A142:A148"/>
    <mergeCell ref="A107:A113"/>
    <mergeCell ref="G107:G113"/>
    <mergeCell ref="A119:A125"/>
    <mergeCell ref="G119:G125"/>
    <mergeCell ref="A126:A132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  <ignoredErrors>
    <ignoredError sqref="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workbookViewId="0" topLeftCell="A1">
      <selection activeCell="B1" sqref="B1:H1"/>
    </sheetView>
  </sheetViews>
  <sheetFormatPr defaultColWidth="9.140625" defaultRowHeight="15"/>
  <cols>
    <col min="1" max="1" width="70.8515625" style="0" customWidth="1"/>
    <col min="2" max="2" width="11.28125" style="0" customWidth="1"/>
    <col min="3" max="3" width="18.28125" style="0" customWidth="1"/>
    <col min="4" max="4" width="12.140625" style="0" customWidth="1"/>
    <col min="5" max="5" width="19.00390625" style="0" customWidth="1"/>
    <col min="6" max="6" width="11.00390625" style="0" customWidth="1"/>
    <col min="7" max="7" width="27.140625" style="0" customWidth="1"/>
    <col min="8" max="8" width="86.421875" style="0" customWidth="1"/>
  </cols>
  <sheetData>
    <row r="1" spans="1:14" ht="23.25">
      <c r="A1" s="43"/>
      <c r="B1" s="130" t="s">
        <v>106</v>
      </c>
      <c r="C1" s="131"/>
      <c r="D1" s="131"/>
      <c r="E1" s="131"/>
      <c r="F1" s="131"/>
      <c r="G1" s="131"/>
      <c r="H1" s="131"/>
      <c r="I1" s="43"/>
      <c r="J1" s="43"/>
      <c r="K1" s="43"/>
      <c r="L1" s="43"/>
      <c r="M1" s="43"/>
      <c r="N1" s="43"/>
    </row>
    <row r="2" spans="1:14" ht="23.25">
      <c r="A2" s="43"/>
      <c r="B2" s="43"/>
      <c r="C2" s="132"/>
      <c r="D2" s="132"/>
      <c r="E2" s="132"/>
      <c r="F2" s="132"/>
      <c r="G2" s="132"/>
      <c r="H2" s="132"/>
      <c r="I2" s="43"/>
      <c r="J2" s="43"/>
      <c r="K2" s="43"/>
      <c r="L2" s="43"/>
      <c r="M2" s="43"/>
      <c r="N2" s="43"/>
    </row>
    <row r="3" spans="1:14" ht="23.25">
      <c r="A3" s="133" t="s">
        <v>61</v>
      </c>
      <c r="B3" s="133"/>
      <c r="C3" s="133"/>
      <c r="D3" s="133"/>
      <c r="E3" s="133"/>
      <c r="F3" s="133"/>
      <c r="G3" s="133"/>
      <c r="H3" s="133"/>
      <c r="I3" s="43"/>
      <c r="J3" s="43"/>
      <c r="K3" s="43"/>
      <c r="L3" s="43"/>
      <c r="M3" s="43"/>
      <c r="N3" s="43"/>
    </row>
    <row r="4" spans="1:14" ht="23.25">
      <c r="A4" s="134"/>
      <c r="B4" s="134"/>
      <c r="C4" s="134"/>
      <c r="D4" s="134"/>
      <c r="E4" s="134"/>
      <c r="F4" s="134"/>
      <c r="G4" s="134"/>
      <c r="H4" s="134"/>
      <c r="I4" s="43"/>
      <c r="J4" s="43"/>
      <c r="K4" s="43"/>
      <c r="L4" s="43"/>
      <c r="M4" s="43"/>
      <c r="N4" s="43"/>
    </row>
    <row r="5" spans="1:14" ht="23.25">
      <c r="A5" s="115" t="s">
        <v>0</v>
      </c>
      <c r="B5" s="115" t="s">
        <v>62</v>
      </c>
      <c r="C5" s="115" t="s">
        <v>63</v>
      </c>
      <c r="D5" s="115" t="s">
        <v>1</v>
      </c>
      <c r="E5" s="115"/>
      <c r="F5" s="115"/>
      <c r="G5" s="115" t="s">
        <v>2</v>
      </c>
      <c r="H5" s="115" t="s">
        <v>15</v>
      </c>
      <c r="I5" s="43"/>
      <c r="J5" s="43"/>
      <c r="K5" s="43"/>
      <c r="L5" s="43"/>
      <c r="M5" s="43"/>
      <c r="N5" s="43"/>
    </row>
    <row r="6" spans="1:14" ht="23.25">
      <c r="A6" s="115"/>
      <c r="B6" s="115"/>
      <c r="C6" s="115"/>
      <c r="D6" s="127" t="s">
        <v>12</v>
      </c>
      <c r="E6" s="127"/>
      <c r="F6" s="115" t="s">
        <v>64</v>
      </c>
      <c r="G6" s="115"/>
      <c r="H6" s="115"/>
      <c r="I6" s="43"/>
      <c r="J6" s="43"/>
      <c r="K6" s="43"/>
      <c r="L6" s="43"/>
      <c r="M6" s="43"/>
      <c r="N6" s="43"/>
    </row>
    <row r="7" spans="1:14" ht="186">
      <c r="A7" s="115"/>
      <c r="B7" s="115"/>
      <c r="C7" s="115"/>
      <c r="D7" s="19" t="s">
        <v>65</v>
      </c>
      <c r="E7" s="19" t="s">
        <v>66</v>
      </c>
      <c r="F7" s="115"/>
      <c r="G7" s="115"/>
      <c r="H7" s="115"/>
      <c r="I7" s="43"/>
      <c r="J7" s="43"/>
      <c r="K7" s="43"/>
      <c r="L7" s="43"/>
      <c r="M7" s="43"/>
      <c r="N7" s="43"/>
    </row>
    <row r="8" spans="1:14" ht="23.25">
      <c r="A8" s="135" t="s">
        <v>67</v>
      </c>
      <c r="B8" s="136"/>
      <c r="C8" s="136"/>
      <c r="D8" s="136"/>
      <c r="E8" s="136"/>
      <c r="F8" s="136"/>
      <c r="G8" s="136"/>
      <c r="H8" s="137"/>
      <c r="I8" s="43"/>
      <c r="J8" s="43"/>
      <c r="K8" s="43"/>
      <c r="L8" s="43"/>
      <c r="M8" s="43"/>
      <c r="N8" s="43"/>
    </row>
    <row r="9" spans="1:14" ht="23.25">
      <c r="A9" s="106" t="s">
        <v>85</v>
      </c>
      <c r="B9" s="106"/>
      <c r="C9" s="106"/>
      <c r="D9" s="106"/>
      <c r="E9" s="106"/>
      <c r="F9" s="106"/>
      <c r="G9" s="106"/>
      <c r="H9" s="106"/>
      <c r="I9" s="43"/>
      <c r="J9" s="43"/>
      <c r="K9" s="43"/>
      <c r="L9" s="43"/>
      <c r="M9" s="43"/>
      <c r="N9" s="43"/>
    </row>
    <row r="10" spans="1:14" ht="23.25">
      <c r="A10" s="106" t="s">
        <v>68</v>
      </c>
      <c r="B10" s="106"/>
      <c r="C10" s="106"/>
      <c r="D10" s="106"/>
      <c r="E10" s="106"/>
      <c r="F10" s="106"/>
      <c r="G10" s="106"/>
      <c r="H10" s="106"/>
      <c r="I10" s="43"/>
      <c r="J10" s="43"/>
      <c r="K10" s="43"/>
      <c r="L10" s="43"/>
      <c r="M10" s="43"/>
      <c r="N10" s="43"/>
    </row>
    <row r="11" spans="1:14" ht="23.25">
      <c r="A11" s="106" t="s">
        <v>69</v>
      </c>
      <c r="B11" s="106"/>
      <c r="C11" s="106"/>
      <c r="D11" s="106"/>
      <c r="E11" s="106"/>
      <c r="F11" s="106"/>
      <c r="G11" s="106"/>
      <c r="H11" s="106"/>
      <c r="I11" s="43"/>
      <c r="J11" s="43"/>
      <c r="K11" s="43"/>
      <c r="L11" s="43"/>
      <c r="M11" s="43"/>
      <c r="N11" s="43"/>
    </row>
    <row r="12" spans="1:14" ht="23.25">
      <c r="A12" s="142" t="s">
        <v>70</v>
      </c>
      <c r="B12" s="142"/>
      <c r="C12" s="142"/>
      <c r="D12" s="142"/>
      <c r="E12" s="142"/>
      <c r="F12" s="142"/>
      <c r="G12" s="142"/>
      <c r="H12" s="142"/>
      <c r="I12" s="43"/>
      <c r="J12" s="43"/>
      <c r="K12" s="43"/>
      <c r="L12" s="43"/>
      <c r="M12" s="43"/>
      <c r="N12" s="43"/>
    </row>
    <row r="13" spans="1:14" ht="23.25">
      <c r="A13" s="142" t="s">
        <v>71</v>
      </c>
      <c r="B13" s="142"/>
      <c r="C13" s="142"/>
      <c r="D13" s="142"/>
      <c r="E13" s="142"/>
      <c r="F13" s="142"/>
      <c r="G13" s="142"/>
      <c r="H13" s="142"/>
      <c r="I13" s="43"/>
      <c r="J13" s="43"/>
      <c r="K13" s="43"/>
      <c r="L13" s="43"/>
      <c r="M13" s="43"/>
      <c r="N13" s="43"/>
    </row>
    <row r="14" spans="1:14" ht="23.25">
      <c r="A14" s="142" t="s">
        <v>72</v>
      </c>
      <c r="B14" s="142"/>
      <c r="C14" s="142"/>
      <c r="D14" s="142"/>
      <c r="E14" s="142"/>
      <c r="F14" s="142"/>
      <c r="G14" s="142"/>
      <c r="H14" s="142"/>
      <c r="I14" s="43"/>
      <c r="J14" s="43"/>
      <c r="K14" s="43"/>
      <c r="L14" s="43"/>
      <c r="M14" s="43"/>
      <c r="N14" s="43"/>
    </row>
    <row r="15" spans="1:14" ht="23.25">
      <c r="A15" s="142" t="s">
        <v>73</v>
      </c>
      <c r="B15" s="142"/>
      <c r="C15" s="142"/>
      <c r="D15" s="142"/>
      <c r="E15" s="142"/>
      <c r="F15" s="142"/>
      <c r="G15" s="142"/>
      <c r="H15" s="142"/>
      <c r="I15" s="43"/>
      <c r="J15" s="43"/>
      <c r="K15" s="43"/>
      <c r="L15" s="43"/>
      <c r="M15" s="43"/>
      <c r="N15" s="43"/>
    </row>
    <row r="16" spans="1:14" ht="23.25">
      <c r="A16" s="138" t="s">
        <v>86</v>
      </c>
      <c r="B16" s="44">
        <v>2017</v>
      </c>
      <c r="C16" s="45">
        <f>F16+E16+D16</f>
        <v>229</v>
      </c>
      <c r="D16" s="46"/>
      <c r="E16" s="47">
        <v>229</v>
      </c>
      <c r="F16" s="46"/>
      <c r="G16" s="143" t="s">
        <v>21</v>
      </c>
      <c r="H16" s="143" t="s">
        <v>74</v>
      </c>
      <c r="I16" s="43"/>
      <c r="J16" s="43"/>
      <c r="K16" s="43"/>
      <c r="L16" s="43"/>
      <c r="M16" s="43"/>
      <c r="N16" s="43"/>
    </row>
    <row r="17" spans="1:14" ht="23.25">
      <c r="A17" s="139"/>
      <c r="B17" s="44">
        <v>2018</v>
      </c>
      <c r="C17" s="45">
        <f aca="true" t="shared" si="0" ref="C17:C45">D17+E17+F17</f>
        <v>92.476</v>
      </c>
      <c r="D17" s="48"/>
      <c r="E17" s="49">
        <v>92.476</v>
      </c>
      <c r="F17" s="46"/>
      <c r="G17" s="144"/>
      <c r="H17" s="144"/>
      <c r="I17" s="43"/>
      <c r="J17" s="43"/>
      <c r="K17" s="43"/>
      <c r="L17" s="43"/>
      <c r="M17" s="43"/>
      <c r="N17" s="43"/>
    </row>
    <row r="18" spans="1:14" ht="23.25">
      <c r="A18" s="139"/>
      <c r="B18" s="44">
        <v>2019</v>
      </c>
      <c r="C18" s="45">
        <f t="shared" si="0"/>
        <v>0</v>
      </c>
      <c r="D18" s="46"/>
      <c r="E18" s="47">
        <v>0</v>
      </c>
      <c r="F18" s="46"/>
      <c r="G18" s="144"/>
      <c r="H18" s="144"/>
      <c r="I18" s="43"/>
      <c r="J18" s="43"/>
      <c r="K18" s="43"/>
      <c r="L18" s="43"/>
      <c r="M18" s="43"/>
      <c r="N18" s="43"/>
    </row>
    <row r="19" spans="1:14" ht="23.25">
      <c r="A19" s="140"/>
      <c r="B19" s="44">
        <v>2020</v>
      </c>
      <c r="C19" s="45">
        <f t="shared" si="0"/>
        <v>0</v>
      </c>
      <c r="D19" s="46"/>
      <c r="E19" s="47">
        <v>0</v>
      </c>
      <c r="F19" s="46"/>
      <c r="G19" s="145"/>
      <c r="H19" s="145"/>
      <c r="I19" s="43"/>
      <c r="J19" s="43"/>
      <c r="K19" s="43"/>
      <c r="L19" s="43"/>
      <c r="M19" s="43"/>
      <c r="N19" s="43"/>
    </row>
    <row r="20" spans="1:14" ht="23.25">
      <c r="A20" s="140"/>
      <c r="B20" s="44">
        <v>2021</v>
      </c>
      <c r="C20" s="45">
        <f t="shared" si="0"/>
        <v>0</v>
      </c>
      <c r="D20" s="46"/>
      <c r="E20" s="47">
        <v>0</v>
      </c>
      <c r="F20" s="46"/>
      <c r="G20" s="145"/>
      <c r="H20" s="145"/>
      <c r="I20" s="43"/>
      <c r="J20" s="43"/>
      <c r="K20" s="43"/>
      <c r="L20" s="43"/>
      <c r="M20" s="43"/>
      <c r="N20" s="43"/>
    </row>
    <row r="21" spans="1:14" ht="23.25">
      <c r="A21" s="140"/>
      <c r="B21" s="44">
        <v>2022</v>
      </c>
      <c r="C21" s="45">
        <f t="shared" si="0"/>
        <v>0</v>
      </c>
      <c r="D21" s="46"/>
      <c r="E21" s="47">
        <v>0</v>
      </c>
      <c r="F21" s="46"/>
      <c r="G21" s="145"/>
      <c r="H21" s="145"/>
      <c r="I21" s="43"/>
      <c r="J21" s="43"/>
      <c r="K21" s="43"/>
      <c r="L21" s="43"/>
      <c r="M21" s="43"/>
      <c r="N21" s="43"/>
    </row>
    <row r="22" spans="1:14" ht="23.25">
      <c r="A22" s="141"/>
      <c r="B22" s="44">
        <v>2023</v>
      </c>
      <c r="C22" s="45">
        <f>D22+E22+F22</f>
        <v>0</v>
      </c>
      <c r="D22" s="46"/>
      <c r="E22" s="47">
        <v>0</v>
      </c>
      <c r="F22" s="46"/>
      <c r="G22" s="94"/>
      <c r="H22" s="94"/>
      <c r="I22" s="43"/>
      <c r="J22" s="43"/>
      <c r="K22" s="43"/>
      <c r="L22" s="43"/>
      <c r="M22" s="43"/>
      <c r="N22" s="43"/>
    </row>
    <row r="23" spans="1:14" ht="23.25">
      <c r="A23" s="138" t="s">
        <v>75</v>
      </c>
      <c r="B23" s="44">
        <v>2017</v>
      </c>
      <c r="C23" s="45">
        <f t="shared" si="0"/>
        <v>26.72936</v>
      </c>
      <c r="D23" s="46"/>
      <c r="E23" s="47">
        <v>26.72936</v>
      </c>
      <c r="F23" s="46"/>
      <c r="G23" s="143" t="s">
        <v>3</v>
      </c>
      <c r="H23" s="143" t="s">
        <v>76</v>
      </c>
      <c r="I23" s="43"/>
      <c r="J23" s="43"/>
      <c r="K23" s="43"/>
      <c r="L23" s="43"/>
      <c r="M23" s="43"/>
      <c r="N23" s="43"/>
    </row>
    <row r="24" spans="1:14" ht="23.25">
      <c r="A24" s="139"/>
      <c r="B24" s="44">
        <v>2018</v>
      </c>
      <c r="C24" s="45">
        <f t="shared" si="0"/>
        <v>26.72936</v>
      </c>
      <c r="D24" s="48"/>
      <c r="E24" s="50">
        <v>26.72936</v>
      </c>
      <c r="F24" s="46"/>
      <c r="G24" s="144"/>
      <c r="H24" s="144"/>
      <c r="I24" s="43"/>
      <c r="J24" s="43"/>
      <c r="K24" s="43"/>
      <c r="L24" s="43"/>
      <c r="M24" s="43"/>
      <c r="N24" s="43"/>
    </row>
    <row r="25" spans="1:14" ht="23.25">
      <c r="A25" s="139"/>
      <c r="B25" s="44">
        <v>2019</v>
      </c>
      <c r="C25" s="45">
        <f t="shared" si="0"/>
        <v>27.1824</v>
      </c>
      <c r="D25" s="46"/>
      <c r="E25" s="47">
        <v>27.1824</v>
      </c>
      <c r="F25" s="46"/>
      <c r="G25" s="144"/>
      <c r="H25" s="144"/>
      <c r="I25" s="43"/>
      <c r="J25" s="43"/>
      <c r="K25" s="43"/>
      <c r="L25" s="43"/>
      <c r="M25" s="43"/>
      <c r="N25" s="43"/>
    </row>
    <row r="26" spans="1:14" ht="23.25">
      <c r="A26" s="140"/>
      <c r="B26" s="44">
        <v>2020</v>
      </c>
      <c r="C26" s="45">
        <f t="shared" si="0"/>
        <v>27.1824</v>
      </c>
      <c r="D26" s="46"/>
      <c r="E26" s="47">
        <v>27.1824</v>
      </c>
      <c r="F26" s="46"/>
      <c r="G26" s="145"/>
      <c r="H26" s="145"/>
      <c r="I26" s="43"/>
      <c r="J26" s="43"/>
      <c r="K26" s="43"/>
      <c r="L26" s="43"/>
      <c r="M26" s="43"/>
      <c r="N26" s="43"/>
    </row>
    <row r="27" spans="1:14" ht="23.25">
      <c r="A27" s="140"/>
      <c r="B27" s="44">
        <v>2021</v>
      </c>
      <c r="C27" s="45">
        <f>D27+E27+F27</f>
        <v>35</v>
      </c>
      <c r="D27" s="46"/>
      <c r="E27" s="47">
        <v>35</v>
      </c>
      <c r="F27" s="46"/>
      <c r="G27" s="145"/>
      <c r="H27" s="145"/>
      <c r="I27" s="43"/>
      <c r="J27" s="43"/>
      <c r="K27" s="43"/>
      <c r="L27" s="43"/>
      <c r="M27" s="43"/>
      <c r="N27" s="43"/>
    </row>
    <row r="28" spans="1:14" ht="23.25">
      <c r="A28" s="140"/>
      <c r="B28" s="44">
        <v>2022</v>
      </c>
      <c r="C28" s="45">
        <f t="shared" si="0"/>
        <v>35</v>
      </c>
      <c r="D28" s="46"/>
      <c r="E28" s="47">
        <v>35</v>
      </c>
      <c r="F28" s="46"/>
      <c r="G28" s="145"/>
      <c r="H28" s="145"/>
      <c r="I28" s="43"/>
      <c r="J28" s="43"/>
      <c r="K28" s="43"/>
      <c r="L28" s="43"/>
      <c r="M28" s="43"/>
      <c r="N28" s="43"/>
    </row>
    <row r="29" spans="1:14" ht="23.25">
      <c r="A29" s="141"/>
      <c r="B29" s="44">
        <v>2023</v>
      </c>
      <c r="C29" s="45">
        <f>D29+E29+F29</f>
        <v>35</v>
      </c>
      <c r="D29" s="46"/>
      <c r="E29" s="47">
        <v>35</v>
      </c>
      <c r="F29" s="46"/>
      <c r="G29" s="94"/>
      <c r="H29" s="94"/>
      <c r="I29" s="43"/>
      <c r="J29" s="43"/>
      <c r="K29" s="43"/>
      <c r="L29" s="43"/>
      <c r="M29" s="43"/>
      <c r="N29" s="43"/>
    </row>
    <row r="30" spans="1:14" ht="23.25">
      <c r="A30" s="149" t="s">
        <v>77</v>
      </c>
      <c r="B30" s="44">
        <v>2017</v>
      </c>
      <c r="C30" s="45">
        <f t="shared" si="0"/>
        <v>0</v>
      </c>
      <c r="D30" s="46"/>
      <c r="E30" s="47">
        <v>0</v>
      </c>
      <c r="F30" s="46"/>
      <c r="G30" s="115" t="s">
        <v>78</v>
      </c>
      <c r="H30" s="115" t="s">
        <v>79</v>
      </c>
      <c r="I30" s="43"/>
      <c r="J30" s="43"/>
      <c r="K30" s="43"/>
      <c r="L30" s="43"/>
      <c r="M30" s="43"/>
      <c r="N30" s="43"/>
    </row>
    <row r="31" spans="1:14" ht="23.25">
      <c r="A31" s="149"/>
      <c r="B31" s="44">
        <v>2018</v>
      </c>
      <c r="C31" s="45">
        <f t="shared" si="0"/>
        <v>0</v>
      </c>
      <c r="D31" s="46"/>
      <c r="E31" s="47">
        <v>0</v>
      </c>
      <c r="F31" s="46"/>
      <c r="G31" s="115"/>
      <c r="H31" s="115"/>
      <c r="I31" s="43"/>
      <c r="J31" s="43"/>
      <c r="K31" s="43"/>
      <c r="L31" s="43"/>
      <c r="M31" s="43"/>
      <c r="N31" s="43"/>
    </row>
    <row r="32" spans="1:14" ht="23.25">
      <c r="A32" s="149"/>
      <c r="B32" s="44">
        <v>2019</v>
      </c>
      <c r="C32" s="45">
        <f t="shared" si="0"/>
        <v>0</v>
      </c>
      <c r="D32" s="46"/>
      <c r="E32" s="47">
        <v>0</v>
      </c>
      <c r="F32" s="46"/>
      <c r="G32" s="115"/>
      <c r="H32" s="115"/>
      <c r="I32" s="43"/>
      <c r="J32" s="43"/>
      <c r="K32" s="43"/>
      <c r="L32" s="43"/>
      <c r="M32" s="43"/>
      <c r="N32" s="43"/>
    </row>
    <row r="33" spans="1:14" ht="23.25">
      <c r="A33" s="122" t="s">
        <v>80</v>
      </c>
      <c r="B33" s="17">
        <v>2017</v>
      </c>
      <c r="C33" s="51">
        <f t="shared" si="0"/>
        <v>0</v>
      </c>
      <c r="D33" s="52"/>
      <c r="E33" s="53">
        <v>0</v>
      </c>
      <c r="F33" s="52"/>
      <c r="G33" s="115" t="s">
        <v>78</v>
      </c>
      <c r="H33" s="115" t="s">
        <v>81</v>
      </c>
      <c r="I33" s="43"/>
      <c r="J33" s="43"/>
      <c r="K33" s="43"/>
      <c r="L33" s="43"/>
      <c r="M33" s="43"/>
      <c r="N33" s="43"/>
    </row>
    <row r="34" spans="1:14" ht="23.25">
      <c r="A34" s="122"/>
      <c r="B34" s="17">
        <v>2018</v>
      </c>
      <c r="C34" s="54">
        <f t="shared" si="0"/>
        <v>0</v>
      </c>
      <c r="D34" s="55"/>
      <c r="E34" s="56">
        <v>0</v>
      </c>
      <c r="F34" s="52"/>
      <c r="G34" s="115"/>
      <c r="H34" s="115"/>
      <c r="I34" s="43"/>
      <c r="J34" s="43"/>
      <c r="K34" s="43"/>
      <c r="L34" s="43"/>
      <c r="M34" s="43"/>
      <c r="N34" s="43"/>
    </row>
    <row r="35" spans="1:14" ht="23.25">
      <c r="A35" s="122"/>
      <c r="B35" s="17">
        <v>2019</v>
      </c>
      <c r="C35" s="51">
        <f t="shared" si="0"/>
        <v>0</v>
      </c>
      <c r="D35" s="57"/>
      <c r="E35" s="53">
        <v>0</v>
      </c>
      <c r="F35" s="57"/>
      <c r="G35" s="115"/>
      <c r="H35" s="115"/>
      <c r="I35" s="43"/>
      <c r="J35" s="43"/>
      <c r="K35" s="43"/>
      <c r="L35" s="43"/>
      <c r="M35" s="43"/>
      <c r="N35" s="43"/>
    </row>
    <row r="36" spans="1:14" ht="23.25">
      <c r="A36" s="122" t="s">
        <v>82</v>
      </c>
      <c r="B36" s="17">
        <v>2017</v>
      </c>
      <c r="C36" s="53">
        <f t="shared" si="0"/>
        <v>0</v>
      </c>
      <c r="D36" s="52"/>
      <c r="E36" s="53">
        <v>0</v>
      </c>
      <c r="F36" s="52"/>
      <c r="G36" s="115" t="s">
        <v>78</v>
      </c>
      <c r="H36" s="115" t="s">
        <v>83</v>
      </c>
      <c r="I36" s="43"/>
      <c r="J36" s="43"/>
      <c r="K36" s="43"/>
      <c r="L36" s="43"/>
      <c r="M36" s="43"/>
      <c r="N36" s="43"/>
    </row>
    <row r="37" spans="1:14" ht="23.25">
      <c r="A37" s="122"/>
      <c r="B37" s="17">
        <v>2018</v>
      </c>
      <c r="C37" s="53">
        <f t="shared" si="0"/>
        <v>0</v>
      </c>
      <c r="D37" s="52"/>
      <c r="E37" s="53">
        <v>0</v>
      </c>
      <c r="F37" s="52"/>
      <c r="G37" s="115"/>
      <c r="H37" s="115"/>
      <c r="I37" s="43"/>
      <c r="J37" s="43"/>
      <c r="K37" s="43"/>
      <c r="L37" s="43"/>
      <c r="M37" s="43"/>
      <c r="N37" s="43"/>
    </row>
    <row r="38" spans="1:14" ht="175.5" customHeight="1">
      <c r="A38" s="122"/>
      <c r="B38" s="17">
        <v>2019</v>
      </c>
      <c r="C38" s="53">
        <f t="shared" si="0"/>
        <v>0</v>
      </c>
      <c r="D38" s="52"/>
      <c r="E38" s="53">
        <v>0</v>
      </c>
      <c r="F38" s="52"/>
      <c r="G38" s="115"/>
      <c r="H38" s="115"/>
      <c r="I38" s="43"/>
      <c r="J38" s="43"/>
      <c r="K38" s="43"/>
      <c r="L38" s="43"/>
      <c r="M38" s="43"/>
      <c r="N38" s="43"/>
    </row>
    <row r="39" spans="1:14" ht="46.5">
      <c r="A39" s="19" t="s">
        <v>89</v>
      </c>
      <c r="B39" s="17" t="s">
        <v>88</v>
      </c>
      <c r="C39" s="53">
        <f t="shared" si="0"/>
        <v>534.29952</v>
      </c>
      <c r="D39" s="52">
        <f>D40+D41+D45</f>
        <v>0</v>
      </c>
      <c r="E39" s="53">
        <f>E40+E41+E42+E43+E44+E45+E46</f>
        <v>534.29952</v>
      </c>
      <c r="F39" s="52"/>
      <c r="G39" s="19"/>
      <c r="H39" s="19"/>
      <c r="I39" s="43"/>
      <c r="J39" s="43"/>
      <c r="K39" s="43"/>
      <c r="L39" s="43"/>
      <c r="M39" s="43"/>
      <c r="N39" s="43"/>
    </row>
    <row r="40" spans="1:14" ht="23.25">
      <c r="A40" s="146" t="s">
        <v>84</v>
      </c>
      <c r="B40" s="17">
        <v>2017</v>
      </c>
      <c r="C40" s="53">
        <f t="shared" si="0"/>
        <v>255.72935999999999</v>
      </c>
      <c r="D40" s="58">
        <f>D16+D23+D30+D33+D36</f>
        <v>0</v>
      </c>
      <c r="E40" s="59">
        <f>E16+E23+E30+E33+E36</f>
        <v>255.72935999999999</v>
      </c>
      <c r="F40" s="58"/>
      <c r="G40" s="60"/>
      <c r="H40" s="60"/>
      <c r="I40" s="43"/>
      <c r="J40" s="43"/>
      <c r="K40" s="43"/>
      <c r="L40" s="43"/>
      <c r="M40" s="43"/>
      <c r="N40" s="43"/>
    </row>
    <row r="41" spans="1:14" ht="23.25">
      <c r="A41" s="147"/>
      <c r="B41" s="17">
        <v>2018</v>
      </c>
      <c r="C41" s="53">
        <f t="shared" si="0"/>
        <v>119.20536</v>
      </c>
      <c r="D41" s="58">
        <f>D17+D24+D31+D34+D37</f>
        <v>0</v>
      </c>
      <c r="E41" s="59">
        <f>E17+E24+E31+E34+E37</f>
        <v>119.20536</v>
      </c>
      <c r="F41" s="58"/>
      <c r="G41" s="60"/>
      <c r="H41" s="60"/>
      <c r="I41" s="43"/>
      <c r="J41" s="43"/>
      <c r="K41" s="43"/>
      <c r="L41" s="43"/>
      <c r="M41" s="43"/>
      <c r="N41" s="43"/>
    </row>
    <row r="42" spans="1:14" ht="23.25">
      <c r="A42" s="147"/>
      <c r="B42" s="17">
        <v>2019</v>
      </c>
      <c r="C42" s="53">
        <f t="shared" si="0"/>
        <v>27.1824</v>
      </c>
      <c r="D42" s="58">
        <f>D17+D24+D31+D34+D37</f>
        <v>0</v>
      </c>
      <c r="E42" s="59">
        <f>E18+E25+E32+E35+E38</f>
        <v>27.1824</v>
      </c>
      <c r="F42" s="58"/>
      <c r="G42" s="60"/>
      <c r="H42" s="60"/>
      <c r="I42" s="43"/>
      <c r="J42" s="43"/>
      <c r="K42" s="43"/>
      <c r="L42" s="43"/>
      <c r="M42" s="43"/>
      <c r="N42" s="43"/>
    </row>
    <row r="43" spans="1:14" ht="23.25">
      <c r="A43" s="147"/>
      <c r="B43" s="17">
        <v>2020</v>
      </c>
      <c r="C43" s="53">
        <f>D43+E43+F43</f>
        <v>27.1824</v>
      </c>
      <c r="D43" s="58">
        <f>D17+D24+D31+D34+D37</f>
        <v>0</v>
      </c>
      <c r="E43" s="59">
        <f>E19+E26</f>
        <v>27.1824</v>
      </c>
      <c r="F43" s="58"/>
      <c r="G43" s="60"/>
      <c r="H43" s="60"/>
      <c r="I43" s="43"/>
      <c r="J43" s="43"/>
      <c r="K43" s="43"/>
      <c r="L43" s="43"/>
      <c r="M43" s="43"/>
      <c r="N43" s="43"/>
    </row>
    <row r="44" spans="1:14" ht="23.25">
      <c r="A44" s="147"/>
      <c r="B44" s="17">
        <v>2021</v>
      </c>
      <c r="C44" s="53">
        <f>D44+E44+F44</f>
        <v>35</v>
      </c>
      <c r="D44" s="58">
        <f>D17+D24+D31+D34+D37</f>
        <v>0</v>
      </c>
      <c r="E44" s="59">
        <f>E20+E27</f>
        <v>35</v>
      </c>
      <c r="F44" s="58"/>
      <c r="G44" s="60"/>
      <c r="H44" s="60"/>
      <c r="I44" s="43"/>
      <c r="J44" s="43"/>
      <c r="K44" s="43"/>
      <c r="L44" s="43"/>
      <c r="M44" s="43"/>
      <c r="N44" s="43"/>
    </row>
    <row r="45" spans="1:14" ht="23.25">
      <c r="A45" s="147"/>
      <c r="B45" s="17">
        <v>2022</v>
      </c>
      <c r="C45" s="53">
        <f t="shared" si="0"/>
        <v>35</v>
      </c>
      <c r="D45" s="58">
        <f>D18+D25+D32+D35+D38</f>
        <v>0</v>
      </c>
      <c r="E45" s="59">
        <f>E21+E28</f>
        <v>35</v>
      </c>
      <c r="F45" s="58"/>
      <c r="G45" s="60"/>
      <c r="H45" s="60"/>
      <c r="I45" s="43"/>
      <c r="J45" s="43"/>
      <c r="K45" s="43"/>
      <c r="L45" s="43"/>
      <c r="M45" s="43"/>
      <c r="N45" s="43"/>
    </row>
    <row r="46" spans="1:14" ht="23.25">
      <c r="A46" s="148"/>
      <c r="B46" s="17">
        <v>2023</v>
      </c>
      <c r="C46" s="53">
        <f>D46+E46+F46</f>
        <v>35</v>
      </c>
      <c r="D46" s="52">
        <f>D47+D48+D52</f>
        <v>0</v>
      </c>
      <c r="E46" s="53">
        <f>E22+E29</f>
        <v>35</v>
      </c>
      <c r="F46" s="52"/>
      <c r="G46" s="19"/>
      <c r="H46" s="19"/>
      <c r="I46" s="43"/>
      <c r="J46" s="43"/>
      <c r="K46" s="43"/>
      <c r="L46" s="43"/>
      <c r="M46" s="43"/>
      <c r="N46" s="43"/>
    </row>
    <row r="47" spans="1:14" ht="23.25">
      <c r="A47" s="61" t="s">
        <v>56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23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</sheetData>
  <sheetProtection/>
  <mergeCells count="36">
    <mergeCell ref="A36:A38"/>
    <mergeCell ref="G36:G38"/>
    <mergeCell ref="H36:H38"/>
    <mergeCell ref="A40:A46"/>
    <mergeCell ref="A30:A32"/>
    <mergeCell ref="G30:G32"/>
    <mergeCell ref="H30:H32"/>
    <mergeCell ref="A23:A29"/>
    <mergeCell ref="G23:G29"/>
    <mergeCell ref="H23:H29"/>
    <mergeCell ref="A33:A35"/>
    <mergeCell ref="G33:G35"/>
    <mergeCell ref="H33:H35"/>
    <mergeCell ref="A16:A22"/>
    <mergeCell ref="A12:H12"/>
    <mergeCell ref="A13:H13"/>
    <mergeCell ref="A14:H14"/>
    <mergeCell ref="A15:H15"/>
    <mergeCell ref="G16:G22"/>
    <mergeCell ref="H16:H22"/>
    <mergeCell ref="D6:E6"/>
    <mergeCell ref="F6:F7"/>
    <mergeCell ref="A8:H8"/>
    <mergeCell ref="A9:H9"/>
    <mergeCell ref="A10:H10"/>
    <mergeCell ref="A11:H11"/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</mergeCells>
  <printOptions/>
  <pageMargins left="0.7" right="0.7" top="0.75" bottom="0.75" header="0.3" footer="0.3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21.00390625" style="0" customWidth="1"/>
    <col min="5" max="5" width="14.28125" style="0" customWidth="1"/>
    <col min="7" max="7" width="13.57421875" style="0" customWidth="1"/>
    <col min="8" max="8" width="17.7109375" style="0" customWidth="1"/>
  </cols>
  <sheetData>
    <row r="1" spans="2:7" ht="36" customHeight="1">
      <c r="B1" s="150" t="s">
        <v>107</v>
      </c>
      <c r="C1" s="110"/>
      <c r="D1" s="110"/>
      <c r="E1" s="110"/>
      <c r="F1" s="110"/>
      <c r="G1" s="110"/>
    </row>
    <row r="2" spans="4:7" ht="15">
      <c r="D2" s="151"/>
      <c r="E2" s="151"/>
      <c r="F2" s="151"/>
      <c r="G2" s="151"/>
    </row>
    <row r="3" spans="1:7" ht="18.75">
      <c r="A3" s="152" t="s">
        <v>90</v>
      </c>
      <c r="B3" s="152"/>
      <c r="C3" s="152"/>
      <c r="D3" s="152"/>
      <c r="E3" s="152"/>
      <c r="F3" s="152"/>
      <c r="G3" s="152"/>
    </row>
    <row r="4" spans="1:7" ht="15">
      <c r="A4" s="153" t="s">
        <v>0</v>
      </c>
      <c r="B4" s="153" t="s">
        <v>91</v>
      </c>
      <c r="C4" s="153" t="s">
        <v>92</v>
      </c>
      <c r="D4" s="153" t="s">
        <v>1</v>
      </c>
      <c r="E4" s="153"/>
      <c r="F4" s="153"/>
      <c r="G4" s="153" t="s">
        <v>93</v>
      </c>
    </row>
    <row r="5" spans="1:7" ht="15">
      <c r="A5" s="153"/>
      <c r="B5" s="153"/>
      <c r="C5" s="153"/>
      <c r="D5" s="154" t="s">
        <v>12</v>
      </c>
      <c r="E5" s="154"/>
      <c r="F5" s="153" t="s">
        <v>94</v>
      </c>
      <c r="G5" s="153"/>
    </row>
    <row r="6" spans="1:7" ht="89.25">
      <c r="A6" s="153"/>
      <c r="B6" s="153"/>
      <c r="C6" s="153"/>
      <c r="D6" s="65" t="s">
        <v>95</v>
      </c>
      <c r="E6" s="66" t="s">
        <v>96</v>
      </c>
      <c r="F6" s="153"/>
      <c r="G6" s="153"/>
    </row>
    <row r="7" spans="1:7" ht="15.75">
      <c r="A7" s="67">
        <v>1</v>
      </c>
      <c r="B7" s="67">
        <v>2</v>
      </c>
      <c r="C7" s="67">
        <v>3</v>
      </c>
      <c r="D7" s="67">
        <v>4</v>
      </c>
      <c r="E7" s="67">
        <v>6</v>
      </c>
      <c r="F7" s="67">
        <v>7</v>
      </c>
      <c r="G7" s="67">
        <v>8</v>
      </c>
    </row>
    <row r="8" spans="1:7" ht="15">
      <c r="A8" s="155" t="s">
        <v>97</v>
      </c>
      <c r="B8" s="68">
        <v>2017</v>
      </c>
      <c r="C8" s="69">
        <f aca="true" t="shared" si="0" ref="C8:C14">D8+E8+F8</f>
        <v>4773.751700000001</v>
      </c>
      <c r="D8" s="70"/>
      <c r="E8" s="69">
        <f aca="true" t="shared" si="1" ref="E8:E14">E16+E24</f>
        <v>4773.751700000001</v>
      </c>
      <c r="F8" s="70"/>
      <c r="G8" s="159" t="s">
        <v>98</v>
      </c>
    </row>
    <row r="9" spans="1:7" ht="15">
      <c r="A9" s="156"/>
      <c r="B9" s="68">
        <v>2018</v>
      </c>
      <c r="C9" s="69">
        <f t="shared" si="0"/>
        <v>5040.9032</v>
      </c>
      <c r="D9" s="70"/>
      <c r="E9" s="69">
        <f t="shared" si="1"/>
        <v>5040.9032</v>
      </c>
      <c r="F9" s="70"/>
      <c r="G9" s="160"/>
    </row>
    <row r="10" spans="1:7" ht="15">
      <c r="A10" s="156"/>
      <c r="B10" s="68">
        <v>2019</v>
      </c>
      <c r="C10" s="69">
        <f t="shared" si="0"/>
        <v>9385.9391</v>
      </c>
      <c r="D10" s="70"/>
      <c r="E10" s="69">
        <f t="shared" si="1"/>
        <v>9385.9391</v>
      </c>
      <c r="F10" s="70"/>
      <c r="G10" s="160"/>
    </row>
    <row r="11" spans="1:7" ht="15">
      <c r="A11" s="157"/>
      <c r="B11" s="68">
        <v>2020</v>
      </c>
      <c r="C11" s="69">
        <f t="shared" si="0"/>
        <v>6416.722629999999</v>
      </c>
      <c r="D11" s="70"/>
      <c r="E11" s="69">
        <f t="shared" si="1"/>
        <v>6416.722629999999</v>
      </c>
      <c r="F11" s="70"/>
      <c r="G11" s="87"/>
    </row>
    <row r="12" spans="1:7" ht="15">
      <c r="A12" s="157"/>
      <c r="B12" s="68">
        <v>2021</v>
      </c>
      <c r="C12" s="69">
        <f t="shared" si="0"/>
        <v>5404.955</v>
      </c>
      <c r="D12" s="70"/>
      <c r="E12" s="69">
        <f t="shared" si="1"/>
        <v>5404.955</v>
      </c>
      <c r="F12" s="70"/>
      <c r="G12" s="87"/>
    </row>
    <row r="13" spans="1:7" ht="15">
      <c r="A13" s="158"/>
      <c r="B13" s="68">
        <v>2022</v>
      </c>
      <c r="C13" s="69">
        <f t="shared" si="0"/>
        <v>5252.455</v>
      </c>
      <c r="D13" s="70"/>
      <c r="E13" s="69">
        <f t="shared" si="1"/>
        <v>5252.455</v>
      </c>
      <c r="F13" s="70"/>
      <c r="G13" s="88"/>
    </row>
    <row r="14" spans="1:7" ht="15">
      <c r="A14" s="81"/>
      <c r="B14" s="68">
        <v>2023</v>
      </c>
      <c r="C14" s="69">
        <f t="shared" si="0"/>
        <v>5252.455</v>
      </c>
      <c r="D14" s="70"/>
      <c r="E14" s="69">
        <f t="shared" si="1"/>
        <v>5252.455</v>
      </c>
      <c r="F14" s="70"/>
      <c r="G14" s="64"/>
    </row>
    <row r="15" spans="1:7" ht="15">
      <c r="A15" s="71" t="s">
        <v>99</v>
      </c>
      <c r="B15" s="72"/>
      <c r="C15" s="69">
        <f>C8+C9+C10+C11+C12+C13+C14</f>
        <v>41527.18163000001</v>
      </c>
      <c r="D15" s="70">
        <v>0</v>
      </c>
      <c r="E15" s="69">
        <f>E8+E9+E10+E11+E12+E13+E14</f>
        <v>41527.18163000001</v>
      </c>
      <c r="F15" s="70">
        <v>0</v>
      </c>
      <c r="G15" s="68"/>
    </row>
    <row r="16" spans="1:7" ht="15">
      <c r="A16" s="161" t="s">
        <v>100</v>
      </c>
      <c r="B16" s="68">
        <v>2017</v>
      </c>
      <c r="C16" s="73">
        <f aca="true" t="shared" si="2" ref="C16:C25">D16+E16+F16</f>
        <v>255.72936</v>
      </c>
      <c r="D16" s="74"/>
      <c r="E16" s="75">
        <v>255.72936</v>
      </c>
      <c r="F16" s="74"/>
      <c r="G16" s="159" t="s">
        <v>101</v>
      </c>
    </row>
    <row r="17" spans="1:7" ht="15">
      <c r="A17" s="162"/>
      <c r="B17" s="68">
        <v>2018</v>
      </c>
      <c r="C17" s="73">
        <f t="shared" si="2"/>
        <v>119.20536</v>
      </c>
      <c r="D17" s="74"/>
      <c r="E17" s="75">
        <v>119.20536</v>
      </c>
      <c r="F17" s="74"/>
      <c r="G17" s="160"/>
    </row>
    <row r="18" spans="1:7" ht="15">
      <c r="A18" s="162"/>
      <c r="B18" s="68">
        <v>2019</v>
      </c>
      <c r="C18" s="73">
        <f>D18+E18+F18</f>
        <v>27.1824</v>
      </c>
      <c r="D18" s="74"/>
      <c r="E18" s="76">
        <v>27.1824</v>
      </c>
      <c r="F18" s="74"/>
      <c r="G18" s="160"/>
    </row>
    <row r="19" spans="1:7" ht="15">
      <c r="A19" s="163"/>
      <c r="B19" s="68">
        <v>2020</v>
      </c>
      <c r="C19" s="73">
        <f>D19+E19+F19</f>
        <v>27.1824</v>
      </c>
      <c r="D19" s="74"/>
      <c r="E19" s="76">
        <v>27.1824</v>
      </c>
      <c r="F19" s="74"/>
      <c r="G19" s="87"/>
    </row>
    <row r="20" spans="1:7" ht="15">
      <c r="A20" s="163"/>
      <c r="B20" s="68">
        <v>2021</v>
      </c>
      <c r="C20" s="73">
        <f>D20+E20+F20</f>
        <v>35</v>
      </c>
      <c r="D20" s="74"/>
      <c r="E20" s="76">
        <v>35</v>
      </c>
      <c r="F20" s="74"/>
      <c r="G20" s="87"/>
    </row>
    <row r="21" spans="1:7" ht="15">
      <c r="A21" s="164"/>
      <c r="B21" s="68">
        <v>2022</v>
      </c>
      <c r="C21" s="73">
        <f>D21+E21+F21</f>
        <v>35</v>
      </c>
      <c r="D21" s="74"/>
      <c r="E21" s="76">
        <v>35</v>
      </c>
      <c r="F21" s="74"/>
      <c r="G21" s="88"/>
    </row>
    <row r="22" spans="1:7" ht="15">
      <c r="A22" s="82"/>
      <c r="B22" s="68">
        <v>2023</v>
      </c>
      <c r="C22" s="73">
        <f>D22+E22+F22</f>
        <v>35</v>
      </c>
      <c r="D22" s="74"/>
      <c r="E22" s="76">
        <v>35</v>
      </c>
      <c r="F22" s="74"/>
      <c r="G22" s="64"/>
    </row>
    <row r="23" spans="1:7" ht="15">
      <c r="A23" s="71" t="s">
        <v>102</v>
      </c>
      <c r="B23" s="72"/>
      <c r="C23" s="69">
        <f t="shared" si="2"/>
        <v>534.29952</v>
      </c>
      <c r="D23" s="70">
        <f>D16+D17+D18</f>
        <v>0</v>
      </c>
      <c r="E23" s="69">
        <f>SUM(E16:E22)</f>
        <v>534.29952</v>
      </c>
      <c r="F23" s="70">
        <v>0</v>
      </c>
      <c r="G23" s="77"/>
    </row>
    <row r="24" spans="1:7" ht="15">
      <c r="A24" s="155" t="s">
        <v>103</v>
      </c>
      <c r="B24" s="68">
        <v>2017</v>
      </c>
      <c r="C24" s="69">
        <f t="shared" si="2"/>
        <v>4518.02234</v>
      </c>
      <c r="D24" s="70"/>
      <c r="E24" s="78">
        <v>4518.02234</v>
      </c>
      <c r="F24" s="70"/>
      <c r="G24" s="159" t="s">
        <v>104</v>
      </c>
    </row>
    <row r="25" spans="1:7" ht="15">
      <c r="A25" s="156"/>
      <c r="B25" s="68">
        <v>2018</v>
      </c>
      <c r="C25" s="69">
        <f t="shared" si="2"/>
        <v>4921.69784</v>
      </c>
      <c r="D25" s="70"/>
      <c r="E25" s="78">
        <v>4921.69784</v>
      </c>
      <c r="F25" s="70"/>
      <c r="G25" s="160"/>
    </row>
    <row r="26" spans="1:7" ht="15">
      <c r="A26" s="156"/>
      <c r="B26" s="68">
        <v>2019</v>
      </c>
      <c r="C26" s="69">
        <f>D26+E26+F26</f>
        <v>9358.7567</v>
      </c>
      <c r="D26" s="70"/>
      <c r="E26" s="78">
        <v>9358.7567</v>
      </c>
      <c r="F26" s="70"/>
      <c r="G26" s="160"/>
    </row>
    <row r="27" spans="1:7" ht="15">
      <c r="A27" s="157"/>
      <c r="B27" s="68">
        <v>2020</v>
      </c>
      <c r="C27" s="69">
        <f>D27+E27+F27</f>
        <v>6389.54023</v>
      </c>
      <c r="D27" s="70"/>
      <c r="E27" s="78">
        <v>6389.54023</v>
      </c>
      <c r="F27" s="70"/>
      <c r="G27" s="87"/>
    </row>
    <row r="28" spans="1:7" ht="15">
      <c r="A28" s="157"/>
      <c r="B28" s="68">
        <v>2021</v>
      </c>
      <c r="C28" s="69">
        <f>D28+E28+F28</f>
        <v>5369.955</v>
      </c>
      <c r="D28" s="70"/>
      <c r="E28" s="78">
        <v>5369.955</v>
      </c>
      <c r="F28" s="70"/>
      <c r="G28" s="87"/>
    </row>
    <row r="29" spans="1:7" ht="15">
      <c r="A29" s="158"/>
      <c r="B29" s="68">
        <v>2022</v>
      </c>
      <c r="C29" s="69">
        <f>D29+E29+F29</f>
        <v>5217.455</v>
      </c>
      <c r="D29" s="70"/>
      <c r="E29" s="78">
        <v>5217.455</v>
      </c>
      <c r="F29" s="70"/>
      <c r="G29" s="88"/>
    </row>
    <row r="30" spans="1:7" ht="15">
      <c r="A30" s="81"/>
      <c r="B30" s="68">
        <v>2023</v>
      </c>
      <c r="C30" s="69">
        <f>D30+E30+F30</f>
        <v>5217.455</v>
      </c>
      <c r="D30" s="70"/>
      <c r="E30" s="78">
        <v>5217.455</v>
      </c>
      <c r="F30" s="70"/>
      <c r="G30" s="64"/>
    </row>
    <row r="31" spans="1:7" ht="15">
      <c r="A31" s="71" t="s">
        <v>102</v>
      </c>
      <c r="B31" s="79"/>
      <c r="C31" s="69">
        <f>C24+C25+C26+C27+C28+C29+C30</f>
        <v>40992.882110000006</v>
      </c>
      <c r="D31" s="70">
        <f>D24+D25+D26</f>
        <v>0</v>
      </c>
      <c r="E31" s="69">
        <f>E24+E25+E26+E27+E28+E29+E30</f>
        <v>40992.882110000006</v>
      </c>
      <c r="F31" s="70">
        <v>0</v>
      </c>
      <c r="G31" s="68"/>
    </row>
    <row r="32" ht="15">
      <c r="A32" s="80" t="s">
        <v>56</v>
      </c>
    </row>
  </sheetData>
  <sheetProtection/>
  <mergeCells count="16">
    <mergeCell ref="A8:A13"/>
    <mergeCell ref="G8:G13"/>
    <mergeCell ref="A16:A21"/>
    <mergeCell ref="G16:G21"/>
    <mergeCell ref="A24:A29"/>
    <mergeCell ref="G24:G29"/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2020-12-24T05:11:43Z</cp:lastPrinted>
  <dcterms:created xsi:type="dcterms:W3CDTF">2014-10-29T06:40:22Z</dcterms:created>
  <dcterms:modified xsi:type="dcterms:W3CDTF">2020-12-28T07:56:21Z</dcterms:modified>
  <cp:category/>
  <cp:version/>
  <cp:contentType/>
  <cp:contentStatus/>
</cp:coreProperties>
</file>