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0920" activeTab="1"/>
  </bookViews>
  <sheets>
    <sheet name="Лист1" sheetId="3" r:id="rId1"/>
    <sheet name="МКУ УГОЧС" sheetId="2" r:id="rId2"/>
  </sheets>
  <calcPr calcId="124519"/>
</workbook>
</file>

<file path=xl/calcChain.xml><?xml version="1.0" encoding="utf-8"?>
<calcChain xmlns="http://schemas.openxmlformats.org/spreadsheetml/2006/main">
  <c r="D559" i="2"/>
  <c r="I559"/>
  <c r="D574"/>
  <c r="I573"/>
  <c r="D210"/>
  <c r="I210"/>
  <c r="I143"/>
  <c r="I142"/>
  <c r="I141"/>
  <c r="I140"/>
  <c r="I139"/>
  <c r="I138"/>
  <c r="I137"/>
  <c r="I136"/>
  <c r="I212"/>
  <c r="I211"/>
  <c r="I209"/>
  <c r="I208"/>
  <c r="I207"/>
  <c r="I206"/>
  <c r="I205"/>
  <c r="I243"/>
  <c r="I549"/>
  <c r="I548"/>
  <c r="I547"/>
  <c r="I546"/>
  <c r="I545"/>
  <c r="I544"/>
  <c r="I541"/>
  <c r="I110"/>
  <c r="I112"/>
  <c r="I111"/>
  <c r="I109"/>
  <c r="I108"/>
  <c r="I107"/>
  <c r="I106"/>
  <c r="I105"/>
  <c r="I254"/>
  <c r="I570" s="1"/>
  <c r="D205"/>
  <c r="D427"/>
  <c r="I422"/>
  <c r="D426"/>
  <c r="D424"/>
  <c r="D423"/>
  <c r="D422"/>
  <c r="D243"/>
  <c r="D206"/>
  <c r="D212"/>
  <c r="D211"/>
  <c r="D209"/>
  <c r="D208"/>
  <c r="D207"/>
  <c r="D136"/>
  <c r="D105"/>
  <c r="D548"/>
  <c r="D549"/>
  <c r="D541"/>
  <c r="I428"/>
  <c r="D428"/>
  <c r="I249"/>
  <c r="D249"/>
  <c r="D142"/>
  <c r="D111"/>
  <c r="I250"/>
  <c r="D250"/>
  <c r="I248"/>
  <c r="D248"/>
  <c r="I247"/>
  <c r="D247"/>
  <c r="I427"/>
  <c r="I426"/>
  <c r="I425"/>
  <c r="I424"/>
  <c r="D425"/>
  <c r="I429"/>
  <c r="I423"/>
  <c r="D547"/>
  <c r="D546"/>
  <c r="D545"/>
  <c r="D544"/>
  <c r="D143"/>
  <c r="D141"/>
  <c r="D140"/>
  <c r="D139"/>
  <c r="D138"/>
  <c r="D137"/>
  <c r="D112"/>
  <c r="D110"/>
  <c r="D109"/>
  <c r="D108"/>
  <c r="D107"/>
  <c r="D106"/>
  <c r="D246"/>
  <c r="D567"/>
  <c r="D36"/>
  <c r="I36"/>
  <c r="I38"/>
  <c r="I37"/>
  <c r="D37"/>
  <c r="D38"/>
  <c r="I252"/>
  <c r="I568" s="1"/>
  <c r="I246"/>
  <c r="I245"/>
  <c r="I244"/>
  <c r="D429"/>
  <c r="D245"/>
  <c r="D253"/>
  <c r="D569" s="1"/>
  <c r="D244"/>
  <c r="D254"/>
  <c r="D570" s="1"/>
  <c r="I253"/>
  <c r="I569" s="1"/>
  <c r="I257" l="1"/>
  <c r="I258"/>
  <c r="I574" s="1"/>
  <c r="I256"/>
  <c r="I572" s="1"/>
  <c r="D257"/>
  <c r="D573" s="1"/>
  <c r="D256"/>
  <c r="D258"/>
  <c r="D255"/>
  <c r="D571" s="1"/>
  <c r="I251"/>
  <c r="I567" s="1"/>
  <c r="D251"/>
  <c r="I255"/>
  <c r="I571" s="1"/>
  <c r="D572"/>
  <c r="D252"/>
  <c r="D568" s="1"/>
</calcChain>
</file>

<file path=xl/sharedStrings.xml><?xml version="1.0" encoding="utf-8"?>
<sst xmlns="http://schemas.openxmlformats.org/spreadsheetml/2006/main" count="693" uniqueCount="213">
  <si>
    <t>Собственные доходы</t>
  </si>
  <si>
    <t>1.1.</t>
  </si>
  <si>
    <t>1.2.</t>
  </si>
  <si>
    <t>1.3.</t>
  </si>
  <si>
    <t>Наименование мероприятий</t>
  </si>
  <si>
    <t>Объем финансирования (тыс.руб.)</t>
  </si>
  <si>
    <t>В том числе</t>
  </si>
  <si>
    <t>Субвенции</t>
  </si>
  <si>
    <t>Субсидии, иные межбюджетные трансферты</t>
  </si>
  <si>
    <t>Другие собственные доходы</t>
  </si>
  <si>
    <t xml:space="preserve"> </t>
  </si>
  <si>
    <t>МКУ ГКМХ</t>
  </si>
  <si>
    <t>2.1.</t>
  </si>
  <si>
    <t>2.2.</t>
  </si>
  <si>
    <t>3.1.</t>
  </si>
  <si>
    <t>4.1.</t>
  </si>
  <si>
    <t>Ожидаемые показатели оценки эффективности (количественные и качественные)</t>
  </si>
  <si>
    <t>Исполнители, соисполнители, ответственные за реализацию мероприятия</t>
  </si>
  <si>
    <t>1.4.</t>
  </si>
  <si>
    <t>1.5.</t>
  </si>
  <si>
    <t>2.3.</t>
  </si>
  <si>
    <t>2.4.</t>
  </si>
  <si>
    <t>Цели</t>
  </si>
  <si>
    <t>Всего</t>
  </si>
  <si>
    <t>в том числе</t>
  </si>
  <si>
    <t>из федерального бюджета</t>
  </si>
  <si>
    <t xml:space="preserve">из облостного бюджета </t>
  </si>
  <si>
    <t>I 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</t>
  </si>
  <si>
    <t xml:space="preserve">  Повышение качества защиты населения и территории города от возможных ЧС природного, техногенного и терористического характера, организации управления силами и средствами городского звена РСЧС и ГО ЗАТО г. Радужный</t>
  </si>
  <si>
    <t>Задача 1</t>
  </si>
  <si>
    <t>МКУ  "УГОЧС"</t>
  </si>
  <si>
    <t>Задача 2</t>
  </si>
  <si>
    <t xml:space="preserve"> Создание и совершенствование пунктов управления города:</t>
  </si>
  <si>
    <t>Мероприятия:</t>
  </si>
  <si>
    <t>Оснащение оперативной группы КЧС и ОПБ ЗАТО г. Радужный:</t>
  </si>
  <si>
    <t>Итого по п.2. всего,  в том числе:</t>
  </si>
  <si>
    <t>Задача 3</t>
  </si>
  <si>
    <t>Итого по п.3. всего,  в том числе:</t>
  </si>
  <si>
    <t>Организация обучения руководящего состава, сил РСЧС и населения к действиям в ЧС:</t>
  </si>
  <si>
    <t>Задача 4</t>
  </si>
  <si>
    <t>Итого по п.4. всего,  в том числе:</t>
  </si>
  <si>
    <t xml:space="preserve"> Организация и обеспечение мероприятий гражданской обороны:</t>
  </si>
  <si>
    <t>II Организация работ по недопущению и ликвидации чрезвычайных ситуаций</t>
  </si>
  <si>
    <t>Цель: Недопущение и ликвидация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</si>
  <si>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Организация работ по недопущению и ликвидации чрезвычайных ситуаций:</t>
  </si>
  <si>
    <t>III Организация  мероприятий по гражданской обороне</t>
  </si>
  <si>
    <t>IV Создание и использование финансового резерва для выполнения мероприятияй городского значения по ликвидации аварийных ситуаций и ЧС, возникающих  в системах жизнеобеспечения города и сбоев подачи энергоресурсов для населения города</t>
  </si>
  <si>
    <t>1.1. Резерв на создание и использование ресуров по финансированию мероприятий городского значения по предупреждению и  ликвидации аварийных ситуаций в системах жизнеобеспечения города и сбоев подачи энергоресурсов для населения города, в том числе на оказание содействия в оплате на энергоресурсы</t>
  </si>
  <si>
    <t>Начальник МКУ «УГОЧС» ЗАТО г. Радужный Владимирской области                                                      А.И. Працонь</t>
  </si>
  <si>
    <t xml:space="preserve">МКУ  "ГКМХ", ККиС, Управление образования </t>
  </si>
  <si>
    <t>МУ Финансовое управление,                                    МКУ "ГКМХ"</t>
  </si>
  <si>
    <t xml:space="preserve"> МКУ "ГКМХ"</t>
  </si>
  <si>
    <t>Повышается  готовность  к защите населения и территории ЗАТО г. Радужный от чрезвычайных ситуаций природного и техногенного характера</t>
  </si>
  <si>
    <t>Повышается готовность  к защите населения и территории ЗАТО г. Радужный от чрезвычайных ситуаций природного и техногенного характера</t>
  </si>
  <si>
    <t>Повышение знаний руководящего состава города в области ГО и ЧС</t>
  </si>
  <si>
    <t>Повышение эффективности применения сил гражданской обороны при выполнении мероприятий по гражданской обороне в период нарастания угрозы агрессии против Российской Федерации, а также при ликвидации чрезвычайных ситуаций и пожаров</t>
  </si>
  <si>
    <t>Гарантированная возможность применения личного состава и техники на ликвидацию ЧС</t>
  </si>
  <si>
    <t>приобретение  первичных средств пожаротушения:                                                                           - ранцевые огнетушители 2 шт.;                      - мотопомпа.</t>
  </si>
  <si>
    <t xml:space="preserve"> Приобретение  и установка кондиционера</t>
  </si>
  <si>
    <t xml:space="preserve"> Приобретение запасных частей для орг. Техники</t>
  </si>
  <si>
    <t>Приобретение программного обеспечения Windows-10</t>
  </si>
  <si>
    <t xml:space="preserve"> Приобретение респираторов                                                 типа Р-2 </t>
  </si>
  <si>
    <t xml:space="preserve">Приобретение индивидуальных противохимических пакетов </t>
  </si>
  <si>
    <t xml:space="preserve"> Приобретение комплектов одежды (костюмы МЧС)</t>
  </si>
  <si>
    <t>Участие в учебно-методических сборах руководящего состава городского звена РСЧС, проводимых вышестоящим руководством (5 чел.);</t>
  </si>
  <si>
    <t>Проведение учебно-методических сборов, учений, тренировок и соревнований на территории города:</t>
  </si>
  <si>
    <t xml:space="preserve"> Обучение должностных лиц по ГО и РСЧС на курсах повышения квалификации в ГБОУДОВО "УМЦ  ГОЧС Владимирской области"</t>
  </si>
  <si>
    <t xml:space="preserve"> приобретение кресел для офиса</t>
  </si>
  <si>
    <t xml:space="preserve"> подписка на периодические печатные издания</t>
  </si>
  <si>
    <t xml:space="preserve"> Оснащение учебно-консультационного пункта: </t>
  </si>
  <si>
    <t>Специальная  обработка автотранспорта, требуемая для проведения мероприятий по гражданской обороне и чрезвычайным ситуациям</t>
  </si>
  <si>
    <t xml:space="preserve"> Организация, проведение и выполнение мероприятий учений и тренировок по гражданской обороне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</si>
  <si>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</si>
  <si>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</si>
  <si>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</si>
  <si>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</si>
  <si>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</si>
  <si>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</si>
  <si>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</si>
  <si>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</si>
  <si>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</si>
  <si>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</si>
  <si>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</si>
  <si>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</si>
  <si>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 xml:space="preserve"> Приобретение  бензиновых генераторов (резервных сточников электропитания, материалов для  их подключения)</t>
  </si>
  <si>
    <t xml:space="preserve">Приобретение извещателей дымовых автономных </t>
  </si>
  <si>
    <t xml:space="preserve"> Лабораторное испытание противогазов для признания дальнейшей пригодности (не пригодности)к эксплуатации</t>
  </si>
  <si>
    <t xml:space="preserve"> Вырубка деревьев  на территории образовательных учреждений</t>
  </si>
  <si>
    <t xml:space="preserve"> Приобретение запасных частей для пожарной техники аварийно-спасательной команды повышенной готовности городского звена РС ЧС </t>
  </si>
  <si>
    <t xml:space="preserve"> Приобретение катализатора горения мазута, для пригодности его к использованию в качестве резервного топлива в отопительный период</t>
  </si>
  <si>
    <t>Возмещение  организациям, привлекаемым для ликвидации чрезвычайных ситуаций на территории ЗАТО г.Радужный в связи с  угрозой здоровью и жизни граждан из-за безнадзорных (бездомных) животных</t>
  </si>
  <si>
    <t xml:space="preserve"> Эвакуация и хранение  транспортных средств, выявленных безхозяйными</t>
  </si>
  <si>
    <t xml:space="preserve"> Создание резерва медицинского имущества и медикаментов для ликвилации чрезвычайных ситуаций на территории ЗАТО г.Радужный.</t>
  </si>
  <si>
    <t xml:space="preserve"> Возмещение расходов предприятиям, привлекаемым для ликвидации чрезвычайных ситуаций на территории ЗАТО г.Радужный</t>
  </si>
  <si>
    <t xml:space="preserve"> Расходы, связанные с бесперебойной эксплуатацией в пожароопасный период  автомобиля оперативной группы КЧС и ОПБ  ЗАТО г. Радужный</t>
  </si>
  <si>
    <t xml:space="preserve"> Поддержание в рабочем состоянии резервной электрической станции: Содержание и обслуживание автономной газодизельной тепло-электростанции на территории ЗАТО  г. Радужный Владимирской области</t>
  </si>
  <si>
    <t xml:space="preserve"> Подготовка (восстановление) инженерной, автомобильной и пожарной  техники аварийно-спасательной команды повышенной готовности городского звена РС ЧС к реагированию на аварийные ситуации (приобретение запасных частей для инженерной, автомобильной и пожарной техники) </t>
  </si>
  <si>
    <t>Развитие и материальная поддержка ДПО на территории ЗАТО г. Радужный (покупка ценных подарков, призов для членов ДПО и т.д.)</t>
  </si>
  <si>
    <t>1.3.1.</t>
  </si>
  <si>
    <t>1.5.1.</t>
  </si>
  <si>
    <t>1.5.2.</t>
  </si>
  <si>
    <t>1.5.3.</t>
  </si>
  <si>
    <t>1.5.4.</t>
  </si>
  <si>
    <t>1.6.1.</t>
  </si>
  <si>
    <t>1.7.1.</t>
  </si>
  <si>
    <t xml:space="preserve"> Увеличение стоимости материальных запасов ( по установленному лимиту):</t>
  </si>
  <si>
    <t xml:space="preserve"> приобретение канцелярских товаров (ручки, стержни, бумага писчая, бумага для множительных работ)</t>
  </si>
  <si>
    <t xml:space="preserve"> уплата налога на имущество</t>
  </si>
  <si>
    <t xml:space="preserve"> Прочие расходы ( по установленному нормативу):</t>
  </si>
  <si>
    <t xml:space="preserve"> Передача на хранение и оперативное использование расходных материалов и имущества, приобретенных в качестве пополняемого резерва на случай ЧС.</t>
  </si>
  <si>
    <t>Програмное обеспечение: Антивирусная программа   2 шт.4000; Сбис 6000, сервисное обслуживание системы 1С</t>
  </si>
  <si>
    <t xml:space="preserve"> Прочие работы, услуги (по установленным нормативам):</t>
  </si>
  <si>
    <t xml:space="preserve"> Обслуживание линейных сооружений радиотрансляционной уличной сети </t>
  </si>
  <si>
    <t xml:space="preserve"> Ремонт производственного инвентаря,ремонт и обслуживание множительной техники</t>
  </si>
  <si>
    <t xml:space="preserve"> Работы, услуги по содержанию имущества (по установленному нормативу):</t>
  </si>
  <si>
    <t xml:space="preserve">Услуги телефонной,факсимильной, сотовой связи, радиосвязи,    
Интернет-провайдеров                                      </t>
  </si>
  <si>
    <t xml:space="preserve"> Услуги связи (по установленному лимиту):</t>
  </si>
  <si>
    <t xml:space="preserve"> Уплата страховых взносов 30,2% от Фонда оплаты труда (Вторая часть "Налогового Кодекса РФ")</t>
  </si>
  <si>
    <t xml:space="preserve"> Фонд оплаты труда сформирован согласно штатного расписания      </t>
  </si>
  <si>
    <t xml:space="preserve"> Ремонт и обслуживание резервного источника питания </t>
  </si>
  <si>
    <t>Итого по разделу II всего,                                                                в том числе:</t>
  </si>
  <si>
    <t>Итого по разделу I всего,                                 в том числе:</t>
  </si>
  <si>
    <t>Итого по разделу III всего,                               в том числе:</t>
  </si>
  <si>
    <t>Итого по разделу IV всего,                                     в том числе:</t>
  </si>
  <si>
    <t>1.18.</t>
  </si>
  <si>
    <t xml:space="preserve">Повышается противопожарная безопасность </t>
  </si>
  <si>
    <t>№                              п/п</t>
  </si>
  <si>
    <t>Срок исполне-ния</t>
  </si>
  <si>
    <t>Внебюджет-ные средства</t>
  </si>
  <si>
    <t>Задача1</t>
  </si>
  <si>
    <t xml:space="preserve"> приобретение (обновление) информационных  стендов, буклетов, плакатов, учебной литературы, фотоматериалов, листовок, аншлагов</t>
  </si>
  <si>
    <t xml:space="preserve"> Эксплуатационно-техническое обслуживание средств  связи и оповещения </t>
  </si>
  <si>
    <t xml:space="preserve"> Эксплуатационно-техническое обслуживание системы оперативной диспетчерской связи "Каскад-14"  </t>
  </si>
  <si>
    <t xml:space="preserve"> Предоставление комплекса ресурсов для размещения технологического оборудования средств оповещения</t>
  </si>
  <si>
    <t>ВСЕГО ПО ПОДПРОГРАММЕ</t>
  </si>
  <si>
    <t>1.2.1.</t>
  </si>
  <si>
    <t>3.2.</t>
  </si>
  <si>
    <t>3.3.</t>
  </si>
  <si>
    <t xml:space="preserve"> Организация питания аварийно спасательной команды повышенной готовности, оперативной группы администрации города</t>
  </si>
  <si>
    <t>Услуги по диагностике неисправностей оборудования, сбору, транспортированию, обработке оборудования, утратившего потребительские свойства</t>
  </si>
  <si>
    <t xml:space="preserve"> Абонентская плата за каналы  подключения  КТСО     П-166 в единую систему оповещения области (предоставление в пользование аналогового внутризонового канала связи (ТЧ)</t>
  </si>
  <si>
    <t xml:space="preserve"> Создание рабочего проекта "Система обеспечения вызова оперативных служб через единый номер "112" на базе ЕДДС ЗАТО г. Радужный"</t>
  </si>
  <si>
    <t xml:space="preserve">Предоставление в пользование пар металлических жил кабеля  (прямые провода -2, канал ТЧ) </t>
  </si>
  <si>
    <t xml:space="preserve"> Реализация мероприятий по построению (развитию)  и внедрению АПК "Безопасный город" на территории ЗАТО г. Радужный, в том числе:</t>
  </si>
  <si>
    <t xml:space="preserve"> Подключение, инсталляция Ethernet-порта с высокой срочностью,  организация канала VPN (основной + резервный)</t>
  </si>
  <si>
    <t>Абонентская плата в месяц за канал VPN, в зависимости от скорости (1024 Кбит/с) (основной канал + резервный)</t>
  </si>
  <si>
    <t>Разработка проектно-сметной документации на построение (развитие) и внедрение АПК "Безопасный город"</t>
  </si>
  <si>
    <t>Создание системы обеспечения вызова экстренных служб по единому номеру "112" (оснащение ЕДДС двумя автоматизированными рабочими местами)</t>
  </si>
  <si>
    <t xml:space="preserve">Итого по п.1.всего,  в том числе: </t>
  </si>
  <si>
    <t xml:space="preserve"> Построение (развитие) и внедрение аппаратно -программного "Безопасный город" </t>
  </si>
  <si>
    <t>1.4.1.</t>
  </si>
  <si>
    <t>1.4.2.</t>
  </si>
  <si>
    <t>1.4.3.</t>
  </si>
  <si>
    <t>2.2.1.</t>
  </si>
  <si>
    <t>2.5.</t>
  </si>
  <si>
    <t>2.6.</t>
  </si>
  <si>
    <t>4.2.</t>
  </si>
  <si>
    <t>4.2.1.</t>
  </si>
  <si>
    <t>4.2.2.</t>
  </si>
  <si>
    <t>4.2.3.</t>
  </si>
  <si>
    <t>4.2.4.</t>
  </si>
  <si>
    <t>4.3.</t>
  </si>
  <si>
    <t>4.4.</t>
  </si>
  <si>
    <t>4.5.</t>
  </si>
  <si>
    <t>4.5.1.</t>
  </si>
  <si>
    <t>Задача 5</t>
  </si>
  <si>
    <t>5.1.</t>
  </si>
  <si>
    <t>5.1.1.</t>
  </si>
  <si>
    <t>5.1.2.</t>
  </si>
  <si>
    <t>Итого по п. 5. всего,  в том числе:</t>
  </si>
  <si>
    <t>Обеспечение устойчивой связи и системы оповещения при угрозе (возникновении) ЧС</t>
  </si>
  <si>
    <t xml:space="preserve">4. Перечень  мероприятий подпрограммы "Совершенствование  гражданской обороны, защита населения и территории, обеспечение пожарной безопасности и безопасности людей на водных объектах  ЗАТО г. Радужный Владимирской области»
</t>
  </si>
  <si>
    <t>Повышение профессиионального уровня руководящего состава и сил при проведении АСДНР                                                                                                                                                                                                                                                                                                                                                                                         Гарантированная возможность применения личного состава и техники на ликвидацию ЧС</t>
  </si>
  <si>
    <t>1.19.</t>
  </si>
  <si>
    <t>Вырубка мелколесья и кустарника на части территории 17 квартала ЗАТО г. Радужный;                                              - на территории квартала 7/1</t>
  </si>
  <si>
    <t>Проведение противопожарных мероприятий (уничтожение порубочных остатков, скошенной травы и других горючих отходов) на территории ЗАТО г. Радужный</t>
  </si>
  <si>
    <t>1.20.</t>
  </si>
  <si>
    <t>Демонтажные работы  объекта: областной онкологический центр (блок А), в том числе  водопониже-ние  существующего котлована.  (в целях устранения угрозы здоровью и жизни жителей города)</t>
  </si>
  <si>
    <t>Устранение угрозы здоровью и жизни жителей города</t>
  </si>
  <si>
    <t xml:space="preserve">   - подключение оборудования, наладка его работы и техническое обслуживание                                                  - приобретение резервного комплекта аппаратуры для оповещения руководящего состава города;                                                 - приобретение сирены С-40 для оповещения населения города, ее подключение и наладка.</t>
  </si>
  <si>
    <t xml:space="preserve"> Развитие и поддержание в рабочем состоянии системы оповещения населения ЗАТО г. Радужный Владимирской области и аппаратуры связи                                                                                  - закупка обрудования для обеспечения оперативной связи с кстренными службами города;                                                                                 </t>
  </si>
  <si>
    <t>к подрпрограмме "Совершенствование гражданской обороны,</t>
  </si>
  <si>
    <t xml:space="preserve">защита населения и территории, обеспечение пожарной </t>
  </si>
  <si>
    <t>безопасности и  безопасности людей на водных объектах"</t>
  </si>
  <si>
    <t xml:space="preserve"> Проведение специальной оценки условий труда в МКУ "УГОЧС" ЗАТО г. Радужный Владимирской области</t>
  </si>
  <si>
    <t>2.7.</t>
  </si>
  <si>
    <t>Текущий ремонт административно-бытового здания очистных сооружений северной группы 2 очереди на территории ЗАТО г. Радужный Владимирской области  для размещения ЗПУ города. Ограждение территории ОССГ-2 очереди, на которой расположено ЗПУ.</t>
  </si>
  <si>
    <t xml:space="preserve">  Оснащение ЗПУ:                                                                           информационными стендами, средствами связи , мебелью и другим оборудованием</t>
  </si>
  <si>
    <t>2.1.1.</t>
  </si>
  <si>
    <t>2.1.2.</t>
  </si>
  <si>
    <t xml:space="preserve">жалюзи                                           </t>
  </si>
  <si>
    <t xml:space="preserve">приборами:  РХБ разведки и контроля и средствами индивидуальной защиты для комплектации поста РХБН                  </t>
  </si>
  <si>
    <t>1.4.4.</t>
  </si>
  <si>
    <t>1.7.2.</t>
  </si>
  <si>
    <t xml:space="preserve"> расходные материалы для компьютерной техники</t>
  </si>
  <si>
    <t>Повышается защита  и санитарно-эпидемиоло-гическое благополучие населения  на  территории ЗАТО г. Радужный от новой коронавирусной инфекции</t>
  </si>
  <si>
    <t>МКУ "Дорожник"</t>
  </si>
  <si>
    <t>1.21.</t>
  </si>
  <si>
    <t>Очистка канала и очистка пожарного водоема г. Радужный Владимирской области</t>
  </si>
  <si>
    <t>1.22.</t>
  </si>
  <si>
    <t>Расходы на обеспечение санитарно-эпидемиоло-гического благополучия населения для недопущения распространения новой коронавирусной инфекции на территории ЗАТО г. Радужный Владимирской области ( приобре- тение дезинфицирующих средств,  оказание услуг по обработке автомобильных дорог, тротуаров, остановочных павильонов, малых архитектурных форм). Обеспечение территориальной и участковых избирательных комиссий, а также участников голосования средствами индивидуальной защиты (маски, перчатки)</t>
  </si>
  <si>
    <t>5.1.3.</t>
  </si>
  <si>
    <t>Приложение 2</t>
  </si>
  <si>
    <t xml:space="preserve">Ремонт приточно-вытяжной вентиляции в МУП Кафе «Радужное» для обеспечения функционирования подвижного пункта питания. </t>
  </si>
  <si>
    <t>Оснащение нештатных  формирований по обеспечений мероприятий ГО города</t>
  </si>
  <si>
    <t>МКУ  "ГКМХ"</t>
  </si>
  <si>
    <t xml:space="preserve">Расходы на развитие  единой дежурной диспетчерской службы  ЗАТО г. Радужный (ЕДДС):                                                           -приобретение организационной техники,                                                    - приобретение мебели, приобретение и установка кондиционера,                                                - ремонт помещений ЕДДС,                                                - приобретение источника бесперебойного питания;                                                                                 -приобретение оборудования для обеспечения качественного проведения видеоконференций;                                                                             - приобретение метеостанции для слеженияза значениями показаний погодных условий,                                              - ремонт резервного источника питания;                                                          - приобретение  монитора;                                              - установка операционной системы на компьютер ЕДДС;                                      - резерв линии интернета для ЕДДС;                                                       - приобретение системы оповещения и регистрации переговоров RVP-4                                </t>
  </si>
  <si>
    <t xml:space="preserve">Приобретение:                                  - монитора для компьютера;                                             </t>
  </si>
  <si>
    <t xml:space="preserve">Приобретение двух фекальных насосов (реж.сист.) "Vodotok" НСП-2200 и двух  фекальных насосов марки  50 WQ15-26-3 для  предупреждения и ликвилации чрезвычай-ных ситуаций на территории ЗАТО г.Радужный Владимирской области.   Приобретение  фекальных насосов 50WQ15-26-3 для установки их на канализационную насосную станцию для увеличения пропускной способности  стоков и приобретение самовсасывающих насосов с электродвигателями;                    Ремонт (аварийно-восстановитеьные работы) ливневого коллектора от колодца СК 24 до колодца СК21 </t>
  </si>
  <si>
    <t xml:space="preserve"> Наглядная агитация (плакаты, банеры, таблички) по вопросам безопасной жизнедеятельности  населения и пожарной безопасности  на улицах  в местах массового скопления людей и в административных зданиях города</t>
  </si>
  <si>
    <t>Учебно-методический сбор по подведению итогов деятельности грод-ского звена РСЧС ЗАТО г. Радужный Владимирской области за прошедший год (1 сбор). (Приобретение поощрительных призов, грамот, рамок для грамот   и ценных подарков для поощрения руководящего состава городского звена РСЧС ЗАТО г. Радужный Владимирской области)</t>
  </si>
  <si>
    <t xml:space="preserve"> приобретение факса;                                                   приобретение принтера-сканера-копира.</t>
  </si>
  <si>
    <t>(в редакции постановления администрации ЗАТО г. Радужный Владимирской области от 26.12.2020 №1766)</t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</si>
</sst>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0.0"/>
    <numFmt numFmtId="166" formatCode="0.000"/>
    <numFmt numFmtId="167" formatCode="0.0000"/>
  </numFmts>
  <fonts count="2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165" fontId="0" fillId="0" borderId="0" xfId="0" applyNumberFormat="1"/>
    <xf numFmtId="0" fontId="9" fillId="0" borderId="0" xfId="0" applyFont="1" applyFill="1" applyBorder="1" applyAlignment="1">
      <alignment horizontal="center" vertical="top" wrapText="1"/>
    </xf>
    <xf numFmtId="0" fontId="0" fillId="0" borderId="0" xfId="0" applyAlignment="1"/>
    <xf numFmtId="0" fontId="10" fillId="0" borderId="0" xfId="0" applyFont="1"/>
    <xf numFmtId="165" fontId="10" fillId="0" borderId="0" xfId="0" applyNumberFormat="1" applyFont="1"/>
    <xf numFmtId="0" fontId="10" fillId="0" borderId="0" xfId="0" applyFont="1" applyAlignment="1"/>
    <xf numFmtId="2" fontId="10" fillId="0" borderId="0" xfId="0" applyNumberFormat="1" applyFont="1"/>
    <xf numFmtId="2" fontId="0" fillId="0" borderId="0" xfId="0" applyNumberFormat="1"/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 indent="1"/>
    </xf>
    <xf numFmtId="164" fontId="12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164" fontId="12" fillId="0" borderId="1" xfId="0" applyNumberFormat="1" applyFont="1" applyFill="1" applyBorder="1" applyAlignment="1">
      <alignment horizontal="left" vertical="top" wrapText="1" indent="1"/>
    </xf>
    <xf numFmtId="0" fontId="12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vertical="top" wrapText="1"/>
    </xf>
    <xf numFmtId="0" fontId="12" fillId="0" borderId="1" xfId="0" applyFont="1" applyBorder="1" applyAlignment="1">
      <alignment wrapText="1"/>
    </xf>
    <xf numFmtId="167" fontId="9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16" fontId="12" fillId="0" borderId="3" xfId="0" applyNumberFormat="1" applyFont="1" applyBorder="1" applyAlignment="1">
      <alignment horizontal="center" vertical="top" wrapText="1"/>
    </xf>
    <xf numFmtId="16" fontId="12" fillId="0" borderId="4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2" fontId="12" fillId="0" borderId="1" xfId="0" applyNumberFormat="1" applyFont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left" wrapText="1"/>
    </xf>
    <xf numFmtId="2" fontId="13" fillId="0" borderId="1" xfId="0" applyNumberFormat="1" applyFont="1" applyFill="1" applyBorder="1" applyAlignment="1">
      <alignment horizontal="left" wrapText="1"/>
    </xf>
    <xf numFmtId="1" fontId="1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6" fontId="15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" fontId="13" fillId="4" borderId="1" xfId="0" applyNumberFormat="1" applyFont="1" applyFill="1" applyBorder="1" applyAlignment="1">
      <alignment horizontal="center" vertical="top" wrapText="1"/>
    </xf>
    <xf numFmtId="166" fontId="2" fillId="4" borderId="1" xfId="0" applyNumberFormat="1" applyFont="1" applyFill="1" applyBorder="1" applyAlignment="1">
      <alignment horizontal="center" vertical="top" wrapText="1"/>
    </xf>
    <xf numFmtId="164" fontId="17" fillId="4" borderId="1" xfId="0" applyNumberFormat="1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vertical="top" wrapText="1"/>
    </xf>
    <xf numFmtId="164" fontId="17" fillId="4" borderId="2" xfId="0" applyNumberFormat="1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horizontal="left" vertical="top" wrapText="1"/>
    </xf>
    <xf numFmtId="164" fontId="12" fillId="4" borderId="1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vertical="top" wrapText="1"/>
    </xf>
    <xf numFmtId="164" fontId="17" fillId="5" borderId="2" xfId="0" applyNumberFormat="1" applyFont="1" applyFill="1" applyBorder="1" applyAlignment="1">
      <alignment horizontal="left" vertical="top" wrapText="1"/>
    </xf>
    <xf numFmtId="1" fontId="13" fillId="5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vertical="top" wrapText="1"/>
    </xf>
    <xf numFmtId="164" fontId="17" fillId="5" borderId="2" xfId="0" applyNumberFormat="1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center" vertical="center" wrapText="1"/>
    </xf>
    <xf numFmtId="166" fontId="15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 wrapText="1"/>
    </xf>
    <xf numFmtId="1" fontId="20" fillId="0" borderId="6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left" vertical="top" wrapText="1"/>
    </xf>
    <xf numFmtId="16" fontId="15" fillId="0" borderId="3" xfId="0" applyNumberFormat="1" applyFont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6" fontId="18" fillId="0" borderId="1" xfId="0" applyNumberFormat="1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wrapText="1"/>
    </xf>
    <xf numFmtId="164" fontId="16" fillId="0" borderId="1" xfId="0" applyNumberFormat="1" applyFont="1" applyFill="1" applyBorder="1" applyAlignment="1">
      <alignment horizontal="left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2" fontId="17" fillId="4" borderId="1" xfId="0" applyNumberFormat="1" applyFont="1" applyFill="1" applyBorder="1" applyAlignment="1">
      <alignment horizontal="center" vertical="top" wrapText="1"/>
    </xf>
    <xf numFmtId="2" fontId="10" fillId="5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/>
    </xf>
    <xf numFmtId="0" fontId="5" fillId="7" borderId="1" xfId="0" applyFont="1" applyFill="1" applyBorder="1" applyAlignment="1">
      <alignment horizontal="center" wrapText="1"/>
    </xf>
    <xf numFmtId="2" fontId="22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6" fillId="7" borderId="1" xfId="0" applyFont="1" applyFill="1" applyBorder="1" applyAlignment="1">
      <alignment horizontal="center" wrapText="1"/>
    </xf>
    <xf numFmtId="2" fontId="22" fillId="0" borderId="1" xfId="0" applyNumberFormat="1" applyFont="1" applyBorder="1" applyAlignment="1">
      <alignment horizontal="center" vertical="center" wrapText="1"/>
    </xf>
    <xf numFmtId="166" fontId="5" fillId="7" borderId="1" xfId="0" applyNumberFormat="1" applyFont="1" applyFill="1" applyBorder="1" applyAlignment="1">
      <alignment horizontal="center" wrapText="1"/>
    </xf>
    <xf numFmtId="166" fontId="6" fillId="7" borderId="1" xfId="0" applyNumberFormat="1" applyFont="1" applyFill="1" applyBorder="1" applyAlignment="1">
      <alignment horizontal="center" wrapText="1"/>
    </xf>
    <xf numFmtId="2" fontId="5" fillId="7" borderId="1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166" fontId="5" fillId="2" borderId="4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24" fillId="4" borderId="1" xfId="0" applyNumberFormat="1" applyFont="1" applyFill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vertical="top" wrapText="1"/>
    </xf>
    <xf numFmtId="2" fontId="23" fillId="0" borderId="1" xfId="0" applyNumberFormat="1" applyFont="1" applyFill="1" applyBorder="1" applyAlignment="1">
      <alignment horizontal="center" vertical="top" wrapText="1"/>
    </xf>
    <xf numFmtId="2" fontId="23" fillId="0" borderId="1" xfId="0" applyNumberFormat="1" applyFont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2" fontId="25" fillId="0" borderId="1" xfId="0" applyNumberFormat="1" applyFont="1" applyFill="1" applyBorder="1" applyAlignment="1">
      <alignment horizontal="center" vertical="top" wrapText="1"/>
    </xf>
    <xf numFmtId="2" fontId="25" fillId="6" borderId="1" xfId="0" applyNumberFormat="1" applyFont="1" applyFill="1" applyBorder="1" applyAlignment="1">
      <alignment horizontal="center" vertical="top" wrapText="1"/>
    </xf>
    <xf numFmtId="164" fontId="25" fillId="6" borderId="1" xfId="0" applyNumberFormat="1" applyFont="1" applyFill="1" applyBorder="1" applyAlignment="1">
      <alignment horizontal="center" vertical="top" wrapText="1"/>
    </xf>
    <xf numFmtId="164" fontId="25" fillId="0" borderId="1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top" wrapText="1"/>
    </xf>
    <xf numFmtId="166" fontId="6" fillId="2" borderId="2" xfId="0" applyNumberFormat="1" applyFont="1" applyFill="1" applyBorder="1" applyAlignment="1">
      <alignment horizontal="center" vertical="top" wrapText="1"/>
    </xf>
    <xf numFmtId="166" fontId="5" fillId="4" borderId="1" xfId="0" applyNumberFormat="1" applyFont="1" applyFill="1" applyBorder="1" applyAlignment="1">
      <alignment horizontal="center" vertical="top" wrapText="1"/>
    </xf>
    <xf numFmtId="166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top" wrapText="1"/>
    </xf>
    <xf numFmtId="2" fontId="22" fillId="4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23" fillId="0" borderId="1" xfId="0" applyNumberFormat="1" applyFont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164" fontId="22" fillId="0" borderId="1" xfId="0" applyNumberFormat="1" applyFont="1" applyFill="1" applyBorder="1" applyAlignment="1">
      <alignment vertical="top" wrapText="1"/>
    </xf>
    <xf numFmtId="166" fontId="12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2" fontId="22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2" fontId="22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2" fontId="22" fillId="5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vertical="center"/>
    </xf>
    <xf numFmtId="2" fontId="2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12" fillId="5" borderId="1" xfId="0" applyFont="1" applyFill="1" applyBorder="1"/>
    <xf numFmtId="0" fontId="12" fillId="0" borderId="1" xfId="0" applyFont="1" applyBorder="1"/>
    <xf numFmtId="2" fontId="25" fillId="5" borderId="1" xfId="0" applyNumberFormat="1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left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2" fontId="24" fillId="5" borderId="1" xfId="0" applyNumberFormat="1" applyFont="1" applyFill="1" applyBorder="1" applyAlignment="1">
      <alignment horizontal="center" vertical="center" wrapText="1"/>
    </xf>
    <xf numFmtId="2" fontId="24" fillId="6" borderId="1" xfId="0" applyNumberFormat="1" applyFont="1" applyFill="1" applyBorder="1" applyAlignment="1">
      <alignment horizontal="center" vertical="top" wrapText="1"/>
    </xf>
    <xf numFmtId="2" fontId="21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6" fontId="0" fillId="0" borderId="0" xfId="0" applyNumberFormat="1"/>
    <xf numFmtId="164" fontId="5" fillId="4" borderId="1" xfId="0" applyNumberFormat="1" applyFont="1" applyFill="1" applyBorder="1" applyAlignment="1">
      <alignment horizontal="center" vertical="top" wrapText="1"/>
    </xf>
    <xf numFmtId="166" fontId="12" fillId="0" borderId="1" xfId="0" applyNumberFormat="1" applyFont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66" fontId="15" fillId="0" borderId="1" xfId="0" applyNumberFormat="1" applyFont="1" applyBorder="1" applyAlignment="1">
      <alignment horizontal="left" wrapText="1"/>
    </xf>
    <xf numFmtId="166" fontId="12" fillId="0" borderId="1" xfId="0" applyNumberFormat="1" applyFont="1" applyBorder="1" applyAlignment="1">
      <alignment horizontal="left" wrapText="1"/>
    </xf>
    <xf numFmtId="164" fontId="12" fillId="0" borderId="1" xfId="0" applyNumberFormat="1" applyFont="1" applyBorder="1" applyAlignment="1">
      <alignment vertical="top" wrapText="1"/>
    </xf>
    <xf numFmtId="167" fontId="6" fillId="7" borderId="1" xfId="0" applyNumberFormat="1" applyFont="1" applyFill="1" applyBorder="1" applyAlignment="1">
      <alignment horizontal="center" wrapText="1"/>
    </xf>
    <xf numFmtId="164" fontId="6" fillId="7" borderId="1" xfId="0" applyNumberFormat="1" applyFont="1" applyFill="1" applyBorder="1" applyAlignment="1">
      <alignment horizontal="center" wrapText="1"/>
    </xf>
    <xf numFmtId="167" fontId="5" fillId="7" borderId="1" xfId="0" applyNumberFormat="1" applyFont="1" applyFill="1" applyBorder="1" applyAlignment="1">
      <alignment horizontal="center" wrapText="1"/>
    </xf>
    <xf numFmtId="164" fontId="5" fillId="7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left" vertical="top" wrapText="1" indent="1"/>
    </xf>
    <xf numFmtId="166" fontId="13" fillId="0" borderId="3" xfId="0" applyNumberFormat="1" applyFont="1" applyFill="1" applyBorder="1" applyAlignment="1">
      <alignment vertical="top" wrapText="1"/>
    </xf>
    <xf numFmtId="164" fontId="16" fillId="0" borderId="2" xfId="0" applyNumberFormat="1" applyFont="1" applyFill="1" applyBorder="1" applyAlignment="1">
      <alignment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center" vertical="top" wrapText="1"/>
    </xf>
    <xf numFmtId="1" fontId="17" fillId="0" borderId="1" xfId="0" applyNumberFormat="1" applyFont="1" applyBorder="1" applyAlignment="1">
      <alignment horizontal="center" vertical="top" wrapText="1"/>
    </xf>
    <xf numFmtId="166" fontId="24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 wrapText="1"/>
    </xf>
    <xf numFmtId="166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top" wrapText="1"/>
    </xf>
    <xf numFmtId="0" fontId="17" fillId="4" borderId="2" xfId="0" applyFont="1" applyFill="1" applyBorder="1" applyAlignment="1">
      <alignment vertical="top" wrapText="1"/>
    </xf>
    <xf numFmtId="164" fontId="16" fillId="4" borderId="2" xfId="0" applyNumberFormat="1" applyFont="1" applyFill="1" applyBorder="1" applyAlignment="1">
      <alignment vertical="top" wrapText="1"/>
    </xf>
    <xf numFmtId="164" fontId="16" fillId="4" borderId="1" xfId="0" applyNumberFormat="1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166" fontId="24" fillId="4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left" vertical="top" wrapText="1"/>
    </xf>
    <xf numFmtId="16" fontId="12" fillId="0" borderId="3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vertical="top" wrapText="1"/>
    </xf>
    <xf numFmtId="164" fontId="6" fillId="7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6" fontId="15" fillId="0" borderId="3" xfId="0" applyNumberFormat="1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wrapText="1"/>
    </xf>
    <xf numFmtId="164" fontId="13" fillId="0" borderId="3" xfId="0" applyNumberFormat="1" applyFont="1" applyFill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/>
    </xf>
    <xf numFmtId="164" fontId="12" fillId="0" borderId="1" xfId="0" applyNumberFormat="1" applyFont="1" applyBorder="1"/>
    <xf numFmtId="164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/>
    </xf>
    <xf numFmtId="16" fontId="12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166" fontId="12" fillId="0" borderId="1" xfId="0" applyNumberFormat="1" applyFont="1" applyFill="1" applyBorder="1" applyAlignment="1">
      <alignment vertical="center"/>
    </xf>
    <xf numFmtId="164" fontId="24" fillId="0" borderId="0" xfId="0" applyNumberFormat="1" applyFont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16" fontId="15" fillId="0" borderId="2" xfId="0" applyNumberFormat="1" applyFont="1" applyBorder="1" applyAlignment="1">
      <alignment horizontal="center" vertical="top" wrapText="1"/>
    </xf>
    <xf numFmtId="16" fontId="15" fillId="0" borderId="3" xfId="0" applyNumberFormat="1" applyFont="1" applyBorder="1" applyAlignment="1">
      <alignment horizontal="center" vertical="top" wrapText="1"/>
    </xf>
    <xf numFmtId="16" fontId="15" fillId="0" borderId="4" xfId="0" applyNumberFormat="1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164" fontId="16" fillId="0" borderId="2" xfId="0" applyNumberFormat="1" applyFont="1" applyFill="1" applyBorder="1" applyAlignment="1">
      <alignment horizontal="center" vertical="top" wrapText="1"/>
    </xf>
    <xf numFmtId="164" fontId="16" fillId="0" borderId="3" xfId="0" applyNumberFormat="1" applyFont="1" applyFill="1" applyBorder="1" applyAlignment="1">
      <alignment horizontal="center" vertical="top" wrapText="1"/>
    </xf>
    <xf numFmtId="164" fontId="16" fillId="0" borderId="4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14" fontId="13" fillId="0" borderId="2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6" fontId="15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8" fillId="0" borderId="8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16" fontId="12" fillId="0" borderId="2" xfId="0" applyNumberFormat="1" applyFont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16" fontId="12" fillId="0" borderId="4" xfId="0" applyNumberFormat="1" applyFont="1" applyBorder="1" applyAlignment="1">
      <alignment horizontal="center" vertical="top" wrapText="1"/>
    </xf>
    <xf numFmtId="17" fontId="15" fillId="0" borderId="2" xfId="0" applyNumberFormat="1" applyFont="1" applyBorder="1" applyAlignment="1">
      <alignment horizontal="center" vertical="top" wrapText="1"/>
    </xf>
    <xf numFmtId="0" fontId="15" fillId="0" borderId="3" xfId="0" applyNumberFormat="1" applyFont="1" applyBorder="1" applyAlignment="1">
      <alignment horizontal="center" vertical="top" wrapText="1"/>
    </xf>
    <xf numFmtId="0" fontId="15" fillId="0" borderId="4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4" fontId="13" fillId="0" borderId="2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164" fontId="13" fillId="0" borderId="4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164" fontId="16" fillId="0" borderId="2" xfId="0" applyNumberFormat="1" applyFont="1" applyFill="1" applyBorder="1" applyAlignment="1">
      <alignment vertical="top" wrapText="1"/>
    </xf>
    <xf numFmtId="164" fontId="16" fillId="0" borderId="3" xfId="0" applyNumberFormat="1" applyFont="1" applyFill="1" applyBorder="1" applyAlignment="1">
      <alignment vertical="top" wrapText="1"/>
    </xf>
    <xf numFmtId="164" fontId="16" fillId="0" borderId="4" xfId="0" applyNumberFormat="1" applyFont="1" applyFill="1" applyBorder="1" applyAlignment="1">
      <alignment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1" fontId="17" fillId="0" borderId="8" xfId="0" applyNumberFormat="1" applyFont="1" applyFill="1" applyBorder="1" applyAlignment="1">
      <alignment horizontal="left" vertical="center" wrapText="1"/>
    </xf>
    <xf numFmtId="1" fontId="17" fillId="0" borderId="5" xfId="0" applyNumberFormat="1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left" vertical="center" wrapText="1"/>
    </xf>
    <xf numFmtId="1" fontId="17" fillId="0" borderId="8" xfId="0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left" vertical="top" wrapText="1"/>
    </xf>
    <xf numFmtId="1" fontId="16" fillId="0" borderId="3" xfId="0" applyNumberFormat="1" applyFont="1" applyFill="1" applyBorder="1" applyAlignment="1">
      <alignment horizontal="left" vertical="top" wrapText="1"/>
    </xf>
    <xf numFmtId="1" fontId="16" fillId="0" borderId="4" xfId="0" applyNumberFormat="1" applyFont="1" applyFill="1" applyBorder="1" applyAlignment="1">
      <alignment horizontal="left" vertical="top" wrapText="1"/>
    </xf>
    <xf numFmtId="1" fontId="13" fillId="0" borderId="8" xfId="0" applyNumberFormat="1" applyFont="1" applyFill="1" applyBorder="1" applyAlignment="1">
      <alignment horizontal="center" vertical="top" wrapText="1"/>
    </xf>
    <xf numFmtId="1" fontId="13" fillId="0" borderId="5" xfId="0" applyNumberFormat="1" applyFont="1" applyFill="1" applyBorder="1" applyAlignment="1">
      <alignment horizontal="center" vertical="top" wrapText="1"/>
    </xf>
    <xf numFmtId="1" fontId="13" fillId="0" borderId="6" xfId="0" applyNumberFormat="1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top" wrapText="1"/>
    </xf>
    <xf numFmtId="1" fontId="16" fillId="0" borderId="4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left" vertical="top" wrapText="1"/>
    </xf>
    <xf numFmtId="164" fontId="16" fillId="0" borderId="2" xfId="0" applyNumberFormat="1" applyFont="1" applyFill="1" applyBorder="1" applyAlignment="1">
      <alignment horizontal="left" vertical="top" wrapText="1"/>
    </xf>
    <xf numFmtId="164" fontId="16" fillId="0" borderId="3" xfId="0" applyNumberFormat="1" applyFont="1" applyFill="1" applyBorder="1" applyAlignment="1">
      <alignment horizontal="left" vertical="top" wrapText="1"/>
    </xf>
    <xf numFmtId="164" fontId="16" fillId="0" borderId="4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164" fontId="16" fillId="0" borderId="8" xfId="0" applyNumberFormat="1" applyFont="1" applyFill="1" applyBorder="1" applyAlignment="1">
      <alignment horizontal="center" vertical="top" wrapText="1"/>
    </xf>
    <xf numFmtId="164" fontId="16" fillId="0" borderId="5" xfId="0" applyNumberFormat="1" applyFont="1" applyFill="1" applyBorder="1" applyAlignment="1">
      <alignment horizontal="center" vertical="top" wrapText="1"/>
    </xf>
    <xf numFmtId="164" fontId="16" fillId="0" borderId="6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26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78"/>
  <sheetViews>
    <sheetView tabSelected="1" view="pageBreakPreview" zoomScale="110" zoomScaleSheetLayoutView="110" workbookViewId="0">
      <selection activeCell="K5" sqref="K5:L5"/>
    </sheetView>
  </sheetViews>
  <sheetFormatPr defaultRowHeight="15"/>
  <cols>
    <col min="1" max="1" width="11.42578125" bestFit="1" customWidth="1"/>
    <col min="2" max="2" width="36.42578125" customWidth="1"/>
    <col min="3" max="3" width="12.28515625" bestFit="1" customWidth="1"/>
    <col min="4" max="4" width="12.5703125" style="1" customWidth="1"/>
    <col min="5" max="5" width="11.5703125" bestFit="1" customWidth="1"/>
    <col min="6" max="7" width="11.5703125" customWidth="1"/>
    <col min="8" max="8" width="12" style="8" customWidth="1"/>
    <col min="9" max="9" width="13.140625" customWidth="1"/>
    <col min="10" max="10" width="12.7109375" customWidth="1"/>
    <col min="11" max="11" width="25" customWidth="1"/>
    <col min="12" max="12" width="36" customWidth="1"/>
    <col min="13" max="13" width="3.28515625" customWidth="1"/>
    <col min="14" max="14" width="12.85546875" bestFit="1" customWidth="1"/>
    <col min="15" max="15" width="9.7109375" bestFit="1" customWidth="1"/>
    <col min="16" max="16" width="11.85546875" bestFit="1" customWidth="1"/>
  </cols>
  <sheetData>
    <row r="1" spans="1:23">
      <c r="C1" s="6"/>
      <c r="D1" s="6"/>
      <c r="E1" s="6"/>
      <c r="F1" s="6"/>
      <c r="G1" s="6"/>
      <c r="H1" s="6"/>
      <c r="I1" s="6"/>
      <c r="J1" s="6"/>
      <c r="K1" s="395" t="s">
        <v>202</v>
      </c>
      <c r="L1" s="395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C2" s="6"/>
      <c r="D2" s="6"/>
      <c r="E2" s="6"/>
      <c r="F2" s="6"/>
      <c r="G2" s="6"/>
      <c r="H2" s="6"/>
      <c r="I2" s="6"/>
      <c r="J2" s="6"/>
      <c r="K2" s="395" t="s">
        <v>181</v>
      </c>
      <c r="L2" s="395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9"/>
      <c r="B3" s="9"/>
      <c r="C3" s="9"/>
      <c r="D3" s="9"/>
      <c r="E3" s="9"/>
      <c r="F3" s="22"/>
      <c r="G3" s="22"/>
      <c r="H3" s="9"/>
      <c r="I3" s="9"/>
      <c r="J3" s="9"/>
      <c r="K3" s="395" t="s">
        <v>182</v>
      </c>
      <c r="L3" s="395"/>
      <c r="M3" s="6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4"/>
      <c r="B4" s="4"/>
      <c r="C4" s="4"/>
      <c r="D4" s="5"/>
      <c r="E4" s="4"/>
      <c r="F4" s="4"/>
      <c r="G4" s="4"/>
      <c r="H4" s="7"/>
      <c r="I4" s="4"/>
      <c r="J4" s="4"/>
      <c r="K4" s="395" t="s">
        <v>183</v>
      </c>
      <c r="L4" s="395"/>
    </row>
    <row r="5" spans="1:23" ht="30" customHeight="1">
      <c r="A5" s="4"/>
      <c r="B5" s="4"/>
      <c r="C5" s="4"/>
      <c r="D5" s="5"/>
      <c r="E5" s="4"/>
      <c r="F5" s="4"/>
      <c r="G5" s="4"/>
      <c r="H5" s="7"/>
      <c r="I5" s="4"/>
      <c r="J5" s="4"/>
      <c r="K5" s="396" t="s">
        <v>212</v>
      </c>
      <c r="L5" s="396"/>
    </row>
    <row r="6" spans="1:23" ht="48.75" customHeight="1">
      <c r="A6" s="400" t="s">
        <v>171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</row>
    <row r="7" spans="1:23">
      <c r="A7" s="382" t="s">
        <v>126</v>
      </c>
      <c r="B7" s="382" t="s">
        <v>4</v>
      </c>
      <c r="C7" s="382" t="s">
        <v>127</v>
      </c>
      <c r="D7" s="383" t="s">
        <v>5</v>
      </c>
      <c r="E7" s="382" t="s">
        <v>6</v>
      </c>
      <c r="F7" s="382"/>
      <c r="G7" s="382"/>
      <c r="H7" s="388"/>
      <c r="I7" s="388"/>
      <c r="J7" s="382" t="s">
        <v>128</v>
      </c>
      <c r="K7" s="382" t="s">
        <v>17</v>
      </c>
      <c r="L7" s="382" t="s">
        <v>16</v>
      </c>
    </row>
    <row r="8" spans="1:23" ht="14.45" customHeight="1">
      <c r="A8" s="382"/>
      <c r="B8" s="382"/>
      <c r="C8" s="382"/>
      <c r="D8" s="383"/>
      <c r="E8" s="122"/>
      <c r="F8" s="382" t="s">
        <v>0</v>
      </c>
      <c r="G8" s="382"/>
      <c r="H8" s="382"/>
      <c r="I8" s="382"/>
      <c r="J8" s="382"/>
      <c r="K8" s="382"/>
      <c r="L8" s="382"/>
    </row>
    <row r="9" spans="1:23" ht="28.5" customHeight="1">
      <c r="A9" s="382"/>
      <c r="B9" s="382"/>
      <c r="C9" s="382"/>
      <c r="D9" s="383"/>
      <c r="E9" s="382" t="s">
        <v>7</v>
      </c>
      <c r="F9" s="382" t="s">
        <v>8</v>
      </c>
      <c r="G9" s="382"/>
      <c r="H9" s="382"/>
      <c r="I9" s="382" t="s">
        <v>9</v>
      </c>
      <c r="J9" s="388"/>
      <c r="K9" s="382"/>
      <c r="L9" s="382"/>
    </row>
    <row r="10" spans="1:23" ht="21" customHeight="1">
      <c r="A10" s="382"/>
      <c r="B10" s="382"/>
      <c r="C10" s="382"/>
      <c r="D10" s="383"/>
      <c r="E10" s="382"/>
      <c r="F10" s="382" t="s">
        <v>23</v>
      </c>
      <c r="G10" s="382" t="s">
        <v>24</v>
      </c>
      <c r="H10" s="382"/>
      <c r="I10" s="382"/>
      <c r="J10" s="388"/>
      <c r="K10" s="382"/>
      <c r="L10" s="382"/>
    </row>
    <row r="11" spans="1:23" ht="46.5" customHeight="1">
      <c r="A11" s="382"/>
      <c r="B11" s="382"/>
      <c r="C11" s="382"/>
      <c r="D11" s="383"/>
      <c r="E11" s="382"/>
      <c r="F11" s="382"/>
      <c r="G11" s="122" t="s">
        <v>25</v>
      </c>
      <c r="H11" s="60" t="s">
        <v>26</v>
      </c>
      <c r="I11" s="382"/>
      <c r="J11" s="388"/>
      <c r="K11" s="382"/>
      <c r="L11" s="382"/>
    </row>
    <row r="12" spans="1:23">
      <c r="A12" s="23">
        <v>1</v>
      </c>
      <c r="B12" s="23">
        <v>2</v>
      </c>
      <c r="C12" s="23">
        <v>3</v>
      </c>
      <c r="D12" s="25">
        <v>4</v>
      </c>
      <c r="E12" s="23">
        <v>5</v>
      </c>
      <c r="F12" s="23">
        <v>6</v>
      </c>
      <c r="G12" s="23">
        <v>7</v>
      </c>
      <c r="H12" s="26">
        <v>8</v>
      </c>
      <c r="I12" s="23">
        <v>9</v>
      </c>
      <c r="J12" s="23">
        <v>10</v>
      </c>
      <c r="K12" s="23">
        <v>11</v>
      </c>
      <c r="L12" s="23">
        <v>12</v>
      </c>
    </row>
    <row r="13" spans="1:23" ht="35.25" customHeight="1">
      <c r="A13" s="333" t="s">
        <v>27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5"/>
    </row>
    <row r="14" spans="1:23" ht="46.5" customHeight="1">
      <c r="A14" s="61" t="s">
        <v>22</v>
      </c>
      <c r="B14" s="401" t="s">
        <v>28</v>
      </c>
      <c r="C14" s="402"/>
      <c r="D14" s="402"/>
      <c r="E14" s="402"/>
      <c r="F14" s="402"/>
      <c r="G14" s="402"/>
      <c r="H14" s="402"/>
      <c r="I14" s="402"/>
      <c r="J14" s="402"/>
      <c r="K14" s="402"/>
      <c r="L14" s="403"/>
    </row>
    <row r="15" spans="1:23" ht="26.25" customHeight="1">
      <c r="A15" s="205" t="s">
        <v>129</v>
      </c>
      <c r="B15" s="397" t="s">
        <v>149</v>
      </c>
      <c r="C15" s="398"/>
      <c r="D15" s="398"/>
      <c r="E15" s="398"/>
      <c r="F15" s="398"/>
      <c r="G15" s="398"/>
      <c r="H15" s="398"/>
      <c r="I15" s="398"/>
      <c r="J15" s="398"/>
      <c r="K15" s="398"/>
      <c r="L15" s="399"/>
    </row>
    <row r="16" spans="1:23" ht="21" customHeight="1">
      <c r="A16" s="16"/>
      <c r="B16" s="220" t="s">
        <v>33</v>
      </c>
      <c r="C16" s="385"/>
      <c r="D16" s="386"/>
      <c r="E16" s="386"/>
      <c r="F16" s="386"/>
      <c r="G16" s="386"/>
      <c r="H16" s="386"/>
      <c r="I16" s="386"/>
      <c r="J16" s="386"/>
      <c r="K16" s="387"/>
      <c r="L16" s="108"/>
    </row>
    <row r="17" spans="1:12" ht="21" customHeight="1">
      <c r="A17" s="286" t="s">
        <v>1</v>
      </c>
      <c r="B17" s="294" t="s">
        <v>140</v>
      </c>
      <c r="C17" s="225">
        <v>2017</v>
      </c>
      <c r="D17" s="227">
        <v>93.456000000000003</v>
      </c>
      <c r="E17" s="106"/>
      <c r="F17" s="106"/>
      <c r="G17" s="106"/>
      <c r="H17" s="106"/>
      <c r="I17" s="229">
        <v>93.456000000000003</v>
      </c>
      <c r="J17" s="108"/>
      <c r="K17" s="32" t="s">
        <v>30</v>
      </c>
      <c r="L17" s="375" t="s">
        <v>170</v>
      </c>
    </row>
    <row r="18" spans="1:12" ht="79.5" customHeight="1">
      <c r="A18" s="287"/>
      <c r="B18" s="295"/>
      <c r="C18" s="225">
        <v>2018</v>
      </c>
      <c r="D18" s="227">
        <v>93.456000000000003</v>
      </c>
      <c r="E18" s="106"/>
      <c r="F18" s="106"/>
      <c r="G18" s="106"/>
      <c r="H18" s="106"/>
      <c r="I18" s="229">
        <v>93.456000000000003</v>
      </c>
      <c r="J18" s="108"/>
      <c r="K18" s="32" t="s">
        <v>30</v>
      </c>
      <c r="L18" s="376"/>
    </row>
    <row r="19" spans="1:12" ht="21" customHeight="1">
      <c r="A19" s="286" t="s">
        <v>2</v>
      </c>
      <c r="B19" s="294" t="s">
        <v>141</v>
      </c>
      <c r="C19" s="218">
        <v>2017</v>
      </c>
      <c r="D19" s="228">
        <v>0</v>
      </c>
      <c r="E19" s="106"/>
      <c r="F19" s="106"/>
      <c r="G19" s="106"/>
      <c r="H19" s="106"/>
      <c r="I19" s="230">
        <v>0</v>
      </c>
      <c r="J19" s="108"/>
      <c r="K19" s="32" t="s">
        <v>30</v>
      </c>
      <c r="L19" s="375" t="s">
        <v>53</v>
      </c>
    </row>
    <row r="20" spans="1:12" ht="60.75" customHeight="1">
      <c r="A20" s="287"/>
      <c r="B20" s="295"/>
      <c r="C20" s="59">
        <v>2018</v>
      </c>
      <c r="D20" s="228">
        <v>0</v>
      </c>
      <c r="E20" s="106"/>
      <c r="F20" s="106"/>
      <c r="G20" s="106"/>
      <c r="H20" s="106"/>
      <c r="I20" s="230">
        <v>0</v>
      </c>
      <c r="J20" s="108"/>
      <c r="K20" s="32" t="s">
        <v>30</v>
      </c>
      <c r="L20" s="377"/>
    </row>
    <row r="21" spans="1:12" ht="21" customHeight="1">
      <c r="A21" s="296" t="s">
        <v>135</v>
      </c>
      <c r="B21" s="294" t="s">
        <v>142</v>
      </c>
      <c r="C21" s="218">
        <v>2017</v>
      </c>
      <c r="D21" s="227">
        <v>5.6639999999999997</v>
      </c>
      <c r="E21" s="106"/>
      <c r="F21" s="106"/>
      <c r="G21" s="106"/>
      <c r="H21" s="106"/>
      <c r="I21" s="229">
        <v>5.6639999999999997</v>
      </c>
      <c r="J21" s="108"/>
      <c r="K21" s="32" t="s">
        <v>30</v>
      </c>
      <c r="L21" s="377"/>
    </row>
    <row r="22" spans="1:12" ht="30.75" customHeight="1">
      <c r="A22" s="287"/>
      <c r="B22" s="295"/>
      <c r="C22" s="59">
        <v>2018</v>
      </c>
      <c r="D22" s="227">
        <v>5.6639999999999997</v>
      </c>
      <c r="E22" s="106"/>
      <c r="F22" s="106"/>
      <c r="G22" s="106"/>
      <c r="H22" s="106"/>
      <c r="I22" s="229">
        <v>5.6639999999999997</v>
      </c>
      <c r="J22" s="108"/>
      <c r="K22" s="32" t="s">
        <v>30</v>
      </c>
      <c r="L22" s="376"/>
    </row>
    <row r="23" spans="1:12" ht="21" customHeight="1">
      <c r="A23" s="286" t="s">
        <v>3</v>
      </c>
      <c r="B23" s="294" t="s">
        <v>180</v>
      </c>
      <c r="C23" s="218">
        <v>2017</v>
      </c>
      <c r="D23" s="228">
        <v>30.78</v>
      </c>
      <c r="E23" s="106"/>
      <c r="F23" s="106"/>
      <c r="G23" s="106"/>
      <c r="H23" s="106"/>
      <c r="I23" s="230">
        <v>30.78</v>
      </c>
      <c r="J23" s="108"/>
      <c r="K23" s="32" t="s">
        <v>30</v>
      </c>
      <c r="L23" s="108"/>
    </row>
    <row r="24" spans="1:12" ht="111" customHeight="1">
      <c r="A24" s="287"/>
      <c r="B24" s="295"/>
      <c r="C24" s="59">
        <v>2018</v>
      </c>
      <c r="D24" s="228">
        <v>52.65</v>
      </c>
      <c r="E24" s="106"/>
      <c r="F24" s="106"/>
      <c r="G24" s="106"/>
      <c r="H24" s="106"/>
      <c r="I24" s="230">
        <v>52.65</v>
      </c>
      <c r="J24" s="108"/>
      <c r="K24" s="32" t="s">
        <v>30</v>
      </c>
      <c r="L24" s="108"/>
    </row>
    <row r="25" spans="1:12" ht="162.75" customHeight="1">
      <c r="A25" s="237"/>
      <c r="B25" s="224" t="s">
        <v>179</v>
      </c>
      <c r="C25" s="238"/>
      <c r="D25" s="228"/>
      <c r="E25" s="106"/>
      <c r="F25" s="106"/>
      <c r="G25" s="106"/>
      <c r="H25" s="106"/>
      <c r="I25" s="230"/>
      <c r="J25" s="108"/>
      <c r="K25" s="32"/>
      <c r="L25" s="108"/>
    </row>
    <row r="26" spans="1:12" ht="21" customHeight="1">
      <c r="A26" s="286" t="s">
        <v>18</v>
      </c>
      <c r="B26" s="294" t="s">
        <v>143</v>
      </c>
      <c r="C26" s="218">
        <v>2017</v>
      </c>
      <c r="D26" s="227">
        <v>375.94799999999998</v>
      </c>
      <c r="E26" s="106"/>
      <c r="F26" s="106"/>
      <c r="G26" s="106"/>
      <c r="H26" s="106"/>
      <c r="I26" s="229">
        <v>375.94799999999998</v>
      </c>
      <c r="J26" s="108"/>
      <c r="K26" s="32" t="s">
        <v>30</v>
      </c>
      <c r="L26" s="108"/>
    </row>
    <row r="27" spans="1:12" ht="57.75" customHeight="1">
      <c r="A27" s="287"/>
      <c r="B27" s="295"/>
      <c r="C27" s="59">
        <v>2018</v>
      </c>
      <c r="D27" s="227">
        <v>373.82400000000001</v>
      </c>
      <c r="E27" s="106"/>
      <c r="F27" s="106"/>
      <c r="G27" s="106"/>
      <c r="H27" s="106"/>
      <c r="I27" s="230">
        <v>473.83</v>
      </c>
      <c r="J27" s="108"/>
      <c r="K27" s="32" t="s">
        <v>30</v>
      </c>
      <c r="L27" s="108"/>
    </row>
    <row r="28" spans="1:12" ht="21" customHeight="1">
      <c r="A28" s="286" t="s">
        <v>150</v>
      </c>
      <c r="B28" s="294" t="s">
        <v>144</v>
      </c>
      <c r="C28" s="218">
        <v>2017</v>
      </c>
      <c r="D28" s="227">
        <v>282.49200000000002</v>
      </c>
      <c r="E28" s="106"/>
      <c r="F28" s="106"/>
      <c r="G28" s="106"/>
      <c r="H28" s="106"/>
      <c r="I28" s="229">
        <v>282.49200000000002</v>
      </c>
      <c r="J28" s="108"/>
      <c r="K28" s="32" t="s">
        <v>30</v>
      </c>
      <c r="L28" s="375" t="s">
        <v>53</v>
      </c>
    </row>
    <row r="29" spans="1:12" ht="46.5" customHeight="1">
      <c r="A29" s="287"/>
      <c r="B29" s="295"/>
      <c r="C29" s="59">
        <v>2018</v>
      </c>
      <c r="D29" s="228">
        <v>0</v>
      </c>
      <c r="E29" s="106"/>
      <c r="F29" s="106"/>
      <c r="G29" s="106"/>
      <c r="H29" s="106"/>
      <c r="I29" s="230">
        <v>0</v>
      </c>
      <c r="J29" s="108"/>
      <c r="K29" s="32" t="s">
        <v>30</v>
      </c>
      <c r="L29" s="377"/>
    </row>
    <row r="30" spans="1:12" ht="21" customHeight="1">
      <c r="A30" s="286" t="s">
        <v>151</v>
      </c>
      <c r="B30" s="294" t="s">
        <v>145</v>
      </c>
      <c r="C30" s="218">
        <v>2017</v>
      </c>
      <c r="D30" s="227">
        <v>93.456000000000003</v>
      </c>
      <c r="E30" s="106"/>
      <c r="F30" s="106"/>
      <c r="G30" s="106"/>
      <c r="H30" s="106"/>
      <c r="I30" s="229">
        <v>93.456000000000003</v>
      </c>
      <c r="J30" s="108"/>
      <c r="K30" s="32" t="s">
        <v>30</v>
      </c>
      <c r="L30" s="377"/>
    </row>
    <row r="31" spans="1:12" ht="47.25" customHeight="1">
      <c r="A31" s="287"/>
      <c r="B31" s="295"/>
      <c r="C31" s="59">
        <v>2018</v>
      </c>
      <c r="D31" s="227">
        <v>373.82400000000001</v>
      </c>
      <c r="E31" s="106"/>
      <c r="F31" s="106"/>
      <c r="G31" s="106"/>
      <c r="H31" s="106"/>
      <c r="I31" s="229">
        <v>373.82400000000001</v>
      </c>
      <c r="J31" s="108"/>
      <c r="K31" s="32" t="s">
        <v>30</v>
      </c>
      <c r="L31" s="377"/>
    </row>
    <row r="32" spans="1:12" ht="21" customHeight="1">
      <c r="A32" s="286" t="s">
        <v>152</v>
      </c>
      <c r="B32" s="294" t="s">
        <v>146</v>
      </c>
      <c r="C32" s="218">
        <v>2017</v>
      </c>
      <c r="D32" s="228">
        <v>0</v>
      </c>
      <c r="E32" s="106"/>
      <c r="F32" s="106"/>
      <c r="G32" s="106"/>
      <c r="H32" s="106"/>
      <c r="I32" s="230">
        <v>0</v>
      </c>
      <c r="J32" s="108"/>
      <c r="K32" s="32" t="s">
        <v>30</v>
      </c>
      <c r="L32" s="377"/>
    </row>
    <row r="33" spans="1:12" ht="46.5" customHeight="1">
      <c r="A33" s="287"/>
      <c r="B33" s="295"/>
      <c r="C33" s="59">
        <v>2018</v>
      </c>
      <c r="D33" s="228">
        <v>0</v>
      </c>
      <c r="E33" s="106"/>
      <c r="F33" s="106"/>
      <c r="G33" s="106"/>
      <c r="H33" s="106"/>
      <c r="I33" s="230">
        <v>0</v>
      </c>
      <c r="J33" s="108"/>
      <c r="K33" s="32" t="s">
        <v>30</v>
      </c>
      <c r="L33" s="377"/>
    </row>
    <row r="34" spans="1:12" ht="22.5" customHeight="1">
      <c r="A34" s="286" t="s">
        <v>19</v>
      </c>
      <c r="B34" s="294" t="s">
        <v>147</v>
      </c>
      <c r="C34" s="218">
        <v>2017</v>
      </c>
      <c r="D34" s="227">
        <v>721.32500000000005</v>
      </c>
      <c r="E34" s="106"/>
      <c r="F34" s="106"/>
      <c r="G34" s="106"/>
      <c r="H34" s="106"/>
      <c r="I34" s="229">
        <v>721.32500000000005</v>
      </c>
      <c r="J34" s="108"/>
      <c r="K34" s="32" t="s">
        <v>30</v>
      </c>
      <c r="L34" s="377"/>
    </row>
    <row r="35" spans="1:12" ht="76.5" customHeight="1">
      <c r="A35" s="287"/>
      <c r="B35" s="295"/>
      <c r="C35" s="59">
        <v>2018</v>
      </c>
      <c r="D35" s="228">
        <v>0</v>
      </c>
      <c r="E35" s="106"/>
      <c r="F35" s="106"/>
      <c r="G35" s="106"/>
      <c r="H35" s="106"/>
      <c r="I35" s="230">
        <v>0</v>
      </c>
      <c r="J35" s="108"/>
      <c r="K35" s="32" t="s">
        <v>30</v>
      </c>
      <c r="L35" s="376"/>
    </row>
    <row r="36" spans="1:12" ht="21" customHeight="1">
      <c r="A36" s="16"/>
      <c r="B36" s="232" t="s">
        <v>148</v>
      </c>
      <c r="C36" s="233"/>
      <c r="D36" s="236">
        <f>D17+D18+D19+D20+D21+D22+D23+D24+D28+D29+D30+D31+D32+D33+D34+D35</f>
        <v>1752.7670000000001</v>
      </c>
      <c r="E36" s="234"/>
      <c r="F36" s="234"/>
      <c r="G36" s="234"/>
      <c r="H36" s="234"/>
      <c r="I36" s="236">
        <f>I17+I18+I19+I20+I21+I22+I23+I24+I28+I29+I30+I31+I32+I33+I34+I35</f>
        <v>1752.7670000000001</v>
      </c>
      <c r="J36" s="235"/>
      <c r="K36" s="235"/>
      <c r="L36" s="235"/>
    </row>
    <row r="37" spans="1:12" ht="21" customHeight="1">
      <c r="A37" s="16"/>
      <c r="B37" s="221">
        <v>2017</v>
      </c>
      <c r="C37" s="217"/>
      <c r="D37" s="227">
        <f>D17+D19+D21+D23+D28+D30+D32+D34</f>
        <v>1227.1730000000002</v>
      </c>
      <c r="E37" s="106"/>
      <c r="F37" s="106"/>
      <c r="G37" s="106"/>
      <c r="H37" s="106"/>
      <c r="I37" s="227">
        <f>I17+I19+I21+I23+I28+I30+I32+I34</f>
        <v>1227.1730000000002</v>
      </c>
      <c r="J37" s="108"/>
      <c r="K37" s="108"/>
      <c r="L37" s="108"/>
    </row>
    <row r="38" spans="1:12" ht="21" customHeight="1">
      <c r="A38" s="16"/>
      <c r="B38" s="226">
        <v>2018</v>
      </c>
      <c r="C38" s="217"/>
      <c r="D38" s="227">
        <f>D18+D20+D22+D24+D29+D31+D33</f>
        <v>525.59400000000005</v>
      </c>
      <c r="E38" s="106"/>
      <c r="F38" s="106"/>
      <c r="G38" s="106"/>
      <c r="H38" s="106"/>
      <c r="I38" s="227">
        <f>I18+I20+I22+I24+I29+I31+I33</f>
        <v>525.59400000000005</v>
      </c>
      <c r="J38" s="108"/>
      <c r="K38" s="108"/>
      <c r="L38" s="251"/>
    </row>
    <row r="39" spans="1:12" ht="28.5" customHeight="1">
      <c r="A39" s="231" t="s">
        <v>31</v>
      </c>
      <c r="B39" s="389" t="s">
        <v>32</v>
      </c>
      <c r="C39" s="390"/>
      <c r="D39" s="390"/>
      <c r="E39" s="390"/>
      <c r="F39" s="390"/>
      <c r="G39" s="390"/>
      <c r="H39" s="390"/>
      <c r="I39" s="390"/>
      <c r="J39" s="390"/>
      <c r="K39" s="391"/>
      <c r="L39" s="224"/>
    </row>
    <row r="40" spans="1:12" ht="21" customHeight="1">
      <c r="A40" s="16"/>
      <c r="B40" s="223" t="s">
        <v>33</v>
      </c>
      <c r="C40" s="217"/>
      <c r="D40" s="217"/>
      <c r="E40" s="106"/>
      <c r="F40" s="106"/>
      <c r="G40" s="106"/>
      <c r="H40" s="106"/>
      <c r="I40" s="217"/>
      <c r="J40" s="108"/>
      <c r="K40" s="108"/>
      <c r="L40" s="224"/>
    </row>
    <row r="41" spans="1:12" ht="15" customHeight="1">
      <c r="A41" s="297" t="s">
        <v>12</v>
      </c>
      <c r="B41" s="298" t="s">
        <v>187</v>
      </c>
      <c r="C41" s="259">
        <v>2017</v>
      </c>
      <c r="D41" s="161">
        <v>0</v>
      </c>
      <c r="E41" s="130">
        <v>0</v>
      </c>
      <c r="F41" s="164"/>
      <c r="G41" s="164"/>
      <c r="H41" s="164"/>
      <c r="I41" s="162">
        <v>0</v>
      </c>
      <c r="J41" s="130">
        <v>0</v>
      </c>
      <c r="K41" s="32" t="s">
        <v>30</v>
      </c>
      <c r="L41" s="40"/>
    </row>
    <row r="42" spans="1:12" ht="15" customHeight="1">
      <c r="A42" s="297"/>
      <c r="B42" s="299"/>
      <c r="C42" s="59">
        <v>2018</v>
      </c>
      <c r="D42" s="161">
        <v>0</v>
      </c>
      <c r="E42" s="130">
        <v>0</v>
      </c>
      <c r="F42" s="165"/>
      <c r="G42" s="165"/>
      <c r="H42" s="165"/>
      <c r="I42" s="162">
        <v>0</v>
      </c>
      <c r="J42" s="130">
        <v>0</v>
      </c>
      <c r="K42" s="32" t="s">
        <v>30</v>
      </c>
      <c r="L42" s="40"/>
    </row>
    <row r="43" spans="1:12" ht="15" customHeight="1">
      <c r="A43" s="297"/>
      <c r="B43" s="299"/>
      <c r="C43" s="59">
        <v>2019</v>
      </c>
      <c r="D43" s="161">
        <v>0</v>
      </c>
      <c r="E43" s="130">
        <v>0</v>
      </c>
      <c r="F43" s="165"/>
      <c r="G43" s="165"/>
      <c r="H43" s="165"/>
      <c r="I43" s="162">
        <v>0</v>
      </c>
      <c r="J43" s="130">
        <v>0</v>
      </c>
      <c r="K43" s="32" t="s">
        <v>30</v>
      </c>
      <c r="L43" s="40"/>
    </row>
    <row r="44" spans="1:12" ht="15" customHeight="1">
      <c r="A44" s="297"/>
      <c r="B44" s="299"/>
      <c r="C44" s="59">
        <v>2020</v>
      </c>
      <c r="D44" s="258">
        <v>131.06984</v>
      </c>
      <c r="E44" s="130">
        <v>0</v>
      </c>
      <c r="F44" s="165"/>
      <c r="G44" s="165"/>
      <c r="H44" s="165"/>
      <c r="I44" s="257">
        <v>131.06984</v>
      </c>
      <c r="J44" s="130">
        <v>0</v>
      </c>
      <c r="K44" s="32" t="s">
        <v>30</v>
      </c>
      <c r="L44" s="40"/>
    </row>
    <row r="45" spans="1:12" ht="15" customHeight="1">
      <c r="A45" s="297"/>
      <c r="B45" s="299"/>
      <c r="C45" s="59">
        <v>2021</v>
      </c>
      <c r="D45" s="161">
        <v>0</v>
      </c>
      <c r="E45" s="130">
        <v>0</v>
      </c>
      <c r="F45" s="165"/>
      <c r="G45" s="165"/>
      <c r="H45" s="165"/>
      <c r="I45" s="162">
        <v>0</v>
      </c>
      <c r="J45" s="130">
        <v>0</v>
      </c>
      <c r="K45" s="32" t="s">
        <v>30</v>
      </c>
      <c r="L45" s="40"/>
    </row>
    <row r="46" spans="1:12" ht="15" customHeight="1">
      <c r="A46" s="297"/>
      <c r="B46" s="299"/>
      <c r="C46" s="59">
        <v>2022</v>
      </c>
      <c r="D46" s="161">
        <v>0</v>
      </c>
      <c r="E46" s="130">
        <v>0</v>
      </c>
      <c r="F46" s="165"/>
      <c r="G46" s="165"/>
      <c r="H46" s="165"/>
      <c r="I46" s="162">
        <v>0</v>
      </c>
      <c r="J46" s="130">
        <v>0</v>
      </c>
      <c r="K46" s="32" t="s">
        <v>30</v>
      </c>
      <c r="L46" s="40"/>
    </row>
    <row r="47" spans="1:12" ht="15" customHeight="1">
      <c r="A47" s="297"/>
      <c r="B47" s="300"/>
      <c r="C47" s="59">
        <v>2023</v>
      </c>
      <c r="D47" s="161">
        <v>0</v>
      </c>
      <c r="E47" s="130">
        <v>0</v>
      </c>
      <c r="F47" s="165"/>
      <c r="G47" s="165"/>
      <c r="H47" s="165"/>
      <c r="I47" s="162">
        <v>0</v>
      </c>
      <c r="J47" s="130">
        <v>0</v>
      </c>
      <c r="K47" s="32" t="s">
        <v>30</v>
      </c>
      <c r="L47" s="40"/>
    </row>
    <row r="48" spans="1:12" ht="15" customHeight="1">
      <c r="A48" s="297" t="s">
        <v>188</v>
      </c>
      <c r="B48" s="298" t="s">
        <v>191</v>
      </c>
      <c r="C48" s="259">
        <v>2017</v>
      </c>
      <c r="D48" s="161">
        <v>0</v>
      </c>
      <c r="E48" s="130">
        <v>0</v>
      </c>
      <c r="F48" s="164"/>
      <c r="G48" s="164"/>
      <c r="H48" s="164"/>
      <c r="I48" s="162">
        <v>0</v>
      </c>
      <c r="J48" s="130">
        <v>0</v>
      </c>
      <c r="K48" s="32" t="s">
        <v>30</v>
      </c>
      <c r="L48" s="40"/>
    </row>
    <row r="49" spans="1:12" ht="15" customHeight="1">
      <c r="A49" s="297"/>
      <c r="B49" s="299"/>
      <c r="C49" s="59">
        <v>2018</v>
      </c>
      <c r="D49" s="161">
        <v>0</v>
      </c>
      <c r="E49" s="130">
        <v>0</v>
      </c>
      <c r="F49" s="165"/>
      <c r="G49" s="165"/>
      <c r="H49" s="165"/>
      <c r="I49" s="162">
        <v>0</v>
      </c>
      <c r="J49" s="130">
        <v>0</v>
      </c>
      <c r="K49" s="32" t="s">
        <v>30</v>
      </c>
      <c r="L49" s="40"/>
    </row>
    <row r="50" spans="1:12" ht="15" customHeight="1">
      <c r="A50" s="297"/>
      <c r="B50" s="299"/>
      <c r="C50" s="59">
        <v>2019</v>
      </c>
      <c r="D50" s="161">
        <v>0</v>
      </c>
      <c r="E50" s="130">
        <v>0</v>
      </c>
      <c r="F50" s="165"/>
      <c r="G50" s="165"/>
      <c r="H50" s="165"/>
      <c r="I50" s="162">
        <v>0</v>
      </c>
      <c r="J50" s="130">
        <v>0</v>
      </c>
      <c r="K50" s="32" t="s">
        <v>30</v>
      </c>
      <c r="L50" s="40"/>
    </row>
    <row r="51" spans="1:12" ht="18.75" customHeight="1">
      <c r="A51" s="297"/>
      <c r="B51" s="299"/>
      <c r="C51" s="59">
        <v>2020</v>
      </c>
      <c r="D51" s="161">
        <v>27.12</v>
      </c>
      <c r="E51" s="130">
        <v>0</v>
      </c>
      <c r="F51" s="165"/>
      <c r="G51" s="165"/>
      <c r="H51" s="165"/>
      <c r="I51" s="162">
        <v>27.12</v>
      </c>
      <c r="J51" s="130">
        <v>0</v>
      </c>
      <c r="K51" s="32" t="s">
        <v>30</v>
      </c>
      <c r="L51" s="40"/>
    </row>
    <row r="52" spans="1:12" ht="18" customHeight="1">
      <c r="A52" s="297"/>
      <c r="B52" s="299"/>
      <c r="C52" s="59">
        <v>2021</v>
      </c>
      <c r="D52" s="161">
        <v>0</v>
      </c>
      <c r="E52" s="130">
        <v>0</v>
      </c>
      <c r="F52" s="165"/>
      <c r="G52" s="165"/>
      <c r="H52" s="165"/>
      <c r="I52" s="162">
        <v>0</v>
      </c>
      <c r="J52" s="130">
        <v>0</v>
      </c>
      <c r="K52" s="32" t="s">
        <v>30</v>
      </c>
      <c r="L52" s="40"/>
    </row>
    <row r="53" spans="1:12" ht="18" customHeight="1">
      <c r="A53" s="297"/>
      <c r="B53" s="299"/>
      <c r="C53" s="59">
        <v>2022</v>
      </c>
      <c r="D53" s="161">
        <v>0</v>
      </c>
      <c r="E53" s="130">
        <v>0</v>
      </c>
      <c r="F53" s="165"/>
      <c r="G53" s="165"/>
      <c r="H53" s="165"/>
      <c r="I53" s="162">
        <v>0</v>
      </c>
      <c r="J53" s="130">
        <v>0</v>
      </c>
      <c r="K53" s="32" t="s">
        <v>30</v>
      </c>
      <c r="L53" s="40"/>
    </row>
    <row r="54" spans="1:12" ht="22.5" customHeight="1">
      <c r="A54" s="297"/>
      <c r="B54" s="300"/>
      <c r="C54" s="59">
        <v>2023</v>
      </c>
      <c r="D54" s="161">
        <v>0</v>
      </c>
      <c r="E54" s="130">
        <v>0</v>
      </c>
      <c r="F54" s="165"/>
      <c r="G54" s="165"/>
      <c r="H54" s="165"/>
      <c r="I54" s="162">
        <v>0</v>
      </c>
      <c r="J54" s="130">
        <v>0</v>
      </c>
      <c r="K54" s="32" t="s">
        <v>30</v>
      </c>
      <c r="L54" s="40"/>
    </row>
    <row r="55" spans="1:12" ht="15" customHeight="1">
      <c r="A55" s="297" t="s">
        <v>189</v>
      </c>
      <c r="B55" s="298" t="s">
        <v>190</v>
      </c>
      <c r="C55" s="119">
        <v>2017</v>
      </c>
      <c r="D55" s="161">
        <v>0</v>
      </c>
      <c r="E55" s="130">
        <v>0</v>
      </c>
      <c r="F55" s="164"/>
      <c r="G55" s="164"/>
      <c r="H55" s="164"/>
      <c r="I55" s="162">
        <v>0</v>
      </c>
      <c r="J55" s="130">
        <v>0</v>
      </c>
      <c r="K55" s="32" t="s">
        <v>30</v>
      </c>
      <c r="L55" s="40"/>
    </row>
    <row r="56" spans="1:12" ht="15" customHeight="1">
      <c r="A56" s="297"/>
      <c r="B56" s="299"/>
      <c r="C56" s="59">
        <v>2018</v>
      </c>
      <c r="D56" s="161">
        <v>0</v>
      </c>
      <c r="E56" s="130">
        <v>0</v>
      </c>
      <c r="F56" s="165"/>
      <c r="G56" s="165"/>
      <c r="H56" s="165"/>
      <c r="I56" s="162">
        <v>0</v>
      </c>
      <c r="J56" s="130">
        <v>0</v>
      </c>
      <c r="K56" s="32" t="s">
        <v>30</v>
      </c>
      <c r="L56" s="40"/>
    </row>
    <row r="57" spans="1:12" ht="15" customHeight="1">
      <c r="A57" s="297"/>
      <c r="B57" s="299"/>
      <c r="C57" s="59">
        <v>2019</v>
      </c>
      <c r="D57" s="151">
        <v>0</v>
      </c>
      <c r="E57" s="130">
        <v>0</v>
      </c>
      <c r="F57" s="165"/>
      <c r="G57" s="165"/>
      <c r="H57" s="165"/>
      <c r="I57" s="162">
        <v>0</v>
      </c>
      <c r="J57" s="130">
        <v>0</v>
      </c>
      <c r="K57" s="32" t="s">
        <v>30</v>
      </c>
      <c r="L57" s="40"/>
    </row>
    <row r="58" spans="1:12" ht="18.75" customHeight="1">
      <c r="A58" s="297"/>
      <c r="B58" s="299"/>
      <c r="C58" s="59">
        <v>2020</v>
      </c>
      <c r="D58" s="279">
        <v>34.282800000000002</v>
      </c>
      <c r="E58" s="130">
        <v>0</v>
      </c>
      <c r="F58" s="165"/>
      <c r="G58" s="165"/>
      <c r="H58" s="165"/>
      <c r="I58" s="257">
        <v>34.282800000000002</v>
      </c>
      <c r="J58" s="130">
        <v>0</v>
      </c>
      <c r="K58" s="32" t="s">
        <v>30</v>
      </c>
      <c r="L58" s="40"/>
    </row>
    <row r="59" spans="1:12" ht="18" customHeight="1">
      <c r="A59" s="297"/>
      <c r="B59" s="299"/>
      <c r="C59" s="59">
        <v>2021</v>
      </c>
      <c r="D59" s="161">
        <v>0</v>
      </c>
      <c r="E59" s="130">
        <v>0</v>
      </c>
      <c r="F59" s="165"/>
      <c r="G59" s="165"/>
      <c r="H59" s="165"/>
      <c r="I59" s="162">
        <v>0</v>
      </c>
      <c r="J59" s="130">
        <v>0</v>
      </c>
      <c r="K59" s="32" t="s">
        <v>30</v>
      </c>
      <c r="L59" s="40"/>
    </row>
    <row r="60" spans="1:12" ht="18" customHeight="1">
      <c r="A60" s="297"/>
      <c r="B60" s="299"/>
      <c r="C60" s="59">
        <v>2022</v>
      </c>
      <c r="D60" s="161">
        <v>0</v>
      </c>
      <c r="E60" s="130">
        <v>0</v>
      </c>
      <c r="F60" s="165"/>
      <c r="G60" s="165"/>
      <c r="H60" s="165"/>
      <c r="I60" s="162">
        <v>0</v>
      </c>
      <c r="J60" s="130">
        <v>0</v>
      </c>
      <c r="K60" s="32" t="s">
        <v>30</v>
      </c>
      <c r="L60" s="40"/>
    </row>
    <row r="61" spans="1:12" ht="22.5" customHeight="1">
      <c r="A61" s="297"/>
      <c r="B61" s="300"/>
      <c r="C61" s="59">
        <v>2023</v>
      </c>
      <c r="D61" s="161">
        <v>0</v>
      </c>
      <c r="E61" s="130">
        <v>0</v>
      </c>
      <c r="F61" s="165"/>
      <c r="G61" s="165"/>
      <c r="H61" s="165"/>
      <c r="I61" s="162">
        <v>0</v>
      </c>
      <c r="J61" s="130">
        <v>0</v>
      </c>
      <c r="K61" s="32" t="s">
        <v>30</v>
      </c>
      <c r="L61" s="40"/>
    </row>
    <row r="62" spans="1:12" ht="33" customHeight="1">
      <c r="A62" s="219" t="s">
        <v>13</v>
      </c>
      <c r="B62" s="38" t="s">
        <v>34</v>
      </c>
      <c r="C62" s="59"/>
      <c r="D62" s="161"/>
      <c r="E62" s="165"/>
      <c r="F62" s="165"/>
      <c r="G62" s="165"/>
      <c r="H62" s="165"/>
      <c r="I62" s="162"/>
      <c r="J62" s="173"/>
      <c r="K62" s="17"/>
      <c r="L62" s="40"/>
    </row>
    <row r="63" spans="1:12" ht="15" customHeight="1">
      <c r="A63" s="349" t="s">
        <v>153</v>
      </c>
      <c r="B63" s="298" t="s">
        <v>57</v>
      </c>
      <c r="C63" s="59">
        <v>2017</v>
      </c>
      <c r="D63" s="161">
        <v>0</v>
      </c>
      <c r="E63" s="130">
        <v>0</v>
      </c>
      <c r="F63" s="164"/>
      <c r="G63" s="164"/>
      <c r="H63" s="164"/>
      <c r="I63" s="162">
        <v>0</v>
      </c>
      <c r="J63" s="130">
        <v>0</v>
      </c>
      <c r="K63" s="32" t="s">
        <v>30</v>
      </c>
      <c r="L63" s="40"/>
    </row>
    <row r="64" spans="1:12" ht="15" customHeight="1">
      <c r="A64" s="349"/>
      <c r="B64" s="299"/>
      <c r="C64" s="59">
        <v>2018</v>
      </c>
      <c r="D64" s="161">
        <v>23.52</v>
      </c>
      <c r="E64" s="130">
        <v>0</v>
      </c>
      <c r="F64" s="166"/>
      <c r="G64" s="166"/>
      <c r="H64" s="166"/>
      <c r="I64" s="162">
        <v>23.52</v>
      </c>
      <c r="J64" s="130">
        <v>0</v>
      </c>
      <c r="K64" s="32" t="s">
        <v>30</v>
      </c>
      <c r="L64" s="40"/>
    </row>
    <row r="65" spans="1:12" ht="15" customHeight="1">
      <c r="A65" s="349"/>
      <c r="B65" s="299"/>
      <c r="C65" s="59">
        <v>2019</v>
      </c>
      <c r="D65" s="161">
        <v>0</v>
      </c>
      <c r="E65" s="130">
        <v>0</v>
      </c>
      <c r="F65" s="166"/>
      <c r="G65" s="166"/>
      <c r="H65" s="166"/>
      <c r="I65" s="162">
        <v>0</v>
      </c>
      <c r="J65" s="130">
        <v>0</v>
      </c>
      <c r="K65" s="32" t="s">
        <v>30</v>
      </c>
      <c r="L65" s="40"/>
    </row>
    <row r="66" spans="1:12" ht="15" customHeight="1">
      <c r="A66" s="349"/>
      <c r="B66" s="299"/>
      <c r="C66" s="59">
        <v>2020</v>
      </c>
      <c r="D66" s="161">
        <v>0</v>
      </c>
      <c r="E66" s="130">
        <v>0</v>
      </c>
      <c r="F66" s="166"/>
      <c r="G66" s="166"/>
      <c r="H66" s="166"/>
      <c r="I66" s="162">
        <v>0</v>
      </c>
      <c r="J66" s="130">
        <v>0</v>
      </c>
      <c r="K66" s="32" t="s">
        <v>30</v>
      </c>
      <c r="L66" s="40"/>
    </row>
    <row r="67" spans="1:12" ht="15" customHeight="1">
      <c r="A67" s="349"/>
      <c r="B67" s="299"/>
      <c r="C67" s="59">
        <v>2021</v>
      </c>
      <c r="D67" s="161">
        <v>0</v>
      </c>
      <c r="E67" s="130">
        <v>0</v>
      </c>
      <c r="F67" s="166"/>
      <c r="G67" s="166"/>
      <c r="H67" s="166"/>
      <c r="I67" s="162">
        <v>0</v>
      </c>
      <c r="J67" s="130">
        <v>0</v>
      </c>
      <c r="K67" s="32" t="s">
        <v>30</v>
      </c>
      <c r="L67" s="40"/>
    </row>
    <row r="68" spans="1:12" ht="15" customHeight="1">
      <c r="A68" s="349"/>
      <c r="B68" s="299"/>
      <c r="C68" s="59">
        <v>2022</v>
      </c>
      <c r="D68" s="161">
        <v>0</v>
      </c>
      <c r="E68" s="130">
        <v>0</v>
      </c>
      <c r="F68" s="166"/>
      <c r="G68" s="166"/>
      <c r="H68" s="166"/>
      <c r="I68" s="162">
        <v>0</v>
      </c>
      <c r="J68" s="130">
        <v>0</v>
      </c>
      <c r="K68" s="32" t="s">
        <v>30</v>
      </c>
      <c r="L68" s="40"/>
    </row>
    <row r="69" spans="1:12" ht="20.25" customHeight="1">
      <c r="A69" s="349"/>
      <c r="B69" s="300"/>
      <c r="C69" s="59">
        <v>2023</v>
      </c>
      <c r="D69" s="161">
        <v>0</v>
      </c>
      <c r="E69" s="130">
        <v>0</v>
      </c>
      <c r="F69" s="166"/>
      <c r="G69" s="166"/>
      <c r="H69" s="166"/>
      <c r="I69" s="162">
        <v>0</v>
      </c>
      <c r="J69" s="130">
        <v>0</v>
      </c>
      <c r="K69" s="32" t="s">
        <v>30</v>
      </c>
      <c r="L69" s="40"/>
    </row>
    <row r="70" spans="1:12" ht="15" customHeight="1">
      <c r="A70" s="297" t="s">
        <v>20</v>
      </c>
      <c r="B70" s="298" t="s">
        <v>58</v>
      </c>
      <c r="C70" s="59">
        <v>2017</v>
      </c>
      <c r="D70" s="161">
        <v>32</v>
      </c>
      <c r="E70" s="130">
        <v>0</v>
      </c>
      <c r="F70" s="166"/>
      <c r="G70" s="166"/>
      <c r="H70" s="166"/>
      <c r="I70" s="162">
        <v>32</v>
      </c>
      <c r="J70" s="130">
        <v>0</v>
      </c>
      <c r="K70" s="32" t="s">
        <v>30</v>
      </c>
      <c r="L70" s="343" t="s">
        <v>53</v>
      </c>
    </row>
    <row r="71" spans="1:12" ht="15" customHeight="1">
      <c r="A71" s="297"/>
      <c r="B71" s="299"/>
      <c r="C71" s="59">
        <v>2018</v>
      </c>
      <c r="D71" s="161">
        <v>0</v>
      </c>
      <c r="E71" s="130">
        <v>0</v>
      </c>
      <c r="F71" s="166"/>
      <c r="G71" s="166"/>
      <c r="H71" s="166"/>
      <c r="I71" s="162">
        <v>0</v>
      </c>
      <c r="J71" s="130">
        <v>0</v>
      </c>
      <c r="K71" s="32" t="s">
        <v>30</v>
      </c>
      <c r="L71" s="343"/>
    </row>
    <row r="72" spans="1:12" ht="15" customHeight="1">
      <c r="A72" s="297"/>
      <c r="B72" s="299"/>
      <c r="C72" s="59">
        <v>2019</v>
      </c>
      <c r="D72" s="161">
        <v>0</v>
      </c>
      <c r="E72" s="130">
        <v>0</v>
      </c>
      <c r="F72" s="166"/>
      <c r="G72" s="166"/>
      <c r="H72" s="166"/>
      <c r="I72" s="162">
        <v>0</v>
      </c>
      <c r="J72" s="130">
        <v>0</v>
      </c>
      <c r="K72" s="32" t="s">
        <v>30</v>
      </c>
      <c r="L72" s="343"/>
    </row>
    <row r="73" spans="1:12" ht="15" customHeight="1">
      <c r="A73" s="297"/>
      <c r="B73" s="299"/>
      <c r="C73" s="59">
        <v>2020</v>
      </c>
      <c r="D73" s="161">
        <v>0</v>
      </c>
      <c r="E73" s="130">
        <v>0</v>
      </c>
      <c r="F73" s="166"/>
      <c r="G73" s="166"/>
      <c r="H73" s="166"/>
      <c r="I73" s="162">
        <v>0</v>
      </c>
      <c r="J73" s="130">
        <v>0</v>
      </c>
      <c r="K73" s="32" t="s">
        <v>30</v>
      </c>
      <c r="L73" s="343"/>
    </row>
    <row r="74" spans="1:12" ht="15" customHeight="1">
      <c r="A74" s="297"/>
      <c r="B74" s="299"/>
      <c r="C74" s="59">
        <v>2021</v>
      </c>
      <c r="D74" s="161">
        <v>0</v>
      </c>
      <c r="E74" s="130">
        <v>0</v>
      </c>
      <c r="F74" s="166"/>
      <c r="G74" s="166"/>
      <c r="H74" s="166"/>
      <c r="I74" s="162">
        <v>0</v>
      </c>
      <c r="J74" s="130">
        <v>0</v>
      </c>
      <c r="K74" s="32" t="s">
        <v>30</v>
      </c>
      <c r="L74" s="343"/>
    </row>
    <row r="75" spans="1:12" ht="15" customHeight="1">
      <c r="A75" s="297"/>
      <c r="B75" s="299"/>
      <c r="C75" s="59">
        <v>2022</v>
      </c>
      <c r="D75" s="161">
        <v>0</v>
      </c>
      <c r="E75" s="130">
        <v>0</v>
      </c>
      <c r="F75" s="166"/>
      <c r="G75" s="166"/>
      <c r="H75" s="166"/>
      <c r="I75" s="162">
        <v>0</v>
      </c>
      <c r="J75" s="130">
        <v>0</v>
      </c>
      <c r="K75" s="32" t="s">
        <v>30</v>
      </c>
      <c r="L75" s="343"/>
    </row>
    <row r="76" spans="1:12" ht="15" customHeight="1">
      <c r="A76" s="297"/>
      <c r="B76" s="300"/>
      <c r="C76" s="59">
        <v>2023</v>
      </c>
      <c r="D76" s="161">
        <v>0</v>
      </c>
      <c r="E76" s="130">
        <v>0</v>
      </c>
      <c r="F76" s="166"/>
      <c r="G76" s="166"/>
      <c r="H76" s="166"/>
      <c r="I76" s="162">
        <v>0</v>
      </c>
      <c r="J76" s="130">
        <v>0</v>
      </c>
      <c r="K76" s="32" t="s">
        <v>30</v>
      </c>
      <c r="L76" s="343"/>
    </row>
    <row r="77" spans="1:12" ht="15" customHeight="1">
      <c r="A77" s="297" t="s">
        <v>21</v>
      </c>
      <c r="B77" s="348" t="s">
        <v>59</v>
      </c>
      <c r="C77" s="59">
        <v>2017</v>
      </c>
      <c r="D77" s="161">
        <v>17.13</v>
      </c>
      <c r="E77" s="130">
        <v>0</v>
      </c>
      <c r="F77" s="167"/>
      <c r="G77" s="167"/>
      <c r="H77" s="167"/>
      <c r="I77" s="162">
        <v>17.13</v>
      </c>
      <c r="J77" s="130">
        <v>0</v>
      </c>
      <c r="K77" s="32" t="s">
        <v>30</v>
      </c>
      <c r="L77" s="343"/>
    </row>
    <row r="78" spans="1:12" ht="15" customHeight="1">
      <c r="A78" s="297"/>
      <c r="B78" s="348"/>
      <c r="C78" s="59">
        <v>2018</v>
      </c>
      <c r="D78" s="161">
        <v>0</v>
      </c>
      <c r="E78" s="130">
        <v>0</v>
      </c>
      <c r="F78" s="166"/>
      <c r="G78" s="166"/>
      <c r="H78" s="166"/>
      <c r="I78" s="162">
        <v>0</v>
      </c>
      <c r="J78" s="130">
        <v>0</v>
      </c>
      <c r="K78" s="32" t="s">
        <v>30</v>
      </c>
      <c r="L78" s="343"/>
    </row>
    <row r="79" spans="1:12" ht="15" customHeight="1">
      <c r="A79" s="297"/>
      <c r="B79" s="348"/>
      <c r="C79" s="59">
        <v>2019</v>
      </c>
      <c r="D79" s="161">
        <v>0</v>
      </c>
      <c r="E79" s="130">
        <v>0</v>
      </c>
      <c r="F79" s="166"/>
      <c r="G79" s="166"/>
      <c r="H79" s="166"/>
      <c r="I79" s="162">
        <v>0</v>
      </c>
      <c r="J79" s="130">
        <v>0</v>
      </c>
      <c r="K79" s="32" t="s">
        <v>30</v>
      </c>
      <c r="L79" s="343"/>
    </row>
    <row r="80" spans="1:12" ht="15" customHeight="1">
      <c r="A80" s="297"/>
      <c r="B80" s="348"/>
      <c r="C80" s="59">
        <v>2020</v>
      </c>
      <c r="D80" s="161">
        <v>0</v>
      </c>
      <c r="E80" s="130">
        <v>0</v>
      </c>
      <c r="F80" s="166"/>
      <c r="G80" s="166"/>
      <c r="H80" s="166"/>
      <c r="I80" s="162">
        <v>0</v>
      </c>
      <c r="J80" s="130">
        <v>0</v>
      </c>
      <c r="K80" s="32" t="s">
        <v>30</v>
      </c>
      <c r="L80" s="343"/>
    </row>
    <row r="81" spans="1:12" ht="15" customHeight="1">
      <c r="A81" s="297"/>
      <c r="B81" s="348"/>
      <c r="C81" s="59">
        <v>2021</v>
      </c>
      <c r="D81" s="161">
        <v>0</v>
      </c>
      <c r="E81" s="130">
        <v>0</v>
      </c>
      <c r="F81" s="166"/>
      <c r="G81" s="166"/>
      <c r="H81" s="166"/>
      <c r="I81" s="162">
        <v>0</v>
      </c>
      <c r="J81" s="130">
        <v>0</v>
      </c>
      <c r="K81" s="32" t="s">
        <v>30</v>
      </c>
      <c r="L81" s="343"/>
    </row>
    <row r="82" spans="1:12" ht="15" customHeight="1">
      <c r="A82" s="297"/>
      <c r="B82" s="348"/>
      <c r="C82" s="59">
        <v>2022</v>
      </c>
      <c r="D82" s="161">
        <v>0</v>
      </c>
      <c r="E82" s="130">
        <v>0</v>
      </c>
      <c r="F82" s="166"/>
      <c r="G82" s="166"/>
      <c r="H82" s="166"/>
      <c r="I82" s="162">
        <v>0</v>
      </c>
      <c r="J82" s="130">
        <v>0</v>
      </c>
      <c r="K82" s="32" t="s">
        <v>30</v>
      </c>
      <c r="L82" s="343"/>
    </row>
    <row r="83" spans="1:12" ht="15" customHeight="1">
      <c r="A83" s="297"/>
      <c r="B83" s="348"/>
      <c r="C83" s="59">
        <v>2023</v>
      </c>
      <c r="D83" s="161">
        <v>0</v>
      </c>
      <c r="E83" s="130">
        <v>0</v>
      </c>
      <c r="F83" s="166"/>
      <c r="G83" s="166"/>
      <c r="H83" s="166"/>
      <c r="I83" s="162">
        <v>0</v>
      </c>
      <c r="J83" s="130">
        <v>0</v>
      </c>
      <c r="K83" s="32" t="s">
        <v>30</v>
      </c>
      <c r="L83" s="343"/>
    </row>
    <row r="84" spans="1:12" ht="15" customHeight="1">
      <c r="A84" s="297" t="s">
        <v>154</v>
      </c>
      <c r="B84" s="348" t="s">
        <v>60</v>
      </c>
      <c r="C84" s="59">
        <v>2017</v>
      </c>
      <c r="D84" s="161">
        <v>9.8699999999999992</v>
      </c>
      <c r="E84" s="130">
        <v>0</v>
      </c>
      <c r="F84" s="166"/>
      <c r="G84" s="166"/>
      <c r="H84" s="166"/>
      <c r="I84" s="162">
        <v>9.8699999999999992</v>
      </c>
      <c r="J84" s="130">
        <v>0</v>
      </c>
      <c r="K84" s="32" t="s">
        <v>30</v>
      </c>
      <c r="L84" s="343"/>
    </row>
    <row r="85" spans="1:12" ht="15" customHeight="1">
      <c r="A85" s="297"/>
      <c r="B85" s="348"/>
      <c r="C85" s="59">
        <v>2018</v>
      </c>
      <c r="D85" s="161">
        <v>0</v>
      </c>
      <c r="E85" s="130">
        <v>0</v>
      </c>
      <c r="F85" s="166"/>
      <c r="G85" s="166"/>
      <c r="H85" s="166"/>
      <c r="I85" s="162">
        <v>0</v>
      </c>
      <c r="J85" s="130">
        <v>0</v>
      </c>
      <c r="K85" s="32" t="s">
        <v>30</v>
      </c>
      <c r="L85" s="343"/>
    </row>
    <row r="86" spans="1:12" ht="15" customHeight="1">
      <c r="A86" s="297"/>
      <c r="B86" s="348"/>
      <c r="C86" s="59">
        <v>2019</v>
      </c>
      <c r="D86" s="161">
        <v>0</v>
      </c>
      <c r="E86" s="130">
        <v>0</v>
      </c>
      <c r="F86" s="166"/>
      <c r="G86" s="166"/>
      <c r="H86" s="166"/>
      <c r="I86" s="162">
        <v>0</v>
      </c>
      <c r="J86" s="130">
        <v>0</v>
      </c>
      <c r="K86" s="32" t="s">
        <v>30</v>
      </c>
      <c r="L86" s="343"/>
    </row>
    <row r="87" spans="1:12" ht="15" customHeight="1">
      <c r="A87" s="297"/>
      <c r="B87" s="348"/>
      <c r="C87" s="59">
        <v>2020</v>
      </c>
      <c r="D87" s="161">
        <v>0</v>
      </c>
      <c r="E87" s="130">
        <v>0</v>
      </c>
      <c r="F87" s="166"/>
      <c r="G87" s="166"/>
      <c r="H87" s="166"/>
      <c r="I87" s="162">
        <v>0</v>
      </c>
      <c r="J87" s="130">
        <v>0</v>
      </c>
      <c r="K87" s="32" t="s">
        <v>30</v>
      </c>
      <c r="L87" s="343"/>
    </row>
    <row r="88" spans="1:12" ht="15" customHeight="1">
      <c r="A88" s="297"/>
      <c r="B88" s="348"/>
      <c r="C88" s="59">
        <v>2021</v>
      </c>
      <c r="D88" s="161">
        <v>0</v>
      </c>
      <c r="E88" s="130">
        <v>0</v>
      </c>
      <c r="F88" s="166"/>
      <c r="G88" s="166"/>
      <c r="H88" s="166"/>
      <c r="I88" s="162">
        <v>0</v>
      </c>
      <c r="J88" s="130">
        <v>0</v>
      </c>
      <c r="K88" s="32" t="s">
        <v>30</v>
      </c>
      <c r="L88" s="343"/>
    </row>
    <row r="89" spans="1:12" ht="15" customHeight="1">
      <c r="A89" s="297"/>
      <c r="B89" s="348"/>
      <c r="C89" s="59">
        <v>2022</v>
      </c>
      <c r="D89" s="161">
        <v>0</v>
      </c>
      <c r="E89" s="130">
        <v>0</v>
      </c>
      <c r="F89" s="166"/>
      <c r="G89" s="166"/>
      <c r="H89" s="166"/>
      <c r="I89" s="162">
        <v>0</v>
      </c>
      <c r="J89" s="130">
        <v>0</v>
      </c>
      <c r="K89" s="32" t="s">
        <v>30</v>
      </c>
      <c r="L89" s="343"/>
    </row>
    <row r="90" spans="1:12" ht="18" customHeight="1">
      <c r="A90" s="297"/>
      <c r="B90" s="348"/>
      <c r="C90" s="59">
        <v>2023</v>
      </c>
      <c r="D90" s="161">
        <v>0</v>
      </c>
      <c r="E90" s="130">
        <v>0</v>
      </c>
      <c r="F90" s="166"/>
      <c r="G90" s="166"/>
      <c r="H90" s="166"/>
      <c r="I90" s="162">
        <v>0</v>
      </c>
      <c r="J90" s="130">
        <v>0</v>
      </c>
      <c r="K90" s="32" t="s">
        <v>30</v>
      </c>
      <c r="L90" s="343"/>
    </row>
    <row r="91" spans="1:12" ht="18" customHeight="1">
      <c r="A91" s="350" t="s">
        <v>155</v>
      </c>
      <c r="B91" s="294" t="s">
        <v>207</v>
      </c>
      <c r="C91" s="59">
        <v>2017</v>
      </c>
      <c r="D91" s="161">
        <v>0</v>
      </c>
      <c r="E91" s="130">
        <v>0</v>
      </c>
      <c r="F91" s="166"/>
      <c r="G91" s="166"/>
      <c r="H91" s="166"/>
      <c r="I91" s="162">
        <v>0</v>
      </c>
      <c r="J91" s="130">
        <v>0</v>
      </c>
      <c r="K91" s="32" t="s">
        <v>30</v>
      </c>
      <c r="L91" s="343"/>
    </row>
    <row r="92" spans="1:12" ht="18" customHeight="1">
      <c r="A92" s="350"/>
      <c r="B92" s="378"/>
      <c r="C92" s="59">
        <v>2018</v>
      </c>
      <c r="D92" s="161">
        <v>10</v>
      </c>
      <c r="E92" s="130">
        <v>0</v>
      </c>
      <c r="F92" s="168"/>
      <c r="G92" s="168"/>
      <c r="H92" s="168"/>
      <c r="I92" s="162">
        <v>10</v>
      </c>
      <c r="J92" s="130">
        <v>0</v>
      </c>
      <c r="K92" s="32" t="s">
        <v>30</v>
      </c>
      <c r="L92" s="343"/>
    </row>
    <row r="93" spans="1:12" ht="18" customHeight="1">
      <c r="A93" s="350"/>
      <c r="B93" s="378"/>
      <c r="C93" s="59">
        <v>2019</v>
      </c>
      <c r="D93" s="161">
        <v>11.57</v>
      </c>
      <c r="E93" s="130">
        <v>0</v>
      </c>
      <c r="F93" s="168"/>
      <c r="G93" s="168"/>
      <c r="H93" s="168"/>
      <c r="I93" s="162">
        <v>11.57</v>
      </c>
      <c r="J93" s="130">
        <v>0</v>
      </c>
      <c r="K93" s="32" t="s">
        <v>30</v>
      </c>
      <c r="L93" s="343"/>
    </row>
    <row r="94" spans="1:12" ht="18" customHeight="1">
      <c r="A94" s="350"/>
      <c r="B94" s="378"/>
      <c r="C94" s="59">
        <v>2020</v>
      </c>
      <c r="D94" s="161">
        <v>0</v>
      </c>
      <c r="E94" s="130">
        <v>0</v>
      </c>
      <c r="F94" s="168"/>
      <c r="G94" s="168"/>
      <c r="H94" s="168"/>
      <c r="I94" s="162">
        <v>0</v>
      </c>
      <c r="J94" s="130">
        <v>0</v>
      </c>
      <c r="K94" s="32" t="s">
        <v>30</v>
      </c>
      <c r="L94" s="343"/>
    </row>
    <row r="95" spans="1:12" ht="18" customHeight="1">
      <c r="A95" s="350"/>
      <c r="B95" s="378"/>
      <c r="C95" s="59">
        <v>2021</v>
      </c>
      <c r="D95" s="161">
        <v>0</v>
      </c>
      <c r="E95" s="130">
        <v>0</v>
      </c>
      <c r="F95" s="168"/>
      <c r="G95" s="168"/>
      <c r="H95" s="168"/>
      <c r="I95" s="162">
        <v>0</v>
      </c>
      <c r="J95" s="130">
        <v>0</v>
      </c>
      <c r="K95" s="32" t="s">
        <v>30</v>
      </c>
      <c r="L95" s="343"/>
    </row>
    <row r="96" spans="1:12" ht="18" customHeight="1">
      <c r="A96" s="350"/>
      <c r="B96" s="378"/>
      <c r="C96" s="59">
        <v>2022</v>
      </c>
      <c r="D96" s="161">
        <v>0</v>
      </c>
      <c r="E96" s="130">
        <v>0</v>
      </c>
      <c r="F96" s="168"/>
      <c r="G96" s="168"/>
      <c r="H96" s="168"/>
      <c r="I96" s="162">
        <v>0</v>
      </c>
      <c r="J96" s="130">
        <v>0</v>
      </c>
      <c r="K96" s="32" t="s">
        <v>30</v>
      </c>
      <c r="L96" s="343"/>
    </row>
    <row r="97" spans="1:12" ht="18" customHeight="1">
      <c r="A97" s="350"/>
      <c r="B97" s="295"/>
      <c r="C97" s="59">
        <v>2023</v>
      </c>
      <c r="D97" s="161">
        <v>0</v>
      </c>
      <c r="E97" s="130">
        <v>0</v>
      </c>
      <c r="F97" s="168"/>
      <c r="G97" s="168"/>
      <c r="H97" s="168"/>
      <c r="I97" s="162">
        <v>0</v>
      </c>
      <c r="J97" s="130">
        <v>0</v>
      </c>
      <c r="K97" s="32" t="s">
        <v>30</v>
      </c>
      <c r="L97" s="343"/>
    </row>
    <row r="98" spans="1:12" s="13" customFormat="1" ht="15" customHeight="1">
      <c r="A98" s="350" t="s">
        <v>185</v>
      </c>
      <c r="B98" s="374" t="s">
        <v>186</v>
      </c>
      <c r="C98" s="59">
        <v>2017</v>
      </c>
      <c r="D98" s="161">
        <v>0</v>
      </c>
      <c r="E98" s="130">
        <v>0</v>
      </c>
      <c r="F98" s="166"/>
      <c r="G98" s="166"/>
      <c r="H98" s="166"/>
      <c r="I98" s="162">
        <v>0</v>
      </c>
      <c r="J98" s="130">
        <v>0</v>
      </c>
      <c r="K98" s="17" t="s">
        <v>11</v>
      </c>
      <c r="L98" s="343"/>
    </row>
    <row r="99" spans="1:12" s="13" customFormat="1" ht="17.25" customHeight="1">
      <c r="A99" s="350"/>
      <c r="B99" s="374"/>
      <c r="C99" s="51">
        <v>2018</v>
      </c>
      <c r="D99" s="161">
        <v>0</v>
      </c>
      <c r="E99" s="130">
        <v>0</v>
      </c>
      <c r="F99" s="168"/>
      <c r="G99" s="168"/>
      <c r="H99" s="168"/>
      <c r="I99" s="162">
        <v>0</v>
      </c>
      <c r="J99" s="130">
        <v>0</v>
      </c>
      <c r="K99" s="17" t="s">
        <v>11</v>
      </c>
      <c r="L99" s="343"/>
    </row>
    <row r="100" spans="1:12" s="13" customFormat="1" ht="17.25" customHeight="1">
      <c r="A100" s="350"/>
      <c r="B100" s="374"/>
      <c r="C100" s="51">
        <v>2019</v>
      </c>
      <c r="D100" s="258">
        <v>1247.4296400000001</v>
      </c>
      <c r="E100" s="130">
        <v>0</v>
      </c>
      <c r="F100" s="168"/>
      <c r="G100" s="168"/>
      <c r="H100" s="168"/>
      <c r="I100" s="257">
        <v>1247.4296400000001</v>
      </c>
      <c r="J100" s="130">
        <v>0</v>
      </c>
      <c r="K100" s="17" t="s">
        <v>11</v>
      </c>
      <c r="L100" s="343"/>
    </row>
    <row r="101" spans="1:12" s="13" customFormat="1" ht="17.25" customHeight="1">
      <c r="A101" s="350"/>
      <c r="B101" s="374"/>
      <c r="C101" s="51">
        <v>2020</v>
      </c>
      <c r="D101" s="258">
        <v>933.08695999999998</v>
      </c>
      <c r="E101" s="130">
        <v>0</v>
      </c>
      <c r="F101" s="168"/>
      <c r="G101" s="168"/>
      <c r="H101" s="168"/>
      <c r="I101" s="257">
        <v>933.08695999999998</v>
      </c>
      <c r="J101" s="130">
        <v>0</v>
      </c>
      <c r="K101" s="17" t="s">
        <v>11</v>
      </c>
      <c r="L101" s="343"/>
    </row>
    <row r="102" spans="1:12" s="13" customFormat="1" ht="17.25" customHeight="1">
      <c r="A102" s="350"/>
      <c r="B102" s="374"/>
      <c r="C102" s="51">
        <v>2021</v>
      </c>
      <c r="D102" s="161">
        <v>0</v>
      </c>
      <c r="E102" s="130">
        <v>0</v>
      </c>
      <c r="F102" s="168"/>
      <c r="G102" s="168"/>
      <c r="H102" s="168"/>
      <c r="I102" s="162">
        <v>0</v>
      </c>
      <c r="J102" s="130">
        <v>0</v>
      </c>
      <c r="K102" s="17" t="s">
        <v>11</v>
      </c>
      <c r="L102" s="343"/>
    </row>
    <row r="103" spans="1:12" s="13" customFormat="1" ht="17.25" customHeight="1">
      <c r="A103" s="350"/>
      <c r="B103" s="374"/>
      <c r="C103" s="51">
        <v>2022</v>
      </c>
      <c r="D103" s="161">
        <v>0</v>
      </c>
      <c r="E103" s="130">
        <v>0</v>
      </c>
      <c r="F103" s="168"/>
      <c r="G103" s="168"/>
      <c r="H103" s="168"/>
      <c r="I103" s="162">
        <v>0</v>
      </c>
      <c r="J103" s="130">
        <v>0</v>
      </c>
      <c r="K103" s="17" t="s">
        <v>11</v>
      </c>
      <c r="L103" s="343"/>
    </row>
    <row r="104" spans="1:12" s="13" customFormat="1" ht="41.25" customHeight="1">
      <c r="A104" s="350"/>
      <c r="B104" s="374"/>
      <c r="C104" s="51">
        <v>2023</v>
      </c>
      <c r="D104" s="161">
        <v>0</v>
      </c>
      <c r="E104" s="130">
        <v>0</v>
      </c>
      <c r="F104" s="168"/>
      <c r="G104" s="168"/>
      <c r="H104" s="168"/>
      <c r="I104" s="162">
        <v>0</v>
      </c>
      <c r="J104" s="130">
        <v>0</v>
      </c>
      <c r="K104" s="17" t="s">
        <v>11</v>
      </c>
      <c r="L104" s="343"/>
    </row>
    <row r="105" spans="1:12" s="13" customFormat="1" ht="15.75">
      <c r="A105" s="33"/>
      <c r="B105" s="80" t="s">
        <v>35</v>
      </c>
      <c r="C105" s="78"/>
      <c r="D105" s="203">
        <f>D41+D42+D43+D44+D45+D46+D47+D48+D49+D50+D51+D52+D53+D54+D55+D56+D57+D58+D59+D60+D61+D63+D64+D65+D66+D67+D68+D69+D70+D71+D72+D73+D74+D75+D76+D77+D78+D79+D80+D81+D82+D83+D84+D85+D86+D87+D88+D89+D90+D91+D92+D93+D94+D95+D96+D97+D98+D99+D100+D101+D102+D103+D104</f>
        <v>2477.07924</v>
      </c>
      <c r="E105" s="149">
        <v>0</v>
      </c>
      <c r="F105" s="169"/>
      <c r="G105" s="169"/>
      <c r="H105" s="169"/>
      <c r="I105" s="203">
        <f>I41+I42+I43+I44+I45+I46+I47+I48+I49+I50+I51+I52+I53+I54+I55+I56+I57+I58+I59+I60+I61+I63+I64+I65+I66+I67+I68+I69+I70+I71+I72+I73+I74+I75+I76+I77+I78+I79+I80+I81+I82+I83+I84+I85+I86+I87+I88+I89+I90+I91+I92+I93+I94+I95+I96+I97+I98+I99+I100+I101+I102+I103+I104</f>
        <v>2477.07924</v>
      </c>
      <c r="J105" s="149">
        <v>0</v>
      </c>
      <c r="K105" s="81"/>
      <c r="L105" s="216"/>
    </row>
    <row r="106" spans="1:12" s="13" customFormat="1" ht="23.25" customHeight="1">
      <c r="A106" s="350"/>
      <c r="B106" s="123">
        <v>2017</v>
      </c>
      <c r="C106" s="18"/>
      <c r="D106" s="151">
        <f t="shared" ref="D106:D112" si="0">D41+D48+D55+D63+D70+D77+D84+D91+D98</f>
        <v>58.999999999999993</v>
      </c>
      <c r="E106" s="150">
        <v>0</v>
      </c>
      <c r="F106" s="168"/>
      <c r="G106" s="168"/>
      <c r="H106" s="168"/>
      <c r="I106" s="151">
        <f t="shared" ref="I106:I112" si="1">I41+I48+I55+I63+I70+I77+I84+I91+I98</f>
        <v>58.999999999999993</v>
      </c>
      <c r="J106" s="150">
        <v>0</v>
      </c>
      <c r="K106" s="344"/>
      <c r="L106" s="40"/>
    </row>
    <row r="107" spans="1:12" s="13" customFormat="1" ht="21" customHeight="1">
      <c r="A107" s="350"/>
      <c r="B107" s="123">
        <v>2018</v>
      </c>
      <c r="C107" s="18"/>
      <c r="D107" s="151">
        <f t="shared" si="0"/>
        <v>33.519999999999996</v>
      </c>
      <c r="E107" s="150">
        <v>0</v>
      </c>
      <c r="F107" s="168"/>
      <c r="G107" s="168"/>
      <c r="H107" s="168"/>
      <c r="I107" s="151">
        <f t="shared" si="1"/>
        <v>33.519999999999996</v>
      </c>
      <c r="J107" s="150">
        <v>0</v>
      </c>
      <c r="K107" s="345"/>
      <c r="L107" s="40"/>
    </row>
    <row r="108" spans="1:12" s="13" customFormat="1" ht="18.75" customHeight="1">
      <c r="A108" s="350"/>
      <c r="B108" s="123">
        <v>2019</v>
      </c>
      <c r="C108" s="18"/>
      <c r="D108" s="258">
        <f t="shared" si="0"/>
        <v>1258.99964</v>
      </c>
      <c r="E108" s="150">
        <v>0</v>
      </c>
      <c r="F108" s="168"/>
      <c r="G108" s="168"/>
      <c r="H108" s="168"/>
      <c r="I108" s="258">
        <f t="shared" si="1"/>
        <v>1258.99964</v>
      </c>
      <c r="J108" s="150">
        <v>0</v>
      </c>
      <c r="K108" s="345"/>
      <c r="L108" s="40"/>
    </row>
    <row r="109" spans="1:12" s="13" customFormat="1" ht="21.75" customHeight="1">
      <c r="A109" s="350"/>
      <c r="B109" s="195">
        <v>2020</v>
      </c>
      <c r="C109" s="18"/>
      <c r="D109" s="258">
        <f t="shared" si="0"/>
        <v>1125.5596</v>
      </c>
      <c r="E109" s="150">
        <v>0</v>
      </c>
      <c r="F109" s="168"/>
      <c r="G109" s="168"/>
      <c r="H109" s="168"/>
      <c r="I109" s="258">
        <f t="shared" si="1"/>
        <v>1125.5596</v>
      </c>
      <c r="J109" s="150">
        <v>0</v>
      </c>
      <c r="K109" s="345"/>
      <c r="L109" s="266"/>
    </row>
    <row r="110" spans="1:12" s="13" customFormat="1" ht="21.75" customHeight="1">
      <c r="A110" s="350"/>
      <c r="B110" s="241">
        <v>2021</v>
      </c>
      <c r="C110" s="18"/>
      <c r="D110" s="161">
        <f t="shared" si="0"/>
        <v>0</v>
      </c>
      <c r="E110" s="150">
        <v>0</v>
      </c>
      <c r="F110" s="168"/>
      <c r="G110" s="168"/>
      <c r="H110" s="168"/>
      <c r="I110" s="161">
        <f>I45+I52+I59+I67+I74+I81+I88+I95+I102</f>
        <v>0</v>
      </c>
      <c r="J110" s="150">
        <v>0</v>
      </c>
      <c r="K110" s="345"/>
      <c r="L110" s="40"/>
    </row>
    <row r="111" spans="1:12" s="13" customFormat="1" ht="21.75" customHeight="1">
      <c r="A111" s="350"/>
      <c r="B111" s="241">
        <v>2022</v>
      </c>
      <c r="C111" s="18"/>
      <c r="D111" s="161">
        <f t="shared" si="0"/>
        <v>0</v>
      </c>
      <c r="E111" s="150">
        <v>0</v>
      </c>
      <c r="F111" s="168"/>
      <c r="G111" s="168"/>
      <c r="H111" s="168"/>
      <c r="I111" s="161">
        <f t="shared" si="1"/>
        <v>0</v>
      </c>
      <c r="J111" s="150">
        <v>0</v>
      </c>
      <c r="K111" s="345"/>
      <c r="L111" s="40"/>
    </row>
    <row r="112" spans="1:12" s="13" customFormat="1" ht="18.75" customHeight="1">
      <c r="A112" s="350"/>
      <c r="B112" s="123">
        <v>2023</v>
      </c>
      <c r="C112" s="18"/>
      <c r="D112" s="161">
        <f t="shared" si="0"/>
        <v>0</v>
      </c>
      <c r="E112" s="150">
        <v>0</v>
      </c>
      <c r="F112" s="168"/>
      <c r="G112" s="168"/>
      <c r="H112" s="168"/>
      <c r="I112" s="161">
        <f t="shared" si="1"/>
        <v>0</v>
      </c>
      <c r="J112" s="150">
        <v>0</v>
      </c>
      <c r="K112" s="346"/>
      <c r="L112" s="266"/>
    </row>
    <row r="113" spans="1:12" s="13" customFormat="1" ht="26.25" customHeight="1">
      <c r="A113" s="39" t="s">
        <v>36</v>
      </c>
      <c r="B113" s="358" t="s">
        <v>204</v>
      </c>
      <c r="C113" s="359"/>
      <c r="D113" s="359"/>
      <c r="E113" s="359"/>
      <c r="F113" s="359"/>
      <c r="G113" s="359"/>
      <c r="H113" s="359"/>
      <c r="I113" s="359"/>
      <c r="J113" s="359"/>
      <c r="K113" s="360"/>
      <c r="L113" s="216"/>
    </row>
    <row r="114" spans="1:12" s="13" customFormat="1" ht="24" customHeight="1">
      <c r="A114" s="33"/>
      <c r="B114" s="103" t="s">
        <v>33</v>
      </c>
      <c r="C114" s="18"/>
      <c r="D114" s="121"/>
      <c r="E114" s="121"/>
      <c r="F114" s="121"/>
      <c r="G114" s="121"/>
      <c r="H114" s="121"/>
      <c r="I114" s="72"/>
      <c r="J114" s="19"/>
      <c r="K114" s="32"/>
      <c r="L114" s="343" t="s">
        <v>53</v>
      </c>
    </row>
    <row r="115" spans="1:12" s="13" customFormat="1" ht="17.25" customHeight="1">
      <c r="A115" s="350" t="s">
        <v>14</v>
      </c>
      <c r="B115" s="374" t="s">
        <v>61</v>
      </c>
      <c r="C115" s="51">
        <v>2017</v>
      </c>
      <c r="D115" s="151">
        <v>0</v>
      </c>
      <c r="E115" s="130">
        <v>0</v>
      </c>
      <c r="F115" s="168"/>
      <c r="G115" s="168"/>
      <c r="H115" s="168"/>
      <c r="I115" s="155">
        <v>0</v>
      </c>
      <c r="J115" s="130">
        <v>0</v>
      </c>
      <c r="K115" s="32" t="s">
        <v>30</v>
      </c>
      <c r="L115" s="343"/>
    </row>
    <row r="116" spans="1:12" s="13" customFormat="1" ht="17.25" customHeight="1">
      <c r="A116" s="350"/>
      <c r="B116" s="374"/>
      <c r="C116" s="51">
        <v>2018</v>
      </c>
      <c r="D116" s="151">
        <v>0</v>
      </c>
      <c r="E116" s="130">
        <v>0</v>
      </c>
      <c r="F116" s="168"/>
      <c r="G116" s="168"/>
      <c r="H116" s="168"/>
      <c r="I116" s="155">
        <v>0</v>
      </c>
      <c r="J116" s="130">
        <v>0</v>
      </c>
      <c r="K116" s="32" t="s">
        <v>30</v>
      </c>
      <c r="L116" s="343"/>
    </row>
    <row r="117" spans="1:12" s="13" customFormat="1" ht="18" customHeight="1">
      <c r="A117" s="350"/>
      <c r="B117" s="374"/>
      <c r="C117" s="51">
        <v>2019</v>
      </c>
      <c r="D117" s="151">
        <v>0</v>
      </c>
      <c r="E117" s="130">
        <v>0</v>
      </c>
      <c r="F117" s="168"/>
      <c r="G117" s="168"/>
      <c r="H117" s="168"/>
      <c r="I117" s="155">
        <v>0</v>
      </c>
      <c r="J117" s="130">
        <v>0</v>
      </c>
      <c r="K117" s="32" t="s">
        <v>30</v>
      </c>
      <c r="L117" s="343"/>
    </row>
    <row r="118" spans="1:12" s="13" customFormat="1" ht="18" customHeight="1">
      <c r="A118" s="350"/>
      <c r="B118" s="374"/>
      <c r="C118" s="51">
        <v>2020</v>
      </c>
      <c r="D118" s="151">
        <v>0</v>
      </c>
      <c r="E118" s="130">
        <v>0</v>
      </c>
      <c r="F118" s="168"/>
      <c r="G118" s="168"/>
      <c r="H118" s="168"/>
      <c r="I118" s="155">
        <v>0</v>
      </c>
      <c r="J118" s="130">
        <v>0</v>
      </c>
      <c r="K118" s="32" t="s">
        <v>30</v>
      </c>
      <c r="L118" s="343"/>
    </row>
    <row r="119" spans="1:12" s="13" customFormat="1" ht="18" customHeight="1">
      <c r="A119" s="350"/>
      <c r="B119" s="374"/>
      <c r="C119" s="51">
        <v>2021</v>
      </c>
      <c r="D119" s="151">
        <v>0</v>
      </c>
      <c r="E119" s="130">
        <v>0</v>
      </c>
      <c r="F119" s="168"/>
      <c r="G119" s="168"/>
      <c r="H119" s="168"/>
      <c r="I119" s="155">
        <v>0</v>
      </c>
      <c r="J119" s="130">
        <v>0</v>
      </c>
      <c r="K119" s="32" t="s">
        <v>30</v>
      </c>
      <c r="L119" s="343"/>
    </row>
    <row r="120" spans="1:12" s="13" customFormat="1" ht="18" customHeight="1">
      <c r="A120" s="350"/>
      <c r="B120" s="374"/>
      <c r="C120" s="51">
        <v>2022</v>
      </c>
      <c r="D120" s="151">
        <v>0</v>
      </c>
      <c r="E120" s="130">
        <v>0</v>
      </c>
      <c r="F120" s="168"/>
      <c r="G120" s="168"/>
      <c r="H120" s="168"/>
      <c r="I120" s="155">
        <v>0</v>
      </c>
      <c r="J120" s="130">
        <v>0</v>
      </c>
      <c r="K120" s="32" t="s">
        <v>30</v>
      </c>
      <c r="L120" s="343"/>
    </row>
    <row r="121" spans="1:12" s="13" customFormat="1" ht="17.25" customHeight="1">
      <c r="A121" s="350"/>
      <c r="B121" s="374"/>
      <c r="C121" s="51">
        <v>2023</v>
      </c>
      <c r="D121" s="151">
        <v>0</v>
      </c>
      <c r="E121" s="130">
        <v>0</v>
      </c>
      <c r="F121" s="168"/>
      <c r="G121" s="168"/>
      <c r="H121" s="168"/>
      <c r="I121" s="155">
        <v>0</v>
      </c>
      <c r="J121" s="130">
        <v>0</v>
      </c>
      <c r="K121" s="32" t="s">
        <v>30</v>
      </c>
      <c r="L121" s="343"/>
    </row>
    <row r="122" spans="1:12" s="13" customFormat="1" ht="16.5" customHeight="1">
      <c r="A122" s="350" t="s">
        <v>136</v>
      </c>
      <c r="B122" s="374" t="s">
        <v>62</v>
      </c>
      <c r="C122" s="51">
        <v>2017</v>
      </c>
      <c r="D122" s="151">
        <v>0</v>
      </c>
      <c r="E122" s="130">
        <v>0</v>
      </c>
      <c r="F122" s="168"/>
      <c r="G122" s="168"/>
      <c r="H122" s="168"/>
      <c r="I122" s="155">
        <v>0</v>
      </c>
      <c r="J122" s="130">
        <v>0</v>
      </c>
      <c r="K122" s="32" t="s">
        <v>30</v>
      </c>
      <c r="L122" s="343"/>
    </row>
    <row r="123" spans="1:12" s="13" customFormat="1" ht="13.5" customHeight="1">
      <c r="A123" s="350"/>
      <c r="B123" s="374"/>
      <c r="C123" s="51">
        <v>2018</v>
      </c>
      <c r="D123" s="151">
        <v>0</v>
      </c>
      <c r="E123" s="130">
        <v>0</v>
      </c>
      <c r="F123" s="168"/>
      <c r="G123" s="168"/>
      <c r="H123" s="168"/>
      <c r="I123" s="155">
        <v>0</v>
      </c>
      <c r="J123" s="130">
        <v>0</v>
      </c>
      <c r="K123" s="32" t="s">
        <v>30</v>
      </c>
      <c r="L123" s="343"/>
    </row>
    <row r="124" spans="1:12" s="13" customFormat="1" ht="15" customHeight="1">
      <c r="A124" s="350"/>
      <c r="B124" s="374"/>
      <c r="C124" s="51">
        <v>2019</v>
      </c>
      <c r="D124" s="151">
        <v>0</v>
      </c>
      <c r="E124" s="130">
        <v>0</v>
      </c>
      <c r="F124" s="168"/>
      <c r="G124" s="168"/>
      <c r="H124" s="168"/>
      <c r="I124" s="155">
        <v>0</v>
      </c>
      <c r="J124" s="130">
        <v>0</v>
      </c>
      <c r="K124" s="32" t="s">
        <v>30</v>
      </c>
      <c r="L124" s="343"/>
    </row>
    <row r="125" spans="1:12" s="13" customFormat="1" ht="15" customHeight="1">
      <c r="A125" s="350"/>
      <c r="B125" s="374"/>
      <c r="C125" s="51">
        <v>2020</v>
      </c>
      <c r="D125" s="151">
        <v>0</v>
      </c>
      <c r="E125" s="130">
        <v>0</v>
      </c>
      <c r="F125" s="168"/>
      <c r="G125" s="168"/>
      <c r="H125" s="168"/>
      <c r="I125" s="155">
        <v>0</v>
      </c>
      <c r="J125" s="130">
        <v>0</v>
      </c>
      <c r="K125" s="32" t="s">
        <v>30</v>
      </c>
      <c r="L125" s="343"/>
    </row>
    <row r="126" spans="1:12" s="13" customFormat="1" ht="15" customHeight="1">
      <c r="A126" s="350"/>
      <c r="B126" s="374"/>
      <c r="C126" s="51">
        <v>2021</v>
      </c>
      <c r="D126" s="151">
        <v>0</v>
      </c>
      <c r="E126" s="130">
        <v>0</v>
      </c>
      <c r="F126" s="168"/>
      <c r="G126" s="168"/>
      <c r="H126" s="168"/>
      <c r="I126" s="155">
        <v>0</v>
      </c>
      <c r="J126" s="130">
        <v>0</v>
      </c>
      <c r="K126" s="32" t="s">
        <v>30</v>
      </c>
      <c r="L126" s="343"/>
    </row>
    <row r="127" spans="1:12" s="13" customFormat="1" ht="15" customHeight="1">
      <c r="A127" s="350"/>
      <c r="B127" s="374"/>
      <c r="C127" s="51">
        <v>2022</v>
      </c>
      <c r="D127" s="151">
        <v>0</v>
      </c>
      <c r="E127" s="130">
        <v>0</v>
      </c>
      <c r="F127" s="168"/>
      <c r="G127" s="168"/>
      <c r="H127" s="168"/>
      <c r="I127" s="155">
        <v>0</v>
      </c>
      <c r="J127" s="130">
        <v>0</v>
      </c>
      <c r="K127" s="32" t="s">
        <v>30</v>
      </c>
      <c r="L127" s="343"/>
    </row>
    <row r="128" spans="1:12" s="13" customFormat="1" ht="15.75">
      <c r="A128" s="350"/>
      <c r="B128" s="374"/>
      <c r="C128" s="51">
        <v>2023</v>
      </c>
      <c r="D128" s="151">
        <v>0</v>
      </c>
      <c r="E128" s="130">
        <v>0</v>
      </c>
      <c r="F128" s="168"/>
      <c r="G128" s="168"/>
      <c r="H128" s="168"/>
      <c r="I128" s="155">
        <v>0</v>
      </c>
      <c r="J128" s="130">
        <v>0</v>
      </c>
      <c r="K128" s="32" t="s">
        <v>30</v>
      </c>
      <c r="L128" s="343"/>
    </row>
    <row r="129" spans="1:12" s="13" customFormat="1" ht="15.75">
      <c r="A129" s="350" t="s">
        <v>137</v>
      </c>
      <c r="B129" s="374" t="s">
        <v>63</v>
      </c>
      <c r="C129" s="51">
        <v>2017</v>
      </c>
      <c r="D129" s="151">
        <v>0</v>
      </c>
      <c r="E129" s="130">
        <v>0</v>
      </c>
      <c r="F129" s="168"/>
      <c r="G129" s="168"/>
      <c r="H129" s="168"/>
      <c r="I129" s="155">
        <v>0</v>
      </c>
      <c r="J129" s="130">
        <v>0</v>
      </c>
      <c r="K129" s="32" t="s">
        <v>30</v>
      </c>
      <c r="L129" s="343"/>
    </row>
    <row r="130" spans="1:12" s="13" customFormat="1" ht="15.75">
      <c r="A130" s="350"/>
      <c r="B130" s="374"/>
      <c r="C130" s="51">
        <v>2018</v>
      </c>
      <c r="D130" s="151">
        <v>0</v>
      </c>
      <c r="E130" s="130">
        <v>0</v>
      </c>
      <c r="F130" s="168"/>
      <c r="G130" s="168"/>
      <c r="H130" s="168"/>
      <c r="I130" s="155">
        <v>0</v>
      </c>
      <c r="J130" s="130">
        <v>0</v>
      </c>
      <c r="K130" s="32" t="s">
        <v>30</v>
      </c>
      <c r="L130" s="343"/>
    </row>
    <row r="131" spans="1:12" s="13" customFormat="1" ht="15.75">
      <c r="A131" s="350"/>
      <c r="B131" s="374"/>
      <c r="C131" s="51">
        <v>2019</v>
      </c>
      <c r="D131" s="151">
        <v>0</v>
      </c>
      <c r="E131" s="130">
        <v>0</v>
      </c>
      <c r="F131" s="168"/>
      <c r="G131" s="168"/>
      <c r="H131" s="168"/>
      <c r="I131" s="155">
        <v>0</v>
      </c>
      <c r="J131" s="130">
        <v>0</v>
      </c>
      <c r="K131" s="32" t="s">
        <v>30</v>
      </c>
      <c r="L131" s="343"/>
    </row>
    <row r="132" spans="1:12" s="13" customFormat="1" ht="15.75">
      <c r="A132" s="350"/>
      <c r="B132" s="374"/>
      <c r="C132" s="51">
        <v>2020</v>
      </c>
      <c r="D132" s="151">
        <v>0</v>
      </c>
      <c r="E132" s="130">
        <v>0</v>
      </c>
      <c r="F132" s="168"/>
      <c r="G132" s="168"/>
      <c r="H132" s="168"/>
      <c r="I132" s="155">
        <v>0</v>
      </c>
      <c r="J132" s="130">
        <v>0</v>
      </c>
      <c r="K132" s="32" t="s">
        <v>30</v>
      </c>
      <c r="L132" s="191"/>
    </row>
    <row r="133" spans="1:12" s="13" customFormat="1" ht="15.75">
      <c r="A133" s="350"/>
      <c r="B133" s="374"/>
      <c r="C133" s="51">
        <v>2021</v>
      </c>
      <c r="D133" s="151">
        <v>0</v>
      </c>
      <c r="E133" s="130">
        <v>0</v>
      </c>
      <c r="F133" s="168"/>
      <c r="G133" s="168"/>
      <c r="H133" s="168"/>
      <c r="I133" s="155">
        <v>0</v>
      </c>
      <c r="J133" s="130">
        <v>0</v>
      </c>
      <c r="K133" s="32" t="s">
        <v>30</v>
      </c>
      <c r="L133" s="239"/>
    </row>
    <row r="134" spans="1:12" s="13" customFormat="1" ht="15.75">
      <c r="A134" s="350"/>
      <c r="B134" s="374"/>
      <c r="C134" s="51">
        <v>2022</v>
      </c>
      <c r="D134" s="151">
        <v>0</v>
      </c>
      <c r="E134" s="130">
        <v>0</v>
      </c>
      <c r="F134" s="168"/>
      <c r="G134" s="168"/>
      <c r="H134" s="168"/>
      <c r="I134" s="155">
        <v>0</v>
      </c>
      <c r="J134" s="130">
        <v>0</v>
      </c>
      <c r="K134" s="32" t="s">
        <v>30</v>
      </c>
      <c r="L134" s="276"/>
    </row>
    <row r="135" spans="1:12" s="13" customFormat="1" ht="15.75">
      <c r="A135" s="350"/>
      <c r="B135" s="374"/>
      <c r="C135" s="51">
        <v>2023</v>
      </c>
      <c r="D135" s="151">
        <v>0</v>
      </c>
      <c r="E135" s="130">
        <v>0</v>
      </c>
      <c r="F135" s="168"/>
      <c r="G135" s="168"/>
      <c r="H135" s="168"/>
      <c r="I135" s="155">
        <v>0</v>
      </c>
      <c r="J135" s="130">
        <v>0</v>
      </c>
      <c r="K135" s="32" t="s">
        <v>30</v>
      </c>
      <c r="L135" s="40"/>
    </row>
    <row r="136" spans="1:12" s="13" customFormat="1" ht="15.75">
      <c r="A136" s="30"/>
      <c r="B136" s="82" t="s">
        <v>37</v>
      </c>
      <c r="C136" s="78"/>
      <c r="D136" s="163">
        <f>D115+D116+D117+D118+D119+D120+D121+D122+D123+D124+D125+D126+D127+D128+D129+D130+D131+D132+D133+D134+D135</f>
        <v>0</v>
      </c>
      <c r="E136" s="149">
        <v>0</v>
      </c>
      <c r="F136" s="169"/>
      <c r="G136" s="169"/>
      <c r="H136" s="169"/>
      <c r="I136" s="163">
        <f>I115+I116+I117+I118+I119+I120+I121+I122+I123+I124+I125+I126+I127+I128+I129+I130+I131+I132+I133+I134+I135</f>
        <v>0</v>
      </c>
      <c r="J136" s="149">
        <v>0</v>
      </c>
      <c r="K136" s="83"/>
      <c r="L136" s="40"/>
    </row>
    <row r="137" spans="1:12" s="13" customFormat="1" ht="17.25" customHeight="1">
      <c r="A137" s="344"/>
      <c r="B137" s="123">
        <v>2017</v>
      </c>
      <c r="C137" s="18"/>
      <c r="D137" s="151">
        <f t="shared" ref="D137:D143" si="2">D115+D122+D129</f>
        <v>0</v>
      </c>
      <c r="E137" s="150">
        <v>0</v>
      </c>
      <c r="F137" s="168"/>
      <c r="G137" s="168"/>
      <c r="H137" s="168"/>
      <c r="I137" s="151">
        <f t="shared" ref="I137:I143" si="3">I115+I122+I129</f>
        <v>0</v>
      </c>
      <c r="J137" s="150">
        <v>0</v>
      </c>
      <c r="K137" s="120"/>
      <c r="L137" s="40"/>
    </row>
    <row r="138" spans="1:12" s="13" customFormat="1" ht="17.25" customHeight="1">
      <c r="A138" s="345"/>
      <c r="B138" s="123">
        <v>2018</v>
      </c>
      <c r="C138" s="18"/>
      <c r="D138" s="151">
        <f t="shared" si="2"/>
        <v>0</v>
      </c>
      <c r="E138" s="150">
        <v>0</v>
      </c>
      <c r="F138" s="168"/>
      <c r="G138" s="168"/>
      <c r="H138" s="168"/>
      <c r="I138" s="151">
        <f t="shared" si="3"/>
        <v>0</v>
      </c>
      <c r="J138" s="150">
        <v>0</v>
      </c>
      <c r="K138" s="120"/>
      <c r="L138" s="40"/>
    </row>
    <row r="139" spans="1:12" s="13" customFormat="1" ht="15" customHeight="1">
      <c r="A139" s="345"/>
      <c r="B139" s="123">
        <v>2019</v>
      </c>
      <c r="C139" s="18"/>
      <c r="D139" s="151">
        <f t="shared" si="2"/>
        <v>0</v>
      </c>
      <c r="E139" s="150">
        <v>0</v>
      </c>
      <c r="F139" s="168"/>
      <c r="G139" s="168"/>
      <c r="H139" s="168"/>
      <c r="I139" s="151">
        <f t="shared" si="3"/>
        <v>0</v>
      </c>
      <c r="J139" s="150">
        <v>0</v>
      </c>
      <c r="K139" s="120"/>
      <c r="L139" s="40"/>
    </row>
    <row r="140" spans="1:12" s="13" customFormat="1" ht="15.75">
      <c r="A140" s="345"/>
      <c r="B140" s="195">
        <v>2020</v>
      </c>
      <c r="C140" s="18"/>
      <c r="D140" s="151">
        <f t="shared" si="2"/>
        <v>0</v>
      </c>
      <c r="E140" s="150">
        <v>0</v>
      </c>
      <c r="F140" s="168"/>
      <c r="G140" s="168"/>
      <c r="H140" s="168"/>
      <c r="I140" s="151">
        <f t="shared" si="3"/>
        <v>0</v>
      </c>
      <c r="J140" s="150">
        <v>0</v>
      </c>
      <c r="K140" s="194"/>
      <c r="L140" s="40"/>
    </row>
    <row r="141" spans="1:12" s="13" customFormat="1" ht="15.75">
      <c r="A141" s="345"/>
      <c r="B141" s="241">
        <v>2021</v>
      </c>
      <c r="C141" s="18"/>
      <c r="D141" s="151">
        <f t="shared" si="2"/>
        <v>0</v>
      </c>
      <c r="E141" s="150">
        <v>0</v>
      </c>
      <c r="F141" s="168"/>
      <c r="G141" s="168"/>
      <c r="H141" s="168"/>
      <c r="I141" s="151">
        <f t="shared" si="3"/>
        <v>0</v>
      </c>
      <c r="J141" s="150">
        <v>0</v>
      </c>
      <c r="K141" s="242"/>
      <c r="L141" s="40"/>
    </row>
    <row r="142" spans="1:12" s="13" customFormat="1" ht="15.75">
      <c r="A142" s="345"/>
      <c r="B142" s="241">
        <v>2022</v>
      </c>
      <c r="C142" s="18"/>
      <c r="D142" s="151">
        <f t="shared" si="2"/>
        <v>0</v>
      </c>
      <c r="E142" s="150">
        <v>0</v>
      </c>
      <c r="F142" s="168"/>
      <c r="G142" s="168"/>
      <c r="H142" s="168"/>
      <c r="I142" s="151">
        <f t="shared" si="3"/>
        <v>0</v>
      </c>
      <c r="J142" s="150">
        <v>0</v>
      </c>
      <c r="K142" s="242"/>
      <c r="L142" s="40"/>
    </row>
    <row r="143" spans="1:12" s="13" customFormat="1" ht="15.75">
      <c r="A143" s="346"/>
      <c r="B143" s="123">
        <v>2023</v>
      </c>
      <c r="C143" s="18"/>
      <c r="D143" s="151">
        <f t="shared" si="2"/>
        <v>0</v>
      </c>
      <c r="E143" s="150">
        <v>0</v>
      </c>
      <c r="F143" s="168"/>
      <c r="G143" s="168"/>
      <c r="H143" s="168"/>
      <c r="I143" s="151">
        <f t="shared" si="3"/>
        <v>0</v>
      </c>
      <c r="J143" s="150">
        <v>0</v>
      </c>
      <c r="K143" s="120"/>
      <c r="L143" s="216"/>
    </row>
    <row r="144" spans="1:12" s="13" customFormat="1" ht="28.5" customHeight="1">
      <c r="A144" s="39" t="s">
        <v>39</v>
      </c>
      <c r="B144" s="358" t="s">
        <v>38</v>
      </c>
      <c r="C144" s="359"/>
      <c r="D144" s="359"/>
      <c r="E144" s="359"/>
      <c r="F144" s="359"/>
      <c r="G144" s="359"/>
      <c r="H144" s="359"/>
      <c r="I144" s="359"/>
      <c r="J144" s="359"/>
      <c r="K144" s="360"/>
      <c r="L144" s="216"/>
    </row>
    <row r="145" spans="1:12" s="13" customFormat="1" ht="20.25" customHeight="1">
      <c r="A145" s="31"/>
      <c r="B145" s="102" t="s">
        <v>33</v>
      </c>
      <c r="C145" s="100"/>
      <c r="D145" s="100"/>
      <c r="E145" s="100"/>
      <c r="F145" s="100"/>
      <c r="G145" s="100"/>
      <c r="H145" s="100"/>
      <c r="I145" s="100"/>
      <c r="J145" s="100"/>
      <c r="K145" s="101"/>
      <c r="L145" s="40"/>
    </row>
    <row r="146" spans="1:12" s="13" customFormat="1" ht="15.75">
      <c r="A146" s="384" t="s">
        <v>15</v>
      </c>
      <c r="B146" s="374" t="s">
        <v>64</v>
      </c>
      <c r="C146" s="51">
        <v>2017</v>
      </c>
      <c r="D146" s="151">
        <v>2.9</v>
      </c>
      <c r="E146" s="130">
        <v>0</v>
      </c>
      <c r="F146" s="168"/>
      <c r="G146" s="168"/>
      <c r="H146" s="168"/>
      <c r="I146" s="155">
        <v>2.9</v>
      </c>
      <c r="J146" s="130">
        <v>0</v>
      </c>
      <c r="K146" s="32" t="s">
        <v>30</v>
      </c>
      <c r="L146" s="343" t="s">
        <v>54</v>
      </c>
    </row>
    <row r="147" spans="1:12" s="13" customFormat="1" ht="15.75">
      <c r="A147" s="384"/>
      <c r="B147" s="374"/>
      <c r="C147" s="51">
        <v>2018</v>
      </c>
      <c r="D147" s="151">
        <v>5.8</v>
      </c>
      <c r="E147" s="130">
        <v>0</v>
      </c>
      <c r="F147" s="168"/>
      <c r="G147" s="168"/>
      <c r="H147" s="168"/>
      <c r="I147" s="155">
        <v>5.8</v>
      </c>
      <c r="J147" s="130">
        <v>0</v>
      </c>
      <c r="K147" s="32" t="s">
        <v>30</v>
      </c>
      <c r="L147" s="343"/>
    </row>
    <row r="148" spans="1:12" s="13" customFormat="1" ht="15.75">
      <c r="A148" s="384"/>
      <c r="B148" s="374"/>
      <c r="C148" s="51">
        <v>2019</v>
      </c>
      <c r="D148" s="151">
        <v>0</v>
      </c>
      <c r="E148" s="130">
        <v>0</v>
      </c>
      <c r="F148" s="168"/>
      <c r="G148" s="168"/>
      <c r="H148" s="168"/>
      <c r="I148" s="155">
        <v>0</v>
      </c>
      <c r="J148" s="130">
        <v>0</v>
      </c>
      <c r="K148" s="32" t="s">
        <v>30</v>
      </c>
      <c r="L148" s="343"/>
    </row>
    <row r="149" spans="1:12" s="13" customFormat="1" ht="15.75">
      <c r="A149" s="384"/>
      <c r="B149" s="374"/>
      <c r="C149" s="51">
        <v>2020</v>
      </c>
      <c r="D149" s="151">
        <v>0</v>
      </c>
      <c r="E149" s="130">
        <v>0</v>
      </c>
      <c r="F149" s="168"/>
      <c r="G149" s="168"/>
      <c r="H149" s="168"/>
      <c r="I149" s="155">
        <v>0</v>
      </c>
      <c r="J149" s="130">
        <v>0</v>
      </c>
      <c r="K149" s="32" t="s">
        <v>30</v>
      </c>
      <c r="L149" s="343"/>
    </row>
    <row r="150" spans="1:12" s="13" customFormat="1" ht="15.75">
      <c r="A150" s="384"/>
      <c r="B150" s="374"/>
      <c r="C150" s="51">
        <v>2021</v>
      </c>
      <c r="D150" s="151">
        <v>10</v>
      </c>
      <c r="E150" s="130">
        <v>0</v>
      </c>
      <c r="F150" s="168"/>
      <c r="G150" s="168"/>
      <c r="H150" s="168"/>
      <c r="I150" s="155">
        <v>10</v>
      </c>
      <c r="J150" s="130">
        <v>0</v>
      </c>
      <c r="K150" s="32" t="s">
        <v>30</v>
      </c>
      <c r="L150" s="343"/>
    </row>
    <row r="151" spans="1:12" s="13" customFormat="1" ht="15.75">
      <c r="A151" s="384"/>
      <c r="B151" s="374"/>
      <c r="C151" s="51">
        <v>2022</v>
      </c>
      <c r="D151" s="151">
        <v>10</v>
      </c>
      <c r="E151" s="130">
        <v>0</v>
      </c>
      <c r="F151" s="168"/>
      <c r="G151" s="168"/>
      <c r="H151" s="168"/>
      <c r="I151" s="155">
        <v>10</v>
      </c>
      <c r="J151" s="130">
        <v>0</v>
      </c>
      <c r="K151" s="32" t="s">
        <v>30</v>
      </c>
      <c r="L151" s="343"/>
    </row>
    <row r="152" spans="1:12" s="13" customFormat="1" ht="20.25" customHeight="1">
      <c r="A152" s="384"/>
      <c r="B152" s="374"/>
      <c r="C152" s="51">
        <v>2023</v>
      </c>
      <c r="D152" s="151">
        <v>10</v>
      </c>
      <c r="E152" s="130">
        <v>0</v>
      </c>
      <c r="F152" s="168"/>
      <c r="G152" s="168"/>
      <c r="H152" s="168"/>
      <c r="I152" s="155">
        <v>10</v>
      </c>
      <c r="J152" s="130">
        <v>0</v>
      </c>
      <c r="K152" s="32" t="s">
        <v>30</v>
      </c>
      <c r="L152" s="343"/>
    </row>
    <row r="153" spans="1:12" s="13" customFormat="1" ht="31.5">
      <c r="A153" s="222" t="s">
        <v>156</v>
      </c>
      <c r="B153" s="118" t="s">
        <v>69</v>
      </c>
      <c r="C153" s="51"/>
      <c r="D153" s="151"/>
      <c r="E153" s="168"/>
      <c r="F153" s="168"/>
      <c r="G153" s="168"/>
      <c r="H153" s="168"/>
      <c r="I153" s="151"/>
      <c r="J153" s="174"/>
      <c r="K153" s="120"/>
      <c r="L153" s="343"/>
    </row>
    <row r="154" spans="1:12" s="13" customFormat="1" ht="15.75">
      <c r="A154" s="384" t="s">
        <v>157</v>
      </c>
      <c r="B154" s="374" t="s">
        <v>130</v>
      </c>
      <c r="C154" s="51">
        <v>2017</v>
      </c>
      <c r="D154" s="151">
        <v>0</v>
      </c>
      <c r="E154" s="130">
        <v>0</v>
      </c>
      <c r="F154" s="168"/>
      <c r="G154" s="168"/>
      <c r="H154" s="168"/>
      <c r="I154" s="155">
        <v>0</v>
      </c>
      <c r="J154" s="130">
        <v>0</v>
      </c>
      <c r="K154" s="32" t="s">
        <v>30</v>
      </c>
      <c r="L154" s="343"/>
    </row>
    <row r="155" spans="1:12" s="13" customFormat="1" ht="15.75">
      <c r="A155" s="384"/>
      <c r="B155" s="374"/>
      <c r="C155" s="51">
        <v>2018</v>
      </c>
      <c r="D155" s="151">
        <v>0</v>
      </c>
      <c r="E155" s="130">
        <v>0</v>
      </c>
      <c r="F155" s="168"/>
      <c r="G155" s="168"/>
      <c r="H155" s="168"/>
      <c r="I155" s="155">
        <v>0</v>
      </c>
      <c r="J155" s="130">
        <v>0</v>
      </c>
      <c r="K155" s="32" t="s">
        <v>30</v>
      </c>
      <c r="L155" s="343"/>
    </row>
    <row r="156" spans="1:12" s="13" customFormat="1" ht="15.75">
      <c r="A156" s="384"/>
      <c r="B156" s="374"/>
      <c r="C156" s="51">
        <v>2019</v>
      </c>
      <c r="D156" s="151">
        <v>0</v>
      </c>
      <c r="E156" s="130">
        <v>0</v>
      </c>
      <c r="F156" s="168"/>
      <c r="G156" s="168"/>
      <c r="H156" s="168"/>
      <c r="I156" s="155">
        <v>0</v>
      </c>
      <c r="J156" s="130">
        <v>0</v>
      </c>
      <c r="K156" s="32" t="s">
        <v>30</v>
      </c>
      <c r="L156" s="343"/>
    </row>
    <row r="157" spans="1:12" s="13" customFormat="1" ht="15.75">
      <c r="A157" s="384"/>
      <c r="B157" s="374"/>
      <c r="C157" s="51">
        <v>2020</v>
      </c>
      <c r="D157" s="151">
        <v>0</v>
      </c>
      <c r="E157" s="130">
        <v>0</v>
      </c>
      <c r="F157" s="168"/>
      <c r="G157" s="168"/>
      <c r="H157" s="168"/>
      <c r="I157" s="155">
        <v>0</v>
      </c>
      <c r="J157" s="130">
        <v>0</v>
      </c>
      <c r="K157" s="32" t="s">
        <v>30</v>
      </c>
      <c r="L157" s="343"/>
    </row>
    <row r="158" spans="1:12" s="13" customFormat="1" ht="15.75">
      <c r="A158" s="384"/>
      <c r="B158" s="374"/>
      <c r="C158" s="51">
        <v>2021</v>
      </c>
      <c r="D158" s="151">
        <v>0</v>
      </c>
      <c r="E158" s="130">
        <v>0</v>
      </c>
      <c r="F158" s="168"/>
      <c r="G158" s="168"/>
      <c r="H158" s="168"/>
      <c r="I158" s="155">
        <v>0</v>
      </c>
      <c r="J158" s="130">
        <v>0</v>
      </c>
      <c r="K158" s="32" t="s">
        <v>30</v>
      </c>
      <c r="L158" s="343"/>
    </row>
    <row r="159" spans="1:12" s="13" customFormat="1" ht="15.75">
      <c r="A159" s="384"/>
      <c r="B159" s="374"/>
      <c r="C159" s="51">
        <v>2022</v>
      </c>
      <c r="D159" s="151">
        <v>25</v>
      </c>
      <c r="E159" s="130">
        <v>0</v>
      </c>
      <c r="F159" s="168"/>
      <c r="G159" s="168"/>
      <c r="H159" s="168"/>
      <c r="I159" s="155">
        <v>25</v>
      </c>
      <c r="J159" s="130">
        <v>0</v>
      </c>
      <c r="K159" s="32" t="s">
        <v>30</v>
      </c>
      <c r="L159" s="343"/>
    </row>
    <row r="160" spans="1:12" s="13" customFormat="1" ht="15.75">
      <c r="A160" s="384"/>
      <c r="B160" s="374"/>
      <c r="C160" s="51">
        <v>2023</v>
      </c>
      <c r="D160" s="151">
        <v>25</v>
      </c>
      <c r="E160" s="130">
        <v>0</v>
      </c>
      <c r="F160" s="168"/>
      <c r="G160" s="168"/>
      <c r="H160" s="168"/>
      <c r="I160" s="155">
        <v>25</v>
      </c>
      <c r="J160" s="130">
        <v>0</v>
      </c>
      <c r="K160" s="32" t="s">
        <v>30</v>
      </c>
      <c r="L160" s="343"/>
    </row>
    <row r="161" spans="1:12" s="13" customFormat="1" ht="15.75">
      <c r="A161" s="350" t="s">
        <v>158</v>
      </c>
      <c r="B161" s="374" t="s">
        <v>68</v>
      </c>
      <c r="C161" s="51">
        <v>2017</v>
      </c>
      <c r="D161" s="170">
        <v>12.250080000000001</v>
      </c>
      <c r="E161" s="130">
        <v>0</v>
      </c>
      <c r="F161" s="168"/>
      <c r="G161" s="168"/>
      <c r="H161" s="168"/>
      <c r="I161" s="171">
        <v>12.250080000000001</v>
      </c>
      <c r="J161" s="130">
        <v>0</v>
      </c>
      <c r="K161" s="32" t="s">
        <v>30</v>
      </c>
      <c r="L161" s="343"/>
    </row>
    <row r="162" spans="1:12" s="13" customFormat="1" ht="15.75">
      <c r="A162" s="350"/>
      <c r="B162" s="374"/>
      <c r="C162" s="51">
        <v>2018</v>
      </c>
      <c r="D162" s="170">
        <v>12.75024</v>
      </c>
      <c r="E162" s="130">
        <v>0</v>
      </c>
      <c r="F162" s="168"/>
      <c r="G162" s="168"/>
      <c r="H162" s="168"/>
      <c r="I162" s="171">
        <v>12.75024</v>
      </c>
      <c r="J162" s="130">
        <v>0</v>
      </c>
      <c r="K162" s="32" t="s">
        <v>30</v>
      </c>
      <c r="L162" s="343"/>
    </row>
    <row r="163" spans="1:12" s="13" customFormat="1" ht="15.75">
      <c r="A163" s="350"/>
      <c r="B163" s="374"/>
      <c r="C163" s="51">
        <v>2019</v>
      </c>
      <c r="D163" s="151">
        <v>0</v>
      </c>
      <c r="E163" s="130">
        <v>0</v>
      </c>
      <c r="F163" s="168"/>
      <c r="G163" s="168"/>
      <c r="H163" s="168"/>
      <c r="I163" s="155">
        <v>0</v>
      </c>
      <c r="J163" s="130">
        <v>0</v>
      </c>
      <c r="K163" s="32" t="s">
        <v>30</v>
      </c>
      <c r="L163" s="343"/>
    </row>
    <row r="164" spans="1:12" s="13" customFormat="1" ht="15.75">
      <c r="A164" s="350"/>
      <c r="B164" s="374"/>
      <c r="C164" s="51">
        <v>2020</v>
      </c>
      <c r="D164" s="170">
        <v>15.83826</v>
      </c>
      <c r="E164" s="130">
        <v>0</v>
      </c>
      <c r="F164" s="168"/>
      <c r="G164" s="168"/>
      <c r="H164" s="168"/>
      <c r="I164" s="171">
        <v>15.83826</v>
      </c>
      <c r="J164" s="130">
        <v>0</v>
      </c>
      <c r="K164" s="32" t="s">
        <v>30</v>
      </c>
      <c r="L164" s="343"/>
    </row>
    <row r="165" spans="1:12" s="13" customFormat="1" ht="15.75">
      <c r="A165" s="350"/>
      <c r="B165" s="374"/>
      <c r="C165" s="51">
        <v>2021</v>
      </c>
      <c r="D165" s="151">
        <v>16</v>
      </c>
      <c r="E165" s="130">
        <v>0</v>
      </c>
      <c r="F165" s="168"/>
      <c r="G165" s="168"/>
      <c r="H165" s="168"/>
      <c r="I165" s="155">
        <v>16</v>
      </c>
      <c r="J165" s="130">
        <v>0</v>
      </c>
      <c r="K165" s="32" t="s">
        <v>30</v>
      </c>
      <c r="L165" s="343"/>
    </row>
    <row r="166" spans="1:12" s="13" customFormat="1" ht="15.75">
      <c r="A166" s="350"/>
      <c r="B166" s="374"/>
      <c r="C166" s="51">
        <v>2022</v>
      </c>
      <c r="D166" s="151">
        <v>16</v>
      </c>
      <c r="E166" s="130">
        <v>0</v>
      </c>
      <c r="F166" s="168"/>
      <c r="G166" s="168"/>
      <c r="H166" s="168"/>
      <c r="I166" s="155">
        <v>16</v>
      </c>
      <c r="J166" s="130">
        <v>0</v>
      </c>
      <c r="K166" s="32" t="s">
        <v>30</v>
      </c>
      <c r="L166" s="343"/>
    </row>
    <row r="167" spans="1:12" s="13" customFormat="1" ht="15.75">
      <c r="A167" s="350"/>
      <c r="B167" s="374"/>
      <c r="C167" s="51">
        <v>2023</v>
      </c>
      <c r="D167" s="151">
        <v>16</v>
      </c>
      <c r="E167" s="130">
        <v>0</v>
      </c>
      <c r="F167" s="168"/>
      <c r="G167" s="168"/>
      <c r="H167" s="168"/>
      <c r="I167" s="155">
        <v>16</v>
      </c>
      <c r="J167" s="130">
        <v>0</v>
      </c>
      <c r="K167" s="32" t="s">
        <v>30</v>
      </c>
      <c r="L167" s="343"/>
    </row>
    <row r="168" spans="1:12" s="13" customFormat="1" ht="15.75">
      <c r="A168" s="344" t="s">
        <v>159</v>
      </c>
      <c r="B168" s="379" t="s">
        <v>67</v>
      </c>
      <c r="C168" s="51">
        <v>2017</v>
      </c>
      <c r="D168" s="151">
        <v>25</v>
      </c>
      <c r="E168" s="130">
        <v>0</v>
      </c>
      <c r="F168" s="168"/>
      <c r="G168" s="168"/>
      <c r="H168" s="168"/>
      <c r="I168" s="155">
        <v>25</v>
      </c>
      <c r="J168" s="130">
        <v>0</v>
      </c>
      <c r="K168" s="32" t="s">
        <v>30</v>
      </c>
      <c r="L168" s="343"/>
    </row>
    <row r="169" spans="1:12" s="13" customFormat="1" ht="15.75">
      <c r="A169" s="345"/>
      <c r="B169" s="380"/>
      <c r="C169" s="51">
        <v>2018</v>
      </c>
      <c r="D169" s="151">
        <v>0</v>
      </c>
      <c r="E169" s="130">
        <v>0</v>
      </c>
      <c r="F169" s="168"/>
      <c r="G169" s="168"/>
      <c r="H169" s="168"/>
      <c r="I169" s="155">
        <v>0</v>
      </c>
      <c r="J169" s="130">
        <v>0</v>
      </c>
      <c r="K169" s="32" t="s">
        <v>30</v>
      </c>
      <c r="L169" s="343"/>
    </row>
    <row r="170" spans="1:12" s="13" customFormat="1" ht="15.75">
      <c r="A170" s="345"/>
      <c r="B170" s="380"/>
      <c r="C170" s="51">
        <v>2019</v>
      </c>
      <c r="D170" s="151">
        <v>0</v>
      </c>
      <c r="E170" s="130">
        <v>0</v>
      </c>
      <c r="F170" s="168"/>
      <c r="G170" s="168"/>
      <c r="H170" s="168"/>
      <c r="I170" s="155">
        <v>0</v>
      </c>
      <c r="J170" s="130">
        <v>0</v>
      </c>
      <c r="K170" s="32" t="s">
        <v>30</v>
      </c>
      <c r="L170" s="343"/>
    </row>
    <row r="171" spans="1:12" s="13" customFormat="1" ht="15.75">
      <c r="A171" s="345"/>
      <c r="B171" s="380"/>
      <c r="C171" s="51">
        <v>2020</v>
      </c>
      <c r="D171" s="151">
        <v>0</v>
      </c>
      <c r="E171" s="130">
        <v>0</v>
      </c>
      <c r="F171" s="168"/>
      <c r="G171" s="168"/>
      <c r="H171" s="168"/>
      <c r="I171" s="155">
        <v>0</v>
      </c>
      <c r="J171" s="130">
        <v>0</v>
      </c>
      <c r="K171" s="32" t="s">
        <v>30</v>
      </c>
      <c r="L171" s="343"/>
    </row>
    <row r="172" spans="1:12" s="13" customFormat="1" ht="15.75">
      <c r="A172" s="345"/>
      <c r="B172" s="380"/>
      <c r="C172" s="51">
        <v>2021</v>
      </c>
      <c r="D172" s="151">
        <v>0</v>
      </c>
      <c r="E172" s="130">
        <v>0</v>
      </c>
      <c r="F172" s="168"/>
      <c r="G172" s="168"/>
      <c r="H172" s="168"/>
      <c r="I172" s="155">
        <v>0</v>
      </c>
      <c r="J172" s="130">
        <v>0</v>
      </c>
      <c r="K172" s="32" t="s">
        <v>30</v>
      </c>
      <c r="L172" s="343"/>
    </row>
    <row r="173" spans="1:12" s="13" customFormat="1" ht="15.75">
      <c r="A173" s="345"/>
      <c r="B173" s="380"/>
      <c r="C173" s="51">
        <v>2022</v>
      </c>
      <c r="D173" s="151">
        <v>0</v>
      </c>
      <c r="E173" s="130">
        <v>0</v>
      </c>
      <c r="F173" s="168"/>
      <c r="G173" s="168"/>
      <c r="H173" s="168"/>
      <c r="I173" s="155">
        <v>0</v>
      </c>
      <c r="J173" s="130">
        <v>0</v>
      </c>
      <c r="K173" s="32" t="s">
        <v>30</v>
      </c>
      <c r="L173" s="343"/>
    </row>
    <row r="174" spans="1:12" s="13" customFormat="1" ht="15.75">
      <c r="A174" s="346"/>
      <c r="B174" s="381"/>
      <c r="C174" s="51">
        <v>2022</v>
      </c>
      <c r="D174" s="151">
        <v>0</v>
      </c>
      <c r="E174" s="130">
        <v>0</v>
      </c>
      <c r="F174" s="168"/>
      <c r="G174" s="168"/>
      <c r="H174" s="168"/>
      <c r="I174" s="155">
        <v>0</v>
      </c>
      <c r="J174" s="130">
        <v>0</v>
      </c>
      <c r="K174" s="32" t="s">
        <v>30</v>
      </c>
      <c r="L174" s="343"/>
    </row>
    <row r="175" spans="1:12" s="13" customFormat="1" ht="15.75">
      <c r="A175" s="291" t="s">
        <v>160</v>
      </c>
      <c r="B175" s="379" t="s">
        <v>211</v>
      </c>
      <c r="C175" s="51">
        <v>2017</v>
      </c>
      <c r="D175" s="151">
        <v>9.89</v>
      </c>
      <c r="E175" s="130">
        <v>0</v>
      </c>
      <c r="F175" s="168"/>
      <c r="G175" s="168"/>
      <c r="H175" s="168"/>
      <c r="I175" s="155">
        <v>9.89</v>
      </c>
      <c r="J175" s="130">
        <v>0</v>
      </c>
      <c r="K175" s="32" t="s">
        <v>30</v>
      </c>
      <c r="L175" s="343"/>
    </row>
    <row r="176" spans="1:12" s="13" customFormat="1" ht="15.75">
      <c r="A176" s="292"/>
      <c r="B176" s="380"/>
      <c r="C176" s="51">
        <v>2018</v>
      </c>
      <c r="D176" s="151">
        <v>0</v>
      </c>
      <c r="E176" s="130">
        <v>0</v>
      </c>
      <c r="F176" s="168"/>
      <c r="G176" s="168"/>
      <c r="H176" s="168"/>
      <c r="I176" s="155">
        <v>0</v>
      </c>
      <c r="J176" s="130">
        <v>0</v>
      </c>
      <c r="K176" s="32" t="s">
        <v>30</v>
      </c>
      <c r="L176" s="343"/>
    </row>
    <row r="177" spans="1:12" s="13" customFormat="1" ht="15.75">
      <c r="A177" s="292"/>
      <c r="B177" s="380"/>
      <c r="C177" s="51">
        <v>2019</v>
      </c>
      <c r="D177" s="151">
        <v>0</v>
      </c>
      <c r="E177" s="130">
        <v>0</v>
      </c>
      <c r="F177" s="168"/>
      <c r="G177" s="168"/>
      <c r="H177" s="168"/>
      <c r="I177" s="155">
        <v>0</v>
      </c>
      <c r="J177" s="130">
        <v>0</v>
      </c>
      <c r="K177" s="32" t="s">
        <v>30</v>
      </c>
      <c r="L177" s="343"/>
    </row>
    <row r="178" spans="1:12" s="13" customFormat="1" ht="15.75">
      <c r="A178" s="292"/>
      <c r="B178" s="380"/>
      <c r="C178" s="51">
        <v>2020</v>
      </c>
      <c r="D178" s="151">
        <v>0</v>
      </c>
      <c r="E178" s="130">
        <v>0</v>
      </c>
      <c r="F178" s="168"/>
      <c r="G178" s="168"/>
      <c r="H178" s="168"/>
      <c r="I178" s="155">
        <v>0</v>
      </c>
      <c r="J178" s="130">
        <v>0</v>
      </c>
      <c r="K178" s="32" t="s">
        <v>30</v>
      </c>
      <c r="L178" s="343"/>
    </row>
    <row r="179" spans="1:12" s="13" customFormat="1" ht="15.75">
      <c r="A179" s="292"/>
      <c r="B179" s="380"/>
      <c r="C179" s="51">
        <v>2021</v>
      </c>
      <c r="D179" s="151">
        <v>40</v>
      </c>
      <c r="E179" s="130">
        <v>0</v>
      </c>
      <c r="F179" s="168"/>
      <c r="G179" s="168"/>
      <c r="H179" s="168"/>
      <c r="I179" s="155">
        <v>40</v>
      </c>
      <c r="J179" s="130">
        <v>0</v>
      </c>
      <c r="K179" s="32" t="s">
        <v>30</v>
      </c>
      <c r="L179" s="343"/>
    </row>
    <row r="180" spans="1:12" s="13" customFormat="1" ht="15.75">
      <c r="A180" s="292"/>
      <c r="B180" s="380"/>
      <c r="C180" s="51">
        <v>2022</v>
      </c>
      <c r="D180" s="151">
        <v>0</v>
      </c>
      <c r="E180" s="130">
        <v>0</v>
      </c>
      <c r="F180" s="168"/>
      <c r="G180" s="168"/>
      <c r="H180" s="168"/>
      <c r="I180" s="155">
        <v>0</v>
      </c>
      <c r="J180" s="130">
        <v>0</v>
      </c>
      <c r="K180" s="32" t="s">
        <v>30</v>
      </c>
      <c r="L180" s="343"/>
    </row>
    <row r="181" spans="1:12" s="13" customFormat="1" ht="15.75">
      <c r="A181" s="293"/>
      <c r="B181" s="381"/>
      <c r="C181" s="51">
        <v>2023</v>
      </c>
      <c r="D181" s="151">
        <v>0</v>
      </c>
      <c r="E181" s="130">
        <v>0</v>
      </c>
      <c r="F181" s="168"/>
      <c r="G181" s="168"/>
      <c r="H181" s="168"/>
      <c r="I181" s="155">
        <v>0</v>
      </c>
      <c r="J181" s="130">
        <v>0</v>
      </c>
      <c r="K181" s="32" t="s">
        <v>30</v>
      </c>
      <c r="L181" s="343"/>
    </row>
    <row r="182" spans="1:12" s="13" customFormat="1" ht="15.75">
      <c r="A182" s="291" t="s">
        <v>161</v>
      </c>
      <c r="B182" s="374" t="s">
        <v>66</v>
      </c>
      <c r="C182" s="51">
        <v>2017</v>
      </c>
      <c r="D182" s="151">
        <v>2.9</v>
      </c>
      <c r="E182" s="130">
        <v>0</v>
      </c>
      <c r="F182" s="168"/>
      <c r="G182" s="168"/>
      <c r="H182" s="168"/>
      <c r="I182" s="155">
        <v>2.9</v>
      </c>
      <c r="J182" s="130">
        <v>0</v>
      </c>
      <c r="K182" s="32" t="s">
        <v>30</v>
      </c>
      <c r="L182" s="343"/>
    </row>
    <row r="183" spans="1:12" s="13" customFormat="1" ht="15.75">
      <c r="A183" s="292"/>
      <c r="B183" s="374"/>
      <c r="C183" s="51">
        <v>2018</v>
      </c>
      <c r="D183" s="151">
        <v>0</v>
      </c>
      <c r="E183" s="130">
        <v>0</v>
      </c>
      <c r="F183" s="168"/>
      <c r="G183" s="168"/>
      <c r="H183" s="168"/>
      <c r="I183" s="155">
        <v>0</v>
      </c>
      <c r="J183" s="130">
        <v>0</v>
      </c>
      <c r="K183" s="32" t="s">
        <v>30</v>
      </c>
      <c r="L183" s="343"/>
    </row>
    <row r="184" spans="1:12" s="13" customFormat="1" ht="15.75">
      <c r="A184" s="292"/>
      <c r="B184" s="374"/>
      <c r="C184" s="51">
        <v>2019</v>
      </c>
      <c r="D184" s="151">
        <v>11.6</v>
      </c>
      <c r="E184" s="130">
        <v>0</v>
      </c>
      <c r="F184" s="168"/>
      <c r="G184" s="168"/>
      <c r="H184" s="168"/>
      <c r="I184" s="155">
        <v>11.6</v>
      </c>
      <c r="J184" s="130">
        <v>0</v>
      </c>
      <c r="K184" s="32" t="s">
        <v>30</v>
      </c>
      <c r="L184" s="343"/>
    </row>
    <row r="185" spans="1:12" s="13" customFormat="1" ht="15.75">
      <c r="A185" s="292"/>
      <c r="B185" s="374"/>
      <c r="C185" s="51">
        <v>2020</v>
      </c>
      <c r="D185" s="151">
        <v>21</v>
      </c>
      <c r="E185" s="130">
        <v>0</v>
      </c>
      <c r="F185" s="168"/>
      <c r="G185" s="168"/>
      <c r="H185" s="168"/>
      <c r="I185" s="155">
        <v>21</v>
      </c>
      <c r="J185" s="130">
        <v>0</v>
      </c>
      <c r="K185" s="32" t="s">
        <v>30</v>
      </c>
      <c r="L185" s="343"/>
    </row>
    <row r="186" spans="1:12" s="13" customFormat="1" ht="15.75" customHeight="1">
      <c r="A186" s="292"/>
      <c r="B186" s="374"/>
      <c r="C186" s="372">
        <v>2021</v>
      </c>
      <c r="D186" s="151">
        <v>38</v>
      </c>
      <c r="E186" s="130">
        <v>0</v>
      </c>
      <c r="F186" s="168"/>
      <c r="G186" s="168"/>
      <c r="H186" s="168"/>
      <c r="I186" s="155">
        <v>38</v>
      </c>
      <c r="J186" s="130">
        <v>0</v>
      </c>
      <c r="K186" s="32" t="s">
        <v>30</v>
      </c>
      <c r="L186" s="343"/>
    </row>
    <row r="187" spans="1:12" s="13" customFormat="1" ht="15.75" customHeight="1">
      <c r="A187" s="292"/>
      <c r="B187" s="374"/>
      <c r="C187" s="373"/>
      <c r="D187" s="151">
        <v>0</v>
      </c>
      <c r="E187" s="130">
        <v>0</v>
      </c>
      <c r="F187" s="168"/>
      <c r="G187" s="168"/>
      <c r="H187" s="168"/>
      <c r="I187" s="155">
        <v>0</v>
      </c>
      <c r="J187" s="130">
        <v>0</v>
      </c>
      <c r="K187" s="32" t="s">
        <v>205</v>
      </c>
      <c r="L187" s="343"/>
    </row>
    <row r="188" spans="1:12" s="13" customFormat="1" ht="15.75">
      <c r="A188" s="292"/>
      <c r="B188" s="374"/>
      <c r="C188" s="51">
        <v>2022</v>
      </c>
      <c r="D188" s="151">
        <v>38</v>
      </c>
      <c r="E188" s="130">
        <v>0</v>
      </c>
      <c r="F188" s="168"/>
      <c r="G188" s="168"/>
      <c r="H188" s="168"/>
      <c r="I188" s="155">
        <v>38</v>
      </c>
      <c r="J188" s="130">
        <v>0</v>
      </c>
      <c r="K188" s="32" t="s">
        <v>30</v>
      </c>
      <c r="L188" s="343"/>
    </row>
    <row r="189" spans="1:12" s="13" customFormat="1" ht="21" customHeight="1">
      <c r="A189" s="293"/>
      <c r="B189" s="374"/>
      <c r="C189" s="51">
        <v>2023</v>
      </c>
      <c r="D189" s="151">
        <v>38</v>
      </c>
      <c r="E189" s="130">
        <v>0</v>
      </c>
      <c r="F189" s="168"/>
      <c r="G189" s="168"/>
      <c r="H189" s="168"/>
      <c r="I189" s="155">
        <v>38</v>
      </c>
      <c r="J189" s="130">
        <v>0</v>
      </c>
      <c r="K189" s="32" t="s">
        <v>30</v>
      </c>
      <c r="L189" s="343"/>
    </row>
    <row r="190" spans="1:12" s="13" customFormat="1" ht="15.75">
      <c r="A190" s="291" t="s">
        <v>162</v>
      </c>
      <c r="B190" s="374" t="s">
        <v>209</v>
      </c>
      <c r="C190" s="51">
        <v>2017</v>
      </c>
      <c r="D190" s="151">
        <v>8</v>
      </c>
      <c r="E190" s="130">
        <v>0</v>
      </c>
      <c r="F190" s="168"/>
      <c r="G190" s="168"/>
      <c r="H190" s="168"/>
      <c r="I190" s="155">
        <v>8</v>
      </c>
      <c r="J190" s="130">
        <v>0</v>
      </c>
      <c r="K190" s="32" t="s">
        <v>30</v>
      </c>
      <c r="L190" s="343"/>
    </row>
    <row r="191" spans="1:12" s="13" customFormat="1" ht="15.75">
      <c r="A191" s="292"/>
      <c r="B191" s="374"/>
      <c r="C191" s="51">
        <v>2018</v>
      </c>
      <c r="D191" s="151">
        <v>14.11</v>
      </c>
      <c r="E191" s="130">
        <v>0</v>
      </c>
      <c r="F191" s="168"/>
      <c r="G191" s="168"/>
      <c r="H191" s="168"/>
      <c r="I191" s="155">
        <v>14.11</v>
      </c>
      <c r="J191" s="130">
        <v>0</v>
      </c>
      <c r="K191" s="32" t="s">
        <v>30</v>
      </c>
      <c r="L191" s="343"/>
    </row>
    <row r="192" spans="1:12" s="13" customFormat="1" ht="15" customHeight="1">
      <c r="A192" s="292"/>
      <c r="B192" s="374"/>
      <c r="C192" s="51">
        <v>2019</v>
      </c>
      <c r="D192" s="151">
        <v>0</v>
      </c>
      <c r="E192" s="130">
        <v>0</v>
      </c>
      <c r="F192" s="168"/>
      <c r="G192" s="168"/>
      <c r="H192" s="168"/>
      <c r="I192" s="155">
        <v>0</v>
      </c>
      <c r="J192" s="130">
        <v>0</v>
      </c>
      <c r="K192" s="32" t="s">
        <v>30</v>
      </c>
      <c r="L192" s="343"/>
    </row>
    <row r="193" spans="1:12" s="13" customFormat="1" ht="15" customHeight="1">
      <c r="A193" s="292"/>
      <c r="B193" s="374"/>
      <c r="C193" s="51">
        <v>2020</v>
      </c>
      <c r="D193" s="151">
        <v>37.764000000000003</v>
      </c>
      <c r="E193" s="130">
        <v>0</v>
      </c>
      <c r="F193" s="168"/>
      <c r="G193" s="168"/>
      <c r="H193" s="168"/>
      <c r="I193" s="155">
        <v>37.764000000000003</v>
      </c>
      <c r="J193" s="130">
        <v>0</v>
      </c>
      <c r="K193" s="32" t="s">
        <v>30</v>
      </c>
      <c r="L193" s="343"/>
    </row>
    <row r="194" spans="1:12" s="13" customFormat="1" ht="15" customHeight="1">
      <c r="A194" s="292"/>
      <c r="B194" s="374"/>
      <c r="C194" s="51">
        <v>2021</v>
      </c>
      <c r="D194" s="151">
        <v>7.7</v>
      </c>
      <c r="E194" s="130">
        <v>0</v>
      </c>
      <c r="F194" s="168"/>
      <c r="G194" s="168"/>
      <c r="H194" s="168"/>
      <c r="I194" s="155">
        <v>7.7</v>
      </c>
      <c r="J194" s="130">
        <v>0</v>
      </c>
      <c r="K194" s="32" t="s">
        <v>30</v>
      </c>
      <c r="L194" s="343"/>
    </row>
    <row r="195" spans="1:12" s="13" customFormat="1" ht="15" customHeight="1">
      <c r="A195" s="292"/>
      <c r="B195" s="374"/>
      <c r="C195" s="51">
        <v>2022</v>
      </c>
      <c r="D195" s="151">
        <v>22.7</v>
      </c>
      <c r="E195" s="130">
        <v>0</v>
      </c>
      <c r="F195" s="168"/>
      <c r="G195" s="168"/>
      <c r="H195" s="168"/>
      <c r="I195" s="155">
        <v>22.7</v>
      </c>
      <c r="J195" s="130">
        <v>0</v>
      </c>
      <c r="K195" s="32" t="s">
        <v>30</v>
      </c>
      <c r="L195" s="343"/>
    </row>
    <row r="196" spans="1:12" s="13" customFormat="1" ht="22.5" customHeight="1">
      <c r="A196" s="293"/>
      <c r="B196" s="374"/>
      <c r="C196" s="51">
        <v>2023</v>
      </c>
      <c r="D196" s="151">
        <v>22.7</v>
      </c>
      <c r="E196" s="130">
        <v>0</v>
      </c>
      <c r="F196" s="168"/>
      <c r="G196" s="168"/>
      <c r="H196" s="168"/>
      <c r="I196" s="155">
        <v>22.7</v>
      </c>
      <c r="J196" s="130">
        <v>0</v>
      </c>
      <c r="K196" s="32" t="s">
        <v>30</v>
      </c>
      <c r="L196" s="343"/>
    </row>
    <row r="197" spans="1:12" s="13" customFormat="1" ht="63">
      <c r="A197" s="107" t="s">
        <v>163</v>
      </c>
      <c r="B197" s="118" t="s">
        <v>65</v>
      </c>
      <c r="C197" s="51"/>
      <c r="D197" s="151"/>
      <c r="E197" s="168"/>
      <c r="F197" s="168"/>
      <c r="G197" s="168"/>
      <c r="H197" s="168"/>
      <c r="I197" s="151"/>
      <c r="J197" s="174"/>
      <c r="K197" s="120"/>
      <c r="L197" s="343" t="s">
        <v>172</v>
      </c>
    </row>
    <row r="198" spans="1:12" s="13" customFormat="1" ht="15.75">
      <c r="A198" s="291" t="s">
        <v>164</v>
      </c>
      <c r="B198" s="352" t="s">
        <v>210</v>
      </c>
      <c r="C198" s="51">
        <v>2017</v>
      </c>
      <c r="D198" s="151">
        <v>20</v>
      </c>
      <c r="E198" s="130">
        <v>0</v>
      </c>
      <c r="F198" s="168"/>
      <c r="G198" s="168"/>
      <c r="H198" s="168"/>
      <c r="I198" s="155">
        <v>20</v>
      </c>
      <c r="J198" s="130">
        <v>0</v>
      </c>
      <c r="K198" s="32" t="s">
        <v>30</v>
      </c>
      <c r="L198" s="343"/>
    </row>
    <row r="199" spans="1:12" s="13" customFormat="1" ht="15.75">
      <c r="A199" s="292"/>
      <c r="B199" s="353"/>
      <c r="C199" s="51">
        <v>2018</v>
      </c>
      <c r="D199" s="151">
        <v>20</v>
      </c>
      <c r="E199" s="130">
        <v>0</v>
      </c>
      <c r="F199" s="168"/>
      <c r="G199" s="168"/>
      <c r="H199" s="168"/>
      <c r="I199" s="155">
        <v>20</v>
      </c>
      <c r="J199" s="130">
        <v>0</v>
      </c>
      <c r="K199" s="32" t="s">
        <v>30</v>
      </c>
      <c r="L199" s="343"/>
    </row>
    <row r="200" spans="1:12" s="13" customFormat="1" ht="15.75">
      <c r="A200" s="292"/>
      <c r="B200" s="353"/>
      <c r="C200" s="51">
        <v>2019</v>
      </c>
      <c r="D200" s="151">
        <v>15.92</v>
      </c>
      <c r="E200" s="130">
        <v>0</v>
      </c>
      <c r="F200" s="168"/>
      <c r="G200" s="168"/>
      <c r="H200" s="168"/>
      <c r="I200" s="155">
        <v>15.92</v>
      </c>
      <c r="J200" s="130">
        <v>0</v>
      </c>
      <c r="K200" s="32" t="s">
        <v>30</v>
      </c>
      <c r="L200" s="343"/>
    </row>
    <row r="201" spans="1:12" s="13" customFormat="1" ht="15.75">
      <c r="A201" s="292"/>
      <c r="B201" s="353"/>
      <c r="C201" s="51">
        <v>2020</v>
      </c>
      <c r="D201" s="151">
        <v>0</v>
      </c>
      <c r="E201" s="130">
        <v>0</v>
      </c>
      <c r="F201" s="168"/>
      <c r="G201" s="168"/>
      <c r="H201" s="168"/>
      <c r="I201" s="155">
        <v>0</v>
      </c>
      <c r="J201" s="130">
        <v>0</v>
      </c>
      <c r="K201" s="32" t="s">
        <v>30</v>
      </c>
      <c r="L201" s="343"/>
    </row>
    <row r="202" spans="1:12" s="13" customFormat="1" ht="15.75">
      <c r="A202" s="292"/>
      <c r="B202" s="353"/>
      <c r="C202" s="51">
        <v>2021</v>
      </c>
      <c r="D202" s="151">
        <v>20</v>
      </c>
      <c r="E202" s="130">
        <v>0</v>
      </c>
      <c r="F202" s="168"/>
      <c r="G202" s="168"/>
      <c r="H202" s="168"/>
      <c r="I202" s="155">
        <v>20</v>
      </c>
      <c r="J202" s="130">
        <v>0</v>
      </c>
      <c r="K202" s="32" t="s">
        <v>30</v>
      </c>
      <c r="L202" s="343"/>
    </row>
    <row r="203" spans="1:12" s="13" customFormat="1" ht="15.75">
      <c r="A203" s="292"/>
      <c r="B203" s="353"/>
      <c r="C203" s="51">
        <v>2022</v>
      </c>
      <c r="D203" s="151">
        <v>20</v>
      </c>
      <c r="E203" s="130">
        <v>0</v>
      </c>
      <c r="F203" s="168"/>
      <c r="G203" s="168"/>
      <c r="H203" s="168"/>
      <c r="I203" s="155">
        <v>20</v>
      </c>
      <c r="J203" s="130">
        <v>0</v>
      </c>
      <c r="K203" s="32" t="s">
        <v>30</v>
      </c>
      <c r="L203" s="343"/>
    </row>
    <row r="204" spans="1:12" s="13" customFormat="1" ht="105" customHeight="1">
      <c r="A204" s="293"/>
      <c r="B204" s="354"/>
      <c r="C204" s="51">
        <v>2023</v>
      </c>
      <c r="D204" s="151">
        <v>20</v>
      </c>
      <c r="E204" s="130">
        <v>0</v>
      </c>
      <c r="F204" s="168"/>
      <c r="G204" s="168"/>
      <c r="H204" s="168"/>
      <c r="I204" s="155">
        <v>20</v>
      </c>
      <c r="J204" s="130">
        <v>0</v>
      </c>
      <c r="K204" s="32" t="s">
        <v>30</v>
      </c>
      <c r="L204" s="343"/>
    </row>
    <row r="205" spans="1:12" s="13" customFormat="1" ht="15.75">
      <c r="A205" s="344"/>
      <c r="B205" s="82" t="s">
        <v>40</v>
      </c>
      <c r="C205" s="78"/>
      <c r="D205" s="203">
        <f>D146+D147+D148+D149+D150+D151+D152+D154+D155+D156+D157+D158+D159+D160+D161+D162+D163+D164+D165+D166+D167+D168+D169+D170+D171+D172+D173+D174+D175+D176+D177+D178+D179+D180+D181+D182+D183+D184+D185+D186+D187+D188+D189+D190+D191+D192+D193+D194+D195+D196+D198+D199+D200+D201+D202+D203+D204</f>
        <v>630.82258000000002</v>
      </c>
      <c r="E205" s="149">
        <v>0</v>
      </c>
      <c r="F205" s="169"/>
      <c r="G205" s="169"/>
      <c r="H205" s="169"/>
      <c r="I205" s="203">
        <f>I146+I147+I148+I149+I150+I151+I152+I154+I155+I156+I157+I158+I159+I160+I161+I162+I163+I164+I165+I166+I167+I168+I169+I170+I171+I172+I173+I174+I175+I176+I177+I178+I179+I180+I181+I182+I183+I184+I185+I186+I187+I188+I189+I190+I191+I192+I193+I194+I195+I196+I198+I199+I200+I201+I202+I203+I204</f>
        <v>630.82258000000002</v>
      </c>
      <c r="J205" s="149">
        <v>0</v>
      </c>
      <c r="K205" s="83"/>
      <c r="L205" s="40"/>
    </row>
    <row r="206" spans="1:12" s="13" customFormat="1" ht="15.75">
      <c r="A206" s="345"/>
      <c r="B206" s="123">
        <v>2017</v>
      </c>
      <c r="C206" s="18"/>
      <c r="D206" s="151">
        <f>D146+D154+D161+D168+D175+D182+D190+D198</f>
        <v>80.940079999999995</v>
      </c>
      <c r="E206" s="150">
        <v>0</v>
      </c>
      <c r="F206" s="168"/>
      <c r="G206" s="168"/>
      <c r="H206" s="168"/>
      <c r="I206" s="151">
        <f>I146+I154+I161+I168+I175+I182+I190+I198</f>
        <v>80.940079999999995</v>
      </c>
      <c r="J206" s="150">
        <v>0</v>
      </c>
      <c r="K206" s="120"/>
      <c r="L206" s="40"/>
    </row>
    <row r="207" spans="1:12" s="13" customFormat="1" ht="15.75">
      <c r="A207" s="345"/>
      <c r="B207" s="123">
        <v>2018</v>
      </c>
      <c r="C207" s="18"/>
      <c r="D207" s="170">
        <f>D147+D155+D162+D169+D176+D183+D191+D199</f>
        <v>52.660240000000002</v>
      </c>
      <c r="E207" s="150">
        <v>0</v>
      </c>
      <c r="F207" s="168"/>
      <c r="G207" s="168"/>
      <c r="H207" s="168"/>
      <c r="I207" s="151">
        <f>I147+I155+I162+I169+I176+I183+I191+I199</f>
        <v>52.660240000000002</v>
      </c>
      <c r="J207" s="150">
        <v>0</v>
      </c>
      <c r="K207" s="120"/>
      <c r="L207" s="40"/>
    </row>
    <row r="208" spans="1:12" s="13" customFormat="1" ht="15.75">
      <c r="A208" s="345"/>
      <c r="B208" s="123">
        <v>2019</v>
      </c>
      <c r="C208" s="18"/>
      <c r="D208" s="151">
        <f>D148+D156+D163+D170+D177+D184+D192+D200</f>
        <v>27.52</v>
      </c>
      <c r="E208" s="150">
        <v>0</v>
      </c>
      <c r="F208" s="168"/>
      <c r="G208" s="168"/>
      <c r="H208" s="168"/>
      <c r="I208" s="151">
        <f>I148+I156+I163+I170+I177+I184+I192+I200</f>
        <v>27.52</v>
      </c>
      <c r="J208" s="150">
        <v>0</v>
      </c>
      <c r="K208" s="120"/>
      <c r="L208" s="40"/>
    </row>
    <row r="209" spans="1:13" s="13" customFormat="1" ht="15.75">
      <c r="A209" s="345"/>
      <c r="B209" s="195">
        <v>2020</v>
      </c>
      <c r="C209" s="23"/>
      <c r="D209" s="170">
        <f>D149+D157+D164+D171+D178+D185+D193+D201</f>
        <v>74.602260000000001</v>
      </c>
      <c r="E209" s="150">
        <v>0</v>
      </c>
      <c r="F209" s="172"/>
      <c r="G209" s="172"/>
      <c r="H209" s="154"/>
      <c r="I209" s="151">
        <f>I149+I157+I164+I171+I178+I185+I193+I201</f>
        <v>74.602260000000001</v>
      </c>
      <c r="J209" s="150">
        <v>0</v>
      </c>
      <c r="K209" s="194"/>
      <c r="L209" s="216"/>
    </row>
    <row r="210" spans="1:13" s="13" customFormat="1" ht="15.75">
      <c r="A210" s="345"/>
      <c r="B210" s="241">
        <v>2021</v>
      </c>
      <c r="C210" s="23"/>
      <c r="D210" s="151">
        <f>D150+D158+D165+D172+D179+D186+D187+D194+D202</f>
        <v>131.69999999999999</v>
      </c>
      <c r="E210" s="150">
        <v>0</v>
      </c>
      <c r="F210" s="172"/>
      <c r="G210" s="172"/>
      <c r="H210" s="154"/>
      <c r="I210" s="151">
        <f>I150+I158+I165+I172+I179+I186+I187+I194+I202</f>
        <v>131.69999999999999</v>
      </c>
      <c r="J210" s="150">
        <v>0</v>
      </c>
      <c r="K210" s="242"/>
      <c r="L210" s="40"/>
    </row>
    <row r="211" spans="1:13" s="13" customFormat="1" ht="15.75">
      <c r="A211" s="345"/>
      <c r="B211" s="241">
        <v>2022</v>
      </c>
      <c r="C211" s="23"/>
      <c r="D211" s="151">
        <f>D151+D159+D166+D173+D180+D188+D195+D203</f>
        <v>131.69999999999999</v>
      </c>
      <c r="E211" s="150">
        <v>0</v>
      </c>
      <c r="F211" s="172"/>
      <c r="G211" s="172"/>
      <c r="H211" s="154"/>
      <c r="I211" s="151">
        <f>I151+I159+I166+I173+I180+I180+I188+I195+I203</f>
        <v>131.69999999999999</v>
      </c>
      <c r="J211" s="150">
        <v>0</v>
      </c>
      <c r="K211" s="242"/>
      <c r="L211" s="40"/>
    </row>
    <row r="212" spans="1:13" s="13" customFormat="1" ht="15.75">
      <c r="A212" s="346"/>
      <c r="B212" s="123">
        <v>2023</v>
      </c>
      <c r="C212" s="23"/>
      <c r="D212" s="151">
        <f>D152+D160+D167+D174+D181+D189+D196+D204</f>
        <v>131.69999999999999</v>
      </c>
      <c r="E212" s="150">
        <v>0</v>
      </c>
      <c r="F212" s="172"/>
      <c r="G212" s="172"/>
      <c r="H212" s="154"/>
      <c r="I212" s="151">
        <f>I152+I160+I167+I174+I181+I181+I189+I196+I204</f>
        <v>131.69999999999999</v>
      </c>
      <c r="J212" s="150">
        <v>0</v>
      </c>
      <c r="K212" s="24"/>
      <c r="L212" s="14"/>
    </row>
    <row r="213" spans="1:13" ht="33" customHeight="1">
      <c r="A213" s="41" t="s">
        <v>165</v>
      </c>
      <c r="B213" s="310" t="s">
        <v>41</v>
      </c>
      <c r="C213" s="311"/>
      <c r="D213" s="311"/>
      <c r="E213" s="311"/>
      <c r="F213" s="311"/>
      <c r="G213" s="311"/>
      <c r="H213" s="311"/>
      <c r="I213" s="311"/>
      <c r="J213" s="311"/>
      <c r="K213" s="311"/>
      <c r="L213" s="312"/>
      <c r="M213" t="s">
        <v>10</v>
      </c>
    </row>
    <row r="214" spans="1:13" ht="21.75" customHeight="1">
      <c r="A214" s="20"/>
      <c r="B214" s="42" t="s">
        <v>33</v>
      </c>
      <c r="C214" s="34"/>
      <c r="D214" s="34"/>
      <c r="E214" s="34"/>
      <c r="F214" s="34"/>
      <c r="G214" s="34"/>
      <c r="H214" s="34"/>
      <c r="I214" s="34"/>
      <c r="J214" s="130">
        <v>0</v>
      </c>
      <c r="K214" s="34"/>
      <c r="L214" s="34"/>
    </row>
    <row r="215" spans="1:13" ht="15.6" customHeight="1">
      <c r="A215" s="301" t="s">
        <v>166</v>
      </c>
      <c r="B215" s="347" t="s">
        <v>71</v>
      </c>
      <c r="C215" s="51">
        <v>2017</v>
      </c>
      <c r="D215" s="46">
        <v>0</v>
      </c>
      <c r="E215" s="36">
        <v>0</v>
      </c>
      <c r="F215" s="12"/>
      <c r="G215" s="12"/>
      <c r="H215" s="12"/>
      <c r="I215" s="68">
        <v>0</v>
      </c>
      <c r="J215" s="130">
        <v>0</v>
      </c>
      <c r="K215" s="32" t="s">
        <v>30</v>
      </c>
      <c r="L215" s="351" t="s">
        <v>55</v>
      </c>
    </row>
    <row r="216" spans="1:13" ht="18" customHeight="1">
      <c r="A216" s="301"/>
      <c r="B216" s="347"/>
      <c r="C216" s="51">
        <v>2018</v>
      </c>
      <c r="D216" s="46">
        <v>0</v>
      </c>
      <c r="E216" s="36">
        <v>0</v>
      </c>
      <c r="F216" s="12"/>
      <c r="G216" s="12"/>
      <c r="H216" s="12"/>
      <c r="I216" s="68">
        <v>0</v>
      </c>
      <c r="J216" s="130">
        <v>0</v>
      </c>
      <c r="K216" s="32" t="s">
        <v>30</v>
      </c>
      <c r="L216" s="319"/>
    </row>
    <row r="217" spans="1:13" ht="18.75" customHeight="1">
      <c r="A217" s="301"/>
      <c r="B217" s="347"/>
      <c r="C217" s="51">
        <v>2019</v>
      </c>
      <c r="D217" s="46">
        <v>0</v>
      </c>
      <c r="E217" s="36">
        <v>0</v>
      </c>
      <c r="F217" s="12"/>
      <c r="G217" s="12"/>
      <c r="H217" s="12"/>
      <c r="I217" s="68">
        <v>0</v>
      </c>
      <c r="J217" s="130">
        <v>0</v>
      </c>
      <c r="K217" s="32" t="s">
        <v>30</v>
      </c>
      <c r="L217" s="319"/>
    </row>
    <row r="218" spans="1:13" ht="18.75" customHeight="1">
      <c r="A218" s="301"/>
      <c r="B218" s="347"/>
      <c r="C218" s="51">
        <v>2020</v>
      </c>
      <c r="D218" s="46">
        <v>0</v>
      </c>
      <c r="E218" s="36">
        <v>0</v>
      </c>
      <c r="F218" s="12"/>
      <c r="G218" s="12"/>
      <c r="H218" s="12"/>
      <c r="I218" s="68">
        <v>0</v>
      </c>
      <c r="J218" s="130">
        <v>0</v>
      </c>
      <c r="K218" s="32" t="s">
        <v>30</v>
      </c>
      <c r="L218" s="319"/>
    </row>
    <row r="219" spans="1:13" ht="18.75" customHeight="1">
      <c r="A219" s="301"/>
      <c r="B219" s="347"/>
      <c r="C219" s="51">
        <v>2021</v>
      </c>
      <c r="D219" s="46">
        <v>0</v>
      </c>
      <c r="E219" s="36">
        <v>0</v>
      </c>
      <c r="F219" s="12"/>
      <c r="G219" s="12"/>
      <c r="H219" s="12"/>
      <c r="I219" s="68">
        <v>0</v>
      </c>
      <c r="J219" s="130">
        <v>0</v>
      </c>
      <c r="K219" s="32" t="s">
        <v>30</v>
      </c>
      <c r="L219" s="319"/>
    </row>
    <row r="220" spans="1:13" ht="18.75" customHeight="1">
      <c r="A220" s="301"/>
      <c r="B220" s="347"/>
      <c r="C220" s="51">
        <v>2022</v>
      </c>
      <c r="D220" s="46">
        <v>0</v>
      </c>
      <c r="E220" s="36">
        <v>0</v>
      </c>
      <c r="F220" s="12"/>
      <c r="G220" s="12"/>
      <c r="H220" s="12"/>
      <c r="I220" s="68">
        <v>0</v>
      </c>
      <c r="J220" s="130">
        <v>0</v>
      </c>
      <c r="K220" s="32" t="s">
        <v>30</v>
      </c>
      <c r="L220" s="319"/>
    </row>
    <row r="221" spans="1:13" ht="18.75" customHeight="1">
      <c r="A221" s="301"/>
      <c r="B221" s="347"/>
      <c r="C221" s="51">
        <v>2023</v>
      </c>
      <c r="D221" s="46">
        <v>0</v>
      </c>
      <c r="E221" s="36">
        <v>0</v>
      </c>
      <c r="F221" s="12"/>
      <c r="G221" s="12"/>
      <c r="H221" s="12"/>
      <c r="I221" s="68">
        <v>0</v>
      </c>
      <c r="J221" s="130">
        <v>0</v>
      </c>
      <c r="K221" s="32" t="s">
        <v>30</v>
      </c>
      <c r="L221" s="319"/>
    </row>
    <row r="222" spans="1:13" ht="18.75" customHeight="1">
      <c r="A222" s="301" t="s">
        <v>167</v>
      </c>
      <c r="B222" s="347" t="s">
        <v>138</v>
      </c>
      <c r="C222" s="51">
        <v>2017</v>
      </c>
      <c r="D222" s="46">
        <v>1.9950000000000001</v>
      </c>
      <c r="E222" s="36">
        <v>0</v>
      </c>
      <c r="F222" s="12"/>
      <c r="G222" s="12"/>
      <c r="H222" s="12"/>
      <c r="I222" s="68">
        <v>1.9950000000000001</v>
      </c>
      <c r="J222" s="130">
        <v>0</v>
      </c>
      <c r="K222" s="32" t="s">
        <v>30</v>
      </c>
      <c r="L222" s="319"/>
    </row>
    <row r="223" spans="1:13" ht="18.75" customHeight="1">
      <c r="A223" s="301"/>
      <c r="B223" s="347"/>
      <c r="C223" s="51">
        <v>2018</v>
      </c>
      <c r="D223" s="46">
        <v>5</v>
      </c>
      <c r="E223" s="36">
        <v>0</v>
      </c>
      <c r="F223" s="12"/>
      <c r="G223" s="12"/>
      <c r="H223" s="12"/>
      <c r="I223" s="68">
        <v>5</v>
      </c>
      <c r="J223" s="130">
        <v>0</v>
      </c>
      <c r="K223" s="32" t="s">
        <v>30</v>
      </c>
      <c r="L223" s="319"/>
    </row>
    <row r="224" spans="1:13" ht="18.75" customHeight="1">
      <c r="A224" s="301"/>
      <c r="B224" s="347"/>
      <c r="C224" s="51">
        <v>2019</v>
      </c>
      <c r="D224" s="46">
        <v>5</v>
      </c>
      <c r="E224" s="36">
        <v>0</v>
      </c>
      <c r="F224" s="12"/>
      <c r="G224" s="12"/>
      <c r="H224" s="12"/>
      <c r="I224" s="68">
        <v>5</v>
      </c>
      <c r="J224" s="130">
        <v>0</v>
      </c>
      <c r="K224" s="32" t="s">
        <v>30</v>
      </c>
      <c r="L224" s="319"/>
    </row>
    <row r="225" spans="1:12" ht="18.75" customHeight="1">
      <c r="A225" s="301"/>
      <c r="B225" s="347"/>
      <c r="C225" s="51">
        <v>2020</v>
      </c>
      <c r="D225" s="46">
        <v>0</v>
      </c>
      <c r="E225" s="36">
        <v>0</v>
      </c>
      <c r="F225" s="12"/>
      <c r="G225" s="12"/>
      <c r="H225" s="12"/>
      <c r="I225" s="68">
        <v>0</v>
      </c>
      <c r="J225" s="130">
        <v>0</v>
      </c>
      <c r="K225" s="32" t="s">
        <v>30</v>
      </c>
      <c r="L225" s="319"/>
    </row>
    <row r="226" spans="1:12" ht="18.75" customHeight="1">
      <c r="A226" s="301"/>
      <c r="B226" s="347"/>
      <c r="C226" s="51">
        <v>2021</v>
      </c>
      <c r="D226" s="46">
        <v>0</v>
      </c>
      <c r="E226" s="36">
        <v>0</v>
      </c>
      <c r="F226" s="12"/>
      <c r="G226" s="12"/>
      <c r="H226" s="12"/>
      <c r="I226" s="68">
        <v>0</v>
      </c>
      <c r="J226" s="130">
        <v>0</v>
      </c>
      <c r="K226" s="32" t="s">
        <v>30</v>
      </c>
      <c r="L226" s="319"/>
    </row>
    <row r="227" spans="1:12" ht="18.75" customHeight="1">
      <c r="A227" s="301"/>
      <c r="B227" s="347"/>
      <c r="C227" s="51">
        <v>2022</v>
      </c>
      <c r="D227" s="46">
        <v>0</v>
      </c>
      <c r="E227" s="36">
        <v>0</v>
      </c>
      <c r="F227" s="12"/>
      <c r="G227" s="12"/>
      <c r="H227" s="12"/>
      <c r="I227" s="68">
        <v>0</v>
      </c>
      <c r="J227" s="130">
        <v>0</v>
      </c>
      <c r="K227" s="32" t="s">
        <v>30</v>
      </c>
      <c r="L227" s="319"/>
    </row>
    <row r="228" spans="1:12" ht="18.75" customHeight="1">
      <c r="A228" s="301"/>
      <c r="B228" s="347"/>
      <c r="C228" s="51">
        <v>2023</v>
      </c>
      <c r="D228" s="46">
        <v>0</v>
      </c>
      <c r="E228" s="36">
        <v>0</v>
      </c>
      <c r="F228" s="12"/>
      <c r="G228" s="12"/>
      <c r="H228" s="12"/>
      <c r="I228" s="68">
        <v>0</v>
      </c>
      <c r="J228" s="130">
        <v>0</v>
      </c>
      <c r="K228" s="32" t="s">
        <v>30</v>
      </c>
      <c r="L228" s="319"/>
    </row>
    <row r="229" spans="1:12" ht="18.75" customHeight="1">
      <c r="A229" s="283" t="s">
        <v>168</v>
      </c>
      <c r="B229" s="280" t="s">
        <v>70</v>
      </c>
      <c r="C229" s="51">
        <v>2017</v>
      </c>
      <c r="D229" s="46">
        <v>0</v>
      </c>
      <c r="E229" s="36">
        <v>0</v>
      </c>
      <c r="F229" s="12"/>
      <c r="G229" s="12"/>
      <c r="H229" s="12"/>
      <c r="I229" s="68">
        <v>0</v>
      </c>
      <c r="J229" s="130">
        <v>0</v>
      </c>
      <c r="K229" s="32" t="s">
        <v>30</v>
      </c>
      <c r="L229" s="319"/>
    </row>
    <row r="230" spans="1:12" ht="18.75" customHeight="1">
      <c r="A230" s="284"/>
      <c r="B230" s="281"/>
      <c r="C230" s="51">
        <v>2018</v>
      </c>
      <c r="D230" s="46">
        <v>0</v>
      </c>
      <c r="E230" s="36">
        <v>0</v>
      </c>
      <c r="F230" s="12"/>
      <c r="G230" s="12"/>
      <c r="H230" s="12"/>
      <c r="I230" s="68">
        <v>0</v>
      </c>
      <c r="J230" s="130">
        <v>0</v>
      </c>
      <c r="K230" s="32" t="s">
        <v>30</v>
      </c>
      <c r="L230" s="319"/>
    </row>
    <row r="231" spans="1:12" ht="18.75" customHeight="1">
      <c r="A231" s="284"/>
      <c r="B231" s="281"/>
      <c r="C231" s="51">
        <v>2019</v>
      </c>
      <c r="D231" s="46">
        <v>0</v>
      </c>
      <c r="E231" s="36">
        <v>0</v>
      </c>
      <c r="F231" s="12"/>
      <c r="G231" s="12"/>
      <c r="H231" s="12"/>
      <c r="I231" s="68">
        <v>0</v>
      </c>
      <c r="J231" s="130">
        <v>0</v>
      </c>
      <c r="K231" s="32" t="s">
        <v>30</v>
      </c>
      <c r="L231" s="319"/>
    </row>
    <row r="232" spans="1:12" ht="18.75" customHeight="1">
      <c r="A232" s="284"/>
      <c r="B232" s="281"/>
      <c r="C232" s="51">
        <v>2020</v>
      </c>
      <c r="D232" s="46">
        <v>0</v>
      </c>
      <c r="E232" s="36">
        <v>0</v>
      </c>
      <c r="F232" s="12"/>
      <c r="G232" s="12"/>
      <c r="H232" s="12"/>
      <c r="I232" s="68">
        <v>0</v>
      </c>
      <c r="J232" s="130">
        <v>0</v>
      </c>
      <c r="K232" s="32" t="s">
        <v>30</v>
      </c>
      <c r="L232" s="319"/>
    </row>
    <row r="233" spans="1:12" ht="18.75" customHeight="1">
      <c r="A233" s="284"/>
      <c r="B233" s="281"/>
      <c r="C233" s="51">
        <v>2021</v>
      </c>
      <c r="D233" s="46">
        <v>0</v>
      </c>
      <c r="E233" s="36">
        <v>0</v>
      </c>
      <c r="F233" s="12"/>
      <c r="G233" s="12"/>
      <c r="H233" s="12"/>
      <c r="I233" s="68">
        <v>0</v>
      </c>
      <c r="J233" s="130">
        <v>0</v>
      </c>
      <c r="K233" s="32" t="s">
        <v>30</v>
      </c>
      <c r="L233" s="319"/>
    </row>
    <row r="234" spans="1:12" ht="18.75" customHeight="1">
      <c r="A234" s="284"/>
      <c r="B234" s="281"/>
      <c r="C234" s="51">
        <v>2022</v>
      </c>
      <c r="D234" s="46">
        <v>0</v>
      </c>
      <c r="E234" s="36">
        <v>0</v>
      </c>
      <c r="F234" s="12"/>
      <c r="G234" s="12"/>
      <c r="H234" s="12"/>
      <c r="I234" s="68">
        <v>0</v>
      </c>
      <c r="J234" s="130">
        <v>0</v>
      </c>
      <c r="K234" s="32" t="s">
        <v>30</v>
      </c>
      <c r="L234" s="319"/>
    </row>
    <row r="235" spans="1:12" ht="18.75" customHeight="1">
      <c r="A235" s="285"/>
      <c r="B235" s="282"/>
      <c r="C235" s="51">
        <v>2023</v>
      </c>
      <c r="D235" s="46">
        <v>0</v>
      </c>
      <c r="E235" s="36">
        <v>0</v>
      </c>
      <c r="F235" s="12"/>
      <c r="G235" s="12"/>
      <c r="H235" s="12"/>
      <c r="I235" s="68">
        <v>0</v>
      </c>
      <c r="J235" s="130">
        <v>0</v>
      </c>
      <c r="K235" s="32" t="s">
        <v>30</v>
      </c>
      <c r="L235" s="319"/>
    </row>
    <row r="236" spans="1:12" ht="18.75" customHeight="1">
      <c r="A236" s="301" t="s">
        <v>201</v>
      </c>
      <c r="B236" s="347" t="s">
        <v>203</v>
      </c>
      <c r="C236" s="51">
        <v>2017</v>
      </c>
      <c r="D236" s="46">
        <v>0</v>
      </c>
      <c r="E236" s="36">
        <v>0</v>
      </c>
      <c r="F236" s="12"/>
      <c r="G236" s="12"/>
      <c r="H236" s="12"/>
      <c r="I236" s="68">
        <v>0</v>
      </c>
      <c r="J236" s="130">
        <v>0</v>
      </c>
      <c r="K236" s="32" t="s">
        <v>30</v>
      </c>
      <c r="L236" s="319"/>
    </row>
    <row r="237" spans="1:12" ht="18.75" customHeight="1">
      <c r="A237" s="301"/>
      <c r="B237" s="347"/>
      <c r="C237" s="51">
        <v>2018</v>
      </c>
      <c r="D237" s="46">
        <v>0</v>
      </c>
      <c r="E237" s="36">
        <v>0</v>
      </c>
      <c r="F237" s="12"/>
      <c r="G237" s="12"/>
      <c r="H237" s="12"/>
      <c r="I237" s="68">
        <v>0</v>
      </c>
      <c r="J237" s="130">
        <v>0</v>
      </c>
      <c r="K237" s="32" t="s">
        <v>30</v>
      </c>
      <c r="L237" s="319"/>
    </row>
    <row r="238" spans="1:12" ht="18.75" customHeight="1">
      <c r="A238" s="301"/>
      <c r="B238" s="347"/>
      <c r="C238" s="51">
        <v>2019</v>
      </c>
      <c r="D238" s="46">
        <v>0</v>
      </c>
      <c r="E238" s="36">
        <v>0</v>
      </c>
      <c r="F238" s="12"/>
      <c r="G238" s="12"/>
      <c r="H238" s="12"/>
      <c r="I238" s="68">
        <v>0</v>
      </c>
      <c r="J238" s="130">
        <v>0</v>
      </c>
      <c r="K238" s="32" t="s">
        <v>30</v>
      </c>
      <c r="L238" s="319"/>
    </row>
    <row r="239" spans="1:12" ht="23.25" customHeight="1">
      <c r="A239" s="301"/>
      <c r="B239" s="347"/>
      <c r="C239" s="51">
        <v>2020</v>
      </c>
      <c r="D239" s="67">
        <v>361.07600000000002</v>
      </c>
      <c r="E239" s="36">
        <v>0</v>
      </c>
      <c r="F239" s="12"/>
      <c r="G239" s="12"/>
      <c r="H239" s="12"/>
      <c r="I239" s="68">
        <v>361.07600000000002</v>
      </c>
      <c r="J239" s="130">
        <v>0</v>
      </c>
      <c r="K239" s="17" t="s">
        <v>30</v>
      </c>
      <c r="L239" s="319"/>
    </row>
    <row r="240" spans="1:12" ht="23.25" customHeight="1">
      <c r="A240" s="301"/>
      <c r="B240" s="347"/>
      <c r="C240" s="51">
        <v>2021</v>
      </c>
      <c r="D240" s="46">
        <v>0</v>
      </c>
      <c r="E240" s="36">
        <v>0</v>
      </c>
      <c r="F240" s="12"/>
      <c r="G240" s="12"/>
      <c r="H240" s="12"/>
      <c r="I240" s="68">
        <v>0</v>
      </c>
      <c r="J240" s="130">
        <v>0</v>
      </c>
      <c r="K240" s="32" t="s">
        <v>30</v>
      </c>
      <c r="L240" s="319"/>
    </row>
    <row r="241" spans="1:16" ht="23.25" customHeight="1">
      <c r="A241" s="301"/>
      <c r="B241" s="347"/>
      <c r="C241" s="51">
        <v>2022</v>
      </c>
      <c r="D241" s="46">
        <v>0</v>
      </c>
      <c r="E241" s="36">
        <v>0</v>
      </c>
      <c r="F241" s="12"/>
      <c r="G241" s="12"/>
      <c r="H241" s="12"/>
      <c r="I241" s="68">
        <v>0</v>
      </c>
      <c r="J241" s="130">
        <v>0</v>
      </c>
      <c r="K241" s="32" t="s">
        <v>30</v>
      </c>
      <c r="L241" s="319"/>
    </row>
    <row r="242" spans="1:16" ht="23.25" customHeight="1">
      <c r="A242" s="301"/>
      <c r="B242" s="347"/>
      <c r="C242" s="51">
        <v>2023</v>
      </c>
      <c r="D242" s="46">
        <v>0</v>
      </c>
      <c r="E242" s="36">
        <v>0</v>
      </c>
      <c r="F242" s="12"/>
      <c r="G242" s="12"/>
      <c r="H242" s="12"/>
      <c r="I242" s="68">
        <v>0</v>
      </c>
      <c r="J242" s="130">
        <v>0</v>
      </c>
      <c r="K242" s="32" t="s">
        <v>30</v>
      </c>
      <c r="L242" s="320"/>
    </row>
    <row r="243" spans="1:16" ht="18.75" customHeight="1">
      <c r="A243" s="43"/>
      <c r="B243" s="82" t="s">
        <v>169</v>
      </c>
      <c r="C243" s="78"/>
      <c r="D243" s="79">
        <f>D215+D216+D217+D218+D219+D220+D221+D222+D223+D224+D225+D226+D227+D228+D229+D230+D231+D232+D233+D234+D235+D236+D237+D238+D239+D240+D241+D242</f>
        <v>373.07100000000003</v>
      </c>
      <c r="E243" s="125">
        <v>0</v>
      </c>
      <c r="F243" s="84"/>
      <c r="G243" s="84"/>
      <c r="H243" s="84"/>
      <c r="I243" s="79">
        <f>I215+I216+I217+I218+I219+I220+I221+I222+I223+I224+I225+I226+I227+I228+I229+I230+I231+I232+I233+I234+I235+I236+I237+I238+I239+I240+I241+I242</f>
        <v>373.07100000000003</v>
      </c>
      <c r="J243" s="125">
        <v>0</v>
      </c>
      <c r="K243" s="85"/>
      <c r="L243" s="204"/>
      <c r="O243" s="202"/>
      <c r="P243" s="202"/>
    </row>
    <row r="244" spans="1:16" ht="18.75" customHeight="1">
      <c r="A244" s="43"/>
      <c r="B244" s="123">
        <v>2017</v>
      </c>
      <c r="C244" s="18"/>
      <c r="D244" s="62">
        <f>-D215+D222+D236</f>
        <v>1.9950000000000001</v>
      </c>
      <c r="E244" s="124">
        <v>0</v>
      </c>
      <c r="F244" s="12"/>
      <c r="G244" s="12"/>
      <c r="H244" s="12"/>
      <c r="I244" s="62">
        <f>-I215+I222+I236</f>
        <v>1.9950000000000001</v>
      </c>
      <c r="J244" s="124">
        <v>0</v>
      </c>
      <c r="K244" s="15"/>
      <c r="L244" s="15"/>
    </row>
    <row r="245" spans="1:16" ht="18.75" customHeight="1">
      <c r="A245" s="43"/>
      <c r="B245" s="123">
        <v>2018</v>
      </c>
      <c r="C245" s="18"/>
      <c r="D245" s="62">
        <f>D216+D223+D237</f>
        <v>5</v>
      </c>
      <c r="E245" s="124">
        <v>0</v>
      </c>
      <c r="F245" s="12"/>
      <c r="G245" s="12"/>
      <c r="H245" s="12"/>
      <c r="I245" s="62">
        <f>I216+I223+I237</f>
        <v>5</v>
      </c>
      <c r="J245" s="124">
        <v>0</v>
      </c>
      <c r="K245" s="15"/>
      <c r="L245" s="15"/>
    </row>
    <row r="246" spans="1:16" ht="18.75" customHeight="1">
      <c r="A246" s="43"/>
      <c r="B246" s="123">
        <v>2019</v>
      </c>
      <c r="C246" s="18"/>
      <c r="D246" s="62">
        <f>D217+D224+D238</f>
        <v>5</v>
      </c>
      <c r="E246" s="124">
        <v>0</v>
      </c>
      <c r="F246" s="12"/>
      <c r="G246" s="12"/>
      <c r="H246" s="12"/>
      <c r="I246" s="62">
        <f>I217+I224+I238</f>
        <v>5</v>
      </c>
      <c r="J246" s="124">
        <v>0</v>
      </c>
      <c r="K246" s="15"/>
      <c r="L246" s="15"/>
    </row>
    <row r="247" spans="1:16" ht="18.75" customHeight="1">
      <c r="A247" s="192"/>
      <c r="B247" s="195">
        <v>2020</v>
      </c>
      <c r="C247" s="18"/>
      <c r="D247" s="256">
        <f>D218+D225+D232+D239</f>
        <v>361.07600000000002</v>
      </c>
      <c r="E247" s="124">
        <v>0</v>
      </c>
      <c r="F247" s="12"/>
      <c r="G247" s="12"/>
      <c r="H247" s="12"/>
      <c r="I247" s="62">
        <f>I218+I225+I232+I239</f>
        <v>361.07600000000002</v>
      </c>
      <c r="J247" s="124">
        <v>0</v>
      </c>
      <c r="K247" s="15"/>
      <c r="L247" s="204"/>
    </row>
    <row r="248" spans="1:16" ht="18.75" customHeight="1">
      <c r="A248" s="243"/>
      <c r="B248" s="241">
        <v>2021</v>
      </c>
      <c r="C248" s="18"/>
      <c r="D248" s="62">
        <f>D219+D226+D233+D240</f>
        <v>0</v>
      </c>
      <c r="E248" s="124">
        <v>0</v>
      </c>
      <c r="F248" s="12"/>
      <c r="G248" s="12"/>
      <c r="H248" s="12"/>
      <c r="I248" s="62">
        <f>I219+I226+I233+I240</f>
        <v>0</v>
      </c>
      <c r="J248" s="124">
        <v>0</v>
      </c>
      <c r="K248" s="15"/>
      <c r="L248" s="15"/>
    </row>
    <row r="249" spans="1:16" ht="18.75" customHeight="1">
      <c r="A249" s="273"/>
      <c r="B249" s="241">
        <v>2022</v>
      </c>
      <c r="C249" s="18"/>
      <c r="D249" s="62">
        <f>D220+D227+D234+D241</f>
        <v>0</v>
      </c>
      <c r="E249" s="124">
        <v>0</v>
      </c>
      <c r="F249" s="12"/>
      <c r="G249" s="12"/>
      <c r="H249" s="12"/>
      <c r="I249" s="62">
        <f>I220+I227+I234+I241</f>
        <v>0</v>
      </c>
      <c r="J249" s="124">
        <v>0</v>
      </c>
      <c r="K249" s="15"/>
      <c r="L249" s="15"/>
    </row>
    <row r="250" spans="1:16" ht="18.75" customHeight="1">
      <c r="A250" s="43"/>
      <c r="B250" s="123">
        <v>2023</v>
      </c>
      <c r="C250" s="18"/>
      <c r="D250" s="62">
        <f>D221+D228+D235+D242</f>
        <v>0</v>
      </c>
      <c r="E250" s="124">
        <v>0</v>
      </c>
      <c r="F250" s="12"/>
      <c r="G250" s="12"/>
      <c r="H250" s="12"/>
      <c r="I250" s="62">
        <f>I221+I228+I235+I242</f>
        <v>0</v>
      </c>
      <c r="J250" s="124">
        <v>0</v>
      </c>
      <c r="K250" s="204"/>
      <c r="L250" s="204"/>
    </row>
    <row r="251" spans="1:16" ht="33" customHeight="1">
      <c r="A251" s="43"/>
      <c r="B251" s="86" t="s">
        <v>121</v>
      </c>
      <c r="C251" s="87"/>
      <c r="D251" s="88">
        <f>D36+D105+D136+D205+D243</f>
        <v>5233.7398199999998</v>
      </c>
      <c r="E251" s="197">
        <v>0</v>
      </c>
      <c r="F251" s="89"/>
      <c r="G251" s="89"/>
      <c r="H251" s="89"/>
      <c r="I251" s="88">
        <f>I243+I205+I136+I105+I36</f>
        <v>5233.7398199999998</v>
      </c>
      <c r="J251" s="197">
        <v>0</v>
      </c>
      <c r="K251" s="90"/>
      <c r="L251" s="204"/>
      <c r="N251" s="13"/>
    </row>
    <row r="252" spans="1:16" ht="18.75" customHeight="1">
      <c r="A252" s="43"/>
      <c r="B252" s="123">
        <v>2017</v>
      </c>
      <c r="C252" s="18"/>
      <c r="D252" s="63">
        <f>D106+D137+D206+D244+D37</f>
        <v>1369.1080800000002</v>
      </c>
      <c r="E252" s="124">
        <v>0</v>
      </c>
      <c r="F252" s="12"/>
      <c r="G252" s="12"/>
      <c r="H252" s="12"/>
      <c r="I252" s="63">
        <f>I106+I137+I206+I244+I37</f>
        <v>1369.1080800000002</v>
      </c>
      <c r="J252" s="124">
        <v>0</v>
      </c>
      <c r="K252" s="15"/>
      <c r="L252" s="15"/>
    </row>
    <row r="253" spans="1:16" ht="18.75" customHeight="1">
      <c r="A253" s="43"/>
      <c r="B253" s="123">
        <v>2018</v>
      </c>
      <c r="C253" s="18"/>
      <c r="D253" s="63">
        <f>D38+D107+D138+D207+D245</f>
        <v>616.77424000000008</v>
      </c>
      <c r="E253" s="124">
        <v>0</v>
      </c>
      <c r="F253" s="12"/>
      <c r="G253" s="12"/>
      <c r="H253" s="12"/>
      <c r="I253" s="63">
        <f>I38+I107+I138+I207+I245</f>
        <v>616.77424000000008</v>
      </c>
      <c r="J253" s="124">
        <v>0</v>
      </c>
      <c r="K253" s="15"/>
      <c r="L253" s="204"/>
    </row>
    <row r="254" spans="1:16" ht="18.75" customHeight="1">
      <c r="A254" s="43"/>
      <c r="B254" s="123">
        <v>2019</v>
      </c>
      <c r="C254" s="18"/>
      <c r="D254" s="63">
        <f>D108+D139+D208+D246</f>
        <v>1291.51964</v>
      </c>
      <c r="E254" s="124">
        <v>0</v>
      </c>
      <c r="F254" s="12"/>
      <c r="G254" s="12"/>
      <c r="H254" s="12"/>
      <c r="I254" s="63">
        <f>I108+I139+I208+I246</f>
        <v>1291.51964</v>
      </c>
      <c r="J254" s="124">
        <v>0</v>
      </c>
      <c r="K254" s="15"/>
      <c r="L254" s="15"/>
    </row>
    <row r="255" spans="1:16" ht="18.75" customHeight="1">
      <c r="A255" s="192"/>
      <c r="B255" s="195">
        <v>2020</v>
      </c>
      <c r="C255" s="18"/>
      <c r="D255" s="63">
        <f>D109+D140+D209+D247</f>
        <v>1561.2378600000002</v>
      </c>
      <c r="E255" s="124">
        <v>0</v>
      </c>
      <c r="F255" s="12"/>
      <c r="G255" s="12"/>
      <c r="H255" s="12"/>
      <c r="I255" s="63">
        <f>I109+I140+I209+I247</f>
        <v>1561.2378600000002</v>
      </c>
      <c r="J255" s="124">
        <v>0</v>
      </c>
      <c r="K255" s="15"/>
      <c r="L255" s="208"/>
    </row>
    <row r="256" spans="1:16" ht="18.75" customHeight="1">
      <c r="A256" s="243"/>
      <c r="B256" s="241">
        <v>2021</v>
      </c>
      <c r="C256" s="18"/>
      <c r="D256" s="64">
        <f>D110+D141+D210+D248</f>
        <v>131.69999999999999</v>
      </c>
      <c r="E256" s="124">
        <v>0</v>
      </c>
      <c r="F256" s="12"/>
      <c r="G256" s="12"/>
      <c r="H256" s="12"/>
      <c r="I256" s="64">
        <f>I248+I210+I141+I110</f>
        <v>131.69999999999999</v>
      </c>
      <c r="J256" s="124">
        <v>0</v>
      </c>
      <c r="K256" s="15"/>
      <c r="L256" s="15"/>
    </row>
    <row r="257" spans="1:12" ht="18.75" customHeight="1">
      <c r="A257" s="273"/>
      <c r="B257" s="241">
        <v>2022</v>
      </c>
      <c r="C257" s="18"/>
      <c r="D257" s="64">
        <f>D111+D142+D211+D249</f>
        <v>131.69999999999999</v>
      </c>
      <c r="E257" s="124">
        <v>0</v>
      </c>
      <c r="F257" s="12"/>
      <c r="G257" s="12"/>
      <c r="H257" s="12"/>
      <c r="I257" s="64">
        <f>I111+I142+I211+I249</f>
        <v>131.69999999999999</v>
      </c>
      <c r="J257" s="124">
        <v>0</v>
      </c>
      <c r="K257" s="15"/>
      <c r="L257" s="15"/>
    </row>
    <row r="258" spans="1:12" ht="18.75" customHeight="1">
      <c r="A258" s="43"/>
      <c r="B258" s="123">
        <v>2023</v>
      </c>
      <c r="C258" s="18"/>
      <c r="D258" s="64">
        <f>D112+D143+D212+D250</f>
        <v>131.69999999999999</v>
      </c>
      <c r="E258" s="124">
        <v>0</v>
      </c>
      <c r="F258" s="12"/>
      <c r="G258" s="12"/>
      <c r="H258" s="12"/>
      <c r="I258" s="64">
        <f>I112+I143+I212+I250</f>
        <v>131.69999999999999</v>
      </c>
      <c r="J258" s="124">
        <v>0</v>
      </c>
      <c r="K258" s="15"/>
      <c r="L258" s="208"/>
    </row>
    <row r="259" spans="1:12" ht="31.5" customHeight="1">
      <c r="A259" s="43"/>
      <c r="B259" s="361" t="s">
        <v>42</v>
      </c>
      <c r="C259" s="362"/>
      <c r="D259" s="362"/>
      <c r="E259" s="362"/>
      <c r="F259" s="362"/>
      <c r="G259" s="362"/>
      <c r="H259" s="362"/>
      <c r="I259" s="362"/>
      <c r="J259" s="362"/>
      <c r="K259" s="362"/>
      <c r="L259" s="363"/>
    </row>
    <row r="260" spans="1:12" ht="41.25" customHeight="1">
      <c r="A260" s="76"/>
      <c r="B260" s="358" t="s">
        <v>43</v>
      </c>
      <c r="C260" s="359"/>
      <c r="D260" s="359"/>
      <c r="E260" s="359"/>
      <c r="F260" s="359"/>
      <c r="G260" s="359"/>
      <c r="H260" s="359"/>
      <c r="I260" s="359"/>
      <c r="J260" s="359"/>
      <c r="K260" s="359"/>
      <c r="L260" s="360"/>
    </row>
    <row r="261" spans="1:12" ht="26.25" customHeight="1">
      <c r="A261" s="109" t="s">
        <v>29</v>
      </c>
      <c r="B261" s="358" t="s">
        <v>44</v>
      </c>
      <c r="C261" s="359"/>
      <c r="D261" s="359"/>
      <c r="E261" s="359"/>
      <c r="F261" s="359"/>
      <c r="G261" s="359"/>
      <c r="H261" s="359"/>
      <c r="I261" s="359"/>
      <c r="J261" s="359"/>
      <c r="K261" s="359"/>
      <c r="L261" s="360"/>
    </row>
    <row r="262" spans="1:12" ht="18.75" customHeight="1">
      <c r="A262" s="43"/>
      <c r="B262" s="104" t="s">
        <v>33</v>
      </c>
      <c r="C262" s="367"/>
      <c r="D262" s="368"/>
      <c r="E262" s="368"/>
      <c r="F262" s="368"/>
      <c r="G262" s="368"/>
      <c r="H262" s="368"/>
      <c r="I262" s="368"/>
      <c r="J262" s="368"/>
      <c r="K262" s="368"/>
      <c r="L262" s="369"/>
    </row>
    <row r="263" spans="1:12" ht="18.75" customHeight="1">
      <c r="A263" s="301" t="s">
        <v>1</v>
      </c>
      <c r="B263" s="364" t="s">
        <v>96</v>
      </c>
      <c r="C263" s="51">
        <v>2017</v>
      </c>
      <c r="D263" s="65">
        <v>300</v>
      </c>
      <c r="E263" s="36">
        <v>0</v>
      </c>
      <c r="F263" s="12"/>
      <c r="G263" s="12"/>
      <c r="H263" s="12"/>
      <c r="I263" s="70">
        <v>300</v>
      </c>
      <c r="J263" s="130">
        <v>0</v>
      </c>
      <c r="K263" s="17" t="s">
        <v>11</v>
      </c>
      <c r="L263" s="351" t="s">
        <v>56</v>
      </c>
    </row>
    <row r="264" spans="1:12" ht="18.75" customHeight="1">
      <c r="A264" s="301"/>
      <c r="B264" s="365"/>
      <c r="C264" s="370">
        <v>2018</v>
      </c>
      <c r="D264" s="65">
        <v>39.799999999999997</v>
      </c>
      <c r="E264" s="36">
        <v>0</v>
      </c>
      <c r="F264" s="12"/>
      <c r="G264" s="12"/>
      <c r="H264" s="12"/>
      <c r="I264" s="70">
        <v>39.799999999999997</v>
      </c>
      <c r="J264" s="130">
        <v>0</v>
      </c>
      <c r="K264" s="32" t="s">
        <v>30</v>
      </c>
      <c r="L264" s="319"/>
    </row>
    <row r="265" spans="1:12" ht="18.75" customHeight="1">
      <c r="A265" s="301"/>
      <c r="B265" s="365"/>
      <c r="C265" s="371"/>
      <c r="D265" s="65">
        <v>0</v>
      </c>
      <c r="E265" s="36">
        <v>0</v>
      </c>
      <c r="F265" s="12"/>
      <c r="G265" s="12"/>
      <c r="H265" s="12"/>
      <c r="I265" s="70">
        <v>0</v>
      </c>
      <c r="J265" s="130">
        <v>0</v>
      </c>
      <c r="K265" s="17" t="s">
        <v>11</v>
      </c>
      <c r="L265" s="319"/>
    </row>
    <row r="266" spans="1:12" ht="18.75" customHeight="1">
      <c r="A266" s="301"/>
      <c r="B266" s="365"/>
      <c r="C266" s="372">
        <v>2019</v>
      </c>
      <c r="D266" s="65">
        <v>99.53</v>
      </c>
      <c r="E266" s="36">
        <v>0</v>
      </c>
      <c r="F266" s="12"/>
      <c r="G266" s="12"/>
      <c r="H266" s="12"/>
      <c r="I266" s="70">
        <v>99.53</v>
      </c>
      <c r="J266" s="130">
        <v>0</v>
      </c>
      <c r="K266" s="32" t="s">
        <v>30</v>
      </c>
      <c r="L266" s="319"/>
    </row>
    <row r="267" spans="1:12" ht="18.75" customHeight="1">
      <c r="A267" s="301"/>
      <c r="B267" s="365"/>
      <c r="C267" s="373"/>
      <c r="D267" s="66">
        <v>200</v>
      </c>
      <c r="E267" s="36">
        <v>0</v>
      </c>
      <c r="F267" s="12"/>
      <c r="G267" s="12"/>
      <c r="H267" s="12"/>
      <c r="I267" s="71">
        <v>200</v>
      </c>
      <c r="J267" s="130">
        <v>0</v>
      </c>
      <c r="K267" s="17" t="s">
        <v>11</v>
      </c>
      <c r="L267" s="320"/>
    </row>
    <row r="268" spans="1:12" ht="27" customHeight="1">
      <c r="A268" s="301"/>
      <c r="B268" s="365"/>
      <c r="C268" s="51">
        <v>2020</v>
      </c>
      <c r="D268" s="67">
        <v>163.69800000000001</v>
      </c>
      <c r="E268" s="111">
        <v>0</v>
      </c>
      <c r="F268" s="270"/>
      <c r="G268" s="270"/>
      <c r="H268" s="270"/>
      <c r="I268" s="68">
        <v>163.69800000000001</v>
      </c>
      <c r="J268" s="130">
        <v>0</v>
      </c>
      <c r="K268" s="17" t="s">
        <v>11</v>
      </c>
      <c r="L268" s="15"/>
    </row>
    <row r="269" spans="1:12" ht="27" customHeight="1">
      <c r="A269" s="301"/>
      <c r="B269" s="365"/>
      <c r="C269" s="51">
        <v>2021</v>
      </c>
      <c r="D269" s="66">
        <v>0</v>
      </c>
      <c r="E269" s="36">
        <v>0</v>
      </c>
      <c r="F269" s="12"/>
      <c r="G269" s="12"/>
      <c r="H269" s="12"/>
      <c r="I269" s="71">
        <v>0</v>
      </c>
      <c r="J269" s="130">
        <v>0</v>
      </c>
      <c r="K269" s="17" t="s">
        <v>11</v>
      </c>
      <c r="L269" s="15"/>
    </row>
    <row r="270" spans="1:12" ht="27" customHeight="1">
      <c r="A270" s="301"/>
      <c r="B270" s="365"/>
      <c r="C270" s="51">
        <v>2022</v>
      </c>
      <c r="D270" s="66">
        <v>0</v>
      </c>
      <c r="E270" s="36">
        <v>0</v>
      </c>
      <c r="F270" s="12"/>
      <c r="G270" s="12"/>
      <c r="H270" s="12"/>
      <c r="I270" s="71">
        <v>0</v>
      </c>
      <c r="J270" s="130">
        <v>0</v>
      </c>
      <c r="K270" s="17" t="s">
        <v>11</v>
      </c>
      <c r="L270" s="15"/>
    </row>
    <row r="271" spans="1:12" ht="24.75" customHeight="1">
      <c r="A271" s="301"/>
      <c r="B271" s="366"/>
      <c r="C271" s="51">
        <v>2023</v>
      </c>
      <c r="D271" s="66">
        <v>0</v>
      </c>
      <c r="E271" s="36">
        <v>0</v>
      </c>
      <c r="F271" s="12"/>
      <c r="G271" s="12"/>
      <c r="H271" s="12"/>
      <c r="I271" s="71">
        <v>0</v>
      </c>
      <c r="J271" s="130">
        <v>0</v>
      </c>
      <c r="K271" s="17" t="s">
        <v>11</v>
      </c>
      <c r="L271" s="15"/>
    </row>
    <row r="272" spans="1:12" ht="18.75" customHeight="1">
      <c r="A272" s="301" t="s">
        <v>2</v>
      </c>
      <c r="B272" s="280" t="s">
        <v>97</v>
      </c>
      <c r="C272" s="59">
        <v>2017</v>
      </c>
      <c r="D272" s="62">
        <v>0</v>
      </c>
      <c r="E272" s="36">
        <v>0</v>
      </c>
      <c r="F272" s="54"/>
      <c r="G272" s="54"/>
      <c r="H272" s="54"/>
      <c r="I272" s="72">
        <v>0</v>
      </c>
      <c r="J272" s="130">
        <v>0</v>
      </c>
      <c r="K272" s="32" t="s">
        <v>30</v>
      </c>
      <c r="L272" s="351" t="s">
        <v>52</v>
      </c>
    </row>
    <row r="273" spans="1:13" ht="18.75" customHeight="1">
      <c r="A273" s="301"/>
      <c r="B273" s="281"/>
      <c r="C273" s="53">
        <v>2018</v>
      </c>
      <c r="D273" s="62">
        <v>0</v>
      </c>
      <c r="E273" s="36">
        <v>0</v>
      </c>
      <c r="F273" s="54"/>
      <c r="G273" s="54"/>
      <c r="H273" s="54"/>
      <c r="I273" s="72">
        <v>0</v>
      </c>
      <c r="J273" s="130">
        <v>0</v>
      </c>
      <c r="K273" s="32" t="s">
        <v>30</v>
      </c>
      <c r="L273" s="319"/>
    </row>
    <row r="274" spans="1:13" ht="18.75" customHeight="1">
      <c r="A274" s="301"/>
      <c r="B274" s="281"/>
      <c r="C274" s="53">
        <v>2019</v>
      </c>
      <c r="D274" s="62">
        <v>0</v>
      </c>
      <c r="E274" s="36">
        <v>0</v>
      </c>
      <c r="F274" s="54"/>
      <c r="G274" s="54"/>
      <c r="H274" s="54"/>
      <c r="I274" s="72">
        <v>0</v>
      </c>
      <c r="J274" s="130">
        <v>0</v>
      </c>
      <c r="K274" s="32" t="s">
        <v>30</v>
      </c>
      <c r="L274" s="319"/>
    </row>
    <row r="275" spans="1:13" ht="20.25" customHeight="1">
      <c r="A275" s="301"/>
      <c r="B275" s="281"/>
      <c r="C275" s="59">
        <v>2020</v>
      </c>
      <c r="D275" s="62">
        <v>0</v>
      </c>
      <c r="E275" s="36">
        <v>0</v>
      </c>
      <c r="F275" s="54"/>
      <c r="G275" s="54"/>
      <c r="H275" s="54"/>
      <c r="I275" s="72">
        <v>0</v>
      </c>
      <c r="J275" s="130">
        <v>0</v>
      </c>
      <c r="K275" s="32" t="s">
        <v>30</v>
      </c>
      <c r="L275" s="319"/>
    </row>
    <row r="276" spans="1:13" ht="20.25" customHeight="1">
      <c r="A276" s="301"/>
      <c r="B276" s="281"/>
      <c r="C276" s="59">
        <v>2021</v>
      </c>
      <c r="D276" s="62">
        <v>20</v>
      </c>
      <c r="E276" s="36">
        <v>0</v>
      </c>
      <c r="F276" s="54"/>
      <c r="G276" s="54"/>
      <c r="H276" s="54"/>
      <c r="I276" s="72">
        <v>20</v>
      </c>
      <c r="J276" s="130">
        <v>0</v>
      </c>
      <c r="K276" s="32" t="s">
        <v>30</v>
      </c>
      <c r="L276" s="319"/>
    </row>
    <row r="277" spans="1:13" ht="20.25" customHeight="1">
      <c r="A277" s="301"/>
      <c r="B277" s="281"/>
      <c r="C277" s="59">
        <v>2022</v>
      </c>
      <c r="D277" s="62">
        <v>20</v>
      </c>
      <c r="E277" s="36">
        <v>0</v>
      </c>
      <c r="F277" s="54"/>
      <c r="G277" s="54"/>
      <c r="H277" s="54"/>
      <c r="I277" s="72">
        <v>20</v>
      </c>
      <c r="J277" s="130">
        <v>0</v>
      </c>
      <c r="K277" s="32" t="s">
        <v>30</v>
      </c>
      <c r="L277" s="319"/>
    </row>
    <row r="278" spans="1:13" ht="19.5" customHeight="1">
      <c r="A278" s="301"/>
      <c r="B278" s="282"/>
      <c r="C278" s="59">
        <v>2023</v>
      </c>
      <c r="D278" s="62">
        <v>20</v>
      </c>
      <c r="E278" s="36">
        <v>0</v>
      </c>
      <c r="F278" s="54"/>
      <c r="G278" s="54"/>
      <c r="H278" s="54"/>
      <c r="I278" s="72">
        <v>20</v>
      </c>
      <c r="J278" s="130">
        <v>0</v>
      </c>
      <c r="K278" s="32" t="s">
        <v>30</v>
      </c>
      <c r="L278" s="319"/>
    </row>
    <row r="279" spans="1:13" ht="22.5" customHeight="1">
      <c r="A279" s="302" t="s">
        <v>3</v>
      </c>
      <c r="B279" s="280" t="s">
        <v>95</v>
      </c>
      <c r="C279" s="45">
        <v>2017</v>
      </c>
      <c r="D279" s="62">
        <v>5988</v>
      </c>
      <c r="E279" s="36">
        <v>0</v>
      </c>
      <c r="F279" s="56"/>
      <c r="G279" s="56"/>
      <c r="H279" s="57"/>
      <c r="I279" s="72">
        <v>5988</v>
      </c>
      <c r="J279" s="130">
        <v>0</v>
      </c>
      <c r="K279" s="17" t="s">
        <v>11</v>
      </c>
      <c r="L279" s="319"/>
    </row>
    <row r="280" spans="1:13" ht="17.25" customHeight="1">
      <c r="A280" s="303"/>
      <c r="B280" s="281"/>
      <c r="C280" s="45">
        <v>2018</v>
      </c>
      <c r="D280" s="62">
        <v>6099.9</v>
      </c>
      <c r="E280" s="36">
        <v>0</v>
      </c>
      <c r="F280" s="56"/>
      <c r="G280" s="56"/>
      <c r="H280" s="57"/>
      <c r="I280" s="72">
        <v>6099.9</v>
      </c>
      <c r="J280" s="130">
        <v>0</v>
      </c>
      <c r="K280" s="17" t="s">
        <v>11</v>
      </c>
      <c r="L280" s="319"/>
    </row>
    <row r="281" spans="1:13" ht="19.5" customHeight="1">
      <c r="A281" s="303"/>
      <c r="B281" s="281"/>
      <c r="C281" s="45">
        <v>2019</v>
      </c>
      <c r="D281" s="46">
        <v>5988</v>
      </c>
      <c r="E281" s="36">
        <v>0</v>
      </c>
      <c r="F281" s="56"/>
      <c r="G281" s="56"/>
      <c r="H281" s="57"/>
      <c r="I281" s="68">
        <v>5988</v>
      </c>
      <c r="J281" s="130">
        <v>0</v>
      </c>
      <c r="K281" s="17" t="s">
        <v>11</v>
      </c>
      <c r="L281" s="319"/>
    </row>
    <row r="282" spans="1:13" ht="24.75" customHeight="1">
      <c r="A282" s="303"/>
      <c r="B282" s="281"/>
      <c r="C282" s="29">
        <v>2020</v>
      </c>
      <c r="D282" s="46">
        <v>5988</v>
      </c>
      <c r="E282" s="36">
        <v>0</v>
      </c>
      <c r="F282" s="56"/>
      <c r="G282" s="56"/>
      <c r="H282" s="57"/>
      <c r="I282" s="68">
        <v>5988</v>
      </c>
      <c r="J282" s="130">
        <v>0</v>
      </c>
      <c r="K282" s="17" t="s">
        <v>11</v>
      </c>
      <c r="L282" s="319"/>
      <c r="M282" t="s">
        <v>10</v>
      </c>
    </row>
    <row r="283" spans="1:13" ht="24.75" customHeight="1">
      <c r="A283" s="303"/>
      <c r="B283" s="281"/>
      <c r="C283" s="29">
        <v>2021</v>
      </c>
      <c r="D283" s="46">
        <v>6000</v>
      </c>
      <c r="E283" s="111">
        <v>0</v>
      </c>
      <c r="F283" s="56"/>
      <c r="G283" s="56"/>
      <c r="H283" s="57"/>
      <c r="I283" s="68">
        <v>6000</v>
      </c>
      <c r="J283" s="134">
        <v>0</v>
      </c>
      <c r="K283" s="201" t="s">
        <v>11</v>
      </c>
      <c r="L283" s="319"/>
    </row>
    <row r="284" spans="1:13" ht="24.75" customHeight="1">
      <c r="A284" s="303"/>
      <c r="B284" s="281"/>
      <c r="C284" s="29">
        <v>2022</v>
      </c>
      <c r="D284" s="46">
        <v>6000</v>
      </c>
      <c r="E284" s="111">
        <v>0</v>
      </c>
      <c r="F284" s="56"/>
      <c r="G284" s="56"/>
      <c r="H284" s="57"/>
      <c r="I284" s="68">
        <v>6000</v>
      </c>
      <c r="J284" s="134">
        <v>0</v>
      </c>
      <c r="K284" s="201" t="s">
        <v>11</v>
      </c>
      <c r="L284" s="319"/>
    </row>
    <row r="285" spans="1:13" ht="25.5" customHeight="1">
      <c r="A285" s="304"/>
      <c r="B285" s="282"/>
      <c r="C285" s="29">
        <v>2023</v>
      </c>
      <c r="D285" s="46">
        <v>6000</v>
      </c>
      <c r="E285" s="111">
        <v>0</v>
      </c>
      <c r="F285" s="56"/>
      <c r="G285" s="56"/>
      <c r="H285" s="57"/>
      <c r="I285" s="68">
        <v>6000</v>
      </c>
      <c r="J285" s="134">
        <v>0</v>
      </c>
      <c r="K285" s="201" t="s">
        <v>11</v>
      </c>
      <c r="L285" s="319"/>
      <c r="M285" t="s">
        <v>10</v>
      </c>
    </row>
    <row r="286" spans="1:13" ht="20.25" customHeight="1">
      <c r="A286" s="305" t="s">
        <v>18</v>
      </c>
      <c r="B286" s="280" t="s">
        <v>94</v>
      </c>
      <c r="C286" s="45">
        <v>2017</v>
      </c>
      <c r="D286" s="62">
        <v>0</v>
      </c>
      <c r="E286" s="36">
        <v>0</v>
      </c>
      <c r="F286" s="56"/>
      <c r="G286" s="56"/>
      <c r="H286" s="57"/>
      <c r="I286" s="72">
        <v>0</v>
      </c>
      <c r="J286" s="130">
        <v>0</v>
      </c>
      <c r="K286" s="32" t="s">
        <v>30</v>
      </c>
      <c r="L286" s="319"/>
    </row>
    <row r="287" spans="1:13" ht="20.25" customHeight="1">
      <c r="A287" s="305"/>
      <c r="B287" s="281"/>
      <c r="C287" s="45">
        <v>2018</v>
      </c>
      <c r="D287" s="62">
        <v>0</v>
      </c>
      <c r="E287" s="36">
        <v>0</v>
      </c>
      <c r="F287" s="56"/>
      <c r="G287" s="56"/>
      <c r="H287" s="57"/>
      <c r="I287" s="72">
        <v>0</v>
      </c>
      <c r="J287" s="130">
        <v>0</v>
      </c>
      <c r="K287" s="32" t="s">
        <v>30</v>
      </c>
      <c r="L287" s="319"/>
    </row>
    <row r="288" spans="1:13" ht="20.25" customHeight="1">
      <c r="A288" s="305"/>
      <c r="B288" s="281"/>
      <c r="C288" s="45">
        <v>2019</v>
      </c>
      <c r="D288" s="62">
        <v>0</v>
      </c>
      <c r="E288" s="36">
        <v>0</v>
      </c>
      <c r="F288" s="56"/>
      <c r="G288" s="56"/>
      <c r="H288" s="57"/>
      <c r="I288" s="72">
        <v>0</v>
      </c>
      <c r="J288" s="130">
        <v>0</v>
      </c>
      <c r="K288" s="32" t="s">
        <v>30</v>
      </c>
      <c r="L288" s="319"/>
    </row>
    <row r="289" spans="1:12" ht="18.75" customHeight="1">
      <c r="A289" s="305"/>
      <c r="B289" s="281"/>
      <c r="C289" s="45">
        <v>2020</v>
      </c>
      <c r="D289" s="62">
        <v>0</v>
      </c>
      <c r="E289" s="36">
        <v>0</v>
      </c>
      <c r="F289" s="56"/>
      <c r="G289" s="56"/>
      <c r="H289" s="57"/>
      <c r="I289" s="72">
        <v>0</v>
      </c>
      <c r="J289" s="130">
        <v>0</v>
      </c>
      <c r="K289" s="32" t="s">
        <v>30</v>
      </c>
      <c r="L289" s="319"/>
    </row>
    <row r="290" spans="1:12" ht="18.75" customHeight="1">
      <c r="A290" s="305"/>
      <c r="B290" s="281"/>
      <c r="C290" s="45">
        <v>2021</v>
      </c>
      <c r="D290" s="62">
        <v>15</v>
      </c>
      <c r="E290" s="36">
        <v>0</v>
      </c>
      <c r="F290" s="56"/>
      <c r="G290" s="56"/>
      <c r="H290" s="57"/>
      <c r="I290" s="72">
        <v>15</v>
      </c>
      <c r="J290" s="130">
        <v>0</v>
      </c>
      <c r="K290" s="32" t="s">
        <v>30</v>
      </c>
      <c r="L290" s="319"/>
    </row>
    <row r="291" spans="1:12" ht="18.75" customHeight="1">
      <c r="A291" s="305"/>
      <c r="B291" s="281"/>
      <c r="C291" s="45">
        <v>2022</v>
      </c>
      <c r="D291" s="62">
        <v>15</v>
      </c>
      <c r="E291" s="36">
        <v>0</v>
      </c>
      <c r="F291" s="56"/>
      <c r="G291" s="56"/>
      <c r="H291" s="57"/>
      <c r="I291" s="72">
        <v>15</v>
      </c>
      <c r="J291" s="130">
        <v>0</v>
      </c>
      <c r="K291" s="32" t="s">
        <v>30</v>
      </c>
      <c r="L291" s="319"/>
    </row>
    <row r="292" spans="1:12" ht="18.75" customHeight="1">
      <c r="A292" s="305"/>
      <c r="B292" s="282"/>
      <c r="C292" s="45">
        <v>2023</v>
      </c>
      <c r="D292" s="62">
        <v>15</v>
      </c>
      <c r="E292" s="36">
        <v>0</v>
      </c>
      <c r="F292" s="56"/>
      <c r="G292" s="56"/>
      <c r="H292" s="57"/>
      <c r="I292" s="72">
        <v>15</v>
      </c>
      <c r="J292" s="130">
        <v>0</v>
      </c>
      <c r="K292" s="32" t="s">
        <v>30</v>
      </c>
      <c r="L292" s="319"/>
    </row>
    <row r="293" spans="1:12" ht="20.25" customHeight="1">
      <c r="A293" s="305" t="s">
        <v>19</v>
      </c>
      <c r="B293" s="280" t="s">
        <v>93</v>
      </c>
      <c r="C293" s="45">
        <v>2017</v>
      </c>
      <c r="D293" s="62">
        <v>0</v>
      </c>
      <c r="E293" s="36">
        <v>0</v>
      </c>
      <c r="F293" s="56"/>
      <c r="G293" s="56"/>
      <c r="H293" s="57"/>
      <c r="I293" s="72">
        <v>0</v>
      </c>
      <c r="J293" s="130">
        <v>0</v>
      </c>
      <c r="K293" s="17" t="s">
        <v>11</v>
      </c>
      <c r="L293" s="319"/>
    </row>
    <row r="294" spans="1:12" ht="16.5" customHeight="1">
      <c r="A294" s="305"/>
      <c r="B294" s="281"/>
      <c r="C294" s="45">
        <v>2018</v>
      </c>
      <c r="D294" s="62">
        <v>0</v>
      </c>
      <c r="E294" s="36">
        <v>0</v>
      </c>
      <c r="F294" s="56"/>
      <c r="G294" s="56"/>
      <c r="H294" s="57"/>
      <c r="I294" s="72">
        <v>0</v>
      </c>
      <c r="J294" s="130">
        <v>0</v>
      </c>
      <c r="K294" s="17" t="s">
        <v>11</v>
      </c>
      <c r="L294" s="319"/>
    </row>
    <row r="295" spans="1:12" ht="17.25" customHeight="1">
      <c r="A295" s="305"/>
      <c r="B295" s="281"/>
      <c r="C295" s="45">
        <v>2019</v>
      </c>
      <c r="D295" s="256">
        <v>99.725650000000002</v>
      </c>
      <c r="E295" s="36">
        <v>0</v>
      </c>
      <c r="F295" s="56"/>
      <c r="G295" s="56"/>
      <c r="H295" s="57"/>
      <c r="I295" s="255">
        <v>99.725650000000002</v>
      </c>
      <c r="J295" s="130">
        <v>0</v>
      </c>
      <c r="K295" s="17" t="s">
        <v>11</v>
      </c>
      <c r="L295" s="319"/>
    </row>
    <row r="296" spans="1:12" ht="18.75" customHeight="1">
      <c r="A296" s="305"/>
      <c r="B296" s="281"/>
      <c r="C296" s="45">
        <v>2020</v>
      </c>
      <c r="D296" s="62">
        <v>0</v>
      </c>
      <c r="E296" s="36">
        <v>0</v>
      </c>
      <c r="F296" s="56"/>
      <c r="G296" s="56"/>
      <c r="H296" s="57"/>
      <c r="I296" s="72">
        <v>0</v>
      </c>
      <c r="J296" s="130">
        <v>0</v>
      </c>
      <c r="K296" s="17" t="s">
        <v>11</v>
      </c>
      <c r="L296" s="319"/>
    </row>
    <row r="297" spans="1:12" ht="18.75" customHeight="1">
      <c r="A297" s="305"/>
      <c r="B297" s="281"/>
      <c r="C297" s="45">
        <v>2021</v>
      </c>
      <c r="D297" s="62">
        <v>0</v>
      </c>
      <c r="E297" s="36">
        <v>0</v>
      </c>
      <c r="F297" s="56"/>
      <c r="G297" s="56"/>
      <c r="H297" s="57"/>
      <c r="I297" s="72">
        <v>0</v>
      </c>
      <c r="J297" s="130">
        <v>0</v>
      </c>
      <c r="K297" s="17" t="s">
        <v>11</v>
      </c>
      <c r="L297" s="319"/>
    </row>
    <row r="298" spans="1:12" ht="18.75" customHeight="1">
      <c r="A298" s="305"/>
      <c r="B298" s="281"/>
      <c r="C298" s="45">
        <v>2022</v>
      </c>
      <c r="D298" s="62">
        <v>0</v>
      </c>
      <c r="E298" s="36">
        <v>0</v>
      </c>
      <c r="F298" s="56"/>
      <c r="G298" s="56"/>
      <c r="H298" s="57"/>
      <c r="I298" s="72">
        <v>0</v>
      </c>
      <c r="J298" s="130">
        <v>0</v>
      </c>
      <c r="K298" s="17" t="s">
        <v>11</v>
      </c>
      <c r="L298" s="319"/>
    </row>
    <row r="299" spans="1:12" ht="18.75" customHeight="1">
      <c r="A299" s="305"/>
      <c r="B299" s="282"/>
      <c r="C299" s="45">
        <v>2023</v>
      </c>
      <c r="D299" s="62">
        <v>0</v>
      </c>
      <c r="E299" s="36">
        <v>0</v>
      </c>
      <c r="F299" s="56"/>
      <c r="G299" s="56"/>
      <c r="H299" s="57"/>
      <c r="I299" s="72">
        <v>0</v>
      </c>
      <c r="J299" s="130">
        <v>0</v>
      </c>
      <c r="K299" s="17" t="s">
        <v>11</v>
      </c>
      <c r="L299" s="319"/>
    </row>
    <row r="300" spans="1:12" ht="20.25" customHeight="1">
      <c r="A300" s="305" t="s">
        <v>72</v>
      </c>
      <c r="B300" s="280" t="s">
        <v>92</v>
      </c>
      <c r="C300" s="45">
        <v>2017</v>
      </c>
      <c r="D300" s="62">
        <v>0</v>
      </c>
      <c r="E300" s="36">
        <v>0</v>
      </c>
      <c r="F300" s="56"/>
      <c r="G300" s="56"/>
      <c r="H300" s="57"/>
      <c r="I300" s="72">
        <v>0</v>
      </c>
      <c r="J300" s="130">
        <v>0</v>
      </c>
      <c r="K300" s="32" t="s">
        <v>30</v>
      </c>
      <c r="L300" s="319"/>
    </row>
    <row r="301" spans="1:12" ht="20.25" customHeight="1">
      <c r="A301" s="305"/>
      <c r="B301" s="281"/>
      <c r="C301" s="45">
        <v>2018</v>
      </c>
      <c r="D301" s="62">
        <v>0</v>
      </c>
      <c r="E301" s="36">
        <v>0</v>
      </c>
      <c r="F301" s="56"/>
      <c r="G301" s="56"/>
      <c r="H301" s="57"/>
      <c r="I301" s="72">
        <v>0</v>
      </c>
      <c r="J301" s="130">
        <v>0</v>
      </c>
      <c r="K301" s="32" t="s">
        <v>30</v>
      </c>
      <c r="L301" s="319"/>
    </row>
    <row r="302" spans="1:12" ht="20.25" customHeight="1">
      <c r="A302" s="305"/>
      <c r="B302" s="281"/>
      <c r="C302" s="45">
        <v>2019</v>
      </c>
      <c r="D302" s="62">
        <v>0</v>
      </c>
      <c r="E302" s="36">
        <v>0</v>
      </c>
      <c r="F302" s="56"/>
      <c r="G302" s="56"/>
      <c r="H302" s="57"/>
      <c r="I302" s="72">
        <v>0</v>
      </c>
      <c r="J302" s="130">
        <v>0</v>
      </c>
      <c r="K302" s="32" t="s">
        <v>30</v>
      </c>
      <c r="L302" s="319"/>
    </row>
    <row r="303" spans="1:12" ht="20.25" customHeight="1">
      <c r="A303" s="305"/>
      <c r="B303" s="281"/>
      <c r="C303" s="45">
        <v>2020</v>
      </c>
      <c r="D303" s="62">
        <v>0</v>
      </c>
      <c r="E303" s="36">
        <v>0</v>
      </c>
      <c r="F303" s="56"/>
      <c r="G303" s="56"/>
      <c r="H303" s="57"/>
      <c r="I303" s="72">
        <v>0</v>
      </c>
      <c r="J303" s="130">
        <v>0</v>
      </c>
      <c r="K303" s="32" t="s">
        <v>30</v>
      </c>
      <c r="L303" s="319"/>
    </row>
    <row r="304" spans="1:12" ht="20.25" customHeight="1">
      <c r="A304" s="305"/>
      <c r="B304" s="281"/>
      <c r="C304" s="45">
        <v>2021</v>
      </c>
      <c r="D304" s="62">
        <v>20</v>
      </c>
      <c r="E304" s="36">
        <v>0</v>
      </c>
      <c r="F304" s="56"/>
      <c r="G304" s="56"/>
      <c r="H304" s="57"/>
      <c r="I304" s="72">
        <v>20</v>
      </c>
      <c r="J304" s="130">
        <v>0</v>
      </c>
      <c r="K304" s="32" t="s">
        <v>30</v>
      </c>
      <c r="L304" s="319"/>
    </row>
    <row r="305" spans="1:12" ht="20.25" customHeight="1">
      <c r="A305" s="305"/>
      <c r="B305" s="281"/>
      <c r="C305" s="45">
        <v>2022</v>
      </c>
      <c r="D305" s="62">
        <v>20</v>
      </c>
      <c r="E305" s="36">
        <v>0</v>
      </c>
      <c r="F305" s="56"/>
      <c r="G305" s="56"/>
      <c r="H305" s="57"/>
      <c r="I305" s="72">
        <v>20</v>
      </c>
      <c r="J305" s="130">
        <v>0</v>
      </c>
      <c r="K305" s="32" t="s">
        <v>30</v>
      </c>
      <c r="L305" s="319"/>
    </row>
    <row r="306" spans="1:12" ht="20.25" customHeight="1">
      <c r="A306" s="305"/>
      <c r="B306" s="282"/>
      <c r="C306" s="45">
        <v>2023</v>
      </c>
      <c r="D306" s="62">
        <v>20</v>
      </c>
      <c r="E306" s="36">
        <v>0</v>
      </c>
      <c r="F306" s="56"/>
      <c r="G306" s="56"/>
      <c r="H306" s="57"/>
      <c r="I306" s="72">
        <v>20</v>
      </c>
      <c r="J306" s="130">
        <v>0</v>
      </c>
      <c r="K306" s="32" t="s">
        <v>30</v>
      </c>
      <c r="L306" s="319"/>
    </row>
    <row r="307" spans="1:12" ht="15.75">
      <c r="A307" s="305" t="s">
        <v>73</v>
      </c>
      <c r="B307" s="280" t="s">
        <v>91</v>
      </c>
      <c r="C307" s="45">
        <v>2017</v>
      </c>
      <c r="D307" s="46">
        <v>0</v>
      </c>
      <c r="E307" s="36">
        <v>0</v>
      </c>
      <c r="F307" s="56"/>
      <c r="G307" s="56"/>
      <c r="H307" s="58"/>
      <c r="I307" s="68">
        <v>0</v>
      </c>
      <c r="J307" s="130">
        <v>0</v>
      </c>
      <c r="K307" s="17" t="s">
        <v>11</v>
      </c>
      <c r="L307" s="319"/>
    </row>
    <row r="308" spans="1:12" ht="15.75">
      <c r="A308" s="305"/>
      <c r="B308" s="281"/>
      <c r="C308" s="45">
        <v>2018</v>
      </c>
      <c r="D308" s="46">
        <v>0</v>
      </c>
      <c r="E308" s="36">
        <v>0</v>
      </c>
      <c r="F308" s="56"/>
      <c r="G308" s="56"/>
      <c r="H308" s="58"/>
      <c r="I308" s="68">
        <v>0</v>
      </c>
      <c r="J308" s="130">
        <v>0</v>
      </c>
      <c r="K308" s="17" t="s">
        <v>11</v>
      </c>
      <c r="L308" s="319"/>
    </row>
    <row r="309" spans="1:12" ht="15.75">
      <c r="A309" s="305"/>
      <c r="B309" s="281"/>
      <c r="C309" s="45">
        <v>2019</v>
      </c>
      <c r="D309" s="46">
        <v>0</v>
      </c>
      <c r="E309" s="36">
        <v>0</v>
      </c>
      <c r="F309" s="56"/>
      <c r="G309" s="56"/>
      <c r="H309" s="58"/>
      <c r="I309" s="68">
        <v>0</v>
      </c>
      <c r="J309" s="130">
        <v>0</v>
      </c>
      <c r="K309" s="17" t="s">
        <v>11</v>
      </c>
      <c r="L309" s="319"/>
    </row>
    <row r="310" spans="1:12" ht="15.75">
      <c r="A310" s="305"/>
      <c r="B310" s="281"/>
      <c r="C310" s="45">
        <v>2020</v>
      </c>
      <c r="D310" s="46">
        <v>0</v>
      </c>
      <c r="E310" s="36">
        <v>0</v>
      </c>
      <c r="F310" s="56"/>
      <c r="G310" s="56"/>
      <c r="H310" s="58"/>
      <c r="I310" s="68">
        <v>0</v>
      </c>
      <c r="J310" s="130">
        <v>0</v>
      </c>
      <c r="K310" s="17" t="s">
        <v>11</v>
      </c>
      <c r="L310" s="319"/>
    </row>
    <row r="311" spans="1:12" ht="15.75">
      <c r="A311" s="305"/>
      <c r="B311" s="281"/>
      <c r="C311" s="45">
        <v>2021</v>
      </c>
      <c r="D311" s="46">
        <v>0</v>
      </c>
      <c r="E311" s="36">
        <v>0</v>
      </c>
      <c r="F311" s="56"/>
      <c r="G311" s="56"/>
      <c r="H311" s="58"/>
      <c r="I311" s="68">
        <v>0</v>
      </c>
      <c r="J311" s="130">
        <v>0</v>
      </c>
      <c r="K311" s="17" t="s">
        <v>11</v>
      </c>
      <c r="L311" s="319"/>
    </row>
    <row r="312" spans="1:12" ht="15.75">
      <c r="A312" s="305"/>
      <c r="B312" s="281"/>
      <c r="C312" s="45">
        <v>2022</v>
      </c>
      <c r="D312" s="46">
        <v>0</v>
      </c>
      <c r="E312" s="36">
        <v>0</v>
      </c>
      <c r="F312" s="56"/>
      <c r="G312" s="56"/>
      <c r="H312" s="58"/>
      <c r="I312" s="68">
        <v>0</v>
      </c>
      <c r="J312" s="130">
        <v>0</v>
      </c>
      <c r="K312" s="17" t="s">
        <v>11</v>
      </c>
      <c r="L312" s="319"/>
    </row>
    <row r="313" spans="1:12" ht="15.75">
      <c r="A313" s="305"/>
      <c r="B313" s="282"/>
      <c r="C313" s="45">
        <v>2023</v>
      </c>
      <c r="D313" s="46">
        <v>0</v>
      </c>
      <c r="E313" s="36">
        <v>0</v>
      </c>
      <c r="F313" s="56"/>
      <c r="G313" s="56"/>
      <c r="H313" s="58"/>
      <c r="I313" s="68">
        <v>0</v>
      </c>
      <c r="J313" s="130">
        <v>0</v>
      </c>
      <c r="K313" s="17" t="s">
        <v>11</v>
      </c>
      <c r="L313" s="319"/>
    </row>
    <row r="314" spans="1:12" ht="15.75">
      <c r="A314" s="305" t="s">
        <v>74</v>
      </c>
      <c r="B314" s="280" t="s">
        <v>206</v>
      </c>
      <c r="C314" s="45">
        <v>2017</v>
      </c>
      <c r="D314" s="67">
        <v>260.04081000000002</v>
      </c>
      <c r="E314" s="36">
        <v>0</v>
      </c>
      <c r="F314" s="56"/>
      <c r="G314" s="56"/>
      <c r="H314" s="57"/>
      <c r="I314" s="69">
        <v>260.04081000000002</v>
      </c>
      <c r="J314" s="130">
        <v>0</v>
      </c>
      <c r="K314" s="17" t="s">
        <v>11</v>
      </c>
      <c r="L314" s="319"/>
    </row>
    <row r="315" spans="1:12" ht="15.75">
      <c r="A315" s="305"/>
      <c r="B315" s="281"/>
      <c r="C315" s="45">
        <v>2018</v>
      </c>
      <c r="D315" s="46">
        <v>56.35</v>
      </c>
      <c r="E315" s="36">
        <v>0</v>
      </c>
      <c r="F315" s="56"/>
      <c r="G315" s="56"/>
      <c r="H315" s="57"/>
      <c r="I315" s="68">
        <v>56.35</v>
      </c>
      <c r="J315" s="130">
        <v>0</v>
      </c>
      <c r="K315" s="17" t="s">
        <v>11</v>
      </c>
      <c r="L315" s="319"/>
    </row>
    <row r="316" spans="1:12" ht="15" customHeight="1">
      <c r="A316" s="305"/>
      <c r="B316" s="281"/>
      <c r="C316" s="45">
        <v>2019</v>
      </c>
      <c r="D316" s="46">
        <v>106</v>
      </c>
      <c r="E316" s="36">
        <v>0</v>
      </c>
      <c r="F316" s="56"/>
      <c r="G316" s="56"/>
      <c r="H316" s="57"/>
      <c r="I316" s="68">
        <v>106</v>
      </c>
      <c r="J316" s="130">
        <v>0</v>
      </c>
      <c r="K316" s="17" t="s">
        <v>11</v>
      </c>
      <c r="L316" s="319"/>
    </row>
    <row r="317" spans="1:12" ht="21.75" customHeight="1">
      <c r="A317" s="305"/>
      <c r="B317" s="281"/>
      <c r="C317" s="29">
        <v>2020</v>
      </c>
      <c r="D317" s="67">
        <v>223.06142</v>
      </c>
      <c r="E317" s="111">
        <v>0</v>
      </c>
      <c r="F317" s="56"/>
      <c r="G317" s="56"/>
      <c r="H317" s="57"/>
      <c r="I317" s="69">
        <v>223.06142</v>
      </c>
      <c r="J317" s="130">
        <v>0</v>
      </c>
      <c r="K317" s="201" t="s">
        <v>11</v>
      </c>
      <c r="L317" s="319"/>
    </row>
    <row r="318" spans="1:12" ht="21.75" customHeight="1">
      <c r="A318" s="305"/>
      <c r="B318" s="281"/>
      <c r="C318" s="29">
        <v>2021</v>
      </c>
      <c r="D318" s="46">
        <v>0</v>
      </c>
      <c r="E318" s="111">
        <v>0</v>
      </c>
      <c r="F318" s="244"/>
      <c r="G318" s="244"/>
      <c r="H318" s="245"/>
      <c r="I318" s="68">
        <v>0</v>
      </c>
      <c r="J318" s="134">
        <v>0</v>
      </c>
      <c r="K318" s="201" t="s">
        <v>11</v>
      </c>
      <c r="L318" s="319"/>
    </row>
    <row r="319" spans="1:12" ht="21.75" customHeight="1">
      <c r="A319" s="305"/>
      <c r="B319" s="281"/>
      <c r="C319" s="29">
        <v>2022</v>
      </c>
      <c r="D319" s="46">
        <v>0</v>
      </c>
      <c r="E319" s="111">
        <v>0</v>
      </c>
      <c r="F319" s="244"/>
      <c r="G319" s="244"/>
      <c r="H319" s="245"/>
      <c r="I319" s="68">
        <v>0</v>
      </c>
      <c r="J319" s="134">
        <v>0</v>
      </c>
      <c r="K319" s="201" t="s">
        <v>11</v>
      </c>
      <c r="L319" s="319"/>
    </row>
    <row r="320" spans="1:12" ht="318" customHeight="1">
      <c r="A320" s="305"/>
      <c r="B320" s="282"/>
      <c r="C320" s="29">
        <v>2023</v>
      </c>
      <c r="D320" s="46">
        <v>0</v>
      </c>
      <c r="E320" s="111">
        <v>0</v>
      </c>
      <c r="F320" s="244"/>
      <c r="G320" s="244"/>
      <c r="H320" s="245"/>
      <c r="I320" s="68">
        <v>0</v>
      </c>
      <c r="J320" s="134">
        <v>0</v>
      </c>
      <c r="K320" s="201" t="s">
        <v>11</v>
      </c>
      <c r="L320" s="320"/>
    </row>
    <row r="321" spans="1:12" ht="15.75">
      <c r="A321" s="305" t="s">
        <v>75</v>
      </c>
      <c r="B321" s="280" t="s">
        <v>90</v>
      </c>
      <c r="C321" s="45">
        <v>2017</v>
      </c>
      <c r="D321" s="46">
        <v>26.2</v>
      </c>
      <c r="E321" s="36">
        <v>0</v>
      </c>
      <c r="F321" s="56"/>
      <c r="G321" s="56"/>
      <c r="H321" s="57"/>
      <c r="I321" s="68">
        <v>26.2</v>
      </c>
      <c r="J321" s="130">
        <v>0</v>
      </c>
      <c r="K321" s="17" t="s">
        <v>11</v>
      </c>
      <c r="L321" s="351" t="s">
        <v>52</v>
      </c>
    </row>
    <row r="322" spans="1:12" ht="15.75">
      <c r="A322" s="305"/>
      <c r="B322" s="281"/>
      <c r="C322" s="45">
        <v>2018</v>
      </c>
      <c r="D322" s="46">
        <v>26.2</v>
      </c>
      <c r="E322" s="36">
        <v>0</v>
      </c>
      <c r="F322" s="56"/>
      <c r="G322" s="56"/>
      <c r="H322" s="57"/>
      <c r="I322" s="68">
        <v>26.2</v>
      </c>
      <c r="J322" s="130">
        <v>0</v>
      </c>
      <c r="K322" s="17" t="s">
        <v>11</v>
      </c>
      <c r="L322" s="319"/>
    </row>
    <row r="323" spans="1:12" ht="15.75">
      <c r="A323" s="305"/>
      <c r="B323" s="281"/>
      <c r="C323" s="45">
        <v>2019</v>
      </c>
      <c r="D323" s="46">
        <v>0</v>
      </c>
      <c r="E323" s="36">
        <v>0</v>
      </c>
      <c r="F323" s="56"/>
      <c r="G323" s="56"/>
      <c r="H323" s="57"/>
      <c r="I323" s="68">
        <v>0</v>
      </c>
      <c r="J323" s="130">
        <v>0</v>
      </c>
      <c r="K323" s="17" t="s">
        <v>11</v>
      </c>
      <c r="L323" s="319"/>
    </row>
    <row r="324" spans="1:12" ht="18.75" customHeight="1">
      <c r="A324" s="305"/>
      <c r="B324" s="281"/>
      <c r="C324" s="45">
        <v>2020</v>
      </c>
      <c r="D324" s="46">
        <v>0</v>
      </c>
      <c r="E324" s="36">
        <v>0</v>
      </c>
      <c r="F324" s="56"/>
      <c r="G324" s="56"/>
      <c r="H324" s="57"/>
      <c r="I324" s="68">
        <v>0</v>
      </c>
      <c r="J324" s="130">
        <v>0</v>
      </c>
      <c r="K324" s="17" t="s">
        <v>11</v>
      </c>
      <c r="L324" s="319"/>
    </row>
    <row r="325" spans="1:12" ht="18.75" customHeight="1">
      <c r="A325" s="305"/>
      <c r="B325" s="281"/>
      <c r="C325" s="29">
        <v>2021</v>
      </c>
      <c r="D325" s="46">
        <v>0</v>
      </c>
      <c r="E325" s="111">
        <v>0</v>
      </c>
      <c r="F325" s="56"/>
      <c r="G325" s="56"/>
      <c r="H325" s="57"/>
      <c r="I325" s="68">
        <v>0</v>
      </c>
      <c r="J325" s="134">
        <v>0</v>
      </c>
      <c r="K325" s="201" t="s">
        <v>11</v>
      </c>
      <c r="L325" s="319"/>
    </row>
    <row r="326" spans="1:12" ht="18.75" customHeight="1">
      <c r="A326" s="305"/>
      <c r="B326" s="281"/>
      <c r="C326" s="29">
        <v>2022</v>
      </c>
      <c r="D326" s="46">
        <v>0</v>
      </c>
      <c r="E326" s="111">
        <v>0</v>
      </c>
      <c r="F326" s="56"/>
      <c r="G326" s="56"/>
      <c r="H326" s="57"/>
      <c r="I326" s="68">
        <v>0</v>
      </c>
      <c r="J326" s="134">
        <v>0</v>
      </c>
      <c r="K326" s="201" t="s">
        <v>11</v>
      </c>
      <c r="L326" s="319"/>
    </row>
    <row r="327" spans="1:12" ht="27" customHeight="1">
      <c r="A327" s="305"/>
      <c r="B327" s="282"/>
      <c r="C327" s="29">
        <v>2023</v>
      </c>
      <c r="D327" s="46">
        <v>0</v>
      </c>
      <c r="E327" s="111">
        <v>0</v>
      </c>
      <c r="F327" s="56"/>
      <c r="G327" s="56"/>
      <c r="H327" s="57"/>
      <c r="I327" s="68">
        <v>0</v>
      </c>
      <c r="J327" s="134">
        <v>0</v>
      </c>
      <c r="K327" s="201" t="s">
        <v>11</v>
      </c>
      <c r="L327" s="319"/>
    </row>
    <row r="328" spans="1:12" ht="15.75">
      <c r="A328" s="301" t="s">
        <v>76</v>
      </c>
      <c r="B328" s="280" t="s">
        <v>89</v>
      </c>
      <c r="C328" s="45">
        <v>2017</v>
      </c>
      <c r="D328" s="46">
        <v>99.992000000000004</v>
      </c>
      <c r="E328" s="36">
        <v>0</v>
      </c>
      <c r="F328" s="56"/>
      <c r="G328" s="56"/>
      <c r="H328" s="57"/>
      <c r="I328" s="68">
        <v>99.992000000000004</v>
      </c>
      <c r="J328" s="130">
        <v>0</v>
      </c>
      <c r="K328" s="17" t="s">
        <v>11</v>
      </c>
      <c r="L328" s="319"/>
    </row>
    <row r="329" spans="1:12" ht="14.45" customHeight="1">
      <c r="A329" s="301"/>
      <c r="B329" s="281"/>
      <c r="C329" s="45">
        <v>2018</v>
      </c>
      <c r="D329" s="46">
        <v>0</v>
      </c>
      <c r="E329" s="36">
        <v>0</v>
      </c>
      <c r="F329" s="56"/>
      <c r="G329" s="56"/>
      <c r="H329" s="58"/>
      <c r="I329" s="68">
        <v>0</v>
      </c>
      <c r="J329" s="130">
        <v>0</v>
      </c>
      <c r="K329" s="17" t="s">
        <v>11</v>
      </c>
      <c r="L329" s="319"/>
    </row>
    <row r="330" spans="1:12" ht="15.75">
      <c r="A330" s="301"/>
      <c r="B330" s="281"/>
      <c r="C330" s="45">
        <v>2019</v>
      </c>
      <c r="D330" s="46">
        <v>0</v>
      </c>
      <c r="E330" s="36">
        <v>0</v>
      </c>
      <c r="F330" s="56"/>
      <c r="G330" s="56"/>
      <c r="H330" s="58"/>
      <c r="I330" s="68">
        <v>0</v>
      </c>
      <c r="J330" s="130">
        <v>0</v>
      </c>
      <c r="K330" s="17" t="s">
        <v>11</v>
      </c>
      <c r="L330" s="319"/>
    </row>
    <row r="331" spans="1:12" ht="19.5" customHeight="1">
      <c r="A331" s="301"/>
      <c r="B331" s="281"/>
      <c r="C331" s="52">
        <v>2020</v>
      </c>
      <c r="D331" s="46">
        <v>0</v>
      </c>
      <c r="E331" s="36">
        <v>0</v>
      </c>
      <c r="F331" s="128"/>
      <c r="G331" s="128"/>
      <c r="H331" s="128"/>
      <c r="I331" s="68">
        <v>0</v>
      </c>
      <c r="J331" s="130">
        <v>0</v>
      </c>
      <c r="K331" s="17" t="s">
        <v>11</v>
      </c>
      <c r="L331" s="319"/>
    </row>
    <row r="332" spans="1:12" ht="17.25" customHeight="1">
      <c r="A332" s="301"/>
      <c r="B332" s="281"/>
      <c r="C332" s="52">
        <v>2021</v>
      </c>
      <c r="D332" s="46">
        <v>0</v>
      </c>
      <c r="E332" s="36">
        <v>0</v>
      </c>
      <c r="F332" s="128"/>
      <c r="G332" s="128"/>
      <c r="H332" s="128"/>
      <c r="I332" s="68">
        <v>0</v>
      </c>
      <c r="J332" s="130">
        <v>0</v>
      </c>
      <c r="K332" s="17" t="s">
        <v>11</v>
      </c>
      <c r="L332" s="319"/>
    </row>
    <row r="333" spans="1:12" ht="17.25" customHeight="1">
      <c r="A333" s="301"/>
      <c r="B333" s="281"/>
      <c r="C333" s="52">
        <v>2022</v>
      </c>
      <c r="D333" s="46">
        <v>0</v>
      </c>
      <c r="E333" s="36">
        <v>0</v>
      </c>
      <c r="F333" s="128"/>
      <c r="G333" s="128"/>
      <c r="H333" s="128"/>
      <c r="I333" s="68">
        <v>0</v>
      </c>
      <c r="J333" s="130">
        <v>0</v>
      </c>
      <c r="K333" s="17" t="s">
        <v>11</v>
      </c>
      <c r="L333" s="319"/>
    </row>
    <row r="334" spans="1:12" ht="15.75" customHeight="1">
      <c r="A334" s="301"/>
      <c r="B334" s="282"/>
      <c r="C334" s="52">
        <v>2023</v>
      </c>
      <c r="D334" s="46">
        <v>0</v>
      </c>
      <c r="E334" s="36">
        <v>0</v>
      </c>
      <c r="F334" s="128"/>
      <c r="G334" s="128"/>
      <c r="H334" s="128"/>
      <c r="I334" s="68">
        <v>0</v>
      </c>
      <c r="J334" s="130">
        <v>0</v>
      </c>
      <c r="K334" s="17" t="s">
        <v>11</v>
      </c>
      <c r="L334" s="320"/>
    </row>
    <row r="335" spans="1:12" ht="15.75">
      <c r="A335" s="283" t="s">
        <v>77</v>
      </c>
      <c r="B335" s="280" t="s">
        <v>88</v>
      </c>
      <c r="C335" s="45">
        <v>2017</v>
      </c>
      <c r="D335" s="65">
        <v>99.9</v>
      </c>
      <c r="E335" s="36">
        <v>0</v>
      </c>
      <c r="F335" s="128"/>
      <c r="G335" s="128"/>
      <c r="H335" s="128"/>
      <c r="I335" s="70">
        <v>99.9</v>
      </c>
      <c r="J335" s="130">
        <v>0</v>
      </c>
      <c r="K335" s="17" t="s">
        <v>11</v>
      </c>
      <c r="L335" s="55"/>
    </row>
    <row r="336" spans="1:12" ht="15.75">
      <c r="A336" s="284"/>
      <c r="B336" s="281"/>
      <c r="C336" s="45">
        <v>2018</v>
      </c>
      <c r="D336" s="46">
        <v>0</v>
      </c>
      <c r="E336" s="36">
        <v>0</v>
      </c>
      <c r="F336" s="128"/>
      <c r="G336" s="128"/>
      <c r="H336" s="128"/>
      <c r="I336" s="68">
        <v>0</v>
      </c>
      <c r="J336" s="130">
        <v>0</v>
      </c>
      <c r="K336" s="17" t="s">
        <v>11</v>
      </c>
      <c r="L336" s="55"/>
    </row>
    <row r="337" spans="1:12" ht="15.75">
      <c r="A337" s="284"/>
      <c r="B337" s="281"/>
      <c r="C337" s="45">
        <v>2019</v>
      </c>
      <c r="D337" s="46">
        <v>0</v>
      </c>
      <c r="E337" s="36">
        <v>0</v>
      </c>
      <c r="F337" s="128"/>
      <c r="G337" s="128"/>
      <c r="H337" s="128"/>
      <c r="I337" s="68">
        <v>0</v>
      </c>
      <c r="J337" s="130">
        <v>0</v>
      </c>
      <c r="K337" s="17" t="s">
        <v>11</v>
      </c>
      <c r="L337" s="55"/>
    </row>
    <row r="338" spans="1:12" ht="18" customHeight="1">
      <c r="A338" s="284"/>
      <c r="B338" s="281"/>
      <c r="C338" s="52">
        <v>2020</v>
      </c>
      <c r="D338" s="46">
        <v>0</v>
      </c>
      <c r="E338" s="36">
        <v>0</v>
      </c>
      <c r="F338" s="128"/>
      <c r="G338" s="128"/>
      <c r="H338" s="128"/>
      <c r="I338" s="68">
        <v>0</v>
      </c>
      <c r="J338" s="130">
        <v>0</v>
      </c>
      <c r="K338" s="17" t="s">
        <v>11</v>
      </c>
      <c r="L338" s="55"/>
    </row>
    <row r="339" spans="1:12" ht="19.5" customHeight="1">
      <c r="A339" s="284"/>
      <c r="B339" s="281"/>
      <c r="C339" s="52">
        <v>2021</v>
      </c>
      <c r="D339" s="46">
        <v>0</v>
      </c>
      <c r="E339" s="36">
        <v>0</v>
      </c>
      <c r="F339" s="128"/>
      <c r="G339" s="128"/>
      <c r="H339" s="128"/>
      <c r="I339" s="68">
        <v>0</v>
      </c>
      <c r="J339" s="130">
        <v>0</v>
      </c>
      <c r="K339" s="17" t="s">
        <v>11</v>
      </c>
      <c r="L339" s="55"/>
    </row>
    <row r="340" spans="1:12" ht="19.5" customHeight="1">
      <c r="A340" s="284"/>
      <c r="B340" s="281"/>
      <c r="C340" s="52">
        <v>2022</v>
      </c>
      <c r="D340" s="46">
        <v>0</v>
      </c>
      <c r="E340" s="36">
        <v>0</v>
      </c>
      <c r="F340" s="128"/>
      <c r="G340" s="128"/>
      <c r="H340" s="128"/>
      <c r="I340" s="68">
        <v>0</v>
      </c>
      <c r="J340" s="130">
        <v>0</v>
      </c>
      <c r="K340" s="17" t="s">
        <v>11</v>
      </c>
      <c r="L340" s="55"/>
    </row>
    <row r="341" spans="1:12" ht="18.75" customHeight="1">
      <c r="A341" s="285"/>
      <c r="B341" s="282"/>
      <c r="C341" s="52">
        <v>2023</v>
      </c>
      <c r="D341" s="46">
        <v>0</v>
      </c>
      <c r="E341" s="36">
        <v>0</v>
      </c>
      <c r="F341" s="128"/>
      <c r="G341" s="128"/>
      <c r="H341" s="128"/>
      <c r="I341" s="68">
        <v>0</v>
      </c>
      <c r="J341" s="130">
        <v>0</v>
      </c>
      <c r="K341" s="17" t="s">
        <v>11</v>
      </c>
      <c r="L341" s="55"/>
    </row>
    <row r="342" spans="1:12" ht="15.75">
      <c r="A342" s="283" t="s">
        <v>78</v>
      </c>
      <c r="B342" s="280" t="s">
        <v>87</v>
      </c>
      <c r="C342" s="45">
        <v>2017</v>
      </c>
      <c r="D342" s="67">
        <v>144.00933000000001</v>
      </c>
      <c r="E342" s="36">
        <v>0</v>
      </c>
      <c r="F342" s="128"/>
      <c r="G342" s="128"/>
      <c r="H342" s="128"/>
      <c r="I342" s="69">
        <v>144.00933000000001</v>
      </c>
      <c r="J342" s="130">
        <v>0</v>
      </c>
      <c r="K342" s="17" t="s">
        <v>11</v>
      </c>
      <c r="L342" s="55"/>
    </row>
    <row r="343" spans="1:12" ht="15.75">
      <c r="A343" s="284"/>
      <c r="B343" s="281"/>
      <c r="C343" s="45">
        <v>2018</v>
      </c>
      <c r="D343" s="46">
        <v>0</v>
      </c>
      <c r="E343" s="36">
        <v>0</v>
      </c>
      <c r="F343" s="128"/>
      <c r="G343" s="128"/>
      <c r="H343" s="128"/>
      <c r="I343" s="68">
        <v>0</v>
      </c>
      <c r="J343" s="130">
        <v>0</v>
      </c>
      <c r="K343" s="17" t="s">
        <v>11</v>
      </c>
      <c r="L343" s="55"/>
    </row>
    <row r="344" spans="1:12" ht="15.75">
      <c r="A344" s="284"/>
      <c r="B344" s="281"/>
      <c r="C344" s="45">
        <v>2019</v>
      </c>
      <c r="D344" s="46">
        <v>0</v>
      </c>
      <c r="E344" s="36">
        <v>0</v>
      </c>
      <c r="F344" s="128"/>
      <c r="G344" s="128"/>
      <c r="H344" s="128"/>
      <c r="I344" s="68">
        <v>0</v>
      </c>
      <c r="J344" s="130">
        <v>0</v>
      </c>
      <c r="K344" s="17" t="s">
        <v>11</v>
      </c>
      <c r="L344" s="55"/>
    </row>
    <row r="345" spans="1:12" ht="14.25" customHeight="1">
      <c r="A345" s="284"/>
      <c r="B345" s="281"/>
      <c r="C345" s="52">
        <v>2020</v>
      </c>
      <c r="D345" s="46">
        <v>0</v>
      </c>
      <c r="E345" s="36">
        <v>0</v>
      </c>
      <c r="F345" s="128"/>
      <c r="G345" s="128"/>
      <c r="H345" s="128"/>
      <c r="I345" s="68">
        <v>0</v>
      </c>
      <c r="J345" s="130">
        <v>0</v>
      </c>
      <c r="K345" s="17" t="s">
        <v>11</v>
      </c>
      <c r="L345" s="55"/>
    </row>
    <row r="346" spans="1:12" ht="14.25" customHeight="1">
      <c r="A346" s="284"/>
      <c r="B346" s="281"/>
      <c r="C346" s="52">
        <v>2021</v>
      </c>
      <c r="D346" s="46">
        <v>0</v>
      </c>
      <c r="E346" s="36">
        <v>0</v>
      </c>
      <c r="F346" s="128"/>
      <c r="G346" s="128"/>
      <c r="H346" s="128"/>
      <c r="I346" s="68">
        <v>0</v>
      </c>
      <c r="J346" s="130">
        <v>0</v>
      </c>
      <c r="K346" s="17" t="s">
        <v>11</v>
      </c>
      <c r="L346" s="55"/>
    </row>
    <row r="347" spans="1:12" ht="14.25" customHeight="1">
      <c r="A347" s="284"/>
      <c r="B347" s="281"/>
      <c r="C347" s="52">
        <v>2022</v>
      </c>
      <c r="D347" s="46">
        <v>0</v>
      </c>
      <c r="E347" s="36">
        <v>0</v>
      </c>
      <c r="F347" s="128"/>
      <c r="G347" s="128"/>
      <c r="H347" s="128"/>
      <c r="I347" s="68">
        <v>0</v>
      </c>
      <c r="J347" s="130">
        <v>0</v>
      </c>
      <c r="K347" s="17" t="s">
        <v>11</v>
      </c>
      <c r="L347" s="55"/>
    </row>
    <row r="348" spans="1:12" ht="14.25" customHeight="1">
      <c r="A348" s="285"/>
      <c r="B348" s="282"/>
      <c r="C348" s="52">
        <v>2023</v>
      </c>
      <c r="D348" s="46">
        <v>0</v>
      </c>
      <c r="E348" s="36">
        <v>0</v>
      </c>
      <c r="F348" s="128"/>
      <c r="G348" s="128"/>
      <c r="H348" s="128"/>
      <c r="I348" s="68">
        <v>0</v>
      </c>
      <c r="J348" s="130">
        <v>0</v>
      </c>
      <c r="K348" s="17" t="s">
        <v>11</v>
      </c>
      <c r="L348" s="55"/>
    </row>
    <row r="349" spans="1:12" ht="15.75">
      <c r="A349" s="283" t="s">
        <v>79</v>
      </c>
      <c r="B349" s="288" t="s">
        <v>119</v>
      </c>
      <c r="C349" s="45">
        <v>2017</v>
      </c>
      <c r="D349" s="46">
        <v>0</v>
      </c>
      <c r="E349" s="36">
        <v>0</v>
      </c>
      <c r="F349" s="128"/>
      <c r="G349" s="128"/>
      <c r="H349" s="128"/>
      <c r="I349" s="68">
        <v>0</v>
      </c>
      <c r="J349" s="130">
        <v>0</v>
      </c>
      <c r="K349" s="32" t="s">
        <v>30</v>
      </c>
      <c r="L349" s="55"/>
    </row>
    <row r="350" spans="1:12" ht="15.75">
      <c r="A350" s="284"/>
      <c r="B350" s="289"/>
      <c r="C350" s="45">
        <v>2018</v>
      </c>
      <c r="D350" s="46">
        <v>0</v>
      </c>
      <c r="E350" s="36">
        <v>0</v>
      </c>
      <c r="F350" s="128"/>
      <c r="G350" s="128"/>
      <c r="H350" s="128"/>
      <c r="I350" s="68">
        <v>0</v>
      </c>
      <c r="J350" s="130">
        <v>0</v>
      </c>
      <c r="K350" s="32" t="s">
        <v>30</v>
      </c>
      <c r="L350" s="55"/>
    </row>
    <row r="351" spans="1:12" ht="15.75">
      <c r="A351" s="284"/>
      <c r="B351" s="289"/>
      <c r="C351" s="45">
        <v>2019</v>
      </c>
      <c r="D351" s="46">
        <v>0</v>
      </c>
      <c r="E351" s="36">
        <v>0</v>
      </c>
      <c r="F351" s="128"/>
      <c r="G351" s="128"/>
      <c r="H351" s="128"/>
      <c r="I351" s="68">
        <v>0</v>
      </c>
      <c r="J351" s="130">
        <v>0</v>
      </c>
      <c r="K351" s="32" t="s">
        <v>30</v>
      </c>
      <c r="L351" s="55"/>
    </row>
    <row r="352" spans="1:12" ht="15.75">
      <c r="A352" s="284"/>
      <c r="B352" s="289"/>
      <c r="C352" s="52">
        <v>2020</v>
      </c>
      <c r="D352" s="46">
        <v>0</v>
      </c>
      <c r="E352" s="36">
        <v>0</v>
      </c>
      <c r="F352" s="128"/>
      <c r="G352" s="128"/>
      <c r="H352" s="128"/>
      <c r="I352" s="68">
        <v>0</v>
      </c>
      <c r="J352" s="130">
        <v>0</v>
      </c>
      <c r="K352" s="32" t="s">
        <v>30</v>
      </c>
      <c r="L352" s="55"/>
    </row>
    <row r="353" spans="1:12" ht="15.75">
      <c r="A353" s="284"/>
      <c r="B353" s="289"/>
      <c r="C353" s="52">
        <v>2021</v>
      </c>
      <c r="D353" s="46">
        <v>5</v>
      </c>
      <c r="E353" s="36">
        <v>0</v>
      </c>
      <c r="F353" s="128"/>
      <c r="G353" s="128"/>
      <c r="H353" s="128"/>
      <c r="I353" s="68">
        <v>5</v>
      </c>
      <c r="J353" s="130">
        <v>0</v>
      </c>
      <c r="K353" s="32" t="s">
        <v>30</v>
      </c>
      <c r="L353" s="55"/>
    </row>
    <row r="354" spans="1:12" ht="15.75">
      <c r="A354" s="284"/>
      <c r="B354" s="289"/>
      <c r="C354" s="52">
        <v>2022</v>
      </c>
      <c r="D354" s="46">
        <v>5</v>
      </c>
      <c r="E354" s="36">
        <v>0</v>
      </c>
      <c r="F354" s="128"/>
      <c r="G354" s="128"/>
      <c r="H354" s="128"/>
      <c r="I354" s="68">
        <v>5</v>
      </c>
      <c r="J354" s="130">
        <v>0</v>
      </c>
      <c r="K354" s="32" t="s">
        <v>30</v>
      </c>
      <c r="L354" s="55"/>
    </row>
    <row r="355" spans="1:12" ht="15.75">
      <c r="A355" s="285"/>
      <c r="B355" s="290"/>
      <c r="C355" s="52">
        <v>2023</v>
      </c>
      <c r="D355" s="46">
        <v>5</v>
      </c>
      <c r="E355" s="36">
        <v>0</v>
      </c>
      <c r="F355" s="128"/>
      <c r="G355" s="128"/>
      <c r="H355" s="128"/>
      <c r="I355" s="68">
        <v>5</v>
      </c>
      <c r="J355" s="130">
        <v>0</v>
      </c>
      <c r="K355" s="32" t="s">
        <v>30</v>
      </c>
      <c r="L355" s="55"/>
    </row>
    <row r="356" spans="1:12" ht="15.75">
      <c r="A356" s="283" t="s">
        <v>80</v>
      </c>
      <c r="B356" s="280" t="s">
        <v>86</v>
      </c>
      <c r="C356" s="45">
        <v>2017</v>
      </c>
      <c r="D356" s="46">
        <v>0</v>
      </c>
      <c r="E356" s="36">
        <v>0</v>
      </c>
      <c r="F356" s="128"/>
      <c r="G356" s="128"/>
      <c r="H356" s="128"/>
      <c r="I356" s="68">
        <v>0</v>
      </c>
      <c r="J356" s="130">
        <v>0</v>
      </c>
      <c r="K356" s="32" t="s">
        <v>30</v>
      </c>
      <c r="L356" s="55"/>
    </row>
    <row r="357" spans="1:12" ht="15.75">
      <c r="A357" s="284"/>
      <c r="B357" s="281"/>
      <c r="C357" s="45">
        <v>2018</v>
      </c>
      <c r="D357" s="46">
        <v>0</v>
      </c>
      <c r="E357" s="36">
        <v>0</v>
      </c>
      <c r="F357" s="128"/>
      <c r="G357" s="128"/>
      <c r="H357" s="128"/>
      <c r="I357" s="68">
        <v>0</v>
      </c>
      <c r="J357" s="130">
        <v>0</v>
      </c>
      <c r="K357" s="32" t="s">
        <v>30</v>
      </c>
      <c r="L357" s="55"/>
    </row>
    <row r="358" spans="1:12" ht="15.75">
      <c r="A358" s="284"/>
      <c r="B358" s="281"/>
      <c r="C358" s="45">
        <v>2019</v>
      </c>
      <c r="D358" s="46">
        <v>0</v>
      </c>
      <c r="E358" s="36">
        <v>0</v>
      </c>
      <c r="F358" s="128"/>
      <c r="G358" s="128"/>
      <c r="H358" s="128"/>
      <c r="I358" s="68">
        <v>0</v>
      </c>
      <c r="J358" s="130">
        <v>0</v>
      </c>
      <c r="K358" s="32" t="s">
        <v>30</v>
      </c>
      <c r="L358" s="55"/>
    </row>
    <row r="359" spans="1:12" ht="15.75">
      <c r="A359" s="284"/>
      <c r="B359" s="281"/>
      <c r="C359" s="52">
        <v>2020</v>
      </c>
      <c r="D359" s="46">
        <v>0</v>
      </c>
      <c r="E359" s="36">
        <v>0</v>
      </c>
      <c r="F359" s="128"/>
      <c r="G359" s="128"/>
      <c r="H359" s="128"/>
      <c r="I359" s="68">
        <v>0</v>
      </c>
      <c r="J359" s="130">
        <v>0</v>
      </c>
      <c r="K359" s="32" t="s">
        <v>30</v>
      </c>
      <c r="L359" s="55"/>
    </row>
    <row r="360" spans="1:12" ht="15.75">
      <c r="A360" s="284"/>
      <c r="B360" s="281"/>
      <c r="C360" s="52">
        <v>2021</v>
      </c>
      <c r="D360" s="46">
        <v>0</v>
      </c>
      <c r="E360" s="36">
        <v>0</v>
      </c>
      <c r="F360" s="128"/>
      <c r="G360" s="128"/>
      <c r="H360" s="128"/>
      <c r="I360" s="68">
        <v>0</v>
      </c>
      <c r="J360" s="130">
        <v>0</v>
      </c>
      <c r="K360" s="32" t="s">
        <v>30</v>
      </c>
      <c r="L360" s="55"/>
    </row>
    <row r="361" spans="1:12" ht="15.75">
      <c r="A361" s="284"/>
      <c r="B361" s="281"/>
      <c r="C361" s="52">
        <v>2022</v>
      </c>
      <c r="D361" s="46">
        <v>0</v>
      </c>
      <c r="E361" s="36">
        <v>0</v>
      </c>
      <c r="F361" s="128"/>
      <c r="G361" s="128"/>
      <c r="H361" s="128"/>
      <c r="I361" s="68">
        <v>0</v>
      </c>
      <c r="J361" s="130">
        <v>0</v>
      </c>
      <c r="K361" s="32" t="s">
        <v>30</v>
      </c>
      <c r="L361" s="55"/>
    </row>
    <row r="362" spans="1:12" ht="15.75">
      <c r="A362" s="285"/>
      <c r="B362" s="282"/>
      <c r="C362" s="52">
        <v>2023</v>
      </c>
      <c r="D362" s="46">
        <v>0</v>
      </c>
      <c r="E362" s="36">
        <v>0</v>
      </c>
      <c r="F362" s="128"/>
      <c r="G362" s="128"/>
      <c r="H362" s="128"/>
      <c r="I362" s="68">
        <v>0</v>
      </c>
      <c r="J362" s="130">
        <v>0</v>
      </c>
      <c r="K362" s="32" t="s">
        <v>30</v>
      </c>
      <c r="L362" s="55"/>
    </row>
    <row r="363" spans="1:12" ht="15.75">
      <c r="A363" s="283" t="s">
        <v>81</v>
      </c>
      <c r="B363" s="288" t="s">
        <v>85</v>
      </c>
      <c r="C363" s="45">
        <v>2017</v>
      </c>
      <c r="D363" s="46">
        <v>0</v>
      </c>
      <c r="E363" s="36">
        <v>0</v>
      </c>
      <c r="F363" s="128"/>
      <c r="G363" s="128"/>
      <c r="H363" s="128"/>
      <c r="I363" s="68">
        <v>0</v>
      </c>
      <c r="J363" s="130">
        <v>0</v>
      </c>
      <c r="K363" s="32" t="s">
        <v>30</v>
      </c>
      <c r="L363" s="55"/>
    </row>
    <row r="364" spans="1:12" ht="15.75">
      <c r="A364" s="284"/>
      <c r="B364" s="289"/>
      <c r="C364" s="45">
        <v>2018</v>
      </c>
      <c r="D364" s="46">
        <v>45</v>
      </c>
      <c r="E364" s="36">
        <v>0</v>
      </c>
      <c r="F364" s="128"/>
      <c r="G364" s="128"/>
      <c r="H364" s="128"/>
      <c r="I364" s="68">
        <v>45</v>
      </c>
      <c r="J364" s="130">
        <v>0</v>
      </c>
      <c r="K364" s="32" t="s">
        <v>30</v>
      </c>
      <c r="L364" s="55"/>
    </row>
    <row r="365" spans="1:12" ht="15.75">
      <c r="A365" s="284"/>
      <c r="B365" s="289"/>
      <c r="C365" s="45">
        <v>2019</v>
      </c>
      <c r="D365" s="46">
        <v>0</v>
      </c>
      <c r="E365" s="36">
        <v>0</v>
      </c>
      <c r="F365" s="128"/>
      <c r="G365" s="128"/>
      <c r="H365" s="128"/>
      <c r="I365" s="68">
        <v>0</v>
      </c>
      <c r="J365" s="130">
        <v>0</v>
      </c>
      <c r="K365" s="32" t="s">
        <v>30</v>
      </c>
      <c r="L365" s="55"/>
    </row>
    <row r="366" spans="1:12" ht="15.75">
      <c r="A366" s="284"/>
      <c r="B366" s="289"/>
      <c r="C366" s="52">
        <v>2020</v>
      </c>
      <c r="D366" s="46">
        <v>0</v>
      </c>
      <c r="E366" s="36">
        <v>0</v>
      </c>
      <c r="F366" s="128"/>
      <c r="G366" s="128"/>
      <c r="H366" s="128"/>
      <c r="I366" s="68">
        <v>0</v>
      </c>
      <c r="J366" s="130">
        <v>0</v>
      </c>
      <c r="K366" s="32" t="s">
        <v>30</v>
      </c>
      <c r="L366" s="55"/>
    </row>
    <row r="367" spans="1:12" ht="15.75">
      <c r="A367" s="284"/>
      <c r="B367" s="289"/>
      <c r="C367" s="52">
        <v>2021</v>
      </c>
      <c r="D367" s="46">
        <v>0</v>
      </c>
      <c r="E367" s="36">
        <v>0</v>
      </c>
      <c r="F367" s="128"/>
      <c r="G367" s="128"/>
      <c r="H367" s="128"/>
      <c r="I367" s="68">
        <v>0</v>
      </c>
      <c r="J367" s="130">
        <v>0</v>
      </c>
      <c r="K367" s="32" t="s">
        <v>30</v>
      </c>
      <c r="L367" s="55"/>
    </row>
    <row r="368" spans="1:12" ht="15.75">
      <c r="A368" s="284"/>
      <c r="B368" s="289"/>
      <c r="C368" s="52">
        <v>2022</v>
      </c>
      <c r="D368" s="46">
        <v>0</v>
      </c>
      <c r="E368" s="36">
        <v>0</v>
      </c>
      <c r="F368" s="128"/>
      <c r="G368" s="128"/>
      <c r="H368" s="128"/>
      <c r="I368" s="68">
        <v>0</v>
      </c>
      <c r="J368" s="130">
        <v>0</v>
      </c>
      <c r="K368" s="32" t="s">
        <v>30</v>
      </c>
      <c r="L368" s="55"/>
    </row>
    <row r="369" spans="1:12" ht="15.75">
      <c r="A369" s="285"/>
      <c r="B369" s="290"/>
      <c r="C369" s="52">
        <v>2023</v>
      </c>
      <c r="D369" s="46">
        <v>0</v>
      </c>
      <c r="E369" s="36">
        <v>0</v>
      </c>
      <c r="F369" s="128"/>
      <c r="G369" s="128"/>
      <c r="H369" s="128"/>
      <c r="I369" s="68">
        <v>0</v>
      </c>
      <c r="J369" s="130">
        <v>0</v>
      </c>
      <c r="K369" s="32" t="s">
        <v>30</v>
      </c>
      <c r="L369" s="55"/>
    </row>
    <row r="370" spans="1:12" ht="18" customHeight="1">
      <c r="A370" s="283" t="s">
        <v>82</v>
      </c>
      <c r="B370" s="280" t="s">
        <v>84</v>
      </c>
      <c r="C370" s="45">
        <v>2017</v>
      </c>
      <c r="D370" s="46">
        <v>0</v>
      </c>
      <c r="E370" s="36">
        <v>0</v>
      </c>
      <c r="F370" s="128"/>
      <c r="G370" s="128"/>
      <c r="H370" s="128"/>
      <c r="I370" s="68">
        <v>0</v>
      </c>
      <c r="J370" s="130">
        <v>0</v>
      </c>
      <c r="K370" s="17" t="s">
        <v>11</v>
      </c>
      <c r="L370" s="55"/>
    </row>
    <row r="371" spans="1:12" ht="15.75" customHeight="1">
      <c r="A371" s="284"/>
      <c r="B371" s="281"/>
      <c r="C371" s="29">
        <v>2018</v>
      </c>
      <c r="D371" s="67">
        <v>451.82803999999999</v>
      </c>
      <c r="E371" s="111">
        <v>0</v>
      </c>
      <c r="F371" s="128"/>
      <c r="G371" s="128"/>
      <c r="H371" s="128"/>
      <c r="I371" s="69">
        <v>451.82803999999999</v>
      </c>
      <c r="J371" s="130">
        <v>0</v>
      </c>
      <c r="K371" s="113" t="s">
        <v>49</v>
      </c>
      <c r="L371" s="55"/>
    </row>
    <row r="372" spans="1:12" ht="15.75">
      <c r="A372" s="284"/>
      <c r="B372" s="281"/>
      <c r="C372" s="45">
        <v>2019</v>
      </c>
      <c r="D372" s="46">
        <v>0</v>
      </c>
      <c r="E372" s="36">
        <v>0</v>
      </c>
      <c r="F372" s="128"/>
      <c r="G372" s="128"/>
      <c r="H372" s="128"/>
      <c r="I372" s="68">
        <v>0</v>
      </c>
      <c r="J372" s="130">
        <v>0</v>
      </c>
      <c r="K372" s="17" t="s">
        <v>11</v>
      </c>
      <c r="L372" s="55"/>
    </row>
    <row r="373" spans="1:12" ht="15.75">
      <c r="A373" s="284"/>
      <c r="B373" s="281"/>
      <c r="C373" s="52">
        <v>2020</v>
      </c>
      <c r="D373" s="46">
        <v>0</v>
      </c>
      <c r="E373" s="36">
        <v>0</v>
      </c>
      <c r="F373" s="128"/>
      <c r="G373" s="128"/>
      <c r="H373" s="128"/>
      <c r="I373" s="68">
        <v>0</v>
      </c>
      <c r="J373" s="130">
        <v>0</v>
      </c>
      <c r="K373" s="17" t="s">
        <v>11</v>
      </c>
      <c r="L373" s="55"/>
    </row>
    <row r="374" spans="1:12" ht="15.75">
      <c r="A374" s="284"/>
      <c r="B374" s="281"/>
      <c r="C374" s="52">
        <v>2021</v>
      </c>
      <c r="D374" s="46">
        <v>0</v>
      </c>
      <c r="E374" s="36">
        <v>0</v>
      </c>
      <c r="F374" s="128"/>
      <c r="G374" s="128"/>
      <c r="H374" s="128"/>
      <c r="I374" s="68">
        <v>0</v>
      </c>
      <c r="J374" s="130">
        <v>0</v>
      </c>
      <c r="K374" s="17" t="s">
        <v>11</v>
      </c>
      <c r="L374" s="55"/>
    </row>
    <row r="375" spans="1:12" ht="15.75">
      <c r="A375" s="284"/>
      <c r="B375" s="281"/>
      <c r="C375" s="52">
        <v>2022</v>
      </c>
      <c r="D375" s="46">
        <v>0</v>
      </c>
      <c r="E375" s="36">
        <v>0</v>
      </c>
      <c r="F375" s="128"/>
      <c r="G375" s="128"/>
      <c r="H375" s="128"/>
      <c r="I375" s="68">
        <v>0</v>
      </c>
      <c r="J375" s="130">
        <v>0</v>
      </c>
      <c r="K375" s="17" t="s">
        <v>11</v>
      </c>
      <c r="L375" s="55"/>
    </row>
    <row r="376" spans="1:12" ht="15.75">
      <c r="A376" s="285"/>
      <c r="B376" s="282"/>
      <c r="C376" s="52">
        <v>2023</v>
      </c>
      <c r="D376" s="46">
        <v>0</v>
      </c>
      <c r="E376" s="36">
        <v>0</v>
      </c>
      <c r="F376" s="128"/>
      <c r="G376" s="128"/>
      <c r="H376" s="128"/>
      <c r="I376" s="68">
        <v>0</v>
      </c>
      <c r="J376" s="130">
        <v>0</v>
      </c>
      <c r="K376" s="17" t="s">
        <v>11</v>
      </c>
      <c r="L376" s="55"/>
    </row>
    <row r="377" spans="1:12" ht="18" customHeight="1">
      <c r="A377" s="283" t="s">
        <v>83</v>
      </c>
      <c r="B377" s="280" t="s">
        <v>208</v>
      </c>
      <c r="C377" s="45">
        <v>2017</v>
      </c>
      <c r="D377" s="46">
        <v>0</v>
      </c>
      <c r="E377" s="36">
        <v>0</v>
      </c>
      <c r="F377" s="128"/>
      <c r="G377" s="128"/>
      <c r="H377" s="128"/>
      <c r="I377" s="68">
        <v>0</v>
      </c>
      <c r="J377" s="130">
        <v>0</v>
      </c>
      <c r="K377" s="32" t="s">
        <v>30</v>
      </c>
      <c r="L377" s="55"/>
    </row>
    <row r="378" spans="1:12" ht="15.75" customHeight="1">
      <c r="A378" s="284"/>
      <c r="B378" s="281"/>
      <c r="C378" s="45">
        <v>2018</v>
      </c>
      <c r="D378" s="46">
        <v>26.108000000000001</v>
      </c>
      <c r="E378" s="36">
        <v>0</v>
      </c>
      <c r="F378" s="128"/>
      <c r="G378" s="128"/>
      <c r="H378" s="128"/>
      <c r="I378" s="68">
        <v>26.108000000000001</v>
      </c>
      <c r="J378" s="130">
        <v>0</v>
      </c>
      <c r="K378" s="32" t="s">
        <v>30</v>
      </c>
      <c r="L378" s="55"/>
    </row>
    <row r="379" spans="1:12" ht="18" customHeight="1">
      <c r="A379" s="284"/>
      <c r="B379" s="281"/>
      <c r="C379" s="45">
        <v>2019</v>
      </c>
      <c r="D379" s="46">
        <v>0</v>
      </c>
      <c r="E379" s="36">
        <v>0</v>
      </c>
      <c r="F379" s="128"/>
      <c r="G379" s="128"/>
      <c r="H379" s="128"/>
      <c r="I379" s="68">
        <v>0</v>
      </c>
      <c r="J379" s="130">
        <v>0</v>
      </c>
      <c r="K379" s="32" t="s">
        <v>30</v>
      </c>
      <c r="L379" s="55"/>
    </row>
    <row r="380" spans="1:12" ht="17.25" customHeight="1">
      <c r="A380" s="284"/>
      <c r="B380" s="281"/>
      <c r="C380" s="52">
        <v>2020</v>
      </c>
      <c r="D380" s="67">
        <v>4023.0880000000002</v>
      </c>
      <c r="E380" s="36">
        <v>0</v>
      </c>
      <c r="F380" s="128"/>
      <c r="G380" s="128"/>
      <c r="H380" s="128"/>
      <c r="I380" s="69">
        <v>4023.0880000000002</v>
      </c>
      <c r="J380" s="130">
        <v>0</v>
      </c>
      <c r="K380" s="17" t="s">
        <v>11</v>
      </c>
      <c r="L380" s="55"/>
    </row>
    <row r="381" spans="1:12" ht="20.25" customHeight="1">
      <c r="A381" s="284"/>
      <c r="B381" s="281"/>
      <c r="C381" s="52">
        <v>2021</v>
      </c>
      <c r="D381" s="46">
        <v>0</v>
      </c>
      <c r="E381" s="36">
        <v>0</v>
      </c>
      <c r="F381" s="128"/>
      <c r="G381" s="128"/>
      <c r="H381" s="128"/>
      <c r="I381" s="68">
        <v>0</v>
      </c>
      <c r="J381" s="130">
        <v>0</v>
      </c>
      <c r="K381" s="32" t="s">
        <v>30</v>
      </c>
      <c r="L381" s="55"/>
    </row>
    <row r="382" spans="1:12" ht="20.25" customHeight="1">
      <c r="A382" s="284"/>
      <c r="B382" s="281"/>
      <c r="C382" s="271">
        <v>2022</v>
      </c>
      <c r="D382" s="46">
        <v>0</v>
      </c>
      <c r="E382" s="111">
        <v>0</v>
      </c>
      <c r="F382" s="272"/>
      <c r="G382" s="272"/>
      <c r="H382" s="272"/>
      <c r="I382" s="68">
        <v>0</v>
      </c>
      <c r="J382" s="134">
        <v>0</v>
      </c>
      <c r="K382" s="112" t="s">
        <v>30</v>
      </c>
      <c r="L382" s="55"/>
    </row>
    <row r="383" spans="1:12" ht="189.75" customHeight="1">
      <c r="A383" s="285"/>
      <c r="B383" s="282"/>
      <c r="C383" s="271">
        <v>2023</v>
      </c>
      <c r="D383" s="46">
        <v>0</v>
      </c>
      <c r="E383" s="111">
        <v>0</v>
      </c>
      <c r="F383" s="272"/>
      <c r="G383" s="272"/>
      <c r="H383" s="272"/>
      <c r="I383" s="68">
        <v>0</v>
      </c>
      <c r="J383" s="134">
        <v>0</v>
      </c>
      <c r="K383" s="112" t="s">
        <v>30</v>
      </c>
      <c r="L383" s="55"/>
    </row>
    <row r="384" spans="1:12" ht="18" customHeight="1">
      <c r="A384" s="283" t="s">
        <v>124</v>
      </c>
      <c r="B384" s="280" t="s">
        <v>174</v>
      </c>
      <c r="C384" s="45">
        <v>2017</v>
      </c>
      <c r="D384" s="46">
        <v>0</v>
      </c>
      <c r="E384" s="36">
        <v>0</v>
      </c>
      <c r="F384" s="128"/>
      <c r="G384" s="128"/>
      <c r="H384" s="128"/>
      <c r="I384" s="68">
        <v>0</v>
      </c>
      <c r="J384" s="130">
        <v>0</v>
      </c>
      <c r="K384" s="32" t="s">
        <v>30</v>
      </c>
      <c r="L384" s="351" t="s">
        <v>125</v>
      </c>
    </row>
    <row r="385" spans="1:12" ht="18" customHeight="1">
      <c r="A385" s="284"/>
      <c r="B385" s="281"/>
      <c r="C385" s="45">
        <v>2018</v>
      </c>
      <c r="D385" s="46">
        <v>99.8</v>
      </c>
      <c r="E385" s="36">
        <v>0</v>
      </c>
      <c r="F385" s="128"/>
      <c r="G385" s="128"/>
      <c r="H385" s="128"/>
      <c r="I385" s="68">
        <v>99.8</v>
      </c>
      <c r="J385" s="130">
        <v>0</v>
      </c>
      <c r="K385" s="32" t="s">
        <v>30</v>
      </c>
      <c r="L385" s="319"/>
    </row>
    <row r="386" spans="1:12" ht="18" customHeight="1">
      <c r="A386" s="284"/>
      <c r="B386" s="281"/>
      <c r="C386" s="306">
        <v>2019</v>
      </c>
      <c r="D386" s="46">
        <v>15</v>
      </c>
      <c r="E386" s="36">
        <v>0</v>
      </c>
      <c r="F386" s="128"/>
      <c r="G386" s="128"/>
      <c r="H386" s="128"/>
      <c r="I386" s="68">
        <v>15</v>
      </c>
      <c r="J386" s="130">
        <v>0</v>
      </c>
      <c r="K386" s="17" t="s">
        <v>11</v>
      </c>
      <c r="L386" s="319"/>
    </row>
    <row r="387" spans="1:12" ht="18.75" customHeight="1">
      <c r="A387" s="284"/>
      <c r="B387" s="281"/>
      <c r="C387" s="307"/>
      <c r="D387" s="46">
        <v>0</v>
      </c>
      <c r="E387" s="36">
        <v>0</v>
      </c>
      <c r="F387" s="128"/>
      <c r="G387" s="128"/>
      <c r="H387" s="128"/>
      <c r="I387" s="68">
        <v>0</v>
      </c>
      <c r="J387" s="130">
        <v>0</v>
      </c>
      <c r="K387" s="32" t="s">
        <v>30</v>
      </c>
      <c r="L387" s="319"/>
    </row>
    <row r="388" spans="1:12" ht="18.75" customHeight="1">
      <c r="A388" s="284"/>
      <c r="B388" s="281"/>
      <c r="C388" s="52">
        <v>2020</v>
      </c>
      <c r="D388" s="46">
        <v>0</v>
      </c>
      <c r="E388" s="36">
        <v>0</v>
      </c>
      <c r="F388" s="128"/>
      <c r="G388" s="128"/>
      <c r="H388" s="128"/>
      <c r="I388" s="68">
        <v>0</v>
      </c>
      <c r="J388" s="130">
        <v>0</v>
      </c>
      <c r="K388" s="32" t="s">
        <v>30</v>
      </c>
      <c r="L388" s="319"/>
    </row>
    <row r="389" spans="1:12" ht="18.75" customHeight="1">
      <c r="A389" s="284"/>
      <c r="B389" s="281"/>
      <c r="C389" s="52">
        <v>2021</v>
      </c>
      <c r="D389" s="46">
        <v>0</v>
      </c>
      <c r="E389" s="36">
        <v>0</v>
      </c>
      <c r="F389" s="128"/>
      <c r="G389" s="128"/>
      <c r="H389" s="128"/>
      <c r="I389" s="68">
        <v>0</v>
      </c>
      <c r="J389" s="130">
        <v>0</v>
      </c>
      <c r="K389" s="32" t="s">
        <v>30</v>
      </c>
      <c r="L389" s="319"/>
    </row>
    <row r="390" spans="1:12" ht="18.75" customHeight="1">
      <c r="A390" s="284"/>
      <c r="B390" s="281"/>
      <c r="C390" s="52">
        <v>2022</v>
      </c>
      <c r="D390" s="46">
        <v>0</v>
      </c>
      <c r="E390" s="36">
        <v>0</v>
      </c>
      <c r="F390" s="128"/>
      <c r="G390" s="128"/>
      <c r="H390" s="128"/>
      <c r="I390" s="68">
        <v>0</v>
      </c>
      <c r="J390" s="130">
        <v>0</v>
      </c>
      <c r="K390" s="32" t="s">
        <v>30</v>
      </c>
      <c r="L390" s="319"/>
    </row>
    <row r="391" spans="1:12" ht="18.75" customHeight="1">
      <c r="A391" s="285"/>
      <c r="B391" s="282"/>
      <c r="C391" s="52">
        <v>2023</v>
      </c>
      <c r="D391" s="46">
        <v>0</v>
      </c>
      <c r="E391" s="36">
        <v>0</v>
      </c>
      <c r="F391" s="128"/>
      <c r="G391" s="128"/>
      <c r="H391" s="128"/>
      <c r="I391" s="68">
        <v>0</v>
      </c>
      <c r="J391" s="130">
        <v>0</v>
      </c>
      <c r="K391" s="32" t="s">
        <v>30</v>
      </c>
      <c r="L391" s="320"/>
    </row>
    <row r="392" spans="1:12" ht="18" customHeight="1">
      <c r="A392" s="283" t="s">
        <v>173</v>
      </c>
      <c r="B392" s="280" t="s">
        <v>175</v>
      </c>
      <c r="C392" s="45">
        <v>2017</v>
      </c>
      <c r="D392" s="46">
        <v>0</v>
      </c>
      <c r="E392" s="36">
        <v>0</v>
      </c>
      <c r="F392" s="128"/>
      <c r="G392" s="128"/>
      <c r="H392" s="128"/>
      <c r="I392" s="68">
        <v>0</v>
      </c>
      <c r="J392" s="130">
        <v>0</v>
      </c>
      <c r="K392" s="32" t="s">
        <v>30</v>
      </c>
      <c r="L392" s="351" t="s">
        <v>125</v>
      </c>
    </row>
    <row r="393" spans="1:12" ht="16.5" customHeight="1">
      <c r="A393" s="284"/>
      <c r="B393" s="281"/>
      <c r="C393" s="45">
        <v>2018</v>
      </c>
      <c r="D393" s="46">
        <v>0</v>
      </c>
      <c r="E393" s="36">
        <v>0</v>
      </c>
      <c r="F393" s="128"/>
      <c r="G393" s="128"/>
      <c r="H393" s="128"/>
      <c r="I393" s="68">
        <v>0</v>
      </c>
      <c r="J393" s="130">
        <v>0</v>
      </c>
      <c r="K393" s="32" t="s">
        <v>30</v>
      </c>
      <c r="L393" s="319"/>
    </row>
    <row r="394" spans="1:12" ht="18.75" customHeight="1">
      <c r="A394" s="284"/>
      <c r="B394" s="281"/>
      <c r="C394" s="45">
        <v>2019</v>
      </c>
      <c r="D394" s="46">
        <v>99.9</v>
      </c>
      <c r="E394" s="36">
        <v>0</v>
      </c>
      <c r="F394" s="128"/>
      <c r="G394" s="128"/>
      <c r="H394" s="128"/>
      <c r="I394" s="68">
        <v>99.9</v>
      </c>
      <c r="J394" s="130">
        <v>0</v>
      </c>
      <c r="K394" s="32" t="s">
        <v>30</v>
      </c>
      <c r="L394" s="319"/>
    </row>
    <row r="395" spans="1:12" ht="18.75" customHeight="1">
      <c r="A395" s="284"/>
      <c r="B395" s="281"/>
      <c r="C395" s="52">
        <v>2020</v>
      </c>
      <c r="D395" s="46">
        <v>0</v>
      </c>
      <c r="E395" s="36">
        <v>0</v>
      </c>
      <c r="F395" s="128"/>
      <c r="G395" s="128"/>
      <c r="H395" s="128"/>
      <c r="I395" s="68">
        <v>0</v>
      </c>
      <c r="J395" s="130">
        <v>0</v>
      </c>
      <c r="K395" s="32" t="s">
        <v>30</v>
      </c>
      <c r="L395" s="319"/>
    </row>
    <row r="396" spans="1:12" ht="20.25" customHeight="1">
      <c r="A396" s="284"/>
      <c r="B396" s="281"/>
      <c r="C396" s="52">
        <v>2021</v>
      </c>
      <c r="D396" s="46">
        <v>0</v>
      </c>
      <c r="E396" s="36">
        <v>0</v>
      </c>
      <c r="F396" s="128"/>
      <c r="G396" s="128"/>
      <c r="H396" s="128"/>
      <c r="I396" s="68">
        <v>0</v>
      </c>
      <c r="J396" s="130">
        <v>0</v>
      </c>
      <c r="K396" s="32" t="s">
        <v>30</v>
      </c>
      <c r="L396" s="319"/>
    </row>
    <row r="397" spans="1:12" ht="20.25" customHeight="1">
      <c r="A397" s="284"/>
      <c r="B397" s="281"/>
      <c r="C397" s="52">
        <v>2022</v>
      </c>
      <c r="D397" s="46">
        <v>0</v>
      </c>
      <c r="E397" s="36">
        <v>0</v>
      </c>
      <c r="F397" s="128"/>
      <c r="G397" s="128"/>
      <c r="H397" s="128"/>
      <c r="I397" s="68">
        <v>0</v>
      </c>
      <c r="J397" s="130">
        <v>0</v>
      </c>
      <c r="K397" s="32" t="s">
        <v>30</v>
      </c>
      <c r="L397" s="319"/>
    </row>
    <row r="398" spans="1:12" ht="20.25" customHeight="1">
      <c r="A398" s="284"/>
      <c r="B398" s="282"/>
      <c r="C398" s="52">
        <v>2023</v>
      </c>
      <c r="D398" s="46">
        <v>0</v>
      </c>
      <c r="E398" s="36">
        <v>0</v>
      </c>
      <c r="F398" s="128"/>
      <c r="G398" s="128"/>
      <c r="H398" s="128"/>
      <c r="I398" s="68">
        <v>0</v>
      </c>
      <c r="J398" s="130">
        <v>0</v>
      </c>
      <c r="K398" s="32" t="s">
        <v>30</v>
      </c>
      <c r="L398" s="320"/>
    </row>
    <row r="399" spans="1:12" ht="20.25" customHeight="1">
      <c r="A399" s="317" t="s">
        <v>176</v>
      </c>
      <c r="B399" s="280" t="s">
        <v>177</v>
      </c>
      <c r="C399" s="45">
        <v>2017</v>
      </c>
      <c r="D399" s="46">
        <v>0</v>
      </c>
      <c r="E399" s="36">
        <v>0</v>
      </c>
      <c r="F399" s="128"/>
      <c r="G399" s="128"/>
      <c r="H399" s="128"/>
      <c r="I399" s="68">
        <v>0</v>
      </c>
      <c r="J399" s="130">
        <v>0</v>
      </c>
      <c r="K399" s="17" t="s">
        <v>11</v>
      </c>
      <c r="L399" s="351" t="s">
        <v>178</v>
      </c>
    </row>
    <row r="400" spans="1:12" ht="20.25" customHeight="1">
      <c r="A400" s="317"/>
      <c r="B400" s="281"/>
      <c r="C400" s="45">
        <v>2018</v>
      </c>
      <c r="D400" s="46">
        <v>0</v>
      </c>
      <c r="E400" s="36">
        <v>0</v>
      </c>
      <c r="F400" s="128"/>
      <c r="G400" s="128"/>
      <c r="H400" s="128"/>
      <c r="I400" s="68">
        <v>0</v>
      </c>
      <c r="J400" s="130">
        <v>0</v>
      </c>
      <c r="K400" s="17" t="s">
        <v>11</v>
      </c>
      <c r="L400" s="319"/>
    </row>
    <row r="401" spans="1:12" ht="20.25" customHeight="1">
      <c r="A401" s="317"/>
      <c r="B401" s="281"/>
      <c r="C401" s="45">
        <v>2019</v>
      </c>
      <c r="D401" s="67">
        <v>791.62435000000005</v>
      </c>
      <c r="E401" s="36">
        <v>0</v>
      </c>
      <c r="F401" s="128"/>
      <c r="G401" s="128"/>
      <c r="H401" s="128"/>
      <c r="I401" s="69">
        <v>791.62435000000005</v>
      </c>
      <c r="J401" s="130">
        <v>0</v>
      </c>
      <c r="K401" s="17" t="s">
        <v>11</v>
      </c>
      <c r="L401" s="319"/>
    </row>
    <row r="402" spans="1:12" ht="20.25" customHeight="1">
      <c r="A402" s="317"/>
      <c r="B402" s="281"/>
      <c r="C402" s="52">
        <v>2020</v>
      </c>
      <c r="D402" s="46">
        <v>0</v>
      </c>
      <c r="E402" s="36">
        <v>0</v>
      </c>
      <c r="F402" s="128"/>
      <c r="G402" s="128"/>
      <c r="H402" s="128"/>
      <c r="I402" s="68">
        <v>0</v>
      </c>
      <c r="J402" s="130">
        <v>0</v>
      </c>
      <c r="K402" s="17" t="s">
        <v>11</v>
      </c>
      <c r="L402" s="319"/>
    </row>
    <row r="403" spans="1:12" ht="20.25" customHeight="1">
      <c r="A403" s="317"/>
      <c r="B403" s="281"/>
      <c r="C403" s="52">
        <v>2021</v>
      </c>
      <c r="D403" s="46">
        <v>0</v>
      </c>
      <c r="E403" s="36">
        <v>0</v>
      </c>
      <c r="F403" s="128"/>
      <c r="G403" s="128"/>
      <c r="H403" s="128"/>
      <c r="I403" s="68">
        <v>0</v>
      </c>
      <c r="J403" s="130">
        <v>0</v>
      </c>
      <c r="K403" s="17" t="s">
        <v>11</v>
      </c>
      <c r="L403" s="319"/>
    </row>
    <row r="404" spans="1:12" ht="20.25" customHeight="1">
      <c r="A404" s="317"/>
      <c r="B404" s="281"/>
      <c r="C404" s="52">
        <v>2022</v>
      </c>
      <c r="D404" s="46">
        <v>0</v>
      </c>
      <c r="E404" s="36">
        <v>0</v>
      </c>
      <c r="F404" s="128"/>
      <c r="G404" s="128"/>
      <c r="H404" s="128"/>
      <c r="I404" s="68">
        <v>0</v>
      </c>
      <c r="J404" s="130">
        <v>0</v>
      </c>
      <c r="K404" s="17" t="s">
        <v>11</v>
      </c>
      <c r="L404" s="319"/>
    </row>
    <row r="405" spans="1:12" ht="20.25" customHeight="1">
      <c r="A405" s="318"/>
      <c r="B405" s="282"/>
      <c r="C405" s="52">
        <v>2023</v>
      </c>
      <c r="D405" s="46">
        <v>0</v>
      </c>
      <c r="E405" s="36">
        <v>0</v>
      </c>
      <c r="F405" s="128"/>
      <c r="G405" s="128"/>
      <c r="H405" s="128"/>
      <c r="I405" s="68">
        <v>0</v>
      </c>
      <c r="J405" s="130">
        <v>0</v>
      </c>
      <c r="K405" s="17" t="s">
        <v>11</v>
      </c>
      <c r="L405" s="320"/>
    </row>
    <row r="406" spans="1:12" ht="20.25" customHeight="1">
      <c r="A406" s="316" t="s">
        <v>197</v>
      </c>
      <c r="B406" s="280" t="s">
        <v>200</v>
      </c>
      <c r="C406" s="45">
        <v>2017</v>
      </c>
      <c r="D406" s="46">
        <v>0</v>
      </c>
      <c r="E406" s="36">
        <v>0</v>
      </c>
      <c r="F406" s="128"/>
      <c r="G406" s="128"/>
      <c r="H406" s="128"/>
      <c r="I406" s="68">
        <v>0</v>
      </c>
      <c r="J406" s="130">
        <v>0</v>
      </c>
      <c r="K406" s="17" t="s">
        <v>11</v>
      </c>
      <c r="L406" s="267"/>
    </row>
    <row r="407" spans="1:12" ht="20.25" customHeight="1">
      <c r="A407" s="317"/>
      <c r="B407" s="308"/>
      <c r="C407" s="45">
        <v>2018</v>
      </c>
      <c r="D407" s="46">
        <v>0</v>
      </c>
      <c r="E407" s="36">
        <v>0</v>
      </c>
      <c r="F407" s="128"/>
      <c r="G407" s="128"/>
      <c r="H407" s="128"/>
      <c r="I407" s="68">
        <v>0</v>
      </c>
      <c r="J407" s="130">
        <v>0</v>
      </c>
      <c r="K407" s="17" t="s">
        <v>11</v>
      </c>
      <c r="L407" s="267"/>
    </row>
    <row r="408" spans="1:12" ht="20.25" customHeight="1">
      <c r="A408" s="317"/>
      <c r="B408" s="308"/>
      <c r="C408" s="45">
        <v>2019</v>
      </c>
      <c r="D408" s="46">
        <v>0</v>
      </c>
      <c r="E408" s="36">
        <v>0</v>
      </c>
      <c r="F408" s="128"/>
      <c r="G408" s="128"/>
      <c r="H408" s="128"/>
      <c r="I408" s="68">
        <v>0</v>
      </c>
      <c r="J408" s="130">
        <v>0</v>
      </c>
      <c r="K408" s="17" t="s">
        <v>11</v>
      </c>
      <c r="L408" s="267"/>
    </row>
    <row r="409" spans="1:12" ht="20.25" customHeight="1">
      <c r="A409" s="317"/>
      <c r="B409" s="308"/>
      <c r="C409" s="392">
        <v>2020</v>
      </c>
      <c r="D409" s="67">
        <v>3631.6114499999999</v>
      </c>
      <c r="E409" s="36">
        <v>0</v>
      </c>
      <c r="F409" s="128"/>
      <c r="G409" s="128"/>
      <c r="H409" s="128"/>
      <c r="I409" s="69">
        <v>3631.6114499999999</v>
      </c>
      <c r="J409" s="130">
        <v>0</v>
      </c>
      <c r="K409" s="17" t="s">
        <v>11</v>
      </c>
      <c r="L409" s="267"/>
    </row>
    <row r="410" spans="1:12" ht="20.25" customHeight="1">
      <c r="A410" s="317"/>
      <c r="B410" s="308"/>
      <c r="C410" s="393"/>
      <c r="D410" s="67">
        <v>2221.9746</v>
      </c>
      <c r="E410" s="36">
        <v>0</v>
      </c>
      <c r="F410" s="128"/>
      <c r="G410" s="128"/>
      <c r="H410" s="128"/>
      <c r="I410" s="69">
        <v>2221.9746</v>
      </c>
      <c r="J410" s="130">
        <v>0</v>
      </c>
      <c r="K410" s="17" t="s">
        <v>196</v>
      </c>
      <c r="L410" s="267"/>
    </row>
    <row r="411" spans="1:12" ht="20.25" customHeight="1">
      <c r="A411" s="317"/>
      <c r="B411" s="308"/>
      <c r="C411" s="394"/>
      <c r="D411" s="46">
        <v>60</v>
      </c>
      <c r="E411" s="36">
        <v>0</v>
      </c>
      <c r="F411" s="128"/>
      <c r="G411" s="128"/>
      <c r="H411" s="128"/>
      <c r="I411" s="68">
        <v>60</v>
      </c>
      <c r="J411" s="130">
        <v>0</v>
      </c>
      <c r="K411" s="32" t="s">
        <v>30</v>
      </c>
      <c r="L411" s="267"/>
    </row>
    <row r="412" spans="1:12" ht="20.25" customHeight="1">
      <c r="A412" s="317"/>
      <c r="B412" s="308"/>
      <c r="C412" s="52">
        <v>2021</v>
      </c>
      <c r="D412" s="46">
        <v>3963.0650000000001</v>
      </c>
      <c r="E412" s="36">
        <v>0</v>
      </c>
      <c r="F412" s="128"/>
      <c r="G412" s="128"/>
      <c r="H412" s="128"/>
      <c r="I412" s="68">
        <v>3963.0650000000001</v>
      </c>
      <c r="J412" s="130">
        <v>0</v>
      </c>
      <c r="K412" s="17" t="s">
        <v>11</v>
      </c>
      <c r="L412" s="267"/>
    </row>
    <row r="413" spans="1:12" ht="20.25" customHeight="1">
      <c r="A413" s="317"/>
      <c r="B413" s="308"/>
      <c r="C413" s="271">
        <v>2022</v>
      </c>
      <c r="D413" s="46">
        <v>0</v>
      </c>
      <c r="E413" s="111">
        <v>0</v>
      </c>
      <c r="F413" s="272"/>
      <c r="G413" s="272"/>
      <c r="H413" s="272"/>
      <c r="I413" s="68">
        <v>0</v>
      </c>
      <c r="J413" s="134">
        <v>0</v>
      </c>
      <c r="K413" s="201" t="s">
        <v>11</v>
      </c>
      <c r="L413" s="274"/>
    </row>
    <row r="414" spans="1:12" ht="141" customHeight="1">
      <c r="A414" s="318"/>
      <c r="B414" s="309"/>
      <c r="C414" s="271">
        <v>2023</v>
      </c>
      <c r="D414" s="46">
        <v>0</v>
      </c>
      <c r="E414" s="111">
        <v>0</v>
      </c>
      <c r="F414" s="272"/>
      <c r="G414" s="272"/>
      <c r="H414" s="272"/>
      <c r="I414" s="68">
        <v>0</v>
      </c>
      <c r="J414" s="134">
        <v>0</v>
      </c>
      <c r="K414" s="201" t="s">
        <v>11</v>
      </c>
      <c r="L414" s="267"/>
    </row>
    <row r="415" spans="1:12" ht="18" customHeight="1">
      <c r="A415" s="283" t="s">
        <v>199</v>
      </c>
      <c r="B415" s="355" t="s">
        <v>198</v>
      </c>
      <c r="C415" s="45">
        <v>2017</v>
      </c>
      <c r="D415" s="46">
        <v>0</v>
      </c>
      <c r="E415" s="36">
        <v>0</v>
      </c>
      <c r="F415" s="128"/>
      <c r="G415" s="128"/>
      <c r="H415" s="128"/>
      <c r="I415" s="68">
        <v>0</v>
      </c>
      <c r="J415" s="130">
        <v>0</v>
      </c>
      <c r="K415" s="17" t="s">
        <v>11</v>
      </c>
      <c r="L415" s="319" t="s">
        <v>195</v>
      </c>
    </row>
    <row r="416" spans="1:12" ht="16.5" customHeight="1">
      <c r="A416" s="284"/>
      <c r="B416" s="356"/>
      <c r="C416" s="45">
        <v>2018</v>
      </c>
      <c r="D416" s="46">
        <v>0</v>
      </c>
      <c r="E416" s="36">
        <v>0</v>
      </c>
      <c r="F416" s="128"/>
      <c r="G416" s="128"/>
      <c r="H416" s="128"/>
      <c r="I416" s="68">
        <v>0</v>
      </c>
      <c r="J416" s="130">
        <v>0</v>
      </c>
      <c r="K416" s="17" t="s">
        <v>11</v>
      </c>
      <c r="L416" s="319"/>
    </row>
    <row r="417" spans="1:12" ht="18.75" customHeight="1">
      <c r="A417" s="284"/>
      <c r="B417" s="356"/>
      <c r="C417" s="45">
        <v>2019</v>
      </c>
      <c r="D417" s="46">
        <v>0</v>
      </c>
      <c r="E417" s="36">
        <v>0</v>
      </c>
      <c r="F417" s="128"/>
      <c r="G417" s="128"/>
      <c r="H417" s="128"/>
      <c r="I417" s="68">
        <v>0</v>
      </c>
      <c r="J417" s="130">
        <v>0</v>
      </c>
      <c r="K417" s="17" t="s">
        <v>11</v>
      </c>
      <c r="L417" s="319"/>
    </row>
    <row r="418" spans="1:12" ht="18.75" customHeight="1">
      <c r="A418" s="284"/>
      <c r="B418" s="356"/>
      <c r="C418" s="268">
        <v>2020</v>
      </c>
      <c r="D418" s="46">
        <v>0</v>
      </c>
      <c r="E418" s="36">
        <v>0</v>
      </c>
      <c r="F418" s="128"/>
      <c r="G418" s="128"/>
      <c r="H418" s="128"/>
      <c r="I418" s="68">
        <v>0</v>
      </c>
      <c r="J418" s="130">
        <v>0</v>
      </c>
      <c r="K418" s="32" t="s">
        <v>30</v>
      </c>
      <c r="L418" s="319"/>
    </row>
    <row r="419" spans="1:12" ht="21.75" customHeight="1">
      <c r="A419" s="284"/>
      <c r="B419" s="356"/>
      <c r="C419" s="52">
        <v>2021</v>
      </c>
      <c r="D419" s="46">
        <v>0</v>
      </c>
      <c r="E419" s="36">
        <v>0</v>
      </c>
      <c r="F419" s="128"/>
      <c r="G419" s="128"/>
      <c r="H419" s="128"/>
      <c r="I419" s="68">
        <v>0</v>
      </c>
      <c r="J419" s="130">
        <v>0</v>
      </c>
      <c r="K419" s="17" t="s">
        <v>11</v>
      </c>
      <c r="L419" s="319"/>
    </row>
    <row r="420" spans="1:12" ht="21.75" customHeight="1">
      <c r="A420" s="284"/>
      <c r="B420" s="356"/>
      <c r="C420" s="271">
        <v>2022</v>
      </c>
      <c r="D420" s="46">
        <v>0</v>
      </c>
      <c r="E420" s="36">
        <v>0</v>
      </c>
      <c r="F420" s="128"/>
      <c r="G420" s="128"/>
      <c r="H420" s="128"/>
      <c r="I420" s="68">
        <v>0</v>
      </c>
      <c r="J420" s="130">
        <v>0</v>
      </c>
      <c r="K420" s="17" t="s">
        <v>11</v>
      </c>
      <c r="L420" s="319"/>
    </row>
    <row r="421" spans="1:12" ht="25.5" customHeight="1">
      <c r="A421" s="284"/>
      <c r="B421" s="357"/>
      <c r="C421" s="271">
        <v>2023</v>
      </c>
      <c r="D421" s="46">
        <v>0</v>
      </c>
      <c r="E421" s="36">
        <v>0</v>
      </c>
      <c r="F421" s="128"/>
      <c r="G421" s="128"/>
      <c r="H421" s="128"/>
      <c r="I421" s="68">
        <v>0</v>
      </c>
      <c r="J421" s="130">
        <v>0</v>
      </c>
      <c r="K421" s="17" t="s">
        <v>11</v>
      </c>
      <c r="L421" s="320"/>
    </row>
    <row r="422" spans="1:12" ht="31.5">
      <c r="A422" s="43"/>
      <c r="B422" s="91" t="s">
        <v>120</v>
      </c>
      <c r="C422" s="92"/>
      <c r="D422" s="93">
        <f>D263+D264+D265+D266+D267+D268+D269+D270+D271+D272+D273+D274+D275+D276+D277+D278+D279+D280+D281+D282+D283+D284+D285+D286+D287+D288+D289+D290+D291+D292+D293+D294+D295+D296+D297+D298+D299+D300+D301+D302+D303+D304+D305+D306+D307+D308+D309+D310+D311+D312+D313+D314+D315+D316+D317+D318+D319+D320+D321+D322+D323+D324+D325+D326+D327+D328+D329+D330+D331+D332+D333+D334+D335+D336+D337+D338+D339+D340+D341+D342+D343+D344+D345+D346+D347+D348+D349+D350+D351+D352+D353+D354+D355+D356+D357+D358+D359+D360+D361+D362+D363+D364+D365+D366+-D367+D368+D369+D370+D371+D372+D373+D374+D375+D376+D377+D378+D379+D380+D381+D382+D383+D384+D385+D386+D387+D388+D389+D390+D391+D392+D393+D394+D395+D396+D397+D398+D399+D400+D401+D402+D403+D404+D405+D406+D407+D408+D409+D410+D411+D412+D413+D414+D415+-D416+D417+D418+D419+D420+D421</f>
        <v>59617.406649999997</v>
      </c>
      <c r="E422" s="200">
        <v>0</v>
      </c>
      <c r="F422" s="126"/>
      <c r="G422" s="126"/>
      <c r="H422" s="126"/>
      <c r="I422" s="93">
        <f>I263+I264+I265+I266+I267+I268+I269+I270+I271+I272+I273+I274+I275+I276+I277+I278+I279+I280+I281+I282+I283+I284+I285+I286+I287+I288+I289+I290+I291+I292+I293+I294+I295+I296+I297+I298+I299+I300+I301+I302+I303+I304+I305+I306+I307+I308+I309+I310+I311+I312+I313+I314+I315+I316+I317+I318+I319+I320+I321+I322+I323+I324+I325+I326+I327+I328+I329+I330+I331+I332+I333+I334+I335+I336+I337+I338+I339+I340+I341+I342+I343+I344+I345+I346+I347+I348+I349+I350+I351+I352+I353+I354+I355+I356+I357+I358+I359+I360+I361+I362+I363+I364+I365+I366+I367+I368+I369+I370+I371+I372+I373+I374+I375+I376+I377+I378+I379+I380+I381+I382+I383+I384+I385+I386+I387+I388+I389+I390+I391+I392+I393+I394+I395+I396+I397+I398+I399+I400+I401+I402+I403+I404+I405+I406+I407+I408+I409+I410+I411+I412+I413+I414+I415+I416+I417+I418+I419+I420+I421</f>
        <v>59617.406649999997</v>
      </c>
      <c r="J422" s="200">
        <v>0</v>
      </c>
      <c r="K422" s="94"/>
      <c r="L422" s="206"/>
    </row>
    <row r="423" spans="1:12" ht="41.25" customHeight="1">
      <c r="A423" s="313"/>
      <c r="B423" s="110">
        <v>2017</v>
      </c>
      <c r="C423" s="117"/>
      <c r="D423" s="74">
        <f>D263+D272+D279+D286+D293+D300+D307+D314+D321+D328+D335+D342+D349+D356+D363+D370+D377+D384+D392+D399+D406+D415</f>
        <v>6918.1421399999999</v>
      </c>
      <c r="E423" s="127">
        <v>0</v>
      </c>
      <c r="F423" s="128"/>
      <c r="G423" s="128"/>
      <c r="H423" s="128"/>
      <c r="I423" s="74">
        <f>I263+I272+I279+I286+I293+I300+I307+I314+I321+I328+I335+I342+I349+I356+I363+I370</f>
        <v>6918.1421399999999</v>
      </c>
      <c r="J423" s="127">
        <v>0</v>
      </c>
      <c r="K423" s="73"/>
      <c r="L423" s="206"/>
    </row>
    <row r="424" spans="1:12" ht="15.75">
      <c r="A424" s="314"/>
      <c r="B424" s="110">
        <v>2018</v>
      </c>
      <c r="C424" s="55"/>
      <c r="D424" s="74">
        <f>D264+D265+D273+D280+D287+D294+D301+D308+D315+D322+D329+D336+D343+D350+D357+D364+D371+D378+D385+D393+D400+D407+D416</f>
        <v>6844.9860400000007</v>
      </c>
      <c r="E424" s="127">
        <v>0</v>
      </c>
      <c r="F424" s="128"/>
      <c r="G424" s="128"/>
      <c r="H424" s="128"/>
      <c r="I424" s="74">
        <f>I264+I265+I273+I280+I287+I294+I301+I308+I315+I322+I329+I336+I343+I350+I357+I364+I371+I378+I385+I393+I400+I407+I416</f>
        <v>6844.9860400000007</v>
      </c>
      <c r="J424" s="127">
        <v>0</v>
      </c>
      <c r="K424" s="175"/>
      <c r="L424" s="207"/>
    </row>
    <row r="425" spans="1:12" ht="15.75">
      <c r="A425" s="314"/>
      <c r="B425" s="110">
        <v>2019</v>
      </c>
      <c r="C425" s="55"/>
      <c r="D425" s="74">
        <f>D266+D267+D274+D274+D281+D288+D288+D295+D302+D309+D316+D323+D330+D337+D344+D351+D358+D365+D372+D379+D386+D387+D394+D401+D408+D417</f>
        <v>7399.78</v>
      </c>
      <c r="E425" s="127">
        <v>0</v>
      </c>
      <c r="F425" s="128"/>
      <c r="G425" s="128"/>
      <c r="H425" s="128"/>
      <c r="I425" s="74">
        <f>I266+I267+I274+I274+I281+I288+I288+I295+I302+I309+I316+I323+I330+I337+I344+I351+I358+I365+I372+I379+I386+I387+I394+I401+I408+I417</f>
        <v>7399.78</v>
      </c>
      <c r="J425" s="127">
        <v>0</v>
      </c>
      <c r="K425" s="175"/>
      <c r="L425" s="207"/>
    </row>
    <row r="426" spans="1:12" ht="15.75">
      <c r="A426" s="314"/>
      <c r="B426" s="110">
        <v>2020</v>
      </c>
      <c r="C426" s="176"/>
      <c r="D426" s="74">
        <f>D268+D275+D282+D289+D296+D303+D310+D317+D324+D331+D338+D345+D352+D359+D366+D373+D380+D388+D395+D402+D409+D410+D411+D418</f>
        <v>16311.43347</v>
      </c>
      <c r="E426" s="127">
        <v>0</v>
      </c>
      <c r="F426" s="128"/>
      <c r="G426" s="128"/>
      <c r="H426" s="128"/>
      <c r="I426" s="74">
        <f>I268+I275+I282+I289+I296+I303+I310+I317+I324+I331+I338+I345+I352+I359+I366+I373+I380+I388+I395+I402+I409+I410+I411+I418</f>
        <v>16311.43347</v>
      </c>
      <c r="J426" s="127">
        <v>0</v>
      </c>
      <c r="K426" s="175"/>
      <c r="L426" s="54"/>
    </row>
    <row r="427" spans="1:12" ht="17.25" customHeight="1">
      <c r="A427" s="314"/>
      <c r="B427" s="110">
        <v>2021</v>
      </c>
      <c r="C427" s="176"/>
      <c r="D427" s="99">
        <f>D269+D276+D283+D290+D297+D304+D311+D318+D325+D332+D339+D346+D353+D360+D367+D374+D381+D389+D396+D403+D412+D419</f>
        <v>10023.065000000001</v>
      </c>
      <c r="E427" s="127">
        <v>0</v>
      </c>
      <c r="F427" s="128"/>
      <c r="G427" s="128"/>
      <c r="H427" s="128"/>
      <c r="I427" s="99">
        <f>I269+I276+I283+I290+I297+I304+I311+I318+I325+I332+I339+I346+I353+I360+I367+I374+I381+I389+I396+I403+I412+I419</f>
        <v>10023.065000000001</v>
      </c>
      <c r="J427" s="127">
        <v>0</v>
      </c>
      <c r="K427" s="175"/>
      <c r="L427" s="54"/>
    </row>
    <row r="428" spans="1:12" ht="17.25" customHeight="1">
      <c r="A428" s="314"/>
      <c r="B428" s="110">
        <v>2022</v>
      </c>
      <c r="C428" s="176"/>
      <c r="D428" s="99">
        <f>D270+D277+D283+D291+D298+D305+D312+D319+D326+D333+D340+D347+D354+D361+D368+D382</f>
        <v>6060</v>
      </c>
      <c r="E428" s="127">
        <v>0</v>
      </c>
      <c r="F428" s="128"/>
      <c r="G428" s="128"/>
      <c r="H428" s="128"/>
      <c r="I428" s="99">
        <f>I270+I277+I283+I291+I298+I305+I312+I319+I326+I333+I340+I347+I354+I361+I368+I382</f>
        <v>6060</v>
      </c>
      <c r="J428" s="127">
        <v>0</v>
      </c>
      <c r="K428" s="175"/>
      <c r="L428" s="54"/>
    </row>
    <row r="429" spans="1:12" ht="15.75" customHeight="1">
      <c r="A429" s="315"/>
      <c r="B429" s="110">
        <v>2023</v>
      </c>
      <c r="C429" s="176"/>
      <c r="D429" s="99">
        <f>D271+D278+D285+D292+D299+D306+D313+D320+D327+D334+D341+D348+D355+D362+D369+D383</f>
        <v>6060</v>
      </c>
      <c r="E429" s="127">
        <v>0</v>
      </c>
      <c r="F429" s="128"/>
      <c r="G429" s="128"/>
      <c r="H429" s="128"/>
      <c r="I429" s="99">
        <f>I271+I278+I285+I292+I299+I306+I313+I320+I327+I334+I341+I348+I355+I362+I369+I383</f>
        <v>6060</v>
      </c>
      <c r="J429" s="127">
        <v>0</v>
      </c>
      <c r="K429" s="175"/>
      <c r="L429" s="54"/>
    </row>
    <row r="430" spans="1:12" ht="15.75" customHeight="1">
      <c r="A430" s="44"/>
      <c r="B430" s="310" t="s">
        <v>45</v>
      </c>
      <c r="C430" s="311"/>
      <c r="D430" s="311"/>
      <c r="E430" s="311"/>
      <c r="F430" s="311"/>
      <c r="G430" s="311"/>
      <c r="H430" s="311"/>
      <c r="I430" s="311"/>
      <c r="J430" s="311"/>
      <c r="K430" s="311"/>
      <c r="L430" s="312"/>
    </row>
    <row r="431" spans="1:12" ht="15.75">
      <c r="A431" s="283" t="s">
        <v>1</v>
      </c>
      <c r="B431" s="280" t="s">
        <v>118</v>
      </c>
      <c r="C431" s="117">
        <v>2017</v>
      </c>
      <c r="D431" s="129">
        <v>1483.7059999999999</v>
      </c>
      <c r="E431" s="130">
        <v>0</v>
      </c>
      <c r="F431" s="131"/>
      <c r="G431" s="132"/>
      <c r="H431" s="132"/>
      <c r="I431" s="133">
        <v>1483.7059999999999</v>
      </c>
      <c r="J431" s="130">
        <v>0</v>
      </c>
      <c r="K431" s="32" t="s">
        <v>30</v>
      </c>
      <c r="L431" s="55"/>
    </row>
    <row r="432" spans="1:12" ht="15.75">
      <c r="A432" s="284"/>
      <c r="B432" s="281"/>
      <c r="C432" s="117">
        <v>2018</v>
      </c>
      <c r="D432" s="129">
        <v>1649.806</v>
      </c>
      <c r="E432" s="130">
        <v>0</v>
      </c>
      <c r="F432" s="132"/>
      <c r="G432" s="132"/>
      <c r="H432" s="132"/>
      <c r="I432" s="133">
        <v>1649.806</v>
      </c>
      <c r="J432" s="130">
        <v>0</v>
      </c>
      <c r="K432" s="32" t="s">
        <v>30</v>
      </c>
      <c r="L432" s="55"/>
    </row>
    <row r="433" spans="1:12" ht="15.75">
      <c r="A433" s="284"/>
      <c r="B433" s="281"/>
      <c r="C433" s="117">
        <v>2019</v>
      </c>
      <c r="D433" s="129">
        <v>1710.9929999999999</v>
      </c>
      <c r="E433" s="130">
        <v>0</v>
      </c>
      <c r="F433" s="177"/>
      <c r="G433" s="177"/>
      <c r="H433" s="177"/>
      <c r="I433" s="133">
        <v>1710.9929999999999</v>
      </c>
      <c r="J433" s="130">
        <v>0</v>
      </c>
      <c r="K433" s="32" t="s">
        <v>30</v>
      </c>
      <c r="L433" s="55"/>
    </row>
    <row r="434" spans="1:12" ht="15.75">
      <c r="A434" s="284"/>
      <c r="B434" s="281"/>
      <c r="C434" s="178">
        <v>2020</v>
      </c>
      <c r="D434" s="129">
        <v>1700.4643900000001</v>
      </c>
      <c r="E434" s="134">
        <v>0</v>
      </c>
      <c r="F434" s="179"/>
      <c r="G434" s="179"/>
      <c r="H434" s="179"/>
      <c r="I434" s="133">
        <v>1700.4643900000001</v>
      </c>
      <c r="J434" s="130">
        <v>0</v>
      </c>
      <c r="K434" s="112" t="s">
        <v>30</v>
      </c>
      <c r="L434" s="55"/>
    </row>
    <row r="435" spans="1:12" ht="15.75">
      <c r="A435" s="284"/>
      <c r="B435" s="281"/>
      <c r="C435" s="178">
        <v>2021</v>
      </c>
      <c r="D435" s="129">
        <v>1838.403</v>
      </c>
      <c r="E435" s="134">
        <v>0</v>
      </c>
      <c r="F435" s="179"/>
      <c r="G435" s="179"/>
      <c r="H435" s="179"/>
      <c r="I435" s="133">
        <v>1838.403</v>
      </c>
      <c r="J435" s="130">
        <v>0</v>
      </c>
      <c r="K435" s="112" t="s">
        <v>30</v>
      </c>
      <c r="L435" s="55"/>
    </row>
    <row r="436" spans="1:12" ht="15.75">
      <c r="A436" s="284"/>
      <c r="B436" s="281"/>
      <c r="C436" s="178">
        <v>2022</v>
      </c>
      <c r="D436" s="129">
        <v>1838.403</v>
      </c>
      <c r="E436" s="134">
        <v>0</v>
      </c>
      <c r="F436" s="179"/>
      <c r="G436" s="179"/>
      <c r="H436" s="179"/>
      <c r="I436" s="133">
        <v>1838.403</v>
      </c>
      <c r="J436" s="130">
        <v>0</v>
      </c>
      <c r="K436" s="112" t="s">
        <v>30</v>
      </c>
      <c r="L436" s="55"/>
    </row>
    <row r="437" spans="1:12" ht="15.75">
      <c r="A437" s="284"/>
      <c r="B437" s="281"/>
      <c r="C437" s="178">
        <v>2023</v>
      </c>
      <c r="D437" s="129">
        <v>1838.403</v>
      </c>
      <c r="E437" s="134">
        <v>0</v>
      </c>
      <c r="F437" s="179"/>
      <c r="G437" s="179"/>
      <c r="H437" s="179"/>
      <c r="I437" s="133">
        <v>1838.403</v>
      </c>
      <c r="J437" s="130">
        <v>0</v>
      </c>
      <c r="K437" s="112" t="s">
        <v>30</v>
      </c>
      <c r="L437" s="55"/>
    </row>
    <row r="438" spans="1:12" ht="15.75">
      <c r="A438" s="283" t="s">
        <v>2</v>
      </c>
      <c r="B438" s="280" t="s">
        <v>117</v>
      </c>
      <c r="C438" s="117">
        <v>2017</v>
      </c>
      <c r="D438" s="129">
        <v>441.28401000000002</v>
      </c>
      <c r="E438" s="130">
        <v>0</v>
      </c>
      <c r="F438" s="177"/>
      <c r="G438" s="177"/>
      <c r="H438" s="177"/>
      <c r="I438" s="133">
        <v>441.28401000000002</v>
      </c>
      <c r="J438" s="130">
        <v>0</v>
      </c>
      <c r="K438" s="32" t="s">
        <v>30</v>
      </c>
      <c r="L438" s="55"/>
    </row>
    <row r="439" spans="1:12" ht="15.75">
      <c r="A439" s="284"/>
      <c r="B439" s="281"/>
      <c r="C439" s="117">
        <v>2018</v>
      </c>
      <c r="D439" s="129">
        <v>492.03886999999997</v>
      </c>
      <c r="E439" s="130">
        <v>0</v>
      </c>
      <c r="F439" s="177"/>
      <c r="G439" s="177"/>
      <c r="H439" s="177"/>
      <c r="I439" s="133">
        <v>492.03886999999997</v>
      </c>
      <c r="J439" s="130">
        <v>0</v>
      </c>
      <c r="K439" s="32" t="s">
        <v>30</v>
      </c>
      <c r="L439" s="55"/>
    </row>
    <row r="440" spans="1:12" ht="15.75">
      <c r="A440" s="284"/>
      <c r="B440" s="281"/>
      <c r="C440" s="117">
        <v>2019</v>
      </c>
      <c r="D440" s="129">
        <v>511.08305999999999</v>
      </c>
      <c r="E440" s="130">
        <v>0</v>
      </c>
      <c r="F440" s="177"/>
      <c r="G440" s="177"/>
      <c r="H440" s="177"/>
      <c r="I440" s="133">
        <v>511.08305999999999</v>
      </c>
      <c r="J440" s="130">
        <v>0</v>
      </c>
      <c r="K440" s="32" t="s">
        <v>30</v>
      </c>
      <c r="L440" s="55"/>
    </row>
    <row r="441" spans="1:12" ht="15.75">
      <c r="A441" s="284"/>
      <c r="B441" s="281"/>
      <c r="C441" s="180">
        <v>2020</v>
      </c>
      <c r="D441" s="129">
        <v>503.30808999999999</v>
      </c>
      <c r="E441" s="130">
        <v>0</v>
      </c>
      <c r="F441" s="177"/>
      <c r="G441" s="177"/>
      <c r="H441" s="177"/>
      <c r="I441" s="133">
        <v>503.30808999999999</v>
      </c>
      <c r="J441" s="130">
        <v>0</v>
      </c>
      <c r="K441" s="32" t="s">
        <v>30</v>
      </c>
      <c r="L441" s="55"/>
    </row>
    <row r="442" spans="1:12" ht="15.75">
      <c r="A442" s="284"/>
      <c r="B442" s="281"/>
      <c r="C442" s="180">
        <v>2021</v>
      </c>
      <c r="D442" s="129">
        <v>555.197</v>
      </c>
      <c r="E442" s="130">
        <v>0</v>
      </c>
      <c r="F442" s="177"/>
      <c r="G442" s="177"/>
      <c r="H442" s="177"/>
      <c r="I442" s="133">
        <v>555.197</v>
      </c>
      <c r="J442" s="130">
        <v>0</v>
      </c>
      <c r="K442" s="32" t="s">
        <v>30</v>
      </c>
      <c r="L442" s="55"/>
    </row>
    <row r="443" spans="1:12" ht="15.75">
      <c r="A443" s="284"/>
      <c r="B443" s="281"/>
      <c r="C443" s="180">
        <v>2022</v>
      </c>
      <c r="D443" s="129">
        <v>555.197</v>
      </c>
      <c r="E443" s="130">
        <v>0</v>
      </c>
      <c r="F443" s="177"/>
      <c r="G443" s="177"/>
      <c r="H443" s="177"/>
      <c r="I443" s="133">
        <v>555.197</v>
      </c>
      <c r="J443" s="130">
        <v>0</v>
      </c>
      <c r="K443" s="32" t="s">
        <v>30</v>
      </c>
      <c r="L443" s="55"/>
    </row>
    <row r="444" spans="1:12" ht="15.75">
      <c r="A444" s="285"/>
      <c r="B444" s="282"/>
      <c r="C444" s="180">
        <v>2023</v>
      </c>
      <c r="D444" s="129">
        <v>555.197</v>
      </c>
      <c r="E444" s="130">
        <v>0</v>
      </c>
      <c r="F444" s="177"/>
      <c r="G444" s="177"/>
      <c r="H444" s="177"/>
      <c r="I444" s="133">
        <v>555.197</v>
      </c>
      <c r="J444" s="130">
        <v>0</v>
      </c>
      <c r="K444" s="32" t="s">
        <v>30</v>
      </c>
      <c r="L444" s="55"/>
    </row>
    <row r="445" spans="1:12" ht="31.5">
      <c r="A445" s="105" t="s">
        <v>3</v>
      </c>
      <c r="B445" s="114" t="s">
        <v>116</v>
      </c>
      <c r="C445" s="180"/>
      <c r="D445" s="135"/>
      <c r="E445" s="177"/>
      <c r="F445" s="177"/>
      <c r="G445" s="177"/>
      <c r="H445" s="177"/>
      <c r="I445" s="136"/>
      <c r="J445" s="128"/>
      <c r="K445" s="175"/>
      <c r="L445" s="55"/>
    </row>
    <row r="446" spans="1:12" ht="15.75">
      <c r="A446" s="283" t="s">
        <v>98</v>
      </c>
      <c r="B446" s="280" t="s">
        <v>115</v>
      </c>
      <c r="C446" s="117">
        <v>2017</v>
      </c>
      <c r="D446" s="135">
        <v>83.275999999999996</v>
      </c>
      <c r="E446" s="130">
        <v>0</v>
      </c>
      <c r="F446" s="177"/>
      <c r="G446" s="177"/>
      <c r="H446" s="177"/>
      <c r="I446" s="136">
        <v>83.275999999999996</v>
      </c>
      <c r="J446" s="130">
        <v>0</v>
      </c>
      <c r="K446" s="32" t="s">
        <v>30</v>
      </c>
      <c r="L446" s="55"/>
    </row>
    <row r="447" spans="1:12" ht="15.75">
      <c r="A447" s="284"/>
      <c r="B447" s="281"/>
      <c r="C447" s="117">
        <v>2018</v>
      </c>
      <c r="D447" s="212">
        <v>109.43808</v>
      </c>
      <c r="E447" s="130">
        <v>0</v>
      </c>
      <c r="F447" s="177"/>
      <c r="G447" s="177"/>
      <c r="H447" s="177"/>
      <c r="I447" s="210">
        <v>109.43808</v>
      </c>
      <c r="J447" s="130">
        <v>0</v>
      </c>
      <c r="K447" s="32" t="s">
        <v>30</v>
      </c>
      <c r="L447" s="55"/>
    </row>
    <row r="448" spans="1:12" ht="15.75">
      <c r="A448" s="284"/>
      <c r="B448" s="281"/>
      <c r="C448" s="117">
        <v>2019</v>
      </c>
      <c r="D448" s="135">
        <v>111.48844</v>
      </c>
      <c r="E448" s="130">
        <v>0</v>
      </c>
      <c r="F448" s="177"/>
      <c r="G448" s="177"/>
      <c r="H448" s="177"/>
      <c r="I448" s="136">
        <v>111.48844</v>
      </c>
      <c r="J448" s="130">
        <v>0</v>
      </c>
      <c r="K448" s="32" t="s">
        <v>30</v>
      </c>
      <c r="L448" s="55"/>
    </row>
    <row r="449" spans="1:12" ht="15.75">
      <c r="A449" s="284"/>
      <c r="B449" s="281"/>
      <c r="C449" s="180">
        <v>2020</v>
      </c>
      <c r="D449" s="212">
        <v>115.08325000000001</v>
      </c>
      <c r="E449" s="130">
        <v>0</v>
      </c>
      <c r="F449" s="177"/>
      <c r="G449" s="177"/>
      <c r="H449" s="177"/>
      <c r="I449" s="210">
        <v>115.08325000000001</v>
      </c>
      <c r="J449" s="130">
        <v>0</v>
      </c>
      <c r="K449" s="32" t="s">
        <v>30</v>
      </c>
      <c r="L449" s="55"/>
    </row>
    <row r="450" spans="1:12" ht="15.75">
      <c r="A450" s="284"/>
      <c r="B450" s="281"/>
      <c r="C450" s="180">
        <v>2021</v>
      </c>
      <c r="D450" s="137">
        <v>115.6</v>
      </c>
      <c r="E450" s="130">
        <v>0</v>
      </c>
      <c r="F450" s="177"/>
      <c r="G450" s="177"/>
      <c r="H450" s="177"/>
      <c r="I450" s="138">
        <v>115.6</v>
      </c>
      <c r="J450" s="130">
        <v>0</v>
      </c>
      <c r="K450" s="32" t="s">
        <v>30</v>
      </c>
      <c r="L450" s="55"/>
    </row>
    <row r="451" spans="1:12" ht="15.75">
      <c r="A451" s="284"/>
      <c r="B451" s="281"/>
      <c r="C451" s="180">
        <v>2022</v>
      </c>
      <c r="D451" s="137">
        <v>115.6</v>
      </c>
      <c r="E451" s="130">
        <v>0</v>
      </c>
      <c r="F451" s="177"/>
      <c r="G451" s="177"/>
      <c r="H451" s="177"/>
      <c r="I451" s="138">
        <v>115.6</v>
      </c>
      <c r="J451" s="130">
        <v>0</v>
      </c>
      <c r="K451" s="32" t="s">
        <v>30</v>
      </c>
      <c r="L451" s="55"/>
    </row>
    <row r="452" spans="1:12" ht="15.75">
      <c r="A452" s="285"/>
      <c r="B452" s="282"/>
      <c r="C452" s="180">
        <v>2023</v>
      </c>
      <c r="D452" s="137">
        <v>115.6</v>
      </c>
      <c r="E452" s="130">
        <v>0</v>
      </c>
      <c r="F452" s="177"/>
      <c r="G452" s="177"/>
      <c r="H452" s="177"/>
      <c r="I452" s="138">
        <v>115.6</v>
      </c>
      <c r="J452" s="130">
        <v>0</v>
      </c>
      <c r="K452" s="32" t="s">
        <v>30</v>
      </c>
      <c r="L452" s="55"/>
    </row>
    <row r="453" spans="1:12" ht="47.25">
      <c r="A453" s="260" t="s">
        <v>18</v>
      </c>
      <c r="B453" s="114" t="s">
        <v>114</v>
      </c>
      <c r="C453" s="180"/>
      <c r="D453" s="135"/>
      <c r="E453" s="177"/>
      <c r="F453" s="177"/>
      <c r="G453" s="177"/>
      <c r="H453" s="177"/>
      <c r="I453" s="136"/>
      <c r="J453" s="128"/>
      <c r="K453" s="175"/>
      <c r="L453" s="55"/>
    </row>
    <row r="454" spans="1:12" ht="15.75">
      <c r="A454" s="283" t="s">
        <v>150</v>
      </c>
      <c r="B454" s="280" t="s">
        <v>113</v>
      </c>
      <c r="C454" s="117">
        <v>2017</v>
      </c>
      <c r="D454" s="137">
        <v>6.39</v>
      </c>
      <c r="E454" s="130">
        <v>0</v>
      </c>
      <c r="F454" s="177"/>
      <c r="G454" s="177"/>
      <c r="H454" s="177"/>
      <c r="I454" s="138">
        <v>6.39</v>
      </c>
      <c r="J454" s="130">
        <v>0</v>
      </c>
      <c r="K454" s="32" t="s">
        <v>30</v>
      </c>
      <c r="L454" s="55"/>
    </row>
    <row r="455" spans="1:12" ht="15.75">
      <c r="A455" s="284"/>
      <c r="B455" s="281"/>
      <c r="C455" s="117">
        <v>2018</v>
      </c>
      <c r="D455" s="211">
        <v>0.28320000000000001</v>
      </c>
      <c r="E455" s="130">
        <v>0</v>
      </c>
      <c r="F455" s="177"/>
      <c r="G455" s="177"/>
      <c r="H455" s="177"/>
      <c r="I455" s="209">
        <v>0.28320000000000001</v>
      </c>
      <c r="J455" s="130">
        <v>0</v>
      </c>
      <c r="K455" s="32" t="s">
        <v>30</v>
      </c>
      <c r="L455" s="55"/>
    </row>
    <row r="456" spans="1:12" ht="15.75">
      <c r="A456" s="284"/>
      <c r="B456" s="281"/>
      <c r="C456" s="117">
        <v>2019</v>
      </c>
      <c r="D456" s="137">
        <v>3.06</v>
      </c>
      <c r="E456" s="130">
        <v>0</v>
      </c>
      <c r="F456" s="177"/>
      <c r="G456" s="177"/>
      <c r="H456" s="177"/>
      <c r="I456" s="138">
        <v>3.06</v>
      </c>
      <c r="J456" s="130">
        <v>0</v>
      </c>
      <c r="K456" s="32" t="s">
        <v>30</v>
      </c>
      <c r="L456" s="55"/>
    </row>
    <row r="457" spans="1:12" ht="15.75">
      <c r="A457" s="284"/>
      <c r="B457" s="281"/>
      <c r="C457" s="180">
        <v>2020</v>
      </c>
      <c r="D457" s="137">
        <v>0.99</v>
      </c>
      <c r="E457" s="130">
        <v>0</v>
      </c>
      <c r="F457" s="177"/>
      <c r="G457" s="177"/>
      <c r="H457" s="177"/>
      <c r="I457" s="138">
        <v>0.99</v>
      </c>
      <c r="J457" s="130">
        <v>0</v>
      </c>
      <c r="K457" s="32" t="s">
        <v>30</v>
      </c>
      <c r="L457" s="55"/>
    </row>
    <row r="458" spans="1:12" ht="15.75">
      <c r="A458" s="284"/>
      <c r="B458" s="281"/>
      <c r="C458" s="180">
        <v>2021</v>
      </c>
      <c r="D458" s="137">
        <v>5</v>
      </c>
      <c r="E458" s="130">
        <v>0</v>
      </c>
      <c r="F458" s="177"/>
      <c r="G458" s="177"/>
      <c r="H458" s="177"/>
      <c r="I458" s="138">
        <v>5</v>
      </c>
      <c r="J458" s="130">
        <v>0</v>
      </c>
      <c r="K458" s="32" t="s">
        <v>30</v>
      </c>
      <c r="L458" s="55"/>
    </row>
    <row r="459" spans="1:12" ht="15.75">
      <c r="A459" s="284"/>
      <c r="B459" s="281"/>
      <c r="C459" s="180">
        <v>2022</v>
      </c>
      <c r="D459" s="137">
        <v>5</v>
      </c>
      <c r="E459" s="130">
        <v>0</v>
      </c>
      <c r="F459" s="177"/>
      <c r="G459" s="177"/>
      <c r="H459" s="177"/>
      <c r="I459" s="138">
        <v>5</v>
      </c>
      <c r="J459" s="130">
        <v>0</v>
      </c>
      <c r="K459" s="32" t="s">
        <v>30</v>
      </c>
      <c r="L459" s="55"/>
    </row>
    <row r="460" spans="1:12" ht="15.75">
      <c r="A460" s="285"/>
      <c r="B460" s="282"/>
      <c r="C460" s="180">
        <v>2023</v>
      </c>
      <c r="D460" s="137">
        <v>5</v>
      </c>
      <c r="E460" s="130">
        <v>0</v>
      </c>
      <c r="F460" s="177"/>
      <c r="G460" s="177"/>
      <c r="H460" s="177"/>
      <c r="I460" s="138">
        <v>5</v>
      </c>
      <c r="J460" s="130">
        <v>0</v>
      </c>
      <c r="K460" s="32" t="s">
        <v>30</v>
      </c>
      <c r="L460" s="55"/>
    </row>
    <row r="461" spans="1:12" ht="15.75">
      <c r="A461" s="283" t="s">
        <v>151</v>
      </c>
      <c r="B461" s="280" t="s">
        <v>131</v>
      </c>
      <c r="C461" s="117">
        <v>2017</v>
      </c>
      <c r="D461" s="139">
        <v>133.62647999999999</v>
      </c>
      <c r="E461" s="130">
        <v>0</v>
      </c>
      <c r="F461" s="177"/>
      <c r="G461" s="177"/>
      <c r="H461" s="177"/>
      <c r="I461" s="140">
        <v>133.62647999999999</v>
      </c>
      <c r="J461" s="130">
        <v>0</v>
      </c>
      <c r="K461" s="32" t="s">
        <v>30</v>
      </c>
      <c r="L461" s="55"/>
    </row>
    <row r="462" spans="1:12" ht="15.75">
      <c r="A462" s="284"/>
      <c r="B462" s="281"/>
      <c r="C462" s="117">
        <v>2018</v>
      </c>
      <c r="D462" s="139">
        <v>133.62647999999999</v>
      </c>
      <c r="E462" s="130">
        <v>0</v>
      </c>
      <c r="F462" s="177"/>
      <c r="G462" s="177"/>
      <c r="H462" s="177"/>
      <c r="I462" s="140">
        <v>133.62647999999999</v>
      </c>
      <c r="J462" s="130">
        <v>0</v>
      </c>
      <c r="K462" s="32" t="s">
        <v>30</v>
      </c>
      <c r="L462" s="55"/>
    </row>
    <row r="463" spans="1:12" ht="15.75">
      <c r="A463" s="284"/>
      <c r="B463" s="281"/>
      <c r="C463" s="117">
        <v>2019</v>
      </c>
      <c r="D463" s="129">
        <v>135.89135999999999</v>
      </c>
      <c r="E463" s="130">
        <v>0</v>
      </c>
      <c r="F463" s="177"/>
      <c r="G463" s="177"/>
      <c r="H463" s="177"/>
      <c r="I463" s="133">
        <v>135.89135999999999</v>
      </c>
      <c r="J463" s="130">
        <v>0</v>
      </c>
      <c r="K463" s="32" t="s">
        <v>30</v>
      </c>
      <c r="L463" s="55"/>
    </row>
    <row r="464" spans="1:12" ht="15.75">
      <c r="A464" s="284"/>
      <c r="B464" s="281"/>
      <c r="C464" s="180">
        <v>2020</v>
      </c>
      <c r="D464" s="129">
        <v>141.73475999999999</v>
      </c>
      <c r="E464" s="130">
        <v>0</v>
      </c>
      <c r="F464" s="177"/>
      <c r="G464" s="177"/>
      <c r="H464" s="177"/>
      <c r="I464" s="133">
        <v>141.73475999999999</v>
      </c>
      <c r="J464" s="130">
        <v>0</v>
      </c>
      <c r="K464" s="32" t="s">
        <v>30</v>
      </c>
      <c r="L464" s="55"/>
    </row>
    <row r="465" spans="1:12" ht="15.75">
      <c r="A465" s="284"/>
      <c r="B465" s="281"/>
      <c r="C465" s="180">
        <v>2021</v>
      </c>
      <c r="D465" s="129">
        <v>141.80000000000001</v>
      </c>
      <c r="E465" s="130">
        <v>0</v>
      </c>
      <c r="F465" s="177"/>
      <c r="G465" s="177"/>
      <c r="H465" s="177"/>
      <c r="I465" s="133">
        <v>141.80000000000001</v>
      </c>
      <c r="J465" s="130">
        <v>0</v>
      </c>
      <c r="K465" s="32" t="s">
        <v>30</v>
      </c>
      <c r="L465" s="55"/>
    </row>
    <row r="466" spans="1:12" ht="15.75">
      <c r="A466" s="284"/>
      <c r="B466" s="281"/>
      <c r="C466" s="180">
        <v>2022</v>
      </c>
      <c r="D466" s="129">
        <v>141.80000000000001</v>
      </c>
      <c r="E466" s="130">
        <v>0</v>
      </c>
      <c r="F466" s="177"/>
      <c r="G466" s="177"/>
      <c r="H466" s="177"/>
      <c r="I466" s="133">
        <v>141.80000000000001</v>
      </c>
      <c r="J466" s="130">
        <v>0</v>
      </c>
      <c r="K466" s="32" t="s">
        <v>30</v>
      </c>
      <c r="L466" s="55"/>
    </row>
    <row r="467" spans="1:12" ht="15.75">
      <c r="A467" s="285"/>
      <c r="B467" s="282"/>
      <c r="C467" s="180">
        <v>2023</v>
      </c>
      <c r="D467" s="129">
        <v>141.80000000000001</v>
      </c>
      <c r="E467" s="130">
        <v>0</v>
      </c>
      <c r="F467" s="177"/>
      <c r="G467" s="177"/>
      <c r="H467" s="177"/>
      <c r="I467" s="133">
        <v>141.80000000000001</v>
      </c>
      <c r="J467" s="130">
        <v>0</v>
      </c>
      <c r="K467" s="32" t="s">
        <v>30</v>
      </c>
      <c r="L467" s="55"/>
    </row>
    <row r="468" spans="1:12" ht="15.75">
      <c r="A468" s="283" t="s">
        <v>152</v>
      </c>
      <c r="B468" s="280" t="s">
        <v>112</v>
      </c>
      <c r="C468" s="117">
        <v>2017</v>
      </c>
      <c r="D468" s="139">
        <v>21.835319999999999</v>
      </c>
      <c r="E468" s="130">
        <v>0</v>
      </c>
      <c r="F468" s="177"/>
      <c r="G468" s="177"/>
      <c r="H468" s="177"/>
      <c r="I468" s="140">
        <v>21.835319999999999</v>
      </c>
      <c r="J468" s="130">
        <v>0</v>
      </c>
      <c r="K468" s="32" t="s">
        <v>30</v>
      </c>
      <c r="L468" s="55"/>
    </row>
    <row r="469" spans="1:12" ht="15.75">
      <c r="A469" s="284"/>
      <c r="B469" s="281"/>
      <c r="C469" s="117">
        <v>2018</v>
      </c>
      <c r="D469" s="214">
        <v>21.835319999999999</v>
      </c>
      <c r="E469" s="130">
        <v>0</v>
      </c>
      <c r="F469" s="177"/>
      <c r="G469" s="177"/>
      <c r="H469" s="177"/>
      <c r="I469" s="252">
        <v>21.835319999999999</v>
      </c>
      <c r="J469" s="130">
        <v>0</v>
      </c>
      <c r="K469" s="32" t="s">
        <v>30</v>
      </c>
      <c r="L469" s="55"/>
    </row>
    <row r="470" spans="1:12" ht="15.75">
      <c r="A470" s="284"/>
      <c r="B470" s="281"/>
      <c r="C470" s="117">
        <v>2019</v>
      </c>
      <c r="D470" s="129">
        <v>22.205400000000001</v>
      </c>
      <c r="E470" s="130">
        <v>0</v>
      </c>
      <c r="F470" s="177"/>
      <c r="G470" s="177"/>
      <c r="H470" s="177"/>
      <c r="I470" s="133">
        <v>22.205400000000001</v>
      </c>
      <c r="J470" s="130">
        <v>0</v>
      </c>
      <c r="K470" s="32" t="s">
        <v>30</v>
      </c>
      <c r="L470" s="55"/>
    </row>
    <row r="471" spans="1:12" ht="15.75">
      <c r="A471" s="284"/>
      <c r="B471" s="281"/>
      <c r="C471" s="180">
        <v>2020</v>
      </c>
      <c r="D471" s="129">
        <v>23.160720000000001</v>
      </c>
      <c r="E471" s="130">
        <v>0</v>
      </c>
      <c r="F471" s="177"/>
      <c r="G471" s="177"/>
      <c r="H471" s="177"/>
      <c r="I471" s="133">
        <v>23.160720000000001</v>
      </c>
      <c r="J471" s="130">
        <v>0</v>
      </c>
      <c r="K471" s="32" t="s">
        <v>30</v>
      </c>
      <c r="L471" s="55"/>
    </row>
    <row r="472" spans="1:12" ht="15.75">
      <c r="A472" s="284"/>
      <c r="B472" s="281"/>
      <c r="C472" s="180">
        <v>2021</v>
      </c>
      <c r="D472" s="129">
        <v>23.2</v>
      </c>
      <c r="E472" s="130">
        <v>0</v>
      </c>
      <c r="F472" s="177"/>
      <c r="G472" s="177"/>
      <c r="H472" s="177"/>
      <c r="I472" s="133">
        <v>23.2</v>
      </c>
      <c r="J472" s="130">
        <v>0</v>
      </c>
      <c r="K472" s="32" t="s">
        <v>30</v>
      </c>
      <c r="L472" s="55"/>
    </row>
    <row r="473" spans="1:12" ht="15.75">
      <c r="A473" s="284"/>
      <c r="B473" s="281"/>
      <c r="C473" s="180">
        <v>2022</v>
      </c>
      <c r="D473" s="129">
        <v>23.2</v>
      </c>
      <c r="E473" s="130">
        <v>0</v>
      </c>
      <c r="F473" s="177"/>
      <c r="G473" s="177"/>
      <c r="H473" s="177"/>
      <c r="I473" s="133">
        <v>23.2</v>
      </c>
      <c r="J473" s="130">
        <v>0</v>
      </c>
      <c r="K473" s="32" t="s">
        <v>30</v>
      </c>
      <c r="L473" s="55"/>
    </row>
    <row r="474" spans="1:12" ht="15.75">
      <c r="A474" s="285"/>
      <c r="B474" s="282"/>
      <c r="C474" s="180">
        <v>2023</v>
      </c>
      <c r="D474" s="129">
        <v>23.2</v>
      </c>
      <c r="E474" s="130">
        <v>0</v>
      </c>
      <c r="F474" s="177"/>
      <c r="G474" s="177"/>
      <c r="H474" s="177"/>
      <c r="I474" s="133">
        <v>23.2</v>
      </c>
      <c r="J474" s="130">
        <v>0</v>
      </c>
      <c r="K474" s="32" t="s">
        <v>30</v>
      </c>
      <c r="L474" s="55"/>
    </row>
    <row r="475" spans="1:12" ht="39" customHeight="1">
      <c r="A475" s="283" t="s">
        <v>192</v>
      </c>
      <c r="B475" s="280" t="s">
        <v>132</v>
      </c>
      <c r="C475" s="117">
        <v>2017</v>
      </c>
      <c r="D475" s="139">
        <v>13.692959999999999</v>
      </c>
      <c r="E475" s="130">
        <v>0</v>
      </c>
      <c r="F475" s="177"/>
      <c r="G475" s="177"/>
      <c r="H475" s="177"/>
      <c r="I475" s="140">
        <v>13.692959999999999</v>
      </c>
      <c r="J475" s="130">
        <v>0</v>
      </c>
      <c r="K475" s="32" t="s">
        <v>30</v>
      </c>
      <c r="L475" s="55"/>
    </row>
    <row r="476" spans="1:12" ht="15.75">
      <c r="A476" s="284"/>
      <c r="B476" s="281"/>
      <c r="C476" s="117">
        <v>2018</v>
      </c>
      <c r="D476" s="139">
        <v>13.692959999999999</v>
      </c>
      <c r="E476" s="130">
        <v>0</v>
      </c>
      <c r="F476" s="177"/>
      <c r="G476" s="177"/>
      <c r="H476" s="177"/>
      <c r="I476" s="140">
        <v>13.692959999999999</v>
      </c>
      <c r="J476" s="130">
        <v>0</v>
      </c>
      <c r="K476" s="32" t="s">
        <v>30</v>
      </c>
      <c r="L476" s="55"/>
    </row>
    <row r="477" spans="1:12" ht="15.75">
      <c r="A477" s="284"/>
      <c r="B477" s="281"/>
      <c r="C477" s="117">
        <v>2019</v>
      </c>
      <c r="D477" s="129">
        <v>13.925039999999999</v>
      </c>
      <c r="E477" s="130">
        <v>0</v>
      </c>
      <c r="F477" s="177"/>
      <c r="G477" s="177"/>
      <c r="H477" s="177"/>
      <c r="I477" s="133">
        <v>13.925039999999999</v>
      </c>
      <c r="J477" s="130">
        <v>0</v>
      </c>
      <c r="K477" s="32" t="s">
        <v>30</v>
      </c>
      <c r="L477" s="55"/>
    </row>
    <row r="478" spans="1:12" ht="15.75">
      <c r="A478" s="284"/>
      <c r="B478" s="281"/>
      <c r="C478" s="180">
        <v>2020</v>
      </c>
      <c r="D478" s="129">
        <v>14.509919999999999</v>
      </c>
      <c r="E478" s="130">
        <v>0</v>
      </c>
      <c r="F478" s="177"/>
      <c r="G478" s="177"/>
      <c r="H478" s="177"/>
      <c r="I478" s="133">
        <v>14.509919999999999</v>
      </c>
      <c r="J478" s="130">
        <v>0</v>
      </c>
      <c r="K478" s="32" t="s">
        <v>30</v>
      </c>
      <c r="L478" s="55"/>
    </row>
    <row r="479" spans="1:12" ht="15.75">
      <c r="A479" s="284"/>
      <c r="B479" s="281"/>
      <c r="C479" s="180">
        <v>2021</v>
      </c>
      <c r="D479" s="129">
        <v>14.6</v>
      </c>
      <c r="E479" s="130">
        <v>0</v>
      </c>
      <c r="F479" s="177"/>
      <c r="G479" s="177"/>
      <c r="H479" s="177"/>
      <c r="I479" s="133">
        <v>14.6</v>
      </c>
      <c r="J479" s="130">
        <v>0</v>
      </c>
      <c r="K479" s="32" t="s">
        <v>30</v>
      </c>
      <c r="L479" s="55"/>
    </row>
    <row r="480" spans="1:12" ht="15.75">
      <c r="A480" s="284"/>
      <c r="B480" s="281"/>
      <c r="C480" s="180">
        <v>2022</v>
      </c>
      <c r="D480" s="129">
        <v>14.6</v>
      </c>
      <c r="E480" s="130">
        <v>0</v>
      </c>
      <c r="F480" s="177"/>
      <c r="G480" s="177"/>
      <c r="H480" s="177"/>
      <c r="I480" s="133">
        <v>14.6</v>
      </c>
      <c r="J480" s="130">
        <v>0</v>
      </c>
      <c r="K480" s="32" t="s">
        <v>30</v>
      </c>
      <c r="L480" s="55"/>
    </row>
    <row r="481" spans="1:12" ht="15.75">
      <c r="A481" s="285"/>
      <c r="B481" s="282"/>
      <c r="C481" s="180">
        <v>2023</v>
      </c>
      <c r="D481" s="129">
        <v>14.6</v>
      </c>
      <c r="E481" s="130">
        <v>0</v>
      </c>
      <c r="F481" s="177"/>
      <c r="G481" s="177"/>
      <c r="H481" s="177"/>
      <c r="I481" s="133">
        <v>14.6</v>
      </c>
      <c r="J481" s="130">
        <v>0</v>
      </c>
      <c r="K481" s="32" t="s">
        <v>30</v>
      </c>
      <c r="L481" s="55"/>
    </row>
    <row r="482" spans="1:12" ht="31.5">
      <c r="A482" s="260" t="s">
        <v>19</v>
      </c>
      <c r="B482" s="264" t="s">
        <v>111</v>
      </c>
      <c r="C482" s="180"/>
      <c r="D482" s="141"/>
      <c r="E482" s="177"/>
      <c r="F482" s="177"/>
      <c r="G482" s="177"/>
      <c r="H482" s="177"/>
      <c r="I482" s="142"/>
      <c r="J482" s="128"/>
      <c r="K482" s="175"/>
      <c r="L482" s="55"/>
    </row>
    <row r="483" spans="1:12" ht="15.75">
      <c r="A483" s="283" t="s">
        <v>99</v>
      </c>
      <c r="B483" s="280" t="s">
        <v>133</v>
      </c>
      <c r="C483" s="117">
        <v>2017</v>
      </c>
      <c r="D483" s="143">
        <v>107.616</v>
      </c>
      <c r="E483" s="130">
        <v>0</v>
      </c>
      <c r="F483" s="177"/>
      <c r="G483" s="177"/>
      <c r="H483" s="177"/>
      <c r="I483" s="144">
        <v>107.616</v>
      </c>
      <c r="J483" s="130">
        <v>0</v>
      </c>
      <c r="K483" s="32" t="s">
        <v>30</v>
      </c>
      <c r="L483" s="55"/>
    </row>
    <row r="484" spans="1:12" ht="15.75">
      <c r="A484" s="284"/>
      <c r="B484" s="281"/>
      <c r="C484" s="117">
        <v>2018</v>
      </c>
      <c r="D484" s="143">
        <v>107.616</v>
      </c>
      <c r="E484" s="130">
        <v>0</v>
      </c>
      <c r="F484" s="177"/>
      <c r="G484" s="177"/>
      <c r="H484" s="177"/>
      <c r="I484" s="144">
        <v>107.616</v>
      </c>
      <c r="J484" s="130">
        <v>0</v>
      </c>
      <c r="K484" s="32" t="s">
        <v>30</v>
      </c>
      <c r="L484" s="55"/>
    </row>
    <row r="485" spans="1:12" ht="15.75">
      <c r="A485" s="284"/>
      <c r="B485" s="281"/>
      <c r="C485" s="117">
        <v>2019</v>
      </c>
      <c r="D485" s="143">
        <v>115.2</v>
      </c>
      <c r="E485" s="130">
        <v>0</v>
      </c>
      <c r="F485" s="177"/>
      <c r="G485" s="177"/>
      <c r="H485" s="177"/>
      <c r="I485" s="144">
        <v>115.2</v>
      </c>
      <c r="J485" s="130">
        <v>0</v>
      </c>
      <c r="K485" s="32" t="s">
        <v>30</v>
      </c>
      <c r="L485" s="55"/>
    </row>
    <row r="486" spans="1:12" ht="15.75">
      <c r="A486" s="284"/>
      <c r="B486" s="281"/>
      <c r="C486" s="180">
        <v>2020</v>
      </c>
      <c r="D486" s="147">
        <v>120.1536</v>
      </c>
      <c r="E486" s="130">
        <v>0</v>
      </c>
      <c r="F486" s="177"/>
      <c r="G486" s="177"/>
      <c r="H486" s="177"/>
      <c r="I486" s="148">
        <v>120.1536</v>
      </c>
      <c r="J486" s="130">
        <v>0</v>
      </c>
      <c r="K486" s="32" t="s">
        <v>30</v>
      </c>
      <c r="L486" s="55"/>
    </row>
    <row r="487" spans="1:12" ht="15.75">
      <c r="A487" s="284"/>
      <c r="B487" s="281"/>
      <c r="C487" s="180">
        <v>2021</v>
      </c>
      <c r="D487" s="143">
        <v>120.2</v>
      </c>
      <c r="E487" s="130">
        <v>0</v>
      </c>
      <c r="F487" s="177"/>
      <c r="G487" s="177"/>
      <c r="H487" s="177"/>
      <c r="I487" s="144">
        <v>120.2</v>
      </c>
      <c r="J487" s="130">
        <v>0</v>
      </c>
      <c r="K487" s="32" t="s">
        <v>30</v>
      </c>
      <c r="L487" s="55"/>
    </row>
    <row r="488" spans="1:12" ht="15.75">
      <c r="A488" s="284"/>
      <c r="B488" s="281"/>
      <c r="C488" s="180">
        <v>2022</v>
      </c>
      <c r="D488" s="143">
        <v>120.2</v>
      </c>
      <c r="E488" s="130">
        <v>0</v>
      </c>
      <c r="F488" s="177"/>
      <c r="G488" s="177"/>
      <c r="H488" s="177"/>
      <c r="I488" s="144">
        <v>120.2</v>
      </c>
      <c r="J488" s="130">
        <v>0</v>
      </c>
      <c r="K488" s="32" t="s">
        <v>30</v>
      </c>
      <c r="L488" s="55"/>
    </row>
    <row r="489" spans="1:12" ht="15.75">
      <c r="A489" s="285"/>
      <c r="B489" s="282"/>
      <c r="C489" s="180">
        <v>2023</v>
      </c>
      <c r="D489" s="143">
        <v>120.2</v>
      </c>
      <c r="E489" s="130">
        <v>0</v>
      </c>
      <c r="F489" s="177"/>
      <c r="G489" s="177"/>
      <c r="H489" s="177"/>
      <c r="I489" s="144">
        <v>120.2</v>
      </c>
      <c r="J489" s="130">
        <v>0</v>
      </c>
      <c r="K489" s="32" t="s">
        <v>30</v>
      </c>
      <c r="L489" s="55"/>
    </row>
    <row r="490" spans="1:12" ht="15.75">
      <c r="A490" s="283" t="s">
        <v>100</v>
      </c>
      <c r="B490" s="280" t="s">
        <v>110</v>
      </c>
      <c r="C490" s="117">
        <v>2017</v>
      </c>
      <c r="D490" s="143">
        <v>12.67</v>
      </c>
      <c r="E490" s="130">
        <v>0</v>
      </c>
      <c r="F490" s="177"/>
      <c r="G490" s="177"/>
      <c r="H490" s="177"/>
      <c r="I490" s="144">
        <v>12.67</v>
      </c>
      <c r="J490" s="130">
        <v>0</v>
      </c>
      <c r="K490" s="32" t="s">
        <v>30</v>
      </c>
      <c r="L490" s="55"/>
    </row>
    <row r="491" spans="1:12" ht="15.75">
      <c r="A491" s="284"/>
      <c r="B491" s="281"/>
      <c r="C491" s="117">
        <v>2018</v>
      </c>
      <c r="D491" s="143">
        <v>15.47</v>
      </c>
      <c r="E491" s="130">
        <v>0</v>
      </c>
      <c r="F491" s="177"/>
      <c r="G491" s="177"/>
      <c r="H491" s="177"/>
      <c r="I491" s="144">
        <v>15.47</v>
      </c>
      <c r="J491" s="130">
        <v>0</v>
      </c>
      <c r="K491" s="32" t="s">
        <v>30</v>
      </c>
      <c r="L491" s="55"/>
    </row>
    <row r="492" spans="1:12" ht="15.75">
      <c r="A492" s="284"/>
      <c r="B492" s="281"/>
      <c r="C492" s="117">
        <v>2019</v>
      </c>
      <c r="D492" s="143">
        <v>17.355</v>
      </c>
      <c r="E492" s="130">
        <v>0</v>
      </c>
      <c r="F492" s="177"/>
      <c r="G492" s="177"/>
      <c r="H492" s="177"/>
      <c r="I492" s="144">
        <v>17.355</v>
      </c>
      <c r="J492" s="130">
        <v>0</v>
      </c>
      <c r="K492" s="32" t="s">
        <v>30</v>
      </c>
      <c r="L492" s="55"/>
    </row>
    <row r="493" spans="1:12" ht="15.75">
      <c r="A493" s="284"/>
      <c r="B493" s="281"/>
      <c r="C493" s="180">
        <v>2020</v>
      </c>
      <c r="D493" s="143">
        <v>8.77</v>
      </c>
      <c r="E493" s="130">
        <v>0</v>
      </c>
      <c r="F493" s="177"/>
      <c r="G493" s="177"/>
      <c r="H493" s="177"/>
      <c r="I493" s="144">
        <v>8.77</v>
      </c>
      <c r="J493" s="130">
        <v>0</v>
      </c>
      <c r="K493" s="32" t="s">
        <v>30</v>
      </c>
      <c r="L493" s="55"/>
    </row>
    <row r="494" spans="1:12" ht="33" customHeight="1">
      <c r="A494" s="284"/>
      <c r="B494" s="281"/>
      <c r="C494" s="180">
        <v>2021</v>
      </c>
      <c r="D494" s="143">
        <v>13</v>
      </c>
      <c r="E494" s="130">
        <v>0</v>
      </c>
      <c r="F494" s="177"/>
      <c r="G494" s="177"/>
      <c r="H494" s="177"/>
      <c r="I494" s="144">
        <v>13</v>
      </c>
      <c r="J494" s="130">
        <v>0</v>
      </c>
      <c r="K494" s="32" t="s">
        <v>30</v>
      </c>
      <c r="L494" s="55"/>
    </row>
    <row r="495" spans="1:12" ht="33" customHeight="1">
      <c r="A495" s="284"/>
      <c r="B495" s="281"/>
      <c r="C495" s="178">
        <v>2022</v>
      </c>
      <c r="D495" s="143">
        <v>13</v>
      </c>
      <c r="E495" s="134">
        <v>0</v>
      </c>
      <c r="F495" s="184"/>
      <c r="G495" s="184"/>
      <c r="H495" s="184"/>
      <c r="I495" s="144">
        <v>13</v>
      </c>
      <c r="J495" s="134">
        <v>0</v>
      </c>
      <c r="K495" s="112" t="s">
        <v>30</v>
      </c>
      <c r="L495" s="55"/>
    </row>
    <row r="496" spans="1:12" ht="33" customHeight="1">
      <c r="A496" s="285"/>
      <c r="B496" s="282"/>
      <c r="C496" s="178">
        <v>2023</v>
      </c>
      <c r="D496" s="143">
        <v>13</v>
      </c>
      <c r="E496" s="134">
        <v>0</v>
      </c>
      <c r="F496" s="184"/>
      <c r="G496" s="184"/>
      <c r="H496" s="184"/>
      <c r="I496" s="144">
        <v>13</v>
      </c>
      <c r="J496" s="134">
        <v>0</v>
      </c>
      <c r="K496" s="112" t="s">
        <v>30</v>
      </c>
      <c r="L496" s="55"/>
    </row>
    <row r="497" spans="1:12" ht="15.75">
      <c r="A497" s="283" t="s">
        <v>101</v>
      </c>
      <c r="B497" s="280" t="s">
        <v>109</v>
      </c>
      <c r="C497" s="117">
        <v>2017</v>
      </c>
      <c r="D497" s="143">
        <v>6.36</v>
      </c>
      <c r="E497" s="130">
        <v>0</v>
      </c>
      <c r="F497" s="177"/>
      <c r="G497" s="177"/>
      <c r="H497" s="177"/>
      <c r="I497" s="144">
        <v>6.36</v>
      </c>
      <c r="J497" s="130">
        <v>0</v>
      </c>
      <c r="K497" s="32" t="s">
        <v>30</v>
      </c>
      <c r="L497" s="55"/>
    </row>
    <row r="498" spans="1:12" ht="15.75">
      <c r="A498" s="284"/>
      <c r="B498" s="281"/>
      <c r="C498" s="117">
        <v>2018</v>
      </c>
      <c r="D498" s="143">
        <v>6.36</v>
      </c>
      <c r="E498" s="130">
        <v>0</v>
      </c>
      <c r="F498" s="177"/>
      <c r="G498" s="177"/>
      <c r="H498" s="177"/>
      <c r="I498" s="144">
        <v>6.36</v>
      </c>
      <c r="J498" s="130">
        <v>0</v>
      </c>
      <c r="K498" s="32" t="s">
        <v>30</v>
      </c>
      <c r="L498" s="55"/>
    </row>
    <row r="499" spans="1:12" ht="15.75">
      <c r="A499" s="284"/>
      <c r="B499" s="281"/>
      <c r="C499" s="117">
        <v>2019</v>
      </c>
      <c r="D499" s="147">
        <v>6.4677600000000002</v>
      </c>
      <c r="E499" s="130">
        <v>0</v>
      </c>
      <c r="F499" s="177"/>
      <c r="G499" s="177"/>
      <c r="H499" s="177"/>
      <c r="I499" s="148">
        <v>6.4677600000000002</v>
      </c>
      <c r="J499" s="130">
        <v>0</v>
      </c>
      <c r="K499" s="32" t="s">
        <v>30</v>
      </c>
      <c r="L499" s="55"/>
    </row>
    <row r="500" spans="1:12" ht="15.75">
      <c r="A500" s="284"/>
      <c r="B500" s="281"/>
      <c r="C500" s="180">
        <v>2020</v>
      </c>
      <c r="D500" s="147">
        <v>6.4677600000000002</v>
      </c>
      <c r="E500" s="130">
        <v>0</v>
      </c>
      <c r="F500" s="177"/>
      <c r="G500" s="177"/>
      <c r="H500" s="177"/>
      <c r="I500" s="148">
        <v>6.4677600000000002</v>
      </c>
      <c r="J500" s="130">
        <v>0</v>
      </c>
      <c r="K500" s="32" t="s">
        <v>30</v>
      </c>
      <c r="L500" s="55"/>
    </row>
    <row r="501" spans="1:12" ht="33" customHeight="1">
      <c r="A501" s="284"/>
      <c r="B501" s="281"/>
      <c r="C501" s="180">
        <v>2021</v>
      </c>
      <c r="D501" s="143">
        <v>6.5</v>
      </c>
      <c r="E501" s="130">
        <v>0</v>
      </c>
      <c r="F501" s="177"/>
      <c r="G501" s="177"/>
      <c r="H501" s="177"/>
      <c r="I501" s="144">
        <v>6.5</v>
      </c>
      <c r="J501" s="130">
        <v>0</v>
      </c>
      <c r="K501" s="32" t="s">
        <v>30</v>
      </c>
      <c r="L501" s="55"/>
    </row>
    <row r="502" spans="1:12" ht="33" customHeight="1">
      <c r="A502" s="284"/>
      <c r="B502" s="281"/>
      <c r="C502" s="180">
        <v>2022</v>
      </c>
      <c r="D502" s="143">
        <v>6.5</v>
      </c>
      <c r="E502" s="130">
        <v>0</v>
      </c>
      <c r="F502" s="177"/>
      <c r="G502" s="177"/>
      <c r="H502" s="177"/>
      <c r="I502" s="144">
        <v>6.5</v>
      </c>
      <c r="J502" s="130">
        <v>0</v>
      </c>
      <c r="K502" s="32" t="s">
        <v>30</v>
      </c>
      <c r="L502" s="55"/>
    </row>
    <row r="503" spans="1:12" ht="33" customHeight="1">
      <c r="A503" s="285"/>
      <c r="B503" s="282"/>
      <c r="C503" s="180">
        <v>2023</v>
      </c>
      <c r="D503" s="143">
        <v>6.5</v>
      </c>
      <c r="E503" s="130">
        <v>0</v>
      </c>
      <c r="F503" s="177"/>
      <c r="G503" s="177"/>
      <c r="H503" s="177"/>
      <c r="I503" s="144">
        <v>6.5</v>
      </c>
      <c r="J503" s="130">
        <v>0</v>
      </c>
      <c r="K503" s="32" t="s">
        <v>30</v>
      </c>
      <c r="L503" s="55"/>
    </row>
    <row r="504" spans="1:12" ht="45.75" customHeight="1">
      <c r="A504" s="283" t="s">
        <v>102</v>
      </c>
      <c r="B504" s="280" t="s">
        <v>139</v>
      </c>
      <c r="C504" s="117">
        <v>2017</v>
      </c>
      <c r="D504" s="143">
        <v>0</v>
      </c>
      <c r="E504" s="130">
        <v>0</v>
      </c>
      <c r="F504" s="177"/>
      <c r="G504" s="177"/>
      <c r="H504" s="177"/>
      <c r="I504" s="144">
        <v>0</v>
      </c>
      <c r="J504" s="130">
        <v>0</v>
      </c>
      <c r="K504" s="32" t="s">
        <v>30</v>
      </c>
      <c r="L504" s="55"/>
    </row>
    <row r="505" spans="1:12" ht="15.75">
      <c r="A505" s="284"/>
      <c r="B505" s="281"/>
      <c r="C505" s="117">
        <v>2018</v>
      </c>
      <c r="D505" s="143">
        <v>5.44</v>
      </c>
      <c r="E505" s="130">
        <v>0</v>
      </c>
      <c r="F505" s="177"/>
      <c r="G505" s="177"/>
      <c r="H505" s="177"/>
      <c r="I505" s="144">
        <v>5.44</v>
      </c>
      <c r="J505" s="130">
        <v>0</v>
      </c>
      <c r="K505" s="32" t="s">
        <v>30</v>
      </c>
      <c r="L505" s="55"/>
    </row>
    <row r="506" spans="1:12" ht="15.75">
      <c r="A506" s="284"/>
      <c r="B506" s="281"/>
      <c r="C506" s="117">
        <v>2019</v>
      </c>
      <c r="D506" s="143">
        <v>0.63</v>
      </c>
      <c r="E506" s="130">
        <v>0</v>
      </c>
      <c r="F506" s="177"/>
      <c r="G506" s="177"/>
      <c r="H506" s="177"/>
      <c r="I506" s="144">
        <v>0.63</v>
      </c>
      <c r="J506" s="130">
        <v>0</v>
      </c>
      <c r="K506" s="32" t="s">
        <v>30</v>
      </c>
      <c r="L506" s="55"/>
    </row>
    <row r="507" spans="1:12" ht="15.75">
      <c r="A507" s="284"/>
      <c r="B507" s="281"/>
      <c r="C507" s="180">
        <v>2020</v>
      </c>
      <c r="D507" s="143">
        <v>0</v>
      </c>
      <c r="E507" s="130">
        <v>0</v>
      </c>
      <c r="F507" s="177"/>
      <c r="G507" s="177"/>
      <c r="H507" s="177"/>
      <c r="I507" s="144">
        <v>0</v>
      </c>
      <c r="J507" s="130">
        <v>0</v>
      </c>
      <c r="K507" s="32" t="s">
        <v>30</v>
      </c>
      <c r="L507" s="55"/>
    </row>
    <row r="508" spans="1:12" ht="15.75">
      <c r="A508" s="284"/>
      <c r="B508" s="281"/>
      <c r="C508" s="180">
        <v>2021</v>
      </c>
      <c r="D508" s="143">
        <v>0</v>
      </c>
      <c r="E508" s="130">
        <v>0</v>
      </c>
      <c r="F508" s="177"/>
      <c r="G508" s="177"/>
      <c r="H508" s="177"/>
      <c r="I508" s="144">
        <v>0</v>
      </c>
      <c r="J508" s="130">
        <v>0</v>
      </c>
      <c r="K508" s="32" t="s">
        <v>30</v>
      </c>
      <c r="L508" s="55"/>
    </row>
    <row r="509" spans="1:12" ht="15.75">
      <c r="A509" s="284"/>
      <c r="B509" s="281"/>
      <c r="C509" s="180">
        <v>2022</v>
      </c>
      <c r="D509" s="143">
        <v>0</v>
      </c>
      <c r="E509" s="130">
        <v>0</v>
      </c>
      <c r="F509" s="177"/>
      <c r="G509" s="177"/>
      <c r="H509" s="177"/>
      <c r="I509" s="144">
        <v>0</v>
      </c>
      <c r="J509" s="130">
        <v>0</v>
      </c>
      <c r="K509" s="32" t="s">
        <v>30</v>
      </c>
      <c r="L509" s="55"/>
    </row>
    <row r="510" spans="1:12" ht="15.75">
      <c r="A510" s="285"/>
      <c r="B510" s="282"/>
      <c r="C510" s="180">
        <v>2023</v>
      </c>
      <c r="D510" s="143">
        <v>0</v>
      </c>
      <c r="E510" s="130">
        <v>0</v>
      </c>
      <c r="F510" s="177"/>
      <c r="G510" s="177"/>
      <c r="H510" s="177"/>
      <c r="I510" s="144">
        <v>0</v>
      </c>
      <c r="J510" s="130">
        <v>0</v>
      </c>
      <c r="K510" s="32" t="s">
        <v>30</v>
      </c>
      <c r="L510" s="55"/>
    </row>
    <row r="511" spans="1:12" ht="31.5">
      <c r="A511" s="260" t="s">
        <v>72</v>
      </c>
      <c r="B511" s="115" t="s">
        <v>108</v>
      </c>
      <c r="C511" s="180"/>
      <c r="D511" s="143"/>
      <c r="E511" s="177"/>
      <c r="F511" s="177"/>
      <c r="G511" s="177"/>
      <c r="H511" s="177"/>
      <c r="I511" s="144"/>
      <c r="J511" s="128"/>
      <c r="K511" s="175"/>
      <c r="L511" s="55"/>
    </row>
    <row r="512" spans="1:12" ht="48.75" customHeight="1">
      <c r="A512" s="283" t="s">
        <v>103</v>
      </c>
      <c r="B512" s="288" t="s">
        <v>107</v>
      </c>
      <c r="C512" s="117">
        <v>2017</v>
      </c>
      <c r="D512" s="143">
        <v>0.23599999999999999</v>
      </c>
      <c r="E512" s="130">
        <v>0</v>
      </c>
      <c r="F512" s="177"/>
      <c r="G512" s="177"/>
      <c r="H512" s="177"/>
      <c r="I512" s="144">
        <v>0.23599999999999999</v>
      </c>
      <c r="J512" s="130">
        <v>0</v>
      </c>
      <c r="K512" s="32" t="s">
        <v>30</v>
      </c>
      <c r="L512" s="55"/>
    </row>
    <row r="513" spans="1:12" ht="15.75">
      <c r="A513" s="284"/>
      <c r="B513" s="289"/>
      <c r="C513" s="117">
        <v>2018</v>
      </c>
      <c r="D513" s="143">
        <v>7.4999999999999997E-2</v>
      </c>
      <c r="E513" s="130">
        <v>0</v>
      </c>
      <c r="F513" s="177"/>
      <c r="G513" s="177"/>
      <c r="H513" s="177"/>
      <c r="I513" s="144">
        <v>7.4999999999999997E-2</v>
      </c>
      <c r="J513" s="130">
        <v>0</v>
      </c>
      <c r="K513" s="32" t="s">
        <v>30</v>
      </c>
      <c r="L513" s="55"/>
    </row>
    <row r="514" spans="1:12" ht="15.75">
      <c r="A514" s="284"/>
      <c r="B514" s="289"/>
      <c r="C514" s="117">
        <v>2019</v>
      </c>
      <c r="D514" s="143">
        <v>0</v>
      </c>
      <c r="E514" s="130">
        <v>0</v>
      </c>
      <c r="F514" s="177"/>
      <c r="G514" s="177"/>
      <c r="H514" s="177"/>
      <c r="I514" s="144">
        <v>0</v>
      </c>
      <c r="J514" s="130">
        <v>0</v>
      </c>
      <c r="K514" s="32" t="s">
        <v>30</v>
      </c>
      <c r="L514" s="55"/>
    </row>
    <row r="515" spans="1:12" ht="15.75">
      <c r="A515" s="284"/>
      <c r="B515" s="289"/>
      <c r="C515" s="180">
        <v>2020</v>
      </c>
      <c r="D515" s="143">
        <v>0</v>
      </c>
      <c r="E515" s="130">
        <v>0</v>
      </c>
      <c r="F515" s="177"/>
      <c r="G515" s="177"/>
      <c r="H515" s="177"/>
      <c r="I515" s="144">
        <v>0</v>
      </c>
      <c r="J515" s="130">
        <v>0</v>
      </c>
      <c r="K515" s="32" t="s">
        <v>30</v>
      </c>
      <c r="L515" s="55"/>
    </row>
    <row r="516" spans="1:12" ht="15.75">
      <c r="A516" s="284"/>
      <c r="B516" s="289"/>
      <c r="C516" s="180">
        <v>2021</v>
      </c>
      <c r="D516" s="143">
        <v>0</v>
      </c>
      <c r="E516" s="130">
        <v>0</v>
      </c>
      <c r="F516" s="177"/>
      <c r="G516" s="177"/>
      <c r="H516" s="177"/>
      <c r="I516" s="144">
        <v>0</v>
      </c>
      <c r="J516" s="130">
        <v>0</v>
      </c>
      <c r="K516" s="32" t="s">
        <v>30</v>
      </c>
      <c r="L516" s="55"/>
    </row>
    <row r="517" spans="1:12" ht="15.75">
      <c r="A517" s="284"/>
      <c r="B517" s="289"/>
      <c r="C517" s="180">
        <v>2022</v>
      </c>
      <c r="D517" s="143">
        <v>0</v>
      </c>
      <c r="E517" s="130">
        <v>0</v>
      </c>
      <c r="F517" s="177"/>
      <c r="G517" s="177"/>
      <c r="H517" s="177"/>
      <c r="I517" s="144">
        <v>0</v>
      </c>
      <c r="J517" s="130">
        <v>0</v>
      </c>
      <c r="K517" s="32" t="s">
        <v>30</v>
      </c>
      <c r="L517" s="55"/>
    </row>
    <row r="518" spans="1:12" ht="15.75">
      <c r="A518" s="285"/>
      <c r="B518" s="290"/>
      <c r="C518" s="180">
        <v>2023</v>
      </c>
      <c r="D518" s="143">
        <v>0</v>
      </c>
      <c r="E518" s="130">
        <v>0</v>
      </c>
      <c r="F518" s="177"/>
      <c r="G518" s="177"/>
      <c r="H518" s="177"/>
      <c r="I518" s="144">
        <v>0</v>
      </c>
      <c r="J518" s="130">
        <v>0</v>
      </c>
      <c r="K518" s="32" t="s">
        <v>30</v>
      </c>
      <c r="L518" s="55"/>
    </row>
    <row r="519" spans="1:12" ht="47.25">
      <c r="A519" s="260" t="s">
        <v>73</v>
      </c>
      <c r="B519" s="265" t="s">
        <v>105</v>
      </c>
      <c r="C519" s="180"/>
      <c r="D519" s="143"/>
      <c r="E519" s="177"/>
      <c r="F519" s="177"/>
      <c r="G519" s="177"/>
      <c r="H519" s="177"/>
      <c r="I519" s="144"/>
      <c r="J519" s="128"/>
      <c r="K519" s="175"/>
      <c r="L519" s="55"/>
    </row>
    <row r="520" spans="1:12" ht="15.75">
      <c r="A520" s="283" t="s">
        <v>104</v>
      </c>
      <c r="B520" s="280" t="s">
        <v>106</v>
      </c>
      <c r="C520" s="117">
        <v>2017</v>
      </c>
      <c r="D520" s="145">
        <v>12.61744</v>
      </c>
      <c r="E520" s="130">
        <v>0</v>
      </c>
      <c r="F520" s="177"/>
      <c r="G520" s="177"/>
      <c r="H520" s="177"/>
      <c r="I520" s="146">
        <v>12.61744</v>
      </c>
      <c r="J520" s="130">
        <v>0</v>
      </c>
      <c r="K520" s="32" t="s">
        <v>30</v>
      </c>
      <c r="L520" s="55"/>
    </row>
    <row r="521" spans="1:12" ht="15.75">
      <c r="A521" s="284"/>
      <c r="B521" s="281"/>
      <c r="C521" s="117">
        <v>2018</v>
      </c>
      <c r="D521" s="143">
        <v>20.914999999999999</v>
      </c>
      <c r="E521" s="130">
        <v>0</v>
      </c>
      <c r="F521" s="177"/>
      <c r="G521" s="177"/>
      <c r="H521" s="177"/>
      <c r="I521" s="144">
        <v>20.914999999999999</v>
      </c>
      <c r="J521" s="130">
        <v>0</v>
      </c>
      <c r="K521" s="32" t="s">
        <v>30</v>
      </c>
      <c r="L521" s="55"/>
    </row>
    <row r="522" spans="1:12" ht="15.75">
      <c r="A522" s="284"/>
      <c r="B522" s="281"/>
      <c r="C522" s="117">
        <v>2019</v>
      </c>
      <c r="D522" s="143">
        <v>32.265000000000001</v>
      </c>
      <c r="E522" s="130">
        <v>0</v>
      </c>
      <c r="F522" s="177"/>
      <c r="G522" s="177"/>
      <c r="H522" s="177"/>
      <c r="I522" s="144">
        <v>32.265000000000001</v>
      </c>
      <c r="J522" s="130">
        <v>0</v>
      </c>
      <c r="K522" s="32" t="s">
        <v>30</v>
      </c>
      <c r="L522" s="55"/>
    </row>
    <row r="523" spans="1:12" ht="15.75">
      <c r="A523" s="284"/>
      <c r="B523" s="281"/>
      <c r="C523" s="180">
        <v>2020</v>
      </c>
      <c r="D523" s="147">
        <v>23.347999999999999</v>
      </c>
      <c r="E523" s="130">
        <v>0</v>
      </c>
      <c r="F523" s="177"/>
      <c r="G523" s="177"/>
      <c r="H523" s="177"/>
      <c r="I523" s="148">
        <v>23.347999999999999</v>
      </c>
      <c r="J523" s="130">
        <v>0</v>
      </c>
      <c r="K523" s="32" t="s">
        <v>30</v>
      </c>
      <c r="L523" s="55"/>
    </row>
    <row r="524" spans="1:12" ht="15.75">
      <c r="A524" s="284"/>
      <c r="B524" s="281"/>
      <c r="C524" s="180">
        <v>2021</v>
      </c>
      <c r="D524" s="143">
        <v>20</v>
      </c>
      <c r="E524" s="130">
        <v>0</v>
      </c>
      <c r="F524" s="177"/>
      <c r="G524" s="177"/>
      <c r="H524" s="177"/>
      <c r="I524" s="144">
        <v>20</v>
      </c>
      <c r="J524" s="130">
        <v>0</v>
      </c>
      <c r="K524" s="32" t="s">
        <v>30</v>
      </c>
      <c r="L524" s="55"/>
    </row>
    <row r="525" spans="1:12" ht="15.75">
      <c r="A525" s="284"/>
      <c r="B525" s="281"/>
      <c r="C525" s="180">
        <v>2022</v>
      </c>
      <c r="D525" s="143">
        <v>20</v>
      </c>
      <c r="E525" s="130">
        <v>0</v>
      </c>
      <c r="F525" s="177"/>
      <c r="G525" s="177"/>
      <c r="H525" s="177"/>
      <c r="I525" s="144">
        <v>20</v>
      </c>
      <c r="J525" s="130">
        <v>0</v>
      </c>
      <c r="K525" s="32" t="s">
        <v>30</v>
      </c>
      <c r="L525" s="55"/>
    </row>
    <row r="526" spans="1:12" ht="15.75">
      <c r="A526" s="285"/>
      <c r="B526" s="282"/>
      <c r="C526" s="180">
        <v>2023</v>
      </c>
      <c r="D526" s="143">
        <v>20</v>
      </c>
      <c r="E526" s="130">
        <v>0</v>
      </c>
      <c r="F526" s="177"/>
      <c r="G526" s="177"/>
      <c r="H526" s="177"/>
      <c r="I526" s="144">
        <v>20</v>
      </c>
      <c r="J526" s="130">
        <v>0</v>
      </c>
      <c r="K526" s="32" t="s">
        <v>30</v>
      </c>
      <c r="L526" s="55"/>
    </row>
    <row r="527" spans="1:12" ht="15.75">
      <c r="A527" s="283" t="s">
        <v>193</v>
      </c>
      <c r="B527" s="288" t="s">
        <v>194</v>
      </c>
      <c r="C527" s="117">
        <v>2017</v>
      </c>
      <c r="D527" s="147">
        <v>16.904800000000002</v>
      </c>
      <c r="E527" s="130">
        <v>0</v>
      </c>
      <c r="F527" s="177"/>
      <c r="G527" s="177"/>
      <c r="H527" s="177"/>
      <c r="I527" s="148">
        <v>16.904800000000002</v>
      </c>
      <c r="J527" s="130">
        <v>0</v>
      </c>
      <c r="K527" s="32" t="s">
        <v>30</v>
      </c>
      <c r="L527" s="55"/>
    </row>
    <row r="528" spans="1:12" ht="15.75">
      <c r="A528" s="284"/>
      <c r="B528" s="289"/>
      <c r="C528" s="117">
        <v>2018</v>
      </c>
      <c r="D528" s="143">
        <v>4.8</v>
      </c>
      <c r="E528" s="130">
        <v>0</v>
      </c>
      <c r="F528" s="177"/>
      <c r="G528" s="177"/>
      <c r="H528" s="177"/>
      <c r="I528" s="144">
        <v>4.8</v>
      </c>
      <c r="J528" s="130">
        <v>0</v>
      </c>
      <c r="K528" s="32" t="s">
        <v>30</v>
      </c>
      <c r="L528" s="55"/>
    </row>
    <row r="529" spans="1:16" ht="15.75">
      <c r="A529" s="284"/>
      <c r="B529" s="289"/>
      <c r="C529" s="117">
        <v>2019</v>
      </c>
      <c r="D529" s="143">
        <v>0.92</v>
      </c>
      <c r="E529" s="130">
        <v>0</v>
      </c>
      <c r="F529" s="177"/>
      <c r="G529" s="177"/>
      <c r="H529" s="177"/>
      <c r="I529" s="144">
        <v>0.92</v>
      </c>
      <c r="J529" s="130">
        <v>0</v>
      </c>
      <c r="K529" s="32" t="s">
        <v>30</v>
      </c>
      <c r="L529" s="55"/>
    </row>
    <row r="530" spans="1:16" ht="15.75">
      <c r="A530" s="284"/>
      <c r="B530" s="289"/>
      <c r="C530" s="180">
        <v>2020</v>
      </c>
      <c r="D530" s="143">
        <v>3.4660000000000002</v>
      </c>
      <c r="E530" s="130">
        <v>0</v>
      </c>
      <c r="F530" s="177"/>
      <c r="G530" s="177"/>
      <c r="H530" s="177"/>
      <c r="I530" s="144">
        <v>3.4660000000000002</v>
      </c>
      <c r="J530" s="130">
        <v>0</v>
      </c>
      <c r="K530" s="32" t="s">
        <v>30</v>
      </c>
      <c r="L530" s="55"/>
    </row>
    <row r="531" spans="1:16" ht="15.75">
      <c r="A531" s="284"/>
      <c r="B531" s="289"/>
      <c r="C531" s="180">
        <v>2021</v>
      </c>
      <c r="D531" s="143">
        <v>10</v>
      </c>
      <c r="E531" s="130">
        <v>0</v>
      </c>
      <c r="F531" s="177"/>
      <c r="G531" s="177"/>
      <c r="H531" s="177"/>
      <c r="I531" s="144">
        <v>10</v>
      </c>
      <c r="J531" s="130">
        <v>0</v>
      </c>
      <c r="K531" s="32" t="s">
        <v>30</v>
      </c>
      <c r="L531" s="55"/>
    </row>
    <row r="532" spans="1:16" ht="15.75">
      <c r="A532" s="284"/>
      <c r="B532" s="289"/>
      <c r="C532" s="180">
        <v>2022</v>
      </c>
      <c r="D532" s="143">
        <v>10</v>
      </c>
      <c r="E532" s="130">
        <v>0</v>
      </c>
      <c r="F532" s="177"/>
      <c r="G532" s="177"/>
      <c r="H532" s="177"/>
      <c r="I532" s="144">
        <v>10</v>
      </c>
      <c r="J532" s="130">
        <v>0</v>
      </c>
      <c r="K532" s="32" t="s">
        <v>30</v>
      </c>
      <c r="L532" s="55"/>
    </row>
    <row r="533" spans="1:16" ht="15.75">
      <c r="A533" s="285"/>
      <c r="B533" s="290"/>
      <c r="C533" s="180">
        <v>2023</v>
      </c>
      <c r="D533" s="143">
        <v>10</v>
      </c>
      <c r="E533" s="130">
        <v>0</v>
      </c>
      <c r="F533" s="177"/>
      <c r="G533" s="177"/>
      <c r="H533" s="177"/>
      <c r="I533" s="144">
        <v>10</v>
      </c>
      <c r="J533" s="130">
        <v>0</v>
      </c>
      <c r="K533" s="32" t="s">
        <v>30</v>
      </c>
      <c r="L533" s="55"/>
    </row>
    <row r="534" spans="1:16" ht="15.75">
      <c r="A534" s="283" t="s">
        <v>74</v>
      </c>
      <c r="B534" s="288" t="s">
        <v>184</v>
      </c>
      <c r="C534" s="117">
        <v>2017</v>
      </c>
      <c r="D534" s="143">
        <v>0</v>
      </c>
      <c r="E534" s="130">
        <v>0</v>
      </c>
      <c r="F534" s="177"/>
      <c r="G534" s="177"/>
      <c r="H534" s="177"/>
      <c r="I534" s="144">
        <v>0</v>
      </c>
      <c r="J534" s="130">
        <v>0</v>
      </c>
      <c r="K534" s="32" t="s">
        <v>30</v>
      </c>
      <c r="L534" s="55"/>
      <c r="N534" s="13"/>
    </row>
    <row r="535" spans="1:16" ht="15.75">
      <c r="A535" s="284"/>
      <c r="B535" s="289"/>
      <c r="C535" s="117">
        <v>2018</v>
      </c>
      <c r="D535" s="143">
        <v>0</v>
      </c>
      <c r="E535" s="130">
        <v>0</v>
      </c>
      <c r="F535" s="177"/>
      <c r="G535" s="177"/>
      <c r="H535" s="177"/>
      <c r="I535" s="144">
        <v>0</v>
      </c>
      <c r="J535" s="130">
        <v>0</v>
      </c>
      <c r="K535" s="32" t="s">
        <v>30</v>
      </c>
      <c r="L535" s="55"/>
    </row>
    <row r="536" spans="1:16" ht="15.75">
      <c r="A536" s="284"/>
      <c r="B536" s="289"/>
      <c r="C536" s="117">
        <v>2019</v>
      </c>
      <c r="D536" s="143">
        <v>7.5</v>
      </c>
      <c r="E536" s="130">
        <v>0</v>
      </c>
      <c r="F536" s="177"/>
      <c r="G536" s="177"/>
      <c r="H536" s="177"/>
      <c r="I536" s="144">
        <v>7.5</v>
      </c>
      <c r="J536" s="130">
        <v>0</v>
      </c>
      <c r="K536" s="32" t="s">
        <v>30</v>
      </c>
      <c r="L536" s="55"/>
    </row>
    <row r="537" spans="1:16" ht="15.75">
      <c r="A537" s="284"/>
      <c r="B537" s="289"/>
      <c r="C537" s="180">
        <v>2020</v>
      </c>
      <c r="D537" s="143">
        <v>0</v>
      </c>
      <c r="E537" s="130">
        <v>0</v>
      </c>
      <c r="F537" s="177"/>
      <c r="G537" s="177"/>
      <c r="H537" s="177"/>
      <c r="I537" s="144">
        <v>0</v>
      </c>
      <c r="J537" s="130">
        <v>0</v>
      </c>
      <c r="K537" s="32" t="s">
        <v>30</v>
      </c>
      <c r="L537" s="55"/>
    </row>
    <row r="538" spans="1:16" ht="15.75">
      <c r="A538" s="284"/>
      <c r="B538" s="289"/>
      <c r="C538" s="180">
        <v>2021</v>
      </c>
      <c r="D538" s="143">
        <v>0</v>
      </c>
      <c r="E538" s="130">
        <v>0</v>
      </c>
      <c r="F538" s="177"/>
      <c r="G538" s="177"/>
      <c r="H538" s="177"/>
      <c r="I538" s="144">
        <v>0</v>
      </c>
      <c r="J538" s="130">
        <v>0</v>
      </c>
      <c r="K538" s="32" t="s">
        <v>30</v>
      </c>
      <c r="L538" s="55"/>
    </row>
    <row r="539" spans="1:16" ht="15.75">
      <c r="A539" s="284"/>
      <c r="B539" s="289"/>
      <c r="C539" s="180">
        <v>2022</v>
      </c>
      <c r="D539" s="143">
        <v>0</v>
      </c>
      <c r="E539" s="130">
        <v>0</v>
      </c>
      <c r="F539" s="177"/>
      <c r="G539" s="177"/>
      <c r="H539" s="177"/>
      <c r="I539" s="144">
        <v>0</v>
      </c>
      <c r="J539" s="130">
        <v>0</v>
      </c>
      <c r="K539" s="32" t="s">
        <v>30</v>
      </c>
      <c r="L539" s="55"/>
    </row>
    <row r="540" spans="1:16" ht="15.75">
      <c r="A540" s="285"/>
      <c r="B540" s="290"/>
      <c r="C540" s="180">
        <v>2023</v>
      </c>
      <c r="D540" s="143">
        <v>0</v>
      </c>
      <c r="E540" s="130">
        <v>0</v>
      </c>
      <c r="F540" s="177"/>
      <c r="G540" s="177"/>
      <c r="H540" s="177"/>
      <c r="I540" s="144">
        <v>0</v>
      </c>
      <c r="J540" s="130">
        <v>0</v>
      </c>
      <c r="K540" s="32" t="s">
        <v>30</v>
      </c>
      <c r="L540" s="55"/>
      <c r="P540" s="13"/>
    </row>
    <row r="541" spans="1:16" ht="31.5">
      <c r="A541" s="43"/>
      <c r="B541" s="95" t="s">
        <v>122</v>
      </c>
      <c r="C541" s="181"/>
      <c r="D541" s="93">
        <f>D431+D432+D433+D434+D435+D436+D437+D438+D439+D440+D441+D442+D443+D444+D446+D447+D448+D449+D450+D451+D452+D454+D455+D456+D457+D458+D459+D460+D461+D462+D463+D464+D465+D466+D467+D468+D469+D470+D471+D472+D473+D474+D475+D476+D477+D478+D479+D480+D481+D483+D484+D485+D486+D487+D488+D489+D490+D491+D492+D493+D494+D495+D496+D497+D498+D499+D500+D501+D502+D503+D504+D505+D506+D507+D508+D509+D510+D512+D513+D514+D515+D516+D517+D518+D520+D521+D522+D523+D524+D525+D526+D527+D528+D529+D530+D531+D532+D533+D534+D535+D536+D537+D538+D539+D540</f>
        <v>18862.552470000002</v>
      </c>
      <c r="E541" s="196">
        <v>0</v>
      </c>
      <c r="F541" s="182"/>
      <c r="G541" s="182"/>
      <c r="H541" s="182"/>
      <c r="I541" s="93">
        <f>I431+I432+I433+I434+I435+I436+I437+I438+I439+I440+I441+I442+I443+I444+I446+I447+I448+I449+I450+I451+I452+I454+I455+I456+I457+I458+I459+I460+I461+I462+I463+I464+I465+I466+I467+I468+I469+I470+I471+I472+I473+I474+I475+I476+I477+I478+I479+I480+I481+I483+I484+I485+I486+I487+I488+I489+I490+I491+I492+I493+I494+I495+I496+I497+I498+I499+I500+I501+I502+I503+I504+I505+I506+I507+I508+I509+I510+I512+I513+I514+I515+I516+I517+I518+I520+I521+I522+I523+I524+I525+I526+I527+I528+I529+I530+I531+I532+I533+I534+I535+I536+I537+I538+I539+I540</f>
        <v>18862.552470000002</v>
      </c>
      <c r="J541" s="197">
        <v>0</v>
      </c>
      <c r="K541" s="183"/>
      <c r="L541" s="208"/>
      <c r="P541" s="13"/>
    </row>
    <row r="542" spans="1:16" ht="15.75">
      <c r="A542" s="277"/>
      <c r="B542" s="48">
        <v>2017</v>
      </c>
      <c r="C542" s="45"/>
      <c r="D542" s="147">
        <v>2340.2150099999999</v>
      </c>
      <c r="E542" s="150">
        <v>0</v>
      </c>
      <c r="F542" s="184"/>
      <c r="G542" s="184"/>
      <c r="H542" s="184"/>
      <c r="I542" s="147">
        <v>2340.2150099999999</v>
      </c>
      <c r="J542" s="124">
        <v>0</v>
      </c>
      <c r="K542" s="278"/>
      <c r="L542" s="208"/>
      <c r="P542" s="13"/>
    </row>
    <row r="543" spans="1:16" ht="32.25" customHeight="1">
      <c r="A543" s="313"/>
      <c r="B543" s="48">
        <v>2018</v>
      </c>
      <c r="C543" s="45"/>
      <c r="D543" s="147">
        <v>2581.3969099999999</v>
      </c>
      <c r="E543" s="150">
        <v>0</v>
      </c>
      <c r="F543" s="184"/>
      <c r="G543" s="184"/>
      <c r="H543" s="184"/>
      <c r="I543" s="147">
        <v>2581.3969099999999</v>
      </c>
      <c r="J543" s="124">
        <v>0</v>
      </c>
      <c r="K543" s="185"/>
      <c r="L543" s="15"/>
    </row>
    <row r="544" spans="1:16" ht="28.9" hidden="1" customHeight="1">
      <c r="A544" s="314"/>
      <c r="B544" s="49">
        <v>2018</v>
      </c>
      <c r="C544" s="45"/>
      <c r="D544" s="147">
        <f>D432+D439+D447+D455+D462+D469+D476+D484+D491+D498+D505+D513+D521+D528+D535</f>
        <v>2581.3969099999995</v>
      </c>
      <c r="E544" s="150">
        <v>0</v>
      </c>
      <c r="F544" s="184"/>
      <c r="G544" s="184"/>
      <c r="H544" s="184"/>
      <c r="I544" s="147">
        <f>I432+I439+I447+I455+I462+I469+I476+I484+I491+I498+I505+I513+I521+I528+I535</f>
        <v>2581.3969099999995</v>
      </c>
      <c r="J544" s="124">
        <v>0</v>
      </c>
      <c r="K544" s="185"/>
      <c r="L544" s="15"/>
    </row>
    <row r="545" spans="1:15" ht="28.5" customHeight="1">
      <c r="A545" s="314"/>
      <c r="B545" s="49">
        <v>2019</v>
      </c>
      <c r="C545" s="45"/>
      <c r="D545" s="170">
        <f>D433+D440+D448+D456+D463+D470+D477+D485+D492+D499+D506+D514+D522+D529+D536</f>
        <v>2688.9840599999998</v>
      </c>
      <c r="E545" s="150">
        <v>0</v>
      </c>
      <c r="F545" s="184"/>
      <c r="G545" s="184"/>
      <c r="H545" s="184"/>
      <c r="I545" s="170">
        <f>I433+I440+I448+I456+I463+I470+I477+I485+I492+I499+I506+I514+I522+I529+I536</f>
        <v>2688.9840599999998</v>
      </c>
      <c r="J545" s="124">
        <v>0</v>
      </c>
      <c r="K545" s="185"/>
      <c r="L545" s="15"/>
    </row>
    <row r="546" spans="1:15" ht="26.25" customHeight="1">
      <c r="A546" s="314"/>
      <c r="B546" s="49">
        <v>2020</v>
      </c>
      <c r="C546" s="52"/>
      <c r="D546" s="170">
        <f>D434+D441+D449+D457+D464+D471+D478+D486+D493+D500+D507+D515+D523+D537+D530</f>
        <v>2661.4564899999996</v>
      </c>
      <c r="E546" s="150">
        <v>0</v>
      </c>
      <c r="F546" s="186"/>
      <c r="G546" s="186"/>
      <c r="H546" s="186"/>
      <c r="I546" s="170">
        <f>I434+I441+I449+I457+I464+I471+I478+I486+I493+I500+I507+I515+I523+I537+I530</f>
        <v>2661.4564899999996</v>
      </c>
      <c r="J546" s="124">
        <v>0</v>
      </c>
      <c r="K546" s="35"/>
      <c r="L546" s="11"/>
    </row>
    <row r="547" spans="1:15" ht="15.75">
      <c r="A547" s="314"/>
      <c r="B547" s="49">
        <v>2021</v>
      </c>
      <c r="C547" s="52"/>
      <c r="D547" s="151">
        <f>D435+D442+D450+D458+D465+D472+D479+D487+D494+D501+D508+D516+D524+D538+E547+D531</f>
        <v>2863.4999999999995</v>
      </c>
      <c r="E547" s="150">
        <v>0</v>
      </c>
      <c r="F547" s="186"/>
      <c r="G547" s="186"/>
      <c r="H547" s="186"/>
      <c r="I547" s="151">
        <f>I435+I442+I450+I458+I465+I472+I479+I487+I494+I501+I508+I516+I524+I538+J547+I531</f>
        <v>2863.4999999999995</v>
      </c>
      <c r="J547" s="124">
        <v>0</v>
      </c>
      <c r="K547" s="35"/>
      <c r="L547" s="215"/>
    </row>
    <row r="548" spans="1:15" ht="15.75">
      <c r="A548" s="314"/>
      <c r="B548" s="49">
        <v>2022</v>
      </c>
      <c r="C548" s="52"/>
      <c r="D548" s="151">
        <f>D436+D443+D451+D459+D466+D473+D480+D488+D495+D502+D509+D517+D525+D532+D539</f>
        <v>2863.4999999999995</v>
      </c>
      <c r="E548" s="150">
        <v>0</v>
      </c>
      <c r="F548" s="186"/>
      <c r="G548" s="186"/>
      <c r="H548" s="186"/>
      <c r="I548" s="151">
        <f>I436+I443+I451+I459+I466+I473+I480+I488+I495+I502+I509+I517+I525+I532+I539</f>
        <v>2863.4999999999995</v>
      </c>
      <c r="J548" s="124">
        <v>0</v>
      </c>
      <c r="K548" s="35"/>
      <c r="L548" s="215"/>
    </row>
    <row r="549" spans="1:15" ht="33.75" customHeight="1">
      <c r="A549" s="315"/>
      <c r="B549" s="49">
        <v>2023</v>
      </c>
      <c r="C549" s="52"/>
      <c r="D549" s="151">
        <f>D437+D444+D452+D460+D467+D474+D481+D489+D496+D503+D510+D518+D526+D533+D540</f>
        <v>2863.4999999999995</v>
      </c>
      <c r="E549" s="150">
        <v>0</v>
      </c>
      <c r="F549" s="186"/>
      <c r="G549" s="186"/>
      <c r="H549" s="186"/>
      <c r="I549" s="151">
        <f>I437+I444+I452+I460+I467+I474+I481+I489+I496+I503+I510+I518+I526+I533+I540</f>
        <v>2863.4999999999995</v>
      </c>
      <c r="J549" s="124">
        <v>0</v>
      </c>
      <c r="K549" s="35"/>
      <c r="L549" s="215"/>
    </row>
    <row r="550" spans="1:15" ht="33.75" customHeight="1">
      <c r="A550" s="28"/>
      <c r="B550" s="333" t="s">
        <v>46</v>
      </c>
      <c r="C550" s="334"/>
      <c r="D550" s="334"/>
      <c r="E550" s="334"/>
      <c r="F550" s="334"/>
      <c r="G550" s="334"/>
      <c r="H550" s="334"/>
      <c r="I550" s="334"/>
      <c r="J550" s="334"/>
      <c r="K550" s="334"/>
      <c r="L550" s="335"/>
    </row>
    <row r="551" spans="1:15" ht="24.75" customHeight="1">
      <c r="A551" s="10"/>
      <c r="B551" s="339"/>
      <c r="C551" s="340"/>
      <c r="D551" s="340"/>
      <c r="E551" s="340"/>
      <c r="F551" s="340"/>
      <c r="G551" s="340"/>
      <c r="H551" s="340"/>
      <c r="I551" s="340"/>
      <c r="J551" s="340"/>
      <c r="K551" s="340"/>
      <c r="L551" s="341"/>
    </row>
    <row r="552" spans="1:15" ht="33" customHeight="1">
      <c r="A552" s="342" t="s">
        <v>1</v>
      </c>
      <c r="B552" s="280" t="s">
        <v>47</v>
      </c>
      <c r="C552" s="37">
        <v>2017</v>
      </c>
      <c r="D552" s="143">
        <v>8005.8643400000001</v>
      </c>
      <c r="E552" s="134">
        <v>0</v>
      </c>
      <c r="F552" s="134"/>
      <c r="G552" s="134"/>
      <c r="H552" s="134"/>
      <c r="I552" s="144">
        <v>8005.8643400000001</v>
      </c>
      <c r="J552" s="134">
        <v>0</v>
      </c>
      <c r="K552" s="75" t="s">
        <v>51</v>
      </c>
      <c r="L552" s="330" t="s">
        <v>52</v>
      </c>
      <c r="N552" s="202"/>
      <c r="O552" s="202"/>
    </row>
    <row r="553" spans="1:15" ht="14.45" customHeight="1">
      <c r="A553" s="342"/>
      <c r="B553" s="281"/>
      <c r="C553" s="116">
        <v>2018</v>
      </c>
      <c r="D553" s="143">
        <v>0</v>
      </c>
      <c r="E553" s="134">
        <v>0</v>
      </c>
      <c r="F553" s="152"/>
      <c r="G553" s="152"/>
      <c r="H553" s="153"/>
      <c r="I553" s="144">
        <v>0</v>
      </c>
      <c r="J553" s="134">
        <v>0</v>
      </c>
      <c r="K553" s="75" t="s">
        <v>50</v>
      </c>
      <c r="L553" s="331"/>
    </row>
    <row r="554" spans="1:15" ht="25.5">
      <c r="A554" s="342"/>
      <c r="B554" s="281"/>
      <c r="C554" s="116">
        <v>2019</v>
      </c>
      <c r="D554" s="67">
        <v>0</v>
      </c>
      <c r="E554" s="134">
        <v>0</v>
      </c>
      <c r="F554" s="152"/>
      <c r="G554" s="152"/>
      <c r="H554" s="153"/>
      <c r="I554" s="250">
        <v>0</v>
      </c>
      <c r="J554" s="134">
        <v>0</v>
      </c>
      <c r="K554" s="75" t="s">
        <v>50</v>
      </c>
      <c r="L554" s="331"/>
    </row>
    <row r="555" spans="1:15" ht="25.5">
      <c r="A555" s="342"/>
      <c r="B555" s="281"/>
      <c r="C555" s="193">
        <v>2020</v>
      </c>
      <c r="D555" s="143">
        <v>0</v>
      </c>
      <c r="E555" s="134">
        <v>0</v>
      </c>
      <c r="F555" s="152"/>
      <c r="G555" s="152"/>
      <c r="H555" s="153"/>
      <c r="I555" s="144">
        <v>0</v>
      </c>
      <c r="J555" s="134">
        <v>0</v>
      </c>
      <c r="K555" s="75" t="s">
        <v>50</v>
      </c>
      <c r="L555" s="331"/>
    </row>
    <row r="556" spans="1:15" ht="25.5">
      <c r="A556" s="342"/>
      <c r="B556" s="281"/>
      <c r="C556" s="240">
        <v>2021</v>
      </c>
      <c r="D556" s="143">
        <v>20000</v>
      </c>
      <c r="E556" s="134">
        <v>0</v>
      </c>
      <c r="F556" s="152"/>
      <c r="G556" s="152"/>
      <c r="H556" s="153"/>
      <c r="I556" s="144">
        <v>20000</v>
      </c>
      <c r="J556" s="134">
        <v>0</v>
      </c>
      <c r="K556" s="75" t="s">
        <v>50</v>
      </c>
      <c r="L556" s="331"/>
    </row>
    <row r="557" spans="1:15" ht="15.75">
      <c r="A557" s="342"/>
      <c r="B557" s="281"/>
      <c r="C557" s="275">
        <v>2022</v>
      </c>
      <c r="D557" s="143">
        <v>11759.527</v>
      </c>
      <c r="E557" s="134">
        <v>0</v>
      </c>
      <c r="F557" s="152"/>
      <c r="G557" s="152"/>
      <c r="H557" s="153"/>
      <c r="I557" s="144">
        <v>11759.527</v>
      </c>
      <c r="J557" s="134">
        <v>0</v>
      </c>
      <c r="K557" s="75"/>
      <c r="L557" s="331"/>
    </row>
    <row r="558" spans="1:15" ht="25.5">
      <c r="A558" s="342"/>
      <c r="B558" s="282"/>
      <c r="C558" s="116">
        <v>2023</v>
      </c>
      <c r="D558" s="143">
        <v>2575.5410000000002</v>
      </c>
      <c r="E558" s="134">
        <v>0</v>
      </c>
      <c r="F558" s="152"/>
      <c r="G558" s="152"/>
      <c r="H558" s="153"/>
      <c r="I558" s="144">
        <v>2575.5410000000002</v>
      </c>
      <c r="J558" s="134">
        <v>0</v>
      </c>
      <c r="K558" s="75" t="s">
        <v>50</v>
      </c>
      <c r="L558" s="332"/>
      <c r="N558" s="202"/>
    </row>
    <row r="559" spans="1:15" ht="31.5">
      <c r="A559" s="50"/>
      <c r="B559" s="47" t="s">
        <v>123</v>
      </c>
      <c r="C559" s="96"/>
      <c r="D559" s="247">
        <f>D552+D553+D554+D555+D556+D557+D558</f>
        <v>42340.932339999999</v>
      </c>
      <c r="E559" s="189">
        <v>0</v>
      </c>
      <c r="F559" s="189"/>
      <c r="G559" s="189"/>
      <c r="H559" s="190"/>
      <c r="I559" s="246">
        <f>I552+I553+I554+I555+I556+I557+I558</f>
        <v>42340.932339999999</v>
      </c>
      <c r="J559" s="198">
        <v>0</v>
      </c>
      <c r="K559" s="187"/>
      <c r="L559" s="208"/>
      <c r="N559" s="202"/>
    </row>
    <row r="560" spans="1:15" ht="23.25" customHeight="1">
      <c r="A560" s="336"/>
      <c r="B560" s="48">
        <v>2017</v>
      </c>
      <c r="C560" s="77"/>
      <c r="D560" s="248">
        <v>8005.8643400000001</v>
      </c>
      <c r="E560" s="152">
        <v>0</v>
      </c>
      <c r="F560" s="152"/>
      <c r="G560" s="152"/>
      <c r="H560" s="156"/>
      <c r="I560" s="147">
        <v>8005.8643400000001</v>
      </c>
      <c r="J560" s="150">
        <v>0</v>
      </c>
      <c r="K560" s="188"/>
      <c r="L560" s="15"/>
      <c r="N560" s="13"/>
    </row>
    <row r="561" spans="1:14" ht="14.45" customHeight="1">
      <c r="A561" s="337"/>
      <c r="B561" s="49">
        <v>2018</v>
      </c>
      <c r="C561" s="77"/>
      <c r="D561" s="143">
        <v>0</v>
      </c>
      <c r="E561" s="152">
        <v>0</v>
      </c>
      <c r="F561" s="152"/>
      <c r="G561" s="152"/>
      <c r="H561" s="152"/>
      <c r="I561" s="143">
        <v>0</v>
      </c>
      <c r="J561" s="150">
        <v>0</v>
      </c>
      <c r="K561" s="24"/>
      <c r="L561" s="15"/>
    </row>
    <row r="562" spans="1:14" ht="15.75">
      <c r="A562" s="337"/>
      <c r="B562" s="49">
        <v>2019</v>
      </c>
      <c r="C562" s="77"/>
      <c r="D562" s="253">
        <v>0</v>
      </c>
      <c r="E562" s="152">
        <v>0</v>
      </c>
      <c r="F562" s="152"/>
      <c r="G562" s="152"/>
      <c r="H562" s="152"/>
      <c r="I562" s="147">
        <v>0</v>
      </c>
      <c r="J562" s="150">
        <v>0</v>
      </c>
      <c r="K562" s="24"/>
      <c r="L562" s="11"/>
    </row>
    <row r="563" spans="1:14" ht="15.75">
      <c r="A563" s="337"/>
      <c r="B563" s="49">
        <v>2020</v>
      </c>
      <c r="C563" s="77"/>
      <c r="D563" s="254">
        <v>0</v>
      </c>
      <c r="E563" s="152">
        <v>0</v>
      </c>
      <c r="F563" s="152"/>
      <c r="G563" s="152"/>
      <c r="H563" s="152"/>
      <c r="I563" s="143">
        <v>0</v>
      </c>
      <c r="J563" s="150">
        <v>0</v>
      </c>
      <c r="K563" s="24"/>
      <c r="L563" s="11"/>
    </row>
    <row r="564" spans="1:14" ht="15.75">
      <c r="A564" s="337"/>
      <c r="B564" s="49">
        <v>2021</v>
      </c>
      <c r="C564" s="77"/>
      <c r="D564" s="254">
        <v>20000</v>
      </c>
      <c r="E564" s="152">
        <v>0</v>
      </c>
      <c r="F564" s="152"/>
      <c r="G564" s="152"/>
      <c r="H564" s="152"/>
      <c r="I564" s="143">
        <v>20000</v>
      </c>
      <c r="J564" s="150">
        <v>0</v>
      </c>
      <c r="K564" s="24"/>
      <c r="L564" s="11"/>
    </row>
    <row r="565" spans="1:14" ht="15.75">
      <c r="A565" s="337"/>
      <c r="B565" s="49">
        <v>2022</v>
      </c>
      <c r="C565" s="77"/>
      <c r="D565" s="254">
        <v>11759.527</v>
      </c>
      <c r="E565" s="152">
        <v>0</v>
      </c>
      <c r="F565" s="152"/>
      <c r="G565" s="152"/>
      <c r="H565" s="152"/>
      <c r="I565" s="143">
        <v>11759.527</v>
      </c>
      <c r="J565" s="150">
        <v>0</v>
      </c>
      <c r="K565" s="24"/>
      <c r="L565" s="11"/>
    </row>
    <row r="566" spans="1:14" ht="15.75">
      <c r="A566" s="338"/>
      <c r="B566" s="49">
        <v>2023</v>
      </c>
      <c r="C566" s="77"/>
      <c r="D566" s="254">
        <v>2575.5410000000002</v>
      </c>
      <c r="E566" s="152">
        <v>0</v>
      </c>
      <c r="F566" s="152"/>
      <c r="G566" s="152"/>
      <c r="H566" s="152"/>
      <c r="I566" s="143">
        <v>2575.5410000000002</v>
      </c>
      <c r="J566" s="150">
        <v>0</v>
      </c>
      <c r="K566" s="24"/>
      <c r="L566" s="215"/>
    </row>
    <row r="567" spans="1:14">
      <c r="A567" s="27"/>
      <c r="B567" s="97" t="s">
        <v>134</v>
      </c>
      <c r="C567" s="98"/>
      <c r="D567" s="249">
        <f>D559+D541+D422+D251</f>
        <v>126054.63128</v>
      </c>
      <c r="E567" s="157">
        <v>0</v>
      </c>
      <c r="F567" s="157"/>
      <c r="G567" s="157"/>
      <c r="H567" s="158"/>
      <c r="I567" s="249">
        <f>I559+I541+I422+I251</f>
        <v>126054.63128</v>
      </c>
      <c r="J567" s="199">
        <v>0</v>
      </c>
      <c r="K567" s="261"/>
      <c r="L567" s="12"/>
    </row>
    <row r="568" spans="1:14" ht="15.75">
      <c r="A568" s="27"/>
      <c r="B568" s="77">
        <v>2017</v>
      </c>
      <c r="C568" s="35"/>
      <c r="D568" s="213">
        <f>D560+D542+D423+D252</f>
        <v>18633.329570000002</v>
      </c>
      <c r="E568" s="152">
        <v>0</v>
      </c>
      <c r="F568" s="152"/>
      <c r="G568" s="152"/>
      <c r="H568" s="159"/>
      <c r="I568" s="213">
        <f>I560+I542+I423+I252</f>
        <v>18633.329570000002</v>
      </c>
      <c r="J568" s="150">
        <v>0</v>
      </c>
      <c r="K568" s="262"/>
      <c r="L568" s="12"/>
      <c r="N568" s="13"/>
    </row>
    <row r="569" spans="1:14" ht="15.75" customHeight="1">
      <c r="A569" s="27"/>
      <c r="B569" s="77">
        <v>2018</v>
      </c>
      <c r="C569" s="35"/>
      <c r="D569" s="213">
        <f>D253+D424+D544+D561</f>
        <v>10043.15719</v>
      </c>
      <c r="E569" s="152">
        <v>0</v>
      </c>
      <c r="F569" s="152"/>
      <c r="G569" s="152"/>
      <c r="H569" s="159"/>
      <c r="I569" s="213">
        <f>I253+I424+I544+I561</f>
        <v>10043.15719</v>
      </c>
      <c r="J569" s="150">
        <v>0</v>
      </c>
      <c r="K569" s="263"/>
      <c r="L569" s="12"/>
    </row>
    <row r="570" spans="1:14" ht="15.75" customHeight="1">
      <c r="A570" s="27"/>
      <c r="B570" s="77">
        <v>2019</v>
      </c>
      <c r="C570" s="35"/>
      <c r="D570" s="74">
        <f>D254+D425+D545+D562</f>
        <v>11380.2837</v>
      </c>
      <c r="E570" s="152">
        <v>0</v>
      </c>
      <c r="F570" s="152"/>
      <c r="G570" s="152"/>
      <c r="H570" s="159"/>
      <c r="I570" s="74">
        <f>I254+I425+I545+I562</f>
        <v>11380.2837</v>
      </c>
      <c r="J570" s="150">
        <v>0</v>
      </c>
      <c r="K570" s="262"/>
      <c r="L570" s="12"/>
    </row>
    <row r="571" spans="1:14" ht="15" customHeight="1">
      <c r="A571" s="27"/>
      <c r="B571" s="77">
        <v>2020</v>
      </c>
      <c r="C571" s="21"/>
      <c r="D571" s="74">
        <f>D255+D426+D546+D555</f>
        <v>20534.127820000002</v>
      </c>
      <c r="E571" s="152">
        <v>0</v>
      </c>
      <c r="F571" s="152"/>
      <c r="G571" s="152"/>
      <c r="H571" s="159"/>
      <c r="I571" s="74">
        <f>I255+I426+I546+I555</f>
        <v>20534.127820000002</v>
      </c>
      <c r="J571" s="150">
        <v>0</v>
      </c>
      <c r="K571" s="263"/>
      <c r="L571" s="12"/>
    </row>
    <row r="572" spans="1:14" ht="15.75">
      <c r="A572" s="27"/>
      <c r="B572" s="77">
        <v>2021</v>
      </c>
      <c r="C572" s="21"/>
      <c r="D572" s="160">
        <f>D564+D547+D427+D256</f>
        <v>33018.264999999999</v>
      </c>
      <c r="E572" s="152">
        <v>0</v>
      </c>
      <c r="F572" s="152"/>
      <c r="G572" s="152"/>
      <c r="H572" s="159"/>
      <c r="I572" s="160">
        <f>I564+I547+I427+I256</f>
        <v>33018.264999999999</v>
      </c>
      <c r="J572" s="150">
        <v>0</v>
      </c>
      <c r="K572" s="263"/>
      <c r="L572" s="12"/>
    </row>
    <row r="573" spans="1:14" ht="15.75">
      <c r="A573" s="27"/>
      <c r="B573" s="77">
        <v>2022</v>
      </c>
      <c r="C573" s="21"/>
      <c r="D573" s="160">
        <f>D565+D548+D428+D257</f>
        <v>20814.727000000003</v>
      </c>
      <c r="E573" s="152">
        <v>0</v>
      </c>
      <c r="F573" s="152"/>
      <c r="G573" s="152"/>
      <c r="H573" s="159"/>
      <c r="I573" s="160">
        <f>I565+I548+I428+I257</f>
        <v>20814.727000000003</v>
      </c>
      <c r="J573" s="150">
        <v>0</v>
      </c>
      <c r="K573" s="263"/>
      <c r="L573" s="12"/>
    </row>
    <row r="574" spans="1:14" ht="15.75">
      <c r="A574" s="27"/>
      <c r="B574" s="77">
        <v>2023</v>
      </c>
      <c r="C574" s="21"/>
      <c r="D574" s="160">
        <f>D566+D549+D429+D258</f>
        <v>11630.741</v>
      </c>
      <c r="E574" s="152">
        <v>0</v>
      </c>
      <c r="F574" s="152"/>
      <c r="G574" s="152"/>
      <c r="H574" s="159"/>
      <c r="I574" s="160">
        <f>I566+I549+I429+I258</f>
        <v>11630.741</v>
      </c>
      <c r="J574" s="150">
        <v>0</v>
      </c>
      <c r="K574" s="269"/>
      <c r="L574" s="208"/>
    </row>
    <row r="575" spans="1:14">
      <c r="A575" s="27"/>
      <c r="B575" s="321" t="s">
        <v>48</v>
      </c>
      <c r="C575" s="322"/>
      <c r="D575" s="322"/>
      <c r="E575" s="322"/>
      <c r="F575" s="322"/>
      <c r="G575" s="322"/>
      <c r="H575" s="322"/>
      <c r="I575" s="322"/>
      <c r="J575" s="322"/>
      <c r="K575" s="322"/>
      <c r="L575" s="323"/>
    </row>
    <row r="576" spans="1:14">
      <c r="A576" s="27"/>
      <c r="B576" s="324"/>
      <c r="C576" s="325"/>
      <c r="D576" s="325"/>
      <c r="E576" s="325"/>
      <c r="F576" s="325"/>
      <c r="G576" s="325"/>
      <c r="H576" s="325"/>
      <c r="I576" s="325"/>
      <c r="J576" s="325"/>
      <c r="K576" s="325"/>
      <c r="L576" s="326"/>
    </row>
    <row r="577" spans="1:12">
      <c r="A577" s="27"/>
      <c r="B577" s="327"/>
      <c r="C577" s="328"/>
      <c r="D577" s="328"/>
      <c r="E577" s="328"/>
      <c r="F577" s="328"/>
      <c r="G577" s="328"/>
      <c r="H577" s="328"/>
      <c r="I577" s="328"/>
      <c r="J577" s="328"/>
      <c r="K577" s="328"/>
      <c r="L577" s="329"/>
    </row>
    <row r="578" spans="1:12">
      <c r="C578" s="2"/>
    </row>
  </sheetData>
  <mergeCells count="206">
    <mergeCell ref="L321:L334"/>
    <mergeCell ref="B272:B278"/>
    <mergeCell ref="B286:B292"/>
    <mergeCell ref="A415:A421"/>
    <mergeCell ref="L399:L405"/>
    <mergeCell ref="L384:L391"/>
    <mergeCell ref="L392:L398"/>
    <mergeCell ref="C409:C411"/>
    <mergeCell ref="K1:L1"/>
    <mergeCell ref="K2:L2"/>
    <mergeCell ref="K3:L3"/>
    <mergeCell ref="K4:L4"/>
    <mergeCell ref="K5:L5"/>
    <mergeCell ref="B63:B69"/>
    <mergeCell ref="B15:L15"/>
    <mergeCell ref="A6:L6"/>
    <mergeCell ref="A7:A11"/>
    <mergeCell ref="B7:B11"/>
    <mergeCell ref="L7:L11"/>
    <mergeCell ref="F8:I8"/>
    <mergeCell ref="E9:E11"/>
    <mergeCell ref="E7:I7"/>
    <mergeCell ref="A13:L13"/>
    <mergeCell ref="B14:L14"/>
    <mergeCell ref="J7:J11"/>
    <mergeCell ref="K7:K11"/>
    <mergeCell ref="B175:B181"/>
    <mergeCell ref="B113:K113"/>
    <mergeCell ref="K106:K112"/>
    <mergeCell ref="B39:K39"/>
    <mergeCell ref="B19:B20"/>
    <mergeCell ref="B21:B22"/>
    <mergeCell ref="B23:B24"/>
    <mergeCell ref="B26:B27"/>
    <mergeCell ref="B146:B152"/>
    <mergeCell ref="B115:B121"/>
    <mergeCell ref="B154:B160"/>
    <mergeCell ref="B122:B128"/>
    <mergeCell ref="B144:K144"/>
    <mergeCell ref="B229:B235"/>
    <mergeCell ref="A229:A235"/>
    <mergeCell ref="B161:B167"/>
    <mergeCell ref="B222:B228"/>
    <mergeCell ref="F9:H9"/>
    <mergeCell ref="I9:I11"/>
    <mergeCell ref="F10:F11"/>
    <mergeCell ref="G10:H10"/>
    <mergeCell ref="C7:C11"/>
    <mergeCell ref="D7:D11"/>
    <mergeCell ref="C186:C187"/>
    <mergeCell ref="B215:B221"/>
    <mergeCell ref="A129:A135"/>
    <mergeCell ref="A115:A121"/>
    <mergeCell ref="A106:A112"/>
    <mergeCell ref="A146:A152"/>
    <mergeCell ref="A154:A160"/>
    <mergeCell ref="A122:A128"/>
    <mergeCell ref="A137:A143"/>
    <mergeCell ref="A205:A212"/>
    <mergeCell ref="A182:A189"/>
    <mergeCell ref="A161:A167"/>
    <mergeCell ref="C16:K16"/>
    <mergeCell ref="B213:L213"/>
    <mergeCell ref="B190:B196"/>
    <mergeCell ref="B129:B135"/>
    <mergeCell ref="B28:B29"/>
    <mergeCell ref="L17:L18"/>
    <mergeCell ref="L19:L22"/>
    <mergeCell ref="L28:L35"/>
    <mergeCell ref="B98:B104"/>
    <mergeCell ref="B91:B97"/>
    <mergeCell ref="B168:B174"/>
    <mergeCell ref="B182:B189"/>
    <mergeCell ref="A286:A292"/>
    <mergeCell ref="A300:A306"/>
    <mergeCell ref="B415:B421"/>
    <mergeCell ref="A307:A313"/>
    <mergeCell ref="B261:L261"/>
    <mergeCell ref="B259:L259"/>
    <mergeCell ref="A321:A327"/>
    <mergeCell ref="B307:B313"/>
    <mergeCell ref="A335:A341"/>
    <mergeCell ref="B335:B341"/>
    <mergeCell ref="B328:B334"/>
    <mergeCell ref="B260:L260"/>
    <mergeCell ref="B263:B271"/>
    <mergeCell ref="A342:A348"/>
    <mergeCell ref="B321:B327"/>
    <mergeCell ref="B314:B320"/>
    <mergeCell ref="A314:A320"/>
    <mergeCell ref="A384:A391"/>
    <mergeCell ref="A399:A405"/>
    <mergeCell ref="L272:L320"/>
    <mergeCell ref="L263:L267"/>
    <mergeCell ref="C262:L262"/>
    <mergeCell ref="C264:C265"/>
    <mergeCell ref="C266:C267"/>
    <mergeCell ref="L197:L204"/>
    <mergeCell ref="A168:A174"/>
    <mergeCell ref="B236:B242"/>
    <mergeCell ref="A263:A271"/>
    <mergeCell ref="A84:A90"/>
    <mergeCell ref="A70:A76"/>
    <mergeCell ref="B70:B76"/>
    <mergeCell ref="B77:B83"/>
    <mergeCell ref="A55:A61"/>
    <mergeCell ref="L70:L104"/>
    <mergeCell ref="B84:B90"/>
    <mergeCell ref="A63:A69"/>
    <mergeCell ref="A77:A83"/>
    <mergeCell ref="B55:B61"/>
    <mergeCell ref="A98:A104"/>
    <mergeCell ref="A91:A97"/>
    <mergeCell ref="A198:A204"/>
    <mergeCell ref="A215:A221"/>
    <mergeCell ref="A222:A228"/>
    <mergeCell ref="A236:A242"/>
    <mergeCell ref="L114:L131"/>
    <mergeCell ref="L146:L196"/>
    <mergeCell ref="L215:L242"/>
    <mergeCell ref="B198:B204"/>
    <mergeCell ref="B575:L577"/>
    <mergeCell ref="L552:L558"/>
    <mergeCell ref="A512:A518"/>
    <mergeCell ref="A520:A526"/>
    <mergeCell ref="A534:A540"/>
    <mergeCell ref="A543:A549"/>
    <mergeCell ref="B550:L550"/>
    <mergeCell ref="A560:A566"/>
    <mergeCell ref="B551:L551"/>
    <mergeCell ref="B512:B518"/>
    <mergeCell ref="B534:B540"/>
    <mergeCell ref="B552:B558"/>
    <mergeCell ref="A552:A558"/>
    <mergeCell ref="C386:C387"/>
    <mergeCell ref="A377:A383"/>
    <mergeCell ref="A431:A437"/>
    <mergeCell ref="A438:A444"/>
    <mergeCell ref="A446:A452"/>
    <mergeCell ref="A454:A460"/>
    <mergeCell ref="B454:B460"/>
    <mergeCell ref="A461:A467"/>
    <mergeCell ref="A356:A362"/>
    <mergeCell ref="A363:A369"/>
    <mergeCell ref="B431:B437"/>
    <mergeCell ref="B438:B444"/>
    <mergeCell ref="B446:B452"/>
    <mergeCell ref="B363:B369"/>
    <mergeCell ref="B370:B376"/>
    <mergeCell ref="B384:B391"/>
    <mergeCell ref="B399:B405"/>
    <mergeCell ref="B406:B414"/>
    <mergeCell ref="B430:L430"/>
    <mergeCell ref="B377:B383"/>
    <mergeCell ref="A423:A429"/>
    <mergeCell ref="A406:A414"/>
    <mergeCell ref="L415:L421"/>
    <mergeCell ref="A392:A398"/>
    <mergeCell ref="A28:A29"/>
    <mergeCell ref="B497:B503"/>
    <mergeCell ref="B461:B467"/>
    <mergeCell ref="B468:B474"/>
    <mergeCell ref="A30:A31"/>
    <mergeCell ref="A32:A33"/>
    <mergeCell ref="B30:B31"/>
    <mergeCell ref="B32:B33"/>
    <mergeCell ref="B34:B35"/>
    <mergeCell ref="A490:A496"/>
    <mergeCell ref="B475:B481"/>
    <mergeCell ref="B483:B489"/>
    <mergeCell ref="B293:B299"/>
    <mergeCell ref="B392:B398"/>
    <mergeCell ref="B342:B348"/>
    <mergeCell ref="A328:A334"/>
    <mergeCell ref="A272:A278"/>
    <mergeCell ref="A468:A474"/>
    <mergeCell ref="A475:A481"/>
    <mergeCell ref="A483:A489"/>
    <mergeCell ref="B279:B285"/>
    <mergeCell ref="A279:A285"/>
    <mergeCell ref="A293:A299"/>
    <mergeCell ref="B300:B306"/>
    <mergeCell ref="B504:B510"/>
    <mergeCell ref="A504:A510"/>
    <mergeCell ref="B490:B496"/>
    <mergeCell ref="A17:A18"/>
    <mergeCell ref="A34:A35"/>
    <mergeCell ref="A527:A533"/>
    <mergeCell ref="B527:B533"/>
    <mergeCell ref="A497:A503"/>
    <mergeCell ref="B520:B526"/>
    <mergeCell ref="A190:A196"/>
    <mergeCell ref="B17:B18"/>
    <mergeCell ref="A19:A20"/>
    <mergeCell ref="A21:A22"/>
    <mergeCell ref="A23:A24"/>
    <mergeCell ref="A26:A27"/>
    <mergeCell ref="A41:A47"/>
    <mergeCell ref="B41:B47"/>
    <mergeCell ref="A48:A54"/>
    <mergeCell ref="B48:B54"/>
    <mergeCell ref="A175:A181"/>
    <mergeCell ref="A370:A376"/>
    <mergeCell ref="A349:A355"/>
    <mergeCell ref="B349:B355"/>
    <mergeCell ref="B356:B362"/>
  </mergeCells>
  <pageMargins left="0.39370078740157483" right="0.39370078740157483" top="0.59055118110236227" bottom="0.39370078740157483" header="0.31496062992125984" footer="0.31496062992125984"/>
  <pageSetup paperSize="9" scale="57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МКУ УГОЧС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2020-12-22T05:49:05Z</cp:lastPrinted>
  <dcterms:created xsi:type="dcterms:W3CDTF">2014-10-21T12:29:03Z</dcterms:created>
  <dcterms:modified xsi:type="dcterms:W3CDTF">2020-12-26T08:19:32Z</dcterms:modified>
</cp:coreProperties>
</file>