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2"/>
  </bookViews>
  <sheets>
    <sheet name="отходы" sheetId="1" r:id="rId1"/>
    <sheet name="леса" sheetId="2" r:id="rId2"/>
    <sheet name="ресурсы" sheetId="3" r:id="rId3"/>
  </sheets>
  <definedNames>
    <definedName name="_xlnm.Print_Area" localSheetId="1">'леса'!$A$1:$J$52</definedName>
    <definedName name="_xlnm.Print_Area" localSheetId="0">'отходы'!$A$1:$H$172</definedName>
    <definedName name="_xlnm.Print_Area" localSheetId="2">'ресурсы'!$A$1:$H$36</definedName>
  </definedNames>
  <calcPr fullCalcOnLoad="1"/>
</workbook>
</file>

<file path=xl/sharedStrings.xml><?xml version="1.0" encoding="utf-8"?>
<sst xmlns="http://schemas.openxmlformats.org/spreadsheetml/2006/main" count="155" uniqueCount="111">
  <si>
    <t>Наименование мероприятия</t>
  </si>
  <si>
    <t>В том числе за счет средств</t>
  </si>
  <si>
    <t>Исполнители- ответственные за реализацию мероприятия</t>
  </si>
  <si>
    <t>МКУ «ГКМХ»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</si>
  <si>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</si>
  <si>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</si>
  <si>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</si>
  <si>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</si>
  <si>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</si>
  <si>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</si>
  <si>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</si>
  <si>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</si>
  <si>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</si>
  <si>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</si>
  <si>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</si>
  <si>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</si>
  <si>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</si>
  <si>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</si>
  <si>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</si>
  <si>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</si>
  <si>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</si>
  <si>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</si>
  <si>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</si>
  <si>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</si>
  <si>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</si>
  <si>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</si>
  <si>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</si>
  <si>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</si>
  <si>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</si>
  <si>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</si>
  <si>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</si>
  <si>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</si>
  <si>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</si>
  <si>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</si>
  <si>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</si>
  <si>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</si>
  <si>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</si>
  <si>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</si>
  <si>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</si>
  <si>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</si>
  <si>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</si>
  <si>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</si>
  <si>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</si>
  <si>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</si>
  <si>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</si>
  <si>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</si>
  <si>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</si>
  <si>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</si>
  <si>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</si>
  <si>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</si>
  <si>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>2.14. Экологический мониторинг состояния окружающей среды полигона ТБО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</si>
  <si>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</si>
  <si>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</si>
  <si>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</si>
  <si>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</si>
  <si>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</si>
  <si>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 xml:space="preserve">2.15. Экологическая документация и её экспертиза </t>
  </si>
  <si>
    <t>2.16. Оценка риска для здоровья населения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</si>
  <si>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</si>
  <si>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</si>
  <si>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>Срок исполнения</t>
  </si>
  <si>
    <t>Объем финансирования</t>
  </si>
  <si>
    <t>Внебюджетных источников</t>
  </si>
  <si>
    <t>Субсидии и  иные межбюджетные трансферты</t>
  </si>
  <si>
    <t>другие собственные доходы</t>
  </si>
  <si>
    <t>Охрана лесов и водных источников</t>
  </si>
  <si>
    <t>Охрана и восстановление водных объектов - источников питьевого водоснабжения.</t>
  </si>
  <si>
    <t>Задачи:</t>
  </si>
  <si>
    <t>-  Сохранение природных ландшафтов, используемых для массового отдыха населения.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</si>
  <si>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</si>
  <si>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</si>
  <si>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</si>
  <si>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</si>
  <si>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2. Гигиеническая экспертиза воды из родников</t>
  </si>
  <si>
    <t>Контроль качества воды открытых источников, выявление проблемы загрязнения прилегающих территорий</t>
  </si>
  <si>
    <t>3. Обустройство существующих противопожарных водоемов и подъездных путей к ним</t>
  </si>
  <si>
    <t>МКУ «Дорожник»,  МКУ «ГКМХ»</t>
  </si>
  <si>
    <t>Повышение эффективности использования средств водного пожаротушения</t>
  </si>
  <si>
    <t>4. Уборка сухостойной и ветровальной древесины в парковой зоне и застроенной части города (1, 3, 9, 10 кварталы)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</si>
  <si>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</si>
  <si>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</si>
  <si>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в том числе  по годам</t>
  </si>
  <si>
    <t>Цель :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</si>
  <si>
    <t>1. Обустройство зон санитарной охраны выхода подземных вод (родники).</t>
  </si>
  <si>
    <t xml:space="preserve">Ограничение распространения несанкционированной свалки ЗАТО г. Радужный Владимирской области на прилегающие территории 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</si>
  <si>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</si>
  <si>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</si>
  <si>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</si>
  <si>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</si>
  <si>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</si>
  <si>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</si>
  <si>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 xml:space="preserve">                          МКУ «ГКМХ»,             МКУ «Дорожник»</t>
  </si>
  <si>
    <t>ИТОГО по Программе</t>
  </si>
  <si>
    <t>МКУ «ГКМХ»,             МКУ «Дорожник»   "КУМИ"</t>
  </si>
  <si>
    <t>ИТОГО по Подпрограмме</t>
  </si>
  <si>
    <t xml:space="preserve">                            МКУ «ГКМХ»,             МКУ «Дорожник»</t>
  </si>
  <si>
    <t>МКУ "ГКМХ"</t>
  </si>
  <si>
    <t>Укрепление правового и нормативного обеспечения</t>
  </si>
  <si>
    <t>2017-2024</t>
  </si>
  <si>
    <t xml:space="preserve"> Перечень мероприятий подпргораммы "Отходы  на территории  ЗАТО г. Радужный Владимирской области"</t>
  </si>
  <si>
    <t xml:space="preserve"> Перечень мероприятий подпрограммы "Городские леса на территории  ЗАТО г.Радужный Владимирской области"</t>
  </si>
  <si>
    <t>Всего на 2017-2024 года:</t>
  </si>
  <si>
    <t>Программа «Охрана окружающей среды на территории ЗАТО г. Радужный Владимирской области»</t>
  </si>
  <si>
    <t>Подпрограмма «Городские леса  на территории ЗАТО г. Радужный Владимирской области»</t>
  </si>
  <si>
    <t>Подпрограмма «Отходы  на территории ЗАТО г. Радужный Владимирской области»</t>
  </si>
  <si>
    <t>3. Ресурсное обеспечение программы</t>
  </si>
  <si>
    <t>6.Работы по подготовке лесоустройства городских лесов и разработке лесохозяйственного регламента городских лесов ЗАТО г. Радужный Владимирской области на площади 144,36 га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</si>
  <si>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установка противопожарных и природоохранных аншлагов в лесной зоне, уборка сухостойной и ветровальной древесины</t>
  </si>
  <si>
    <t>Приложение № 6 к постановлению администрации ЗАТО г. Радужный Владимирской области от 25.04.2022 № 547</t>
  </si>
  <si>
    <t>Приложение № 4 к постановлению администрации ЗАТО г. Радужный Владимирской области от 25.04.2022 № 547</t>
  </si>
  <si>
    <t>Приложение № 2 к постановлению администрации ЗАТО г. Радужный Владимирской области от 25.04.2022 № 547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</si>
</sst>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  <numFmt numFmtId="18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1" fillId="32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74"/>
  <sheetViews>
    <sheetView zoomScale="75" zoomScaleNormal="75" zoomScaleSheetLayoutView="100" zoomScalePageLayoutView="0" workbookViewId="0" topLeftCell="A1">
      <selection activeCell="C1" sqref="C1:L1"/>
    </sheetView>
  </sheetViews>
  <sheetFormatPr defaultColWidth="9.140625" defaultRowHeight="15"/>
  <cols>
    <col min="1" max="1" width="48.7109375" style="1" customWidth="1"/>
    <col min="2" max="2" width="18.42187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3:12" ht="23.25" customHeight="1">
      <c r="C1" s="122" t="s">
        <v>108</v>
      </c>
      <c r="D1" s="123"/>
      <c r="E1" s="123"/>
      <c r="F1" s="123"/>
      <c r="G1" s="123"/>
      <c r="H1" s="123"/>
      <c r="I1" s="123"/>
      <c r="J1" s="123"/>
      <c r="K1" s="123"/>
      <c r="L1" s="123"/>
    </row>
    <row r="2" spans="5:12" ht="18.75">
      <c r="E2" s="5"/>
      <c r="F2" s="5"/>
      <c r="G2" s="130"/>
      <c r="H2" s="130"/>
      <c r="I2" s="130"/>
      <c r="J2" s="130"/>
      <c r="K2" s="130"/>
      <c r="L2" s="130"/>
    </row>
    <row r="3" spans="1:8" ht="26.25">
      <c r="A3" s="129" t="s">
        <v>99</v>
      </c>
      <c r="B3" s="129"/>
      <c r="C3" s="129"/>
      <c r="D3" s="129"/>
      <c r="E3" s="129"/>
      <c r="F3" s="129"/>
      <c r="G3" s="129"/>
      <c r="H3" s="129"/>
    </row>
    <row r="4" spans="1:8" ht="18.75">
      <c r="A4" s="134"/>
      <c r="B4" s="134"/>
      <c r="C4" s="134"/>
      <c r="D4" s="134"/>
      <c r="E4" s="134"/>
      <c r="F4" s="134"/>
      <c r="G4" s="134"/>
      <c r="H4" s="134"/>
    </row>
    <row r="5" spans="1:8" ht="20.25">
      <c r="A5" s="113" t="s">
        <v>0</v>
      </c>
      <c r="B5" s="113" t="s">
        <v>20</v>
      </c>
      <c r="C5" s="113" t="s">
        <v>19</v>
      </c>
      <c r="D5" s="94" t="s">
        <v>1</v>
      </c>
      <c r="E5" s="94"/>
      <c r="F5" s="94"/>
      <c r="G5" s="113" t="s">
        <v>2</v>
      </c>
      <c r="H5" s="113" t="s">
        <v>15</v>
      </c>
    </row>
    <row r="6" spans="1:8" ht="34.5" customHeight="1">
      <c r="A6" s="113"/>
      <c r="B6" s="113"/>
      <c r="C6" s="113"/>
      <c r="D6" s="113" t="s">
        <v>12</v>
      </c>
      <c r="E6" s="113"/>
      <c r="F6" s="94" t="s">
        <v>18</v>
      </c>
      <c r="G6" s="113"/>
      <c r="H6" s="113"/>
    </row>
    <row r="7" spans="1:8" ht="99.75" customHeight="1">
      <c r="A7" s="113"/>
      <c r="B7" s="113"/>
      <c r="C7" s="113"/>
      <c r="D7" s="11" t="s">
        <v>16</v>
      </c>
      <c r="E7" s="11" t="s">
        <v>17</v>
      </c>
      <c r="F7" s="94"/>
      <c r="G7" s="113"/>
      <c r="H7" s="113"/>
    </row>
    <row r="8" spans="1:8" ht="25.5" customHeight="1">
      <c r="A8" s="112" t="s">
        <v>22</v>
      </c>
      <c r="B8" s="112"/>
      <c r="C8" s="112"/>
      <c r="D8" s="112"/>
      <c r="E8" s="112"/>
      <c r="F8" s="112"/>
      <c r="G8" s="112"/>
      <c r="H8" s="112"/>
    </row>
    <row r="9" spans="1:8" ht="28.5" customHeight="1">
      <c r="A9" s="128" t="s">
        <v>51</v>
      </c>
      <c r="B9" s="128"/>
      <c r="C9" s="128"/>
      <c r="D9" s="128"/>
      <c r="E9" s="128"/>
      <c r="F9" s="128"/>
      <c r="G9" s="128"/>
      <c r="H9" s="128"/>
    </row>
    <row r="10" spans="1:8" ht="22.5" customHeight="1">
      <c r="A10" s="128" t="s">
        <v>52</v>
      </c>
      <c r="B10" s="128"/>
      <c r="C10" s="128"/>
      <c r="D10" s="128"/>
      <c r="E10" s="128"/>
      <c r="F10" s="128"/>
      <c r="G10" s="128"/>
      <c r="H10" s="128"/>
    </row>
    <row r="11" spans="1:8" ht="21" customHeight="1">
      <c r="A11" s="120" t="s">
        <v>38</v>
      </c>
      <c r="B11" s="120"/>
      <c r="C11" s="120"/>
      <c r="D11" s="120"/>
      <c r="E11" s="120"/>
      <c r="F11" s="120"/>
      <c r="G11" s="120"/>
      <c r="H11" s="120"/>
    </row>
    <row r="12" spans="1:8" ht="21.75" customHeight="1">
      <c r="A12" s="120" t="s">
        <v>43</v>
      </c>
      <c r="B12" s="120"/>
      <c r="C12" s="120"/>
      <c r="D12" s="120"/>
      <c r="E12" s="120"/>
      <c r="F12" s="120"/>
      <c r="G12" s="120"/>
      <c r="H12" s="120"/>
    </row>
    <row r="13" spans="1:8" ht="21.75" customHeight="1">
      <c r="A13" s="120" t="s">
        <v>36</v>
      </c>
      <c r="B13" s="120"/>
      <c r="C13" s="120"/>
      <c r="D13" s="120"/>
      <c r="E13" s="120"/>
      <c r="F13" s="120"/>
      <c r="G13" s="120"/>
      <c r="H13" s="120"/>
    </row>
    <row r="14" spans="1:8" ht="37.5" customHeight="1">
      <c r="A14" s="120" t="s">
        <v>37</v>
      </c>
      <c r="B14" s="120"/>
      <c r="C14" s="120"/>
      <c r="D14" s="120"/>
      <c r="E14" s="120"/>
      <c r="F14" s="120"/>
      <c r="G14" s="120"/>
      <c r="H14" s="120"/>
    </row>
    <row r="15" spans="1:8" ht="47.25" customHeight="1">
      <c r="A15" s="131" t="s">
        <v>4</v>
      </c>
      <c r="B15" s="18">
        <v>2017</v>
      </c>
      <c r="C15" s="31">
        <f>E15</f>
        <v>0</v>
      </c>
      <c r="D15" s="27"/>
      <c r="E15" s="40">
        <v>0</v>
      </c>
      <c r="F15" s="27"/>
      <c r="G15" s="125" t="s">
        <v>3</v>
      </c>
      <c r="H15" s="101" t="s">
        <v>5</v>
      </c>
    </row>
    <row r="16" spans="1:8" ht="39" customHeight="1">
      <c r="A16" s="132"/>
      <c r="B16" s="18">
        <v>2018</v>
      </c>
      <c r="C16" s="31">
        <f>E16</f>
        <v>0</v>
      </c>
      <c r="D16" s="27"/>
      <c r="E16" s="40">
        <v>0</v>
      </c>
      <c r="F16" s="27"/>
      <c r="G16" s="126"/>
      <c r="H16" s="102"/>
    </row>
    <row r="17" spans="1:8" ht="31.5" customHeight="1">
      <c r="A17" s="132"/>
      <c r="B17" s="18">
        <v>2019</v>
      </c>
      <c r="C17" s="31">
        <f>E17</f>
        <v>0</v>
      </c>
      <c r="D17" s="27"/>
      <c r="E17" s="40">
        <v>0</v>
      </c>
      <c r="F17" s="27"/>
      <c r="G17" s="126"/>
      <c r="H17" s="102"/>
    </row>
    <row r="18" spans="1:8" ht="31.5" customHeight="1">
      <c r="A18" s="133"/>
      <c r="B18" s="18">
        <v>2020</v>
      </c>
      <c r="C18" s="31">
        <f>E18</f>
        <v>0</v>
      </c>
      <c r="D18" s="27"/>
      <c r="E18" s="40">
        <v>0</v>
      </c>
      <c r="F18" s="27"/>
      <c r="G18" s="127"/>
      <c r="H18" s="104"/>
    </row>
    <row r="19" spans="1:8" ht="53.25" customHeight="1">
      <c r="A19" s="97" t="s">
        <v>6</v>
      </c>
      <c r="B19" s="121">
        <v>2017</v>
      </c>
      <c r="C19" s="29">
        <f>D19+E19+F19</f>
        <v>0</v>
      </c>
      <c r="D19" s="30"/>
      <c r="E19" s="40">
        <v>0</v>
      </c>
      <c r="F19" s="30"/>
      <c r="G19" s="10" t="s">
        <v>11</v>
      </c>
      <c r="H19" s="101" t="s">
        <v>47</v>
      </c>
    </row>
    <row r="20" spans="1:8" ht="48" customHeight="1">
      <c r="A20" s="98"/>
      <c r="B20" s="121"/>
      <c r="C20" s="31">
        <v>0</v>
      </c>
      <c r="D20" s="28"/>
      <c r="E20" s="31">
        <v>0</v>
      </c>
      <c r="F20" s="28"/>
      <c r="G20" s="10" t="s">
        <v>10</v>
      </c>
      <c r="H20" s="102"/>
    </row>
    <row r="21" spans="1:8" ht="45" customHeight="1">
      <c r="A21" s="98"/>
      <c r="B21" s="121">
        <v>2018</v>
      </c>
      <c r="C21" s="31">
        <v>0</v>
      </c>
      <c r="D21" s="28"/>
      <c r="E21" s="31">
        <v>0</v>
      </c>
      <c r="F21" s="28"/>
      <c r="G21" s="10" t="s">
        <v>11</v>
      </c>
      <c r="H21" s="102"/>
    </row>
    <row r="22" spans="1:8" ht="43.5" customHeight="1">
      <c r="A22" s="98"/>
      <c r="B22" s="121"/>
      <c r="C22" s="31">
        <f>D22+E22+F22</f>
        <v>0</v>
      </c>
      <c r="D22" s="28"/>
      <c r="E22" s="31">
        <v>0</v>
      </c>
      <c r="F22" s="28"/>
      <c r="G22" s="10" t="s">
        <v>10</v>
      </c>
      <c r="H22" s="102"/>
    </row>
    <row r="23" spans="1:8" ht="42.75" customHeight="1">
      <c r="A23" s="98"/>
      <c r="B23" s="121">
        <v>2019</v>
      </c>
      <c r="C23" s="31">
        <f>D23+E23+F23</f>
        <v>0</v>
      </c>
      <c r="D23" s="28"/>
      <c r="E23" s="31">
        <v>0</v>
      </c>
      <c r="F23" s="28"/>
      <c r="G23" s="10" t="s">
        <v>11</v>
      </c>
      <c r="H23" s="102"/>
    </row>
    <row r="24" spans="1:8" ht="42.75" customHeight="1">
      <c r="A24" s="98"/>
      <c r="B24" s="121"/>
      <c r="C24" s="31">
        <f>D24+E24+F24</f>
        <v>0</v>
      </c>
      <c r="D24" s="28"/>
      <c r="E24" s="31">
        <v>0</v>
      </c>
      <c r="F24" s="28"/>
      <c r="G24" s="10" t="s">
        <v>10</v>
      </c>
      <c r="H24" s="102"/>
    </row>
    <row r="25" spans="1:8" ht="42.75" customHeight="1">
      <c r="A25" s="99"/>
      <c r="B25" s="28">
        <v>2020</v>
      </c>
      <c r="C25" s="31">
        <f>E25</f>
        <v>0</v>
      </c>
      <c r="D25" s="28"/>
      <c r="E25" s="31">
        <v>0</v>
      </c>
      <c r="F25" s="28"/>
      <c r="G25" s="10" t="s">
        <v>11</v>
      </c>
      <c r="H25" s="103"/>
    </row>
    <row r="26" spans="1:8" ht="42.75" customHeight="1">
      <c r="A26" s="99"/>
      <c r="B26" s="28">
        <v>2021</v>
      </c>
      <c r="C26" s="31">
        <f>E26</f>
        <v>0</v>
      </c>
      <c r="D26" s="28"/>
      <c r="E26" s="31">
        <v>0</v>
      </c>
      <c r="F26" s="28"/>
      <c r="G26" s="10" t="s">
        <v>11</v>
      </c>
      <c r="H26" s="103"/>
    </row>
    <row r="27" spans="1:8" ht="42.75" customHeight="1">
      <c r="A27" s="99"/>
      <c r="B27" s="28">
        <v>2022</v>
      </c>
      <c r="C27" s="31">
        <f>E27</f>
        <v>0</v>
      </c>
      <c r="D27" s="28"/>
      <c r="E27" s="31">
        <v>0</v>
      </c>
      <c r="F27" s="28"/>
      <c r="G27" s="10" t="s">
        <v>11</v>
      </c>
      <c r="H27" s="103"/>
    </row>
    <row r="28" spans="1:8" ht="42.75" customHeight="1">
      <c r="A28" s="100"/>
      <c r="B28" s="28">
        <v>2023</v>
      </c>
      <c r="C28" s="31">
        <f>E28</f>
        <v>0</v>
      </c>
      <c r="D28" s="28"/>
      <c r="E28" s="31">
        <v>0</v>
      </c>
      <c r="F28" s="28"/>
      <c r="G28" s="10" t="s">
        <v>11</v>
      </c>
      <c r="H28" s="104"/>
    </row>
    <row r="29" spans="1:8" ht="50.25" customHeight="1">
      <c r="A29" s="112" t="s">
        <v>44</v>
      </c>
      <c r="B29" s="18">
        <v>2017</v>
      </c>
      <c r="C29" s="31">
        <f aca="true" t="shared" si="0" ref="C29:C37">E29</f>
        <v>0</v>
      </c>
      <c r="D29" s="18"/>
      <c r="E29" s="31">
        <v>0</v>
      </c>
      <c r="F29" s="18"/>
      <c r="G29" s="113" t="s">
        <v>42</v>
      </c>
      <c r="H29" s="96" t="s">
        <v>7</v>
      </c>
    </row>
    <row r="30" spans="1:8" ht="56.25" customHeight="1">
      <c r="A30" s="112"/>
      <c r="B30" s="18">
        <v>2018</v>
      </c>
      <c r="C30" s="31">
        <f t="shared" si="0"/>
        <v>0</v>
      </c>
      <c r="D30" s="18"/>
      <c r="E30" s="31">
        <v>0</v>
      </c>
      <c r="F30" s="18"/>
      <c r="G30" s="113"/>
      <c r="H30" s="96"/>
    </row>
    <row r="31" spans="1:8" ht="55.5" customHeight="1">
      <c r="A31" s="112"/>
      <c r="B31" s="18">
        <v>2019</v>
      </c>
      <c r="C31" s="31">
        <f t="shared" si="0"/>
        <v>0</v>
      </c>
      <c r="D31" s="18"/>
      <c r="E31" s="31">
        <v>0</v>
      </c>
      <c r="F31" s="18"/>
      <c r="G31" s="113"/>
      <c r="H31" s="96"/>
    </row>
    <row r="32" spans="1:8" ht="42" customHeight="1">
      <c r="A32" s="117" t="s">
        <v>45</v>
      </c>
      <c r="B32" s="18">
        <v>2017</v>
      </c>
      <c r="C32" s="31">
        <f t="shared" si="0"/>
        <v>0</v>
      </c>
      <c r="D32" s="18"/>
      <c r="E32" s="24">
        <v>0</v>
      </c>
      <c r="F32" s="18"/>
      <c r="G32" s="94" t="s">
        <v>13</v>
      </c>
      <c r="H32" s="96" t="s">
        <v>84</v>
      </c>
    </row>
    <row r="33" spans="1:8" ht="41.25" customHeight="1">
      <c r="A33" s="117"/>
      <c r="B33" s="18">
        <v>2018</v>
      </c>
      <c r="C33" s="31">
        <f t="shared" si="0"/>
        <v>0</v>
      </c>
      <c r="D33" s="18"/>
      <c r="E33" s="24">
        <v>0</v>
      </c>
      <c r="F33" s="18"/>
      <c r="G33" s="94"/>
      <c r="H33" s="96"/>
    </row>
    <row r="34" spans="1:8" ht="37.5" customHeight="1">
      <c r="A34" s="117"/>
      <c r="B34" s="18">
        <v>2019</v>
      </c>
      <c r="C34" s="31">
        <f t="shared" si="0"/>
        <v>0</v>
      </c>
      <c r="D34" s="18"/>
      <c r="E34" s="24">
        <v>0</v>
      </c>
      <c r="F34" s="18"/>
      <c r="G34" s="94"/>
      <c r="H34" s="96"/>
    </row>
    <row r="35" spans="1:8" ht="38.25" customHeight="1">
      <c r="A35" s="117" t="s">
        <v>49</v>
      </c>
      <c r="B35" s="17">
        <v>2017</v>
      </c>
      <c r="C35" s="31">
        <f t="shared" si="0"/>
        <v>0</v>
      </c>
      <c r="D35" s="19"/>
      <c r="E35" s="24">
        <v>0</v>
      </c>
      <c r="F35" s="19"/>
      <c r="G35" s="94" t="s">
        <v>3</v>
      </c>
      <c r="H35" s="118" t="s">
        <v>48</v>
      </c>
    </row>
    <row r="36" spans="1:8" ht="38.25" customHeight="1">
      <c r="A36" s="117"/>
      <c r="B36" s="17">
        <v>2018</v>
      </c>
      <c r="C36" s="31">
        <f t="shared" si="0"/>
        <v>0</v>
      </c>
      <c r="D36" s="19"/>
      <c r="E36" s="24">
        <v>0</v>
      </c>
      <c r="F36" s="19"/>
      <c r="G36" s="94"/>
      <c r="H36" s="118"/>
    </row>
    <row r="37" spans="1:8" ht="21.75" customHeight="1">
      <c r="A37" s="117"/>
      <c r="B37" s="17">
        <v>2019</v>
      </c>
      <c r="C37" s="31">
        <f t="shared" si="0"/>
        <v>0</v>
      </c>
      <c r="D37" s="19"/>
      <c r="E37" s="24">
        <v>0</v>
      </c>
      <c r="F37" s="19"/>
      <c r="G37" s="94"/>
      <c r="H37" s="118"/>
    </row>
    <row r="38" spans="1:8" ht="23.25">
      <c r="A38" s="114" t="s">
        <v>23</v>
      </c>
      <c r="B38" s="115"/>
      <c r="C38" s="115"/>
      <c r="D38" s="115"/>
      <c r="E38" s="115"/>
      <c r="F38" s="115"/>
      <c r="G38" s="115"/>
      <c r="H38" s="116"/>
    </row>
    <row r="39" spans="1:8" ht="23.25">
      <c r="A39" s="114" t="s">
        <v>46</v>
      </c>
      <c r="B39" s="115"/>
      <c r="C39" s="115"/>
      <c r="D39" s="115"/>
      <c r="E39" s="115"/>
      <c r="F39" s="115"/>
      <c r="G39" s="115"/>
      <c r="H39" s="116"/>
    </row>
    <row r="40" spans="1:8" ht="23.25">
      <c r="A40" s="114" t="s">
        <v>35</v>
      </c>
      <c r="B40" s="115"/>
      <c r="C40" s="115"/>
      <c r="D40" s="115"/>
      <c r="E40" s="115"/>
      <c r="F40" s="115"/>
      <c r="G40" s="115"/>
      <c r="H40" s="116"/>
    </row>
    <row r="41" spans="1:8" ht="26.25" customHeight="1">
      <c r="A41" s="117" t="s">
        <v>24</v>
      </c>
      <c r="B41" s="17">
        <v>2017</v>
      </c>
      <c r="C41" s="18">
        <f aca="true" t="shared" si="1" ref="C41:C46">D41+E41+F41</f>
        <v>0</v>
      </c>
      <c r="D41" s="19"/>
      <c r="E41" s="34">
        <v>0</v>
      </c>
      <c r="F41" s="19"/>
      <c r="G41" s="124" t="s">
        <v>41</v>
      </c>
      <c r="H41" s="118" t="s">
        <v>8</v>
      </c>
    </row>
    <row r="42" spans="1:8" ht="28.5" customHeight="1">
      <c r="A42" s="117"/>
      <c r="B42" s="17">
        <v>2018</v>
      </c>
      <c r="C42" s="18">
        <f t="shared" si="1"/>
        <v>0</v>
      </c>
      <c r="D42" s="19"/>
      <c r="E42" s="34">
        <v>0</v>
      </c>
      <c r="F42" s="19"/>
      <c r="G42" s="124"/>
      <c r="H42" s="118"/>
    </row>
    <row r="43" spans="1:8" ht="24.75" customHeight="1">
      <c r="A43" s="117"/>
      <c r="B43" s="17">
        <v>2019</v>
      </c>
      <c r="C43" s="18">
        <f t="shared" si="1"/>
        <v>0</v>
      </c>
      <c r="D43" s="20"/>
      <c r="E43" s="35">
        <v>0</v>
      </c>
      <c r="F43" s="20"/>
      <c r="G43" s="124"/>
      <c r="H43" s="118"/>
    </row>
    <row r="44" spans="1:54" s="3" customFormat="1" ht="28.5" customHeight="1">
      <c r="A44" s="107" t="s">
        <v>25</v>
      </c>
      <c r="B44" s="22">
        <v>2017</v>
      </c>
      <c r="C44" s="39">
        <f t="shared" si="1"/>
        <v>1222.164</v>
      </c>
      <c r="D44" s="23"/>
      <c r="E44" s="38">
        <v>1222.164</v>
      </c>
      <c r="F44" s="23"/>
      <c r="G44" s="105" t="s">
        <v>21</v>
      </c>
      <c r="H44" s="95" t="s">
        <v>14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27" customHeight="1">
      <c r="A45" s="108"/>
      <c r="B45" s="22">
        <v>2018</v>
      </c>
      <c r="C45" s="39">
        <f t="shared" si="1"/>
        <v>1364.578</v>
      </c>
      <c r="D45" s="23"/>
      <c r="E45" s="36">
        <v>1364.578</v>
      </c>
      <c r="F45" s="23"/>
      <c r="G45" s="106"/>
      <c r="H45" s="9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30" customHeight="1">
      <c r="A46" s="108"/>
      <c r="B46" s="22">
        <v>2019</v>
      </c>
      <c r="C46" s="39">
        <f t="shared" si="1"/>
        <v>1432.327</v>
      </c>
      <c r="D46" s="23"/>
      <c r="E46" s="36">
        <v>1432.327</v>
      </c>
      <c r="F46" s="23"/>
      <c r="G46" s="106"/>
      <c r="H46" s="9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108"/>
      <c r="B47" s="22">
        <v>2020</v>
      </c>
      <c r="C47" s="39">
        <f>E47</f>
        <v>1487.437</v>
      </c>
      <c r="D47" s="23"/>
      <c r="E47" s="36">
        <v>1487.437</v>
      </c>
      <c r="F47" s="23"/>
      <c r="G47" s="103"/>
      <c r="H47" s="9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108"/>
      <c r="B48" s="22">
        <v>2021</v>
      </c>
      <c r="C48" s="39">
        <f>E48</f>
        <v>1555.336</v>
      </c>
      <c r="D48" s="23"/>
      <c r="E48" s="36">
        <v>1555.336</v>
      </c>
      <c r="F48" s="23"/>
      <c r="G48" s="103"/>
      <c r="H48" s="9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6.25" customHeight="1">
      <c r="A49" s="99"/>
      <c r="B49" s="22">
        <v>2022</v>
      </c>
      <c r="C49" s="39">
        <f>E49</f>
        <v>1608.587</v>
      </c>
      <c r="D49" s="23"/>
      <c r="E49" s="36">
        <v>1608.587</v>
      </c>
      <c r="F49" s="23"/>
      <c r="G49" s="103"/>
      <c r="H49" s="9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6.25" customHeight="1">
      <c r="A50" s="100"/>
      <c r="B50" s="22">
        <v>2023</v>
      </c>
      <c r="C50" s="39">
        <f>E50</f>
        <v>1536.612</v>
      </c>
      <c r="D50" s="23"/>
      <c r="E50" s="36">
        <v>1536.612</v>
      </c>
      <c r="F50" s="23"/>
      <c r="G50" s="104"/>
      <c r="H50" s="9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6.25" customHeight="1">
      <c r="A51" s="84"/>
      <c r="B51" s="22">
        <v>2024</v>
      </c>
      <c r="C51" s="39">
        <f>E51</f>
        <v>1536.612</v>
      </c>
      <c r="D51" s="23"/>
      <c r="E51" s="36">
        <v>1536.612</v>
      </c>
      <c r="F51" s="23"/>
      <c r="G51" s="85"/>
      <c r="H51" s="9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0.25" customHeight="1">
      <c r="A52" s="107" t="s">
        <v>26</v>
      </c>
      <c r="B52" s="22">
        <v>2017</v>
      </c>
      <c r="C52" s="18">
        <f>D52+E52+F52</f>
        <v>368.75484</v>
      </c>
      <c r="D52" s="23"/>
      <c r="E52" s="38">
        <v>368.75484</v>
      </c>
      <c r="F52" s="23"/>
      <c r="G52" s="105" t="s">
        <v>21</v>
      </c>
      <c r="H52" s="9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4.75" customHeight="1">
      <c r="A53" s="108"/>
      <c r="B53" s="22">
        <v>2018</v>
      </c>
      <c r="C53" s="34">
        <f aca="true" t="shared" si="2" ref="C53:C59">D53+E53+F53</f>
        <v>411.27756</v>
      </c>
      <c r="D53" s="23"/>
      <c r="E53" s="36">
        <v>411.27756</v>
      </c>
      <c r="F53" s="23"/>
      <c r="G53" s="106"/>
      <c r="H53" s="9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1.75" customHeight="1">
      <c r="A54" s="108"/>
      <c r="B54" s="22">
        <v>2019</v>
      </c>
      <c r="C54" s="34">
        <f t="shared" si="2"/>
        <v>432.563</v>
      </c>
      <c r="D54" s="23"/>
      <c r="E54" s="36">
        <v>432.563</v>
      </c>
      <c r="F54" s="23"/>
      <c r="G54" s="106"/>
      <c r="H54" s="9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1.75" customHeight="1">
      <c r="A55" s="108"/>
      <c r="B55" s="22">
        <v>2020</v>
      </c>
      <c r="C55" s="34">
        <f t="shared" si="2"/>
        <v>449.206</v>
      </c>
      <c r="D55" s="23"/>
      <c r="E55" s="36">
        <v>449.206</v>
      </c>
      <c r="F55" s="23"/>
      <c r="G55" s="103"/>
      <c r="H55" s="9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1.75" customHeight="1">
      <c r="A56" s="108"/>
      <c r="B56" s="22">
        <v>2021</v>
      </c>
      <c r="C56" s="34">
        <f t="shared" si="2"/>
        <v>469.712</v>
      </c>
      <c r="D56" s="23"/>
      <c r="E56" s="36">
        <v>469.712</v>
      </c>
      <c r="F56" s="23"/>
      <c r="G56" s="103"/>
      <c r="H56" s="9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1.75" customHeight="1">
      <c r="A57" s="99"/>
      <c r="B57" s="22">
        <v>2022</v>
      </c>
      <c r="C57" s="34">
        <f t="shared" si="2"/>
        <v>485.793</v>
      </c>
      <c r="D57" s="23"/>
      <c r="E57" s="36">
        <v>485.793</v>
      </c>
      <c r="F57" s="23"/>
      <c r="G57" s="103"/>
      <c r="H57" s="9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1.75" customHeight="1">
      <c r="A58" s="100"/>
      <c r="B58" s="22">
        <v>2023</v>
      </c>
      <c r="C58" s="34">
        <f t="shared" si="2"/>
        <v>464.057</v>
      </c>
      <c r="D58" s="23"/>
      <c r="E58" s="36">
        <v>464.057</v>
      </c>
      <c r="F58" s="23"/>
      <c r="G58" s="104"/>
      <c r="H58" s="9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1.75" customHeight="1">
      <c r="A59" s="84"/>
      <c r="B59" s="22">
        <v>2024</v>
      </c>
      <c r="C59" s="34">
        <f t="shared" si="2"/>
        <v>464.057</v>
      </c>
      <c r="D59" s="23"/>
      <c r="E59" s="36">
        <v>464.057</v>
      </c>
      <c r="F59" s="23"/>
      <c r="G59" s="85"/>
      <c r="H59" s="9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24.75" customHeight="1">
      <c r="A60" s="107" t="s">
        <v>27</v>
      </c>
      <c r="B60" s="22">
        <v>2017</v>
      </c>
      <c r="C60" s="34">
        <f aca="true" t="shared" si="3" ref="C60:C92">D60+E60+F60</f>
        <v>0</v>
      </c>
      <c r="D60" s="23"/>
      <c r="E60" s="38">
        <v>0</v>
      </c>
      <c r="F60" s="23"/>
      <c r="G60" s="105" t="s">
        <v>21</v>
      </c>
      <c r="H60" s="9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9.25" customHeight="1">
      <c r="A61" s="108"/>
      <c r="B61" s="22">
        <v>2018</v>
      </c>
      <c r="C61" s="34">
        <f t="shared" si="3"/>
        <v>0</v>
      </c>
      <c r="D61" s="23"/>
      <c r="E61" s="36">
        <v>0</v>
      </c>
      <c r="F61" s="23"/>
      <c r="G61" s="109"/>
      <c r="H61" s="9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6.25" customHeight="1">
      <c r="A62" s="108"/>
      <c r="B62" s="22">
        <v>2019</v>
      </c>
      <c r="C62" s="34">
        <f t="shared" si="3"/>
        <v>0</v>
      </c>
      <c r="D62" s="23"/>
      <c r="E62" s="36">
        <v>0</v>
      </c>
      <c r="F62" s="23"/>
      <c r="G62" s="109"/>
      <c r="H62" s="9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6.25" customHeight="1">
      <c r="A63" s="108"/>
      <c r="B63" s="22">
        <v>2020</v>
      </c>
      <c r="C63" s="34">
        <f t="shared" si="3"/>
        <v>0</v>
      </c>
      <c r="D63" s="23"/>
      <c r="E63" s="36">
        <v>0</v>
      </c>
      <c r="F63" s="23"/>
      <c r="G63" s="103"/>
      <c r="H63" s="9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6.25" customHeight="1">
      <c r="A64" s="99"/>
      <c r="B64" s="22">
        <v>2021</v>
      </c>
      <c r="C64" s="34">
        <f t="shared" si="3"/>
        <v>0</v>
      </c>
      <c r="D64" s="23"/>
      <c r="E64" s="36">
        <v>0</v>
      </c>
      <c r="F64" s="23"/>
      <c r="G64" s="103"/>
      <c r="H64" s="9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26.25" customHeight="1">
      <c r="A65" s="99"/>
      <c r="B65" s="22">
        <v>2022</v>
      </c>
      <c r="C65" s="34">
        <f t="shared" si="3"/>
        <v>0</v>
      </c>
      <c r="D65" s="23"/>
      <c r="E65" s="36">
        <v>0</v>
      </c>
      <c r="F65" s="23"/>
      <c r="G65" s="103"/>
      <c r="H65" s="9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6.25" customHeight="1">
      <c r="A66" s="100"/>
      <c r="B66" s="22">
        <v>2023</v>
      </c>
      <c r="C66" s="34">
        <f t="shared" si="3"/>
        <v>0</v>
      </c>
      <c r="D66" s="23"/>
      <c r="E66" s="36">
        <v>0</v>
      </c>
      <c r="F66" s="23"/>
      <c r="G66" s="104"/>
      <c r="H66" s="9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31.5" customHeight="1">
      <c r="A67" s="107" t="s">
        <v>54</v>
      </c>
      <c r="B67" s="22">
        <v>2017</v>
      </c>
      <c r="C67" s="34">
        <f t="shared" si="3"/>
        <v>6.9455</v>
      </c>
      <c r="D67" s="23"/>
      <c r="E67" s="38">
        <v>6.9455</v>
      </c>
      <c r="F67" s="23"/>
      <c r="G67" s="105" t="s">
        <v>21</v>
      </c>
      <c r="H67" s="9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27" customHeight="1">
      <c r="A68" s="108"/>
      <c r="B68" s="22">
        <v>2018</v>
      </c>
      <c r="C68" s="34">
        <f t="shared" si="3"/>
        <v>6.8295</v>
      </c>
      <c r="D68" s="23"/>
      <c r="E68" s="36">
        <v>6.8295</v>
      </c>
      <c r="F68" s="23"/>
      <c r="G68" s="106"/>
      <c r="H68" s="9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27.75" customHeight="1">
      <c r="A69" s="108"/>
      <c r="B69" s="22">
        <v>2019</v>
      </c>
      <c r="C69" s="34">
        <f t="shared" si="3"/>
        <v>20.59</v>
      </c>
      <c r="D69" s="23"/>
      <c r="E69" s="36">
        <v>20.59</v>
      </c>
      <c r="F69" s="23"/>
      <c r="G69" s="106"/>
      <c r="H69" s="9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27.75" customHeight="1">
      <c r="A70" s="108"/>
      <c r="B70" s="22">
        <v>2020</v>
      </c>
      <c r="C70" s="34">
        <f t="shared" si="3"/>
        <v>19.733</v>
      </c>
      <c r="D70" s="23"/>
      <c r="E70" s="36">
        <v>19.733</v>
      </c>
      <c r="F70" s="23"/>
      <c r="G70" s="103"/>
      <c r="H70" s="9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27.75" customHeight="1">
      <c r="A71" s="108"/>
      <c r="B71" s="22">
        <v>2021</v>
      </c>
      <c r="C71" s="34">
        <f t="shared" si="3"/>
        <v>19.718</v>
      </c>
      <c r="D71" s="23"/>
      <c r="E71" s="36">
        <v>19.718</v>
      </c>
      <c r="F71" s="23"/>
      <c r="G71" s="103"/>
      <c r="H71" s="9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27.75" customHeight="1">
      <c r="A72" s="99"/>
      <c r="B72" s="22">
        <v>2022</v>
      </c>
      <c r="C72" s="34">
        <f t="shared" si="3"/>
        <v>25.2</v>
      </c>
      <c r="D72" s="23"/>
      <c r="E72" s="36">
        <v>25.2</v>
      </c>
      <c r="F72" s="23"/>
      <c r="G72" s="103"/>
      <c r="H72" s="9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27.75" customHeight="1">
      <c r="A73" s="100"/>
      <c r="B73" s="22">
        <v>2023</v>
      </c>
      <c r="C73" s="34">
        <f t="shared" si="3"/>
        <v>25.2</v>
      </c>
      <c r="D73" s="23"/>
      <c r="E73" s="36">
        <v>25.2</v>
      </c>
      <c r="F73" s="23"/>
      <c r="G73" s="104"/>
      <c r="H73" s="9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27.75" customHeight="1">
      <c r="A74" s="84"/>
      <c r="B74" s="22">
        <v>2024</v>
      </c>
      <c r="C74" s="34">
        <f t="shared" si="3"/>
        <v>25.2</v>
      </c>
      <c r="D74" s="23"/>
      <c r="E74" s="36">
        <v>25.2</v>
      </c>
      <c r="F74" s="23"/>
      <c r="G74" s="85"/>
      <c r="H74" s="9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23.25">
      <c r="A75" s="107" t="s">
        <v>28</v>
      </c>
      <c r="B75" s="22">
        <v>2017</v>
      </c>
      <c r="C75" s="34">
        <f t="shared" si="3"/>
        <v>85</v>
      </c>
      <c r="D75" s="23"/>
      <c r="E75" s="38">
        <v>85</v>
      </c>
      <c r="F75" s="23"/>
      <c r="G75" s="105" t="s">
        <v>21</v>
      </c>
      <c r="H75" s="9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23.25">
      <c r="A76" s="108"/>
      <c r="B76" s="22">
        <v>2018</v>
      </c>
      <c r="C76" s="34">
        <f t="shared" si="3"/>
        <v>89.9986</v>
      </c>
      <c r="D76" s="23"/>
      <c r="E76" s="36">
        <v>89.9986</v>
      </c>
      <c r="F76" s="23"/>
      <c r="G76" s="106"/>
      <c r="H76" s="9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32.25" customHeight="1">
      <c r="A77" s="108"/>
      <c r="B77" s="22">
        <v>2019</v>
      </c>
      <c r="C77" s="34">
        <f t="shared" si="3"/>
        <v>100.57638</v>
      </c>
      <c r="D77" s="23"/>
      <c r="E77" s="36">
        <v>100.57638</v>
      </c>
      <c r="F77" s="23"/>
      <c r="G77" s="106"/>
      <c r="H77" s="9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32.25" customHeight="1">
      <c r="A78" s="108"/>
      <c r="B78" s="22">
        <v>2020</v>
      </c>
      <c r="C78" s="34">
        <f t="shared" si="3"/>
        <v>116.73008</v>
      </c>
      <c r="D78" s="23"/>
      <c r="E78" s="36">
        <v>116.73008</v>
      </c>
      <c r="F78" s="23"/>
      <c r="G78" s="103"/>
      <c r="H78" s="9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32.25" customHeight="1">
      <c r="A79" s="108"/>
      <c r="B79" s="22">
        <v>2021</v>
      </c>
      <c r="C79" s="34">
        <f t="shared" si="3"/>
        <v>119.3</v>
      </c>
      <c r="D79" s="23"/>
      <c r="E79" s="36">
        <v>119.3</v>
      </c>
      <c r="F79" s="23"/>
      <c r="G79" s="103"/>
      <c r="H79" s="9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32.25" customHeight="1">
      <c r="A80" s="99"/>
      <c r="B80" s="22">
        <v>2022</v>
      </c>
      <c r="C80" s="34">
        <f t="shared" si="3"/>
        <v>84.31984</v>
      </c>
      <c r="D80" s="23"/>
      <c r="E80" s="36">
        <v>84.31984</v>
      </c>
      <c r="F80" s="23"/>
      <c r="G80" s="103"/>
      <c r="H80" s="9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32.25" customHeight="1">
      <c r="A81" s="100"/>
      <c r="B81" s="22">
        <v>2023</v>
      </c>
      <c r="C81" s="34">
        <f t="shared" si="3"/>
        <v>76.64</v>
      </c>
      <c r="D81" s="23"/>
      <c r="E81" s="36">
        <v>76.64</v>
      </c>
      <c r="F81" s="23"/>
      <c r="G81" s="104"/>
      <c r="H81" s="9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32.25" customHeight="1">
      <c r="A82" s="84"/>
      <c r="B82" s="22">
        <v>2024</v>
      </c>
      <c r="C82" s="34">
        <f t="shared" si="3"/>
        <v>76.64</v>
      </c>
      <c r="D82" s="23"/>
      <c r="E82" s="36">
        <v>76.64</v>
      </c>
      <c r="F82" s="23"/>
      <c r="G82" s="85"/>
      <c r="H82" s="9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36.75" customHeight="1">
      <c r="A83" s="107" t="s">
        <v>29</v>
      </c>
      <c r="B83" s="22">
        <v>2017</v>
      </c>
      <c r="C83" s="34">
        <f t="shared" si="3"/>
        <v>17.608</v>
      </c>
      <c r="D83" s="23"/>
      <c r="E83" s="38">
        <v>17.608</v>
      </c>
      <c r="F83" s="23"/>
      <c r="G83" s="105" t="s">
        <v>21</v>
      </c>
      <c r="H83" s="9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36" customHeight="1">
      <c r="A84" s="108"/>
      <c r="B84" s="22">
        <v>2018</v>
      </c>
      <c r="C84" s="34">
        <f t="shared" si="3"/>
        <v>17.1</v>
      </c>
      <c r="D84" s="23"/>
      <c r="E84" s="36">
        <v>17.1</v>
      </c>
      <c r="F84" s="23"/>
      <c r="G84" s="109"/>
      <c r="H84" s="9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36" customHeight="1">
      <c r="A85" s="108"/>
      <c r="B85" s="22">
        <v>2019</v>
      </c>
      <c r="C85" s="34">
        <f t="shared" si="3"/>
        <v>0</v>
      </c>
      <c r="D85" s="23"/>
      <c r="E85" s="36">
        <v>0</v>
      </c>
      <c r="F85" s="23"/>
      <c r="G85" s="109"/>
      <c r="H85" s="9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36" customHeight="1">
      <c r="A86" s="108"/>
      <c r="B86" s="22">
        <v>2020</v>
      </c>
      <c r="C86" s="34">
        <f t="shared" si="3"/>
        <v>79.50866</v>
      </c>
      <c r="D86" s="23"/>
      <c r="E86" s="36">
        <v>79.50866</v>
      </c>
      <c r="F86" s="23"/>
      <c r="G86" s="103"/>
      <c r="H86" s="9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36" customHeight="1">
      <c r="A87" s="108"/>
      <c r="B87" s="22">
        <v>2021</v>
      </c>
      <c r="C87" s="34">
        <f t="shared" si="3"/>
        <v>41.88274</v>
      </c>
      <c r="D87" s="23"/>
      <c r="E87" s="36">
        <v>41.88274</v>
      </c>
      <c r="F87" s="23"/>
      <c r="G87" s="103"/>
      <c r="H87" s="9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36" customHeight="1">
      <c r="A88" s="99"/>
      <c r="B88" s="22">
        <v>2022</v>
      </c>
      <c r="C88" s="34">
        <f t="shared" si="3"/>
        <v>55.054</v>
      </c>
      <c r="D88" s="23"/>
      <c r="E88" s="36">
        <v>55.054</v>
      </c>
      <c r="F88" s="23"/>
      <c r="G88" s="103"/>
      <c r="H88" s="9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36" customHeight="1">
      <c r="A89" s="100"/>
      <c r="B89" s="22">
        <v>2023</v>
      </c>
      <c r="C89" s="34">
        <f t="shared" si="3"/>
        <v>0</v>
      </c>
      <c r="D89" s="23"/>
      <c r="E89" s="36">
        <v>0</v>
      </c>
      <c r="F89" s="23"/>
      <c r="G89" s="104"/>
      <c r="H89" s="9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36" customHeight="1">
      <c r="A90" s="91"/>
      <c r="B90" s="22">
        <v>2024</v>
      </c>
      <c r="C90" s="34">
        <f t="shared" si="3"/>
        <v>49.52</v>
      </c>
      <c r="D90" s="23"/>
      <c r="E90" s="36">
        <v>49.52</v>
      </c>
      <c r="F90" s="23"/>
      <c r="G90" s="92"/>
      <c r="H90" s="9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23.25">
      <c r="A91" s="107" t="s">
        <v>30</v>
      </c>
      <c r="B91" s="22">
        <v>2017</v>
      </c>
      <c r="C91" s="34">
        <f t="shared" si="3"/>
        <v>113.19608</v>
      </c>
      <c r="D91" s="23"/>
      <c r="E91" s="38">
        <v>113.19608</v>
      </c>
      <c r="F91" s="23"/>
      <c r="G91" s="105" t="s">
        <v>21</v>
      </c>
      <c r="H91" s="9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23.25">
      <c r="A92" s="108"/>
      <c r="B92" s="22">
        <v>2018</v>
      </c>
      <c r="C92" s="34">
        <f t="shared" si="3"/>
        <v>137.44</v>
      </c>
      <c r="D92" s="23"/>
      <c r="E92" s="36">
        <v>137.44</v>
      </c>
      <c r="F92" s="23"/>
      <c r="G92" s="106"/>
      <c r="H92" s="9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23.25">
      <c r="A93" s="108"/>
      <c r="B93" s="22">
        <v>2019</v>
      </c>
      <c r="C93" s="34">
        <f aca="true" t="shared" si="4" ref="C93:C124">D93+E93+F93</f>
        <v>12.51</v>
      </c>
      <c r="D93" s="23"/>
      <c r="E93" s="36">
        <v>12.51</v>
      </c>
      <c r="F93" s="23"/>
      <c r="G93" s="106"/>
      <c r="H93" s="9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23.25">
      <c r="A94" s="108"/>
      <c r="B94" s="22">
        <v>2020</v>
      </c>
      <c r="C94" s="34">
        <f t="shared" si="4"/>
        <v>19.7</v>
      </c>
      <c r="D94" s="23"/>
      <c r="E94" s="36">
        <v>19.7</v>
      </c>
      <c r="F94" s="23"/>
      <c r="G94" s="103"/>
      <c r="H94" s="9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23.25">
      <c r="A95" s="108"/>
      <c r="B95" s="22">
        <v>2021</v>
      </c>
      <c r="C95" s="34">
        <f t="shared" si="4"/>
        <v>21.8</v>
      </c>
      <c r="D95" s="23"/>
      <c r="E95" s="36">
        <v>21.8</v>
      </c>
      <c r="F95" s="23"/>
      <c r="G95" s="103"/>
      <c r="H95" s="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23.25">
      <c r="A96" s="99"/>
      <c r="B96" s="22">
        <v>2022</v>
      </c>
      <c r="C96" s="34">
        <f t="shared" si="4"/>
        <v>23.38</v>
      </c>
      <c r="D96" s="23"/>
      <c r="E96" s="36">
        <v>23.38</v>
      </c>
      <c r="F96" s="23"/>
      <c r="G96" s="103"/>
      <c r="H96" s="9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23.25">
      <c r="A97" s="100"/>
      <c r="B97" s="22">
        <v>2023</v>
      </c>
      <c r="C97" s="34">
        <f t="shared" si="4"/>
        <v>0</v>
      </c>
      <c r="D97" s="23"/>
      <c r="E97" s="36">
        <v>0</v>
      </c>
      <c r="F97" s="23"/>
      <c r="G97" s="104"/>
      <c r="H97" s="9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3.25">
      <c r="A98" s="84"/>
      <c r="B98" s="22">
        <v>2024</v>
      </c>
      <c r="C98" s="34">
        <f t="shared" si="4"/>
        <v>26.38</v>
      </c>
      <c r="D98" s="23"/>
      <c r="E98" s="36">
        <v>26.38</v>
      </c>
      <c r="F98" s="23"/>
      <c r="G98" s="85"/>
      <c r="H98" s="9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7" customHeight="1">
      <c r="A99" s="105" t="s">
        <v>31</v>
      </c>
      <c r="B99" s="22">
        <v>2017</v>
      </c>
      <c r="C99" s="34">
        <f t="shared" si="4"/>
        <v>1003.93861</v>
      </c>
      <c r="D99" s="23"/>
      <c r="E99" s="38">
        <v>1003.93861</v>
      </c>
      <c r="F99" s="23"/>
      <c r="G99" s="105" t="s">
        <v>21</v>
      </c>
      <c r="H99" s="9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4.75" customHeight="1">
      <c r="A100" s="106"/>
      <c r="B100" s="22">
        <v>2018</v>
      </c>
      <c r="C100" s="34">
        <f t="shared" si="4"/>
        <v>659.03413</v>
      </c>
      <c r="D100" s="23"/>
      <c r="E100" s="36">
        <v>659.03413</v>
      </c>
      <c r="F100" s="23"/>
      <c r="G100" s="106"/>
      <c r="H100" s="9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26.25" customHeight="1">
      <c r="A101" s="106"/>
      <c r="B101" s="22">
        <v>2019</v>
      </c>
      <c r="C101" s="34">
        <f t="shared" si="4"/>
        <v>92.98</v>
      </c>
      <c r="D101" s="23"/>
      <c r="E101" s="36">
        <v>92.98</v>
      </c>
      <c r="F101" s="23"/>
      <c r="G101" s="106"/>
      <c r="H101" s="9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6.25" customHeight="1">
      <c r="A102" s="106"/>
      <c r="B102" s="22">
        <v>2020</v>
      </c>
      <c r="C102" s="34">
        <f t="shared" si="4"/>
        <v>163.248</v>
      </c>
      <c r="D102" s="23"/>
      <c r="E102" s="36">
        <v>163.248</v>
      </c>
      <c r="F102" s="23"/>
      <c r="G102" s="103"/>
      <c r="H102" s="9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6.25" customHeight="1">
      <c r="A103" s="106"/>
      <c r="B103" s="22">
        <v>2021</v>
      </c>
      <c r="C103" s="34">
        <f t="shared" si="4"/>
        <v>259.9581</v>
      </c>
      <c r="D103" s="23"/>
      <c r="E103" s="36">
        <v>259.9581</v>
      </c>
      <c r="F103" s="23"/>
      <c r="G103" s="103"/>
      <c r="H103" s="9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26.25" customHeight="1">
      <c r="A104" s="103"/>
      <c r="B104" s="22">
        <v>2022</v>
      </c>
      <c r="C104" s="34">
        <f t="shared" si="4"/>
        <v>169.12058</v>
      </c>
      <c r="D104" s="23"/>
      <c r="E104" s="36">
        <v>169.12058</v>
      </c>
      <c r="F104" s="23"/>
      <c r="G104" s="103"/>
      <c r="H104" s="9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26.25" customHeight="1">
      <c r="A105" s="104"/>
      <c r="B105" s="22">
        <v>2023</v>
      </c>
      <c r="C105" s="34">
        <f t="shared" si="4"/>
        <v>94.552</v>
      </c>
      <c r="D105" s="23"/>
      <c r="E105" s="36">
        <v>94.552</v>
      </c>
      <c r="F105" s="23"/>
      <c r="G105" s="104"/>
      <c r="H105" s="9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26.25" customHeight="1">
      <c r="A106" s="85"/>
      <c r="B106" s="22">
        <v>2024</v>
      </c>
      <c r="C106" s="34">
        <f t="shared" si="4"/>
        <v>231</v>
      </c>
      <c r="D106" s="23"/>
      <c r="E106" s="36">
        <v>231</v>
      </c>
      <c r="F106" s="23"/>
      <c r="G106" s="85"/>
      <c r="H106" s="9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1" customHeight="1">
      <c r="A107" s="105" t="s">
        <v>32</v>
      </c>
      <c r="B107" s="22">
        <v>2017</v>
      </c>
      <c r="C107" s="34">
        <f t="shared" si="4"/>
        <v>0.24775</v>
      </c>
      <c r="D107" s="23"/>
      <c r="E107" s="38">
        <v>0.24775</v>
      </c>
      <c r="F107" s="23"/>
      <c r="G107" s="105" t="s">
        <v>21</v>
      </c>
      <c r="H107" s="9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s="3" customFormat="1" ht="19.5" customHeight="1">
      <c r="A108" s="106"/>
      <c r="B108" s="22">
        <v>2018</v>
      </c>
      <c r="C108" s="34">
        <f t="shared" si="4"/>
        <v>0.419</v>
      </c>
      <c r="D108" s="23"/>
      <c r="E108" s="36">
        <v>0.419</v>
      </c>
      <c r="F108" s="23"/>
      <c r="G108" s="106"/>
      <c r="H108" s="9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s="3" customFormat="1" ht="23.25" customHeight="1">
      <c r="A109" s="106"/>
      <c r="B109" s="22">
        <v>2019</v>
      </c>
      <c r="C109" s="34">
        <f t="shared" si="4"/>
        <v>0.376</v>
      </c>
      <c r="D109" s="23"/>
      <c r="E109" s="36">
        <v>0.376</v>
      </c>
      <c r="F109" s="23"/>
      <c r="G109" s="106"/>
      <c r="H109" s="9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s="3" customFormat="1" ht="29.25" customHeight="1">
      <c r="A110" s="106"/>
      <c r="B110" s="22">
        <v>2020</v>
      </c>
      <c r="C110" s="34">
        <f t="shared" si="4"/>
        <v>0.37614</v>
      </c>
      <c r="D110" s="23"/>
      <c r="E110" s="36">
        <v>0.37614</v>
      </c>
      <c r="F110" s="23"/>
      <c r="G110" s="103"/>
      <c r="H110" s="9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s="3" customFormat="1" ht="29.25" customHeight="1">
      <c r="A111" s="106"/>
      <c r="B111" s="22">
        <v>2021</v>
      </c>
      <c r="C111" s="34">
        <f t="shared" si="4"/>
        <v>14.96446</v>
      </c>
      <c r="D111" s="23"/>
      <c r="E111" s="36">
        <v>14.96446</v>
      </c>
      <c r="F111" s="23"/>
      <c r="G111" s="103"/>
      <c r="H111" s="9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s="3" customFormat="1" ht="29.25" customHeight="1">
      <c r="A112" s="103"/>
      <c r="B112" s="22">
        <v>2022</v>
      </c>
      <c r="C112" s="34">
        <f t="shared" si="4"/>
        <v>19.422</v>
      </c>
      <c r="D112" s="23"/>
      <c r="E112" s="36">
        <v>19.422</v>
      </c>
      <c r="F112" s="23"/>
      <c r="G112" s="103"/>
      <c r="H112" s="9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s="3" customFormat="1" ht="29.25" customHeight="1">
      <c r="A113" s="104"/>
      <c r="B113" s="22">
        <v>2023</v>
      </c>
      <c r="C113" s="34">
        <f t="shared" si="4"/>
        <v>19.422</v>
      </c>
      <c r="D113" s="23"/>
      <c r="E113" s="36">
        <v>19.422</v>
      </c>
      <c r="F113" s="23"/>
      <c r="G113" s="104"/>
      <c r="H113" s="9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s="3" customFormat="1" ht="29.25" customHeight="1">
      <c r="A114" s="85"/>
      <c r="B114" s="22">
        <v>2024</v>
      </c>
      <c r="C114" s="34">
        <f t="shared" si="4"/>
        <v>19.422</v>
      </c>
      <c r="D114" s="23"/>
      <c r="E114" s="36">
        <v>19.422</v>
      </c>
      <c r="F114" s="23"/>
      <c r="G114" s="85"/>
      <c r="H114" s="9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s="3" customFormat="1" ht="24.75" customHeight="1">
      <c r="A115" s="107" t="s">
        <v>40</v>
      </c>
      <c r="B115" s="22">
        <v>2017</v>
      </c>
      <c r="C115" s="34">
        <f t="shared" si="4"/>
        <v>38.39992</v>
      </c>
      <c r="D115" s="23"/>
      <c r="E115" s="38">
        <v>38.39992</v>
      </c>
      <c r="F115" s="23"/>
      <c r="G115" s="105" t="s">
        <v>21</v>
      </c>
      <c r="H115" s="9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s="3" customFormat="1" ht="29.25" customHeight="1">
      <c r="A116" s="108"/>
      <c r="B116" s="22">
        <v>2018</v>
      </c>
      <c r="C116" s="34">
        <f t="shared" si="4"/>
        <v>38.97815</v>
      </c>
      <c r="D116" s="23"/>
      <c r="E116" s="36">
        <v>38.97815</v>
      </c>
      <c r="F116" s="23"/>
      <c r="G116" s="109"/>
      <c r="H116" s="9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s="3" customFormat="1" ht="21" customHeight="1">
      <c r="A117" s="108"/>
      <c r="B117" s="22">
        <v>2019</v>
      </c>
      <c r="C117" s="34">
        <f t="shared" si="4"/>
        <v>548.2536</v>
      </c>
      <c r="D117" s="23"/>
      <c r="E117" s="36">
        <v>548.2536</v>
      </c>
      <c r="F117" s="23"/>
      <c r="G117" s="109"/>
      <c r="H117" s="9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s="3" customFormat="1" ht="28.5" customHeight="1">
      <c r="A118" s="108"/>
      <c r="B118" s="22">
        <v>2020</v>
      </c>
      <c r="C118" s="34">
        <f t="shared" si="4"/>
        <v>609.34035</v>
      </c>
      <c r="D118" s="23"/>
      <c r="E118" s="36">
        <v>609.34035</v>
      </c>
      <c r="F118" s="23"/>
      <c r="G118" s="103"/>
      <c r="H118" s="9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s="3" customFormat="1" ht="28.5" customHeight="1">
      <c r="A119" s="108"/>
      <c r="B119" s="22">
        <v>2021</v>
      </c>
      <c r="C119" s="34">
        <f t="shared" si="4"/>
        <v>205.17328</v>
      </c>
      <c r="D119" s="23"/>
      <c r="E119" s="36">
        <v>205.17328</v>
      </c>
      <c r="F119" s="23"/>
      <c r="G119" s="103"/>
      <c r="H119" s="9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s="3" customFormat="1" ht="28.5" customHeight="1">
      <c r="A120" s="99"/>
      <c r="B120" s="22">
        <v>2022</v>
      </c>
      <c r="C120" s="34">
        <f t="shared" si="4"/>
        <v>295.67942</v>
      </c>
      <c r="D120" s="23"/>
      <c r="E120" s="36">
        <v>295.67942</v>
      </c>
      <c r="F120" s="23"/>
      <c r="G120" s="103"/>
      <c r="H120" s="9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s="3" customFormat="1" ht="28.5" customHeight="1">
      <c r="A121" s="100"/>
      <c r="B121" s="22">
        <v>2023</v>
      </c>
      <c r="C121" s="34">
        <f t="shared" si="4"/>
        <v>233.8</v>
      </c>
      <c r="D121" s="23"/>
      <c r="E121" s="36">
        <v>233.8</v>
      </c>
      <c r="F121" s="23"/>
      <c r="G121" s="104"/>
      <c r="H121" s="9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s="3" customFormat="1" ht="28.5" customHeight="1">
      <c r="A122" s="84"/>
      <c r="B122" s="22">
        <v>2024</v>
      </c>
      <c r="C122" s="34">
        <f t="shared" si="4"/>
        <v>233.8</v>
      </c>
      <c r="D122" s="23"/>
      <c r="E122" s="36">
        <v>233.8</v>
      </c>
      <c r="F122" s="23"/>
      <c r="G122" s="85"/>
      <c r="H122" s="9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s="3" customFormat="1" ht="25.5" customHeight="1">
      <c r="A123" s="107" t="s">
        <v>33</v>
      </c>
      <c r="B123" s="22">
        <v>2017</v>
      </c>
      <c r="C123" s="34">
        <f t="shared" si="4"/>
        <v>7.07</v>
      </c>
      <c r="D123" s="23"/>
      <c r="E123" s="38">
        <v>7.07</v>
      </c>
      <c r="F123" s="23"/>
      <c r="G123" s="105" t="s">
        <v>21</v>
      </c>
      <c r="H123" s="9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s="3" customFormat="1" ht="26.25" customHeight="1">
      <c r="A124" s="108"/>
      <c r="B124" s="22">
        <v>2018</v>
      </c>
      <c r="C124" s="34">
        <f t="shared" si="4"/>
        <v>7.397</v>
      </c>
      <c r="D124" s="23"/>
      <c r="E124" s="36">
        <v>7.397</v>
      </c>
      <c r="F124" s="23"/>
      <c r="G124" s="106"/>
      <c r="H124" s="9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s="3" customFormat="1" ht="36.75" customHeight="1">
      <c r="A125" s="108"/>
      <c r="B125" s="22">
        <v>2019</v>
      </c>
      <c r="C125" s="34">
        <f aca="true" t="shared" si="5" ref="C125:C137">D125+E125+F125</f>
        <v>0</v>
      </c>
      <c r="D125" s="23"/>
      <c r="E125" s="36">
        <v>0</v>
      </c>
      <c r="F125" s="23"/>
      <c r="G125" s="106"/>
      <c r="H125" s="9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s="3" customFormat="1" ht="36.75" customHeight="1">
      <c r="A126" s="108"/>
      <c r="B126" s="22">
        <v>2020</v>
      </c>
      <c r="C126" s="34">
        <f t="shared" si="5"/>
        <v>56.1</v>
      </c>
      <c r="D126" s="23"/>
      <c r="E126" s="36">
        <v>56.1</v>
      </c>
      <c r="F126" s="23"/>
      <c r="G126" s="103"/>
      <c r="H126" s="9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s="3" customFormat="1" ht="36.75" customHeight="1">
      <c r="A127" s="100"/>
      <c r="B127" s="22">
        <v>2021</v>
      </c>
      <c r="C127" s="34">
        <f t="shared" si="5"/>
        <v>0</v>
      </c>
      <c r="D127" s="23"/>
      <c r="E127" s="36">
        <v>0</v>
      </c>
      <c r="F127" s="23"/>
      <c r="G127" s="104"/>
      <c r="H127" s="9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s="3" customFormat="1" ht="29.25" customHeight="1">
      <c r="A128" s="107" t="s">
        <v>34</v>
      </c>
      <c r="B128" s="22">
        <v>2017</v>
      </c>
      <c r="C128" s="34">
        <f t="shared" si="5"/>
        <v>1395.69764</v>
      </c>
      <c r="D128" s="23"/>
      <c r="E128" s="38">
        <v>1395.69764</v>
      </c>
      <c r="F128" s="23"/>
      <c r="G128" s="105" t="s">
        <v>21</v>
      </c>
      <c r="H128" s="9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8" ht="21.75" customHeight="1">
      <c r="A129" s="108"/>
      <c r="B129" s="22">
        <v>2018</v>
      </c>
      <c r="C129" s="34">
        <f t="shared" si="5"/>
        <v>1893.6459</v>
      </c>
      <c r="D129" s="23"/>
      <c r="E129" s="36">
        <v>1893.6459</v>
      </c>
      <c r="F129" s="23"/>
      <c r="G129" s="106"/>
      <c r="H129" s="95"/>
    </row>
    <row r="130" spans="1:8" ht="31.5" customHeight="1">
      <c r="A130" s="108"/>
      <c r="B130" s="22">
        <v>2019</v>
      </c>
      <c r="C130" s="34">
        <f t="shared" si="5"/>
        <v>1939.66272</v>
      </c>
      <c r="D130" s="23"/>
      <c r="E130" s="36">
        <v>1939.66272</v>
      </c>
      <c r="F130" s="23"/>
      <c r="G130" s="106"/>
      <c r="H130" s="95"/>
    </row>
    <row r="131" spans="1:8" ht="31.5" customHeight="1">
      <c r="A131" s="108"/>
      <c r="B131" s="22">
        <v>2020</v>
      </c>
      <c r="C131" s="34">
        <f t="shared" si="5"/>
        <v>2452.662</v>
      </c>
      <c r="D131" s="23"/>
      <c r="E131" s="36">
        <v>2452.662</v>
      </c>
      <c r="F131" s="23"/>
      <c r="G131" s="103"/>
      <c r="H131" s="119" t="s">
        <v>14</v>
      </c>
    </row>
    <row r="132" spans="1:8" ht="31.5" customHeight="1">
      <c r="A132" s="108"/>
      <c r="B132" s="22">
        <v>2021</v>
      </c>
      <c r="C132" s="34">
        <f t="shared" si="5"/>
        <v>2031.49029</v>
      </c>
      <c r="D132" s="23"/>
      <c r="E132" s="36">
        <v>2031.49029</v>
      </c>
      <c r="F132" s="23"/>
      <c r="G132" s="103"/>
      <c r="H132" s="103"/>
    </row>
    <row r="133" spans="1:8" ht="31.5" customHeight="1">
      <c r="A133" s="99"/>
      <c r="B133" s="22">
        <v>2022</v>
      </c>
      <c r="C133" s="34">
        <f t="shared" si="5"/>
        <v>2372.936</v>
      </c>
      <c r="D133" s="23"/>
      <c r="E133" s="36">
        <v>2372.936</v>
      </c>
      <c r="F133" s="23"/>
      <c r="G133" s="103"/>
      <c r="H133" s="103"/>
    </row>
    <row r="134" spans="1:8" ht="31.5" customHeight="1">
      <c r="A134" s="100"/>
      <c r="B134" s="22">
        <v>2023</v>
      </c>
      <c r="C134" s="34">
        <f t="shared" si="5"/>
        <v>0</v>
      </c>
      <c r="D134" s="23"/>
      <c r="E134" s="36">
        <v>0</v>
      </c>
      <c r="F134" s="23"/>
      <c r="G134" s="104"/>
      <c r="H134" s="103"/>
    </row>
    <row r="135" spans="1:8" ht="31.5" customHeight="1">
      <c r="A135" s="84"/>
      <c r="B135" s="22">
        <v>2024</v>
      </c>
      <c r="C135" s="34">
        <f t="shared" si="5"/>
        <v>1012.668</v>
      </c>
      <c r="D135" s="23"/>
      <c r="E135" s="36">
        <v>1012.668</v>
      </c>
      <c r="F135" s="23"/>
      <c r="G135" s="85"/>
      <c r="H135" s="103"/>
    </row>
    <row r="136" spans="1:8" ht="51" customHeight="1">
      <c r="A136" s="107" t="s">
        <v>50</v>
      </c>
      <c r="B136" s="22">
        <v>2017</v>
      </c>
      <c r="C136" s="34">
        <f t="shared" si="5"/>
        <v>259</v>
      </c>
      <c r="D136" s="23"/>
      <c r="E136" s="38">
        <v>259</v>
      </c>
      <c r="F136" s="23"/>
      <c r="G136" s="135" t="s">
        <v>21</v>
      </c>
      <c r="H136" s="103"/>
    </row>
    <row r="137" spans="1:8" ht="26.25" customHeight="1">
      <c r="A137" s="108"/>
      <c r="B137" s="22">
        <v>2018</v>
      </c>
      <c r="C137" s="34">
        <f t="shared" si="5"/>
        <v>295</v>
      </c>
      <c r="D137" s="23"/>
      <c r="E137" s="36">
        <v>295</v>
      </c>
      <c r="F137" s="23"/>
      <c r="G137" s="103"/>
      <c r="H137" s="103"/>
    </row>
    <row r="138" spans="1:8" ht="26.25" customHeight="1">
      <c r="A138" s="108"/>
      <c r="B138" s="22">
        <v>2019</v>
      </c>
      <c r="C138" s="34">
        <f aca="true" t="shared" si="6" ref="C138:C152">E138</f>
        <v>299</v>
      </c>
      <c r="D138" s="23"/>
      <c r="E138" s="36">
        <v>299</v>
      </c>
      <c r="F138" s="23"/>
      <c r="G138" s="103"/>
      <c r="H138" s="103"/>
    </row>
    <row r="139" spans="1:8" ht="26.25" customHeight="1">
      <c r="A139" s="108"/>
      <c r="B139" s="22">
        <v>2020</v>
      </c>
      <c r="C139" s="34">
        <f t="shared" si="6"/>
        <v>249.999</v>
      </c>
      <c r="D139" s="23"/>
      <c r="E139" s="36">
        <v>249.999</v>
      </c>
      <c r="F139" s="23"/>
      <c r="G139" s="103"/>
      <c r="H139" s="103"/>
    </row>
    <row r="140" spans="1:8" ht="26.25" customHeight="1">
      <c r="A140" s="108"/>
      <c r="B140" s="22">
        <v>2021</v>
      </c>
      <c r="C140" s="34">
        <f>E140</f>
        <v>310</v>
      </c>
      <c r="D140" s="23"/>
      <c r="E140" s="36">
        <v>310</v>
      </c>
      <c r="F140" s="23"/>
      <c r="G140" s="103"/>
      <c r="H140" s="103"/>
    </row>
    <row r="141" spans="1:8" ht="26.25" customHeight="1">
      <c r="A141" s="99"/>
      <c r="B141" s="22">
        <v>2022</v>
      </c>
      <c r="C141" s="34">
        <f t="shared" si="6"/>
        <v>180</v>
      </c>
      <c r="D141" s="23"/>
      <c r="E141" s="36">
        <v>180</v>
      </c>
      <c r="F141" s="23"/>
      <c r="G141" s="103"/>
      <c r="H141" s="103"/>
    </row>
    <row r="142" spans="1:8" ht="26.25" customHeight="1">
      <c r="A142" s="100"/>
      <c r="B142" s="22">
        <v>2023</v>
      </c>
      <c r="C142" s="34">
        <f>E142</f>
        <v>180</v>
      </c>
      <c r="D142" s="23"/>
      <c r="E142" s="36">
        <v>180</v>
      </c>
      <c r="F142" s="23"/>
      <c r="G142" s="104"/>
      <c r="H142" s="103"/>
    </row>
    <row r="143" spans="1:8" ht="26.25" customHeight="1">
      <c r="A143" s="84"/>
      <c r="B143" s="22">
        <v>2024</v>
      </c>
      <c r="C143" s="34">
        <f>E143</f>
        <v>180</v>
      </c>
      <c r="D143" s="23"/>
      <c r="E143" s="36">
        <v>180</v>
      </c>
      <c r="F143" s="23"/>
      <c r="G143" s="85"/>
      <c r="H143" s="103"/>
    </row>
    <row r="144" spans="1:8" ht="48" customHeight="1">
      <c r="A144" s="136" t="s">
        <v>56</v>
      </c>
      <c r="B144" s="22">
        <v>2020</v>
      </c>
      <c r="C144" s="34">
        <f t="shared" si="6"/>
        <v>130.5</v>
      </c>
      <c r="D144" s="23"/>
      <c r="E144" s="36">
        <v>130.5</v>
      </c>
      <c r="F144" s="23"/>
      <c r="G144" s="137" t="s">
        <v>21</v>
      </c>
      <c r="H144" s="103"/>
    </row>
    <row r="145" spans="1:8" ht="48" customHeight="1">
      <c r="A145" s="99"/>
      <c r="B145" s="22">
        <v>2021</v>
      </c>
      <c r="C145" s="34">
        <f t="shared" si="6"/>
        <v>167</v>
      </c>
      <c r="D145" s="23"/>
      <c r="E145" s="36">
        <v>167</v>
      </c>
      <c r="F145" s="23"/>
      <c r="G145" s="103"/>
      <c r="H145" s="103"/>
    </row>
    <row r="146" spans="1:8" ht="48" customHeight="1">
      <c r="A146" s="99"/>
      <c r="B146" s="22">
        <v>2022</v>
      </c>
      <c r="C146" s="34">
        <f t="shared" si="6"/>
        <v>45.05</v>
      </c>
      <c r="D146" s="23"/>
      <c r="E146" s="36">
        <v>45.05</v>
      </c>
      <c r="F146" s="23"/>
      <c r="G146" s="103"/>
      <c r="H146" s="103"/>
    </row>
    <row r="147" spans="1:8" ht="48" customHeight="1">
      <c r="A147" s="100"/>
      <c r="B147" s="22">
        <v>2023</v>
      </c>
      <c r="C147" s="34">
        <f>E147</f>
        <v>0</v>
      </c>
      <c r="D147" s="23"/>
      <c r="E147" s="36">
        <v>0</v>
      </c>
      <c r="F147" s="23"/>
      <c r="G147" s="104"/>
      <c r="H147" s="103"/>
    </row>
    <row r="148" spans="1:8" ht="48" customHeight="1">
      <c r="A148" s="91"/>
      <c r="B148" s="22">
        <v>2024</v>
      </c>
      <c r="C148" s="34">
        <f>E148</f>
        <v>42.05</v>
      </c>
      <c r="D148" s="23"/>
      <c r="E148" s="36">
        <v>42.05</v>
      </c>
      <c r="F148" s="23"/>
      <c r="G148" s="93"/>
      <c r="H148" s="103"/>
    </row>
    <row r="149" spans="1:8" ht="48" customHeight="1">
      <c r="A149" s="136" t="s">
        <v>57</v>
      </c>
      <c r="B149" s="22">
        <v>2019</v>
      </c>
      <c r="C149" s="34">
        <f t="shared" si="6"/>
        <v>555</v>
      </c>
      <c r="D149" s="23"/>
      <c r="E149" s="36">
        <v>555</v>
      </c>
      <c r="F149" s="23"/>
      <c r="G149" s="41" t="s">
        <v>21</v>
      </c>
      <c r="H149" s="103"/>
    </row>
    <row r="150" spans="1:8" ht="48" customHeight="1">
      <c r="A150" s="100"/>
      <c r="B150" s="22">
        <v>2020</v>
      </c>
      <c r="C150" s="34">
        <f t="shared" si="6"/>
        <v>555</v>
      </c>
      <c r="D150" s="23"/>
      <c r="E150" s="36">
        <v>555</v>
      </c>
      <c r="F150" s="23"/>
      <c r="G150" s="41"/>
      <c r="H150" s="103"/>
    </row>
    <row r="151" spans="1:8" ht="116.25" customHeight="1">
      <c r="A151" s="42" t="s">
        <v>58</v>
      </c>
      <c r="B151" s="22">
        <v>2019</v>
      </c>
      <c r="C151" s="34">
        <f t="shared" si="6"/>
        <v>50</v>
      </c>
      <c r="D151" s="23"/>
      <c r="E151" s="36">
        <v>50</v>
      </c>
      <c r="F151" s="23"/>
      <c r="G151" s="41" t="s">
        <v>21</v>
      </c>
      <c r="H151" s="103"/>
    </row>
    <row r="152" spans="1:8" ht="98.25" customHeight="1">
      <c r="A152" s="42" t="s">
        <v>59</v>
      </c>
      <c r="B152" s="22">
        <v>2019</v>
      </c>
      <c r="C152" s="34">
        <f t="shared" si="6"/>
        <v>3874.918</v>
      </c>
      <c r="D152" s="23"/>
      <c r="E152" s="36">
        <v>3874.918</v>
      </c>
      <c r="F152" s="23"/>
      <c r="G152" s="41" t="s">
        <v>21</v>
      </c>
      <c r="H152" s="104"/>
    </row>
    <row r="153" spans="1:8" ht="27" customHeight="1">
      <c r="A153" s="32" t="s">
        <v>39</v>
      </c>
      <c r="B153" s="22" t="s">
        <v>98</v>
      </c>
      <c r="C153" s="35">
        <f aca="true" t="shared" si="7" ref="C153:C170">D153+E153+F153</f>
        <v>42296.52582</v>
      </c>
      <c r="D153" s="21"/>
      <c r="E153" s="35">
        <f>E154+E155+E156+E157+E158+E159+E160+E161</f>
        <v>42296.52582</v>
      </c>
      <c r="F153" s="21"/>
      <c r="G153" s="12"/>
      <c r="H153" s="13"/>
    </row>
    <row r="154" spans="1:8" ht="23.25">
      <c r="A154" s="138" t="s">
        <v>53</v>
      </c>
      <c r="B154" s="22">
        <v>2017</v>
      </c>
      <c r="C154" s="35">
        <f t="shared" si="7"/>
        <v>4518.02234</v>
      </c>
      <c r="D154" s="21"/>
      <c r="E154" s="35">
        <f>E44+E52+E75+E91+E99+E123+E128+E107+E67+E60+E41+E115+E83+E136</f>
        <v>4518.02234</v>
      </c>
      <c r="F154" s="21"/>
      <c r="G154" s="12"/>
      <c r="H154" s="13"/>
    </row>
    <row r="155" spans="1:8" ht="23.25">
      <c r="A155" s="139"/>
      <c r="B155" s="22">
        <v>2018</v>
      </c>
      <c r="C155" s="35">
        <f t="shared" si="7"/>
        <v>4921.69784</v>
      </c>
      <c r="D155" s="21"/>
      <c r="E155" s="35">
        <f>E45+E53+E76+E92+E100+E124+E129+E68+E108+E116+E84+E61+E42+E137</f>
        <v>4921.69784</v>
      </c>
      <c r="F155" s="21"/>
      <c r="G155" s="12"/>
      <c r="H155" s="13"/>
    </row>
    <row r="156" spans="1:8" ht="23.25">
      <c r="A156" s="139"/>
      <c r="B156" s="22">
        <v>2019</v>
      </c>
      <c r="C156" s="35">
        <f t="shared" si="7"/>
        <v>9358.7567</v>
      </c>
      <c r="D156" s="21"/>
      <c r="E156" s="35">
        <f>E46+E54+E62+E69+E77+E85+E93+E101+E109+E117+E125+E130+E138+E149+E151+E152</f>
        <v>9358.7567</v>
      </c>
      <c r="F156" s="21"/>
      <c r="G156" s="14"/>
      <c r="H156" s="13"/>
    </row>
    <row r="157" spans="1:8" ht="23.25">
      <c r="A157" s="140"/>
      <c r="B157" s="22">
        <v>2020</v>
      </c>
      <c r="C157" s="35">
        <f t="shared" si="7"/>
        <v>6389.540229999999</v>
      </c>
      <c r="D157" s="21"/>
      <c r="E157" s="35">
        <f>E47+E55+E63+E70+E78+E86+E94+E102+E110+E118+E126+E131+E139+E144+E150</f>
        <v>6389.540229999999</v>
      </c>
      <c r="F157" s="21"/>
      <c r="G157" s="14"/>
      <c r="H157" s="13"/>
    </row>
    <row r="158" spans="1:8" ht="23.25">
      <c r="A158" s="140"/>
      <c r="B158" s="22">
        <v>2021</v>
      </c>
      <c r="C158" s="35">
        <f t="shared" si="7"/>
        <v>5216.334870000001</v>
      </c>
      <c r="D158" s="21"/>
      <c r="E158" s="35">
        <f>E48+E56+E64+E71+E79+E87+E95+E103+E111+E119+E127+E132+E140+E145</f>
        <v>5216.334870000001</v>
      </c>
      <c r="F158" s="21"/>
      <c r="G158" s="14"/>
      <c r="H158" s="13"/>
    </row>
    <row r="159" spans="1:8" ht="23.25">
      <c r="A159" s="140"/>
      <c r="B159" s="22">
        <v>2022</v>
      </c>
      <c r="C159" s="35">
        <f t="shared" si="7"/>
        <v>5364.541840000001</v>
      </c>
      <c r="D159" s="21"/>
      <c r="E159" s="35">
        <f>E49+E57+E72+E80+E88+E96+E104+E112+E120+E133+E141+E146</f>
        <v>5364.541840000001</v>
      </c>
      <c r="F159" s="21"/>
      <c r="G159" s="14"/>
      <c r="H159" s="13"/>
    </row>
    <row r="160" spans="1:8" ht="23.25">
      <c r="A160" s="127"/>
      <c r="B160" s="22">
        <v>2023</v>
      </c>
      <c r="C160" s="35">
        <f t="shared" si="7"/>
        <v>2630.2830000000004</v>
      </c>
      <c r="D160" s="21"/>
      <c r="E160" s="35">
        <f>E50+E58+E73+E81+E89+E97+E105+E113+E121+E134+E142+E147</f>
        <v>2630.2830000000004</v>
      </c>
      <c r="F160" s="21"/>
      <c r="G160" s="14"/>
      <c r="H160" s="13"/>
    </row>
    <row r="161" spans="1:8" ht="23.25">
      <c r="A161" s="87"/>
      <c r="B161" s="22">
        <v>2024</v>
      </c>
      <c r="C161" s="35">
        <v>5217.455</v>
      </c>
      <c r="D161" s="21"/>
      <c r="E161" s="35">
        <v>3897.3490000000006</v>
      </c>
      <c r="F161" s="21"/>
      <c r="G161" s="14"/>
      <c r="H161" s="13"/>
    </row>
    <row r="162" spans="1:8" ht="23.25">
      <c r="A162" s="33" t="s">
        <v>9</v>
      </c>
      <c r="B162" s="25" t="s">
        <v>98</v>
      </c>
      <c r="C162" s="35">
        <f t="shared" si="7"/>
        <v>42296.52582</v>
      </c>
      <c r="D162" s="26"/>
      <c r="E162" s="37">
        <f>E163+E164+E165+E166+E167+E168+E170+E169</f>
        <v>42296.52582</v>
      </c>
      <c r="F162" s="26"/>
      <c r="G162" s="15"/>
      <c r="H162" s="16"/>
    </row>
    <row r="163" spans="1:8" ht="23.25">
      <c r="A163" s="110" t="s">
        <v>53</v>
      </c>
      <c r="B163" s="25">
        <v>2017</v>
      </c>
      <c r="C163" s="35">
        <f t="shared" si="7"/>
        <v>4518.02234</v>
      </c>
      <c r="D163" s="26"/>
      <c r="E163" s="37">
        <f>E19+E20+E154</f>
        <v>4518.02234</v>
      </c>
      <c r="F163" s="26"/>
      <c r="G163" s="15"/>
      <c r="H163" s="16"/>
    </row>
    <row r="164" spans="1:8" ht="23.25">
      <c r="A164" s="111"/>
      <c r="B164" s="25">
        <v>2018</v>
      </c>
      <c r="C164" s="35">
        <f t="shared" si="7"/>
        <v>4921.69784</v>
      </c>
      <c r="D164" s="26"/>
      <c r="E164" s="37">
        <f>E21+E22+E155</f>
        <v>4921.69784</v>
      </c>
      <c r="F164" s="26"/>
      <c r="G164" s="15"/>
      <c r="H164" s="16"/>
    </row>
    <row r="165" spans="1:8" ht="23.25">
      <c r="A165" s="111"/>
      <c r="B165" s="25">
        <v>2019</v>
      </c>
      <c r="C165" s="35">
        <f t="shared" si="7"/>
        <v>9358.7567</v>
      </c>
      <c r="D165" s="26"/>
      <c r="E165" s="37">
        <f>E23+E24+E156</f>
        <v>9358.7567</v>
      </c>
      <c r="F165" s="26"/>
      <c r="G165" s="15"/>
      <c r="H165" s="16"/>
    </row>
    <row r="166" spans="1:8" ht="23.25">
      <c r="A166" s="111"/>
      <c r="B166" s="25">
        <v>2020</v>
      </c>
      <c r="C166" s="35">
        <f t="shared" si="7"/>
        <v>6389.540229999999</v>
      </c>
      <c r="D166" s="26"/>
      <c r="E166" s="37">
        <f>E24+E25+E157</f>
        <v>6389.540229999999</v>
      </c>
      <c r="F166" s="26"/>
      <c r="G166" s="15"/>
      <c r="H166" s="16"/>
    </row>
    <row r="167" spans="1:8" ht="23.25">
      <c r="A167" s="111"/>
      <c r="B167" s="25">
        <v>2021</v>
      </c>
      <c r="C167" s="35">
        <f t="shared" si="7"/>
        <v>5216.334870000001</v>
      </c>
      <c r="D167" s="26"/>
      <c r="E167" s="37">
        <f>E158+E26</f>
        <v>5216.334870000001</v>
      </c>
      <c r="F167" s="26"/>
      <c r="G167" s="15"/>
      <c r="H167" s="16"/>
    </row>
    <row r="168" spans="1:8" ht="23.25">
      <c r="A168" s="104"/>
      <c r="B168" s="25">
        <v>2022</v>
      </c>
      <c r="C168" s="35">
        <f t="shared" si="7"/>
        <v>5364.541840000001</v>
      </c>
      <c r="D168" s="26"/>
      <c r="E168" s="37">
        <f>E159+E27</f>
        <v>5364.541840000001</v>
      </c>
      <c r="F168" s="26"/>
      <c r="G168" s="15"/>
      <c r="H168" s="16"/>
    </row>
    <row r="169" spans="1:8" ht="23.25">
      <c r="A169" s="86"/>
      <c r="B169" s="25">
        <v>2023</v>
      </c>
      <c r="C169" s="35">
        <f>D169+E169+F169</f>
        <v>2630.2830000000004</v>
      </c>
      <c r="D169" s="26"/>
      <c r="E169" s="37">
        <v>2630.2830000000004</v>
      </c>
      <c r="F169" s="26"/>
      <c r="G169" s="15"/>
      <c r="H169" s="62"/>
    </row>
    <row r="170" spans="1:8" ht="23.25">
      <c r="A170" s="63"/>
      <c r="B170" s="25">
        <v>2024</v>
      </c>
      <c r="C170" s="35">
        <f t="shared" si="7"/>
        <v>3897.3490000000006</v>
      </c>
      <c r="D170" s="26"/>
      <c r="E170" s="37">
        <f>E51+E59+E74+E82+E90+E98+E106+E114+E122+E135+E143+E148</f>
        <v>3897.3490000000006</v>
      </c>
      <c r="F170" s="26"/>
      <c r="G170" s="15"/>
      <c r="H170" s="62"/>
    </row>
    <row r="171" spans="1:7" ht="15">
      <c r="A171" s="7"/>
      <c r="B171" s="8"/>
      <c r="C171" s="8"/>
      <c r="D171" s="8"/>
      <c r="E171" s="8"/>
      <c r="F171" s="8"/>
      <c r="G171" s="8"/>
    </row>
    <row r="172" ht="15.75">
      <c r="A172" s="9" t="s">
        <v>55</v>
      </c>
    </row>
    <row r="174" ht="15">
      <c r="E174" s="6"/>
    </row>
  </sheetData>
  <sheetProtection/>
  <mergeCells count="75">
    <mergeCell ref="A149:A150"/>
    <mergeCell ref="A144:A147"/>
    <mergeCell ref="G144:G147"/>
    <mergeCell ref="A123:A127"/>
    <mergeCell ref="A154:A160"/>
    <mergeCell ref="A115:A121"/>
    <mergeCell ref="G115:G121"/>
    <mergeCell ref="A128:A134"/>
    <mergeCell ref="G128:G134"/>
    <mergeCell ref="A136:A142"/>
    <mergeCell ref="G136:G142"/>
    <mergeCell ref="G123:G127"/>
    <mergeCell ref="A91:A97"/>
    <mergeCell ref="G91:G97"/>
    <mergeCell ref="A99:A105"/>
    <mergeCell ref="G99:G105"/>
    <mergeCell ref="A107:A113"/>
    <mergeCell ref="G107:G113"/>
    <mergeCell ref="G52:G58"/>
    <mergeCell ref="A67:A73"/>
    <mergeCell ref="G67:G73"/>
    <mergeCell ref="A75:A81"/>
    <mergeCell ref="G75:G81"/>
    <mergeCell ref="A83:A89"/>
    <mergeCell ref="G83:G89"/>
    <mergeCell ref="G2:L2"/>
    <mergeCell ref="A12:H12"/>
    <mergeCell ref="A15:A18"/>
    <mergeCell ref="B19:B20"/>
    <mergeCell ref="F6:F7"/>
    <mergeCell ref="A9:H9"/>
    <mergeCell ref="G5:G7"/>
    <mergeCell ref="A4:H4"/>
    <mergeCell ref="B5:B7"/>
    <mergeCell ref="D6:E6"/>
    <mergeCell ref="C1:L1"/>
    <mergeCell ref="H35:H37"/>
    <mergeCell ref="A38:H38"/>
    <mergeCell ref="G41:G43"/>
    <mergeCell ref="G15:G18"/>
    <mergeCell ref="H15:H18"/>
    <mergeCell ref="C5:C7"/>
    <mergeCell ref="A10:H10"/>
    <mergeCell ref="A5:A7"/>
    <mergeCell ref="A3:H3"/>
    <mergeCell ref="A8:H8"/>
    <mergeCell ref="H5:H7"/>
    <mergeCell ref="D5:F5"/>
    <mergeCell ref="A41:A43"/>
    <mergeCell ref="A13:H13"/>
    <mergeCell ref="A11:H11"/>
    <mergeCell ref="B21:B22"/>
    <mergeCell ref="B23:B24"/>
    <mergeCell ref="A14:H14"/>
    <mergeCell ref="A35:A37"/>
    <mergeCell ref="A163:A168"/>
    <mergeCell ref="A29:A31"/>
    <mergeCell ref="G29:G31"/>
    <mergeCell ref="A40:H40"/>
    <mergeCell ref="A32:A34"/>
    <mergeCell ref="H41:H43"/>
    <mergeCell ref="G32:G34"/>
    <mergeCell ref="H131:H152"/>
    <mergeCell ref="A39:H39"/>
    <mergeCell ref="A44:A50"/>
    <mergeCell ref="G35:G37"/>
    <mergeCell ref="H44:H130"/>
    <mergeCell ref="H32:H34"/>
    <mergeCell ref="H29:H31"/>
    <mergeCell ref="A19:A28"/>
    <mergeCell ref="H19:H28"/>
    <mergeCell ref="G44:G50"/>
    <mergeCell ref="A52:A58"/>
    <mergeCell ref="A60:A66"/>
    <mergeCell ref="G60:G66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  <ignoredErrors>
    <ignoredError sqref="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60" workbookViewId="0" topLeftCell="A1">
      <selection activeCell="B1" sqref="B1:H1"/>
    </sheetView>
  </sheetViews>
  <sheetFormatPr defaultColWidth="9.140625" defaultRowHeight="15"/>
  <cols>
    <col min="1" max="1" width="70.8515625" style="0" customWidth="1"/>
    <col min="2" max="2" width="13.421875" style="0" customWidth="1"/>
    <col min="3" max="3" width="18.28125" style="0" customWidth="1"/>
    <col min="4" max="4" width="28.140625" style="0" customWidth="1"/>
    <col min="5" max="5" width="23.00390625" style="0" customWidth="1"/>
    <col min="6" max="6" width="27.28125" style="0" customWidth="1"/>
    <col min="7" max="7" width="60.421875" style="0" customWidth="1"/>
    <col min="8" max="8" width="61.00390625" style="0" customWidth="1"/>
  </cols>
  <sheetData>
    <row r="1" spans="1:14" ht="23.25">
      <c r="A1" s="43"/>
      <c r="B1" s="156" t="s">
        <v>109</v>
      </c>
      <c r="C1" s="157"/>
      <c r="D1" s="157"/>
      <c r="E1" s="157"/>
      <c r="F1" s="157"/>
      <c r="G1" s="157"/>
      <c r="H1" s="157"/>
      <c r="I1" s="43"/>
      <c r="J1" s="43"/>
      <c r="K1" s="43"/>
      <c r="L1" s="43"/>
      <c r="M1" s="43"/>
      <c r="N1" s="43"/>
    </row>
    <row r="2" spans="1:14" ht="23.25">
      <c r="A2" s="43"/>
      <c r="B2" s="43"/>
      <c r="C2" s="158"/>
      <c r="D2" s="158"/>
      <c r="E2" s="158"/>
      <c r="F2" s="158"/>
      <c r="G2" s="158"/>
      <c r="H2" s="158"/>
      <c r="I2" s="43"/>
      <c r="J2" s="43"/>
      <c r="K2" s="43"/>
      <c r="L2" s="43"/>
      <c r="M2" s="43"/>
      <c r="N2" s="43"/>
    </row>
    <row r="3" spans="1:14" ht="23.25">
      <c r="A3" s="159" t="s">
        <v>100</v>
      </c>
      <c r="B3" s="159"/>
      <c r="C3" s="159"/>
      <c r="D3" s="159"/>
      <c r="E3" s="159"/>
      <c r="F3" s="159"/>
      <c r="G3" s="159"/>
      <c r="H3" s="159"/>
      <c r="I3" s="43"/>
      <c r="J3" s="43"/>
      <c r="K3" s="43"/>
      <c r="L3" s="43"/>
      <c r="M3" s="43"/>
      <c r="N3" s="43"/>
    </row>
    <row r="4" spans="1:14" ht="23.25">
      <c r="A4" s="160"/>
      <c r="B4" s="160"/>
      <c r="C4" s="160"/>
      <c r="D4" s="160"/>
      <c r="E4" s="160"/>
      <c r="F4" s="160"/>
      <c r="G4" s="160"/>
      <c r="H4" s="160"/>
      <c r="I4" s="43"/>
      <c r="J4" s="43"/>
      <c r="K4" s="43"/>
      <c r="L4" s="43"/>
      <c r="M4" s="43"/>
      <c r="N4" s="43"/>
    </row>
    <row r="5" spans="1:14" ht="23.25">
      <c r="A5" s="124" t="s">
        <v>0</v>
      </c>
      <c r="B5" s="124" t="s">
        <v>60</v>
      </c>
      <c r="C5" s="124" t="s">
        <v>61</v>
      </c>
      <c r="D5" s="124" t="s">
        <v>1</v>
      </c>
      <c r="E5" s="124"/>
      <c r="F5" s="124"/>
      <c r="G5" s="124" t="s">
        <v>2</v>
      </c>
      <c r="H5" s="124" t="s">
        <v>15</v>
      </c>
      <c r="I5" s="43"/>
      <c r="J5" s="43"/>
      <c r="K5" s="43"/>
      <c r="L5" s="43"/>
      <c r="M5" s="43"/>
      <c r="N5" s="43"/>
    </row>
    <row r="6" spans="1:14" ht="23.25">
      <c r="A6" s="124"/>
      <c r="B6" s="124"/>
      <c r="C6" s="124"/>
      <c r="D6" s="96" t="s">
        <v>12</v>
      </c>
      <c r="E6" s="96"/>
      <c r="F6" s="124" t="s">
        <v>62</v>
      </c>
      <c r="G6" s="124"/>
      <c r="H6" s="124"/>
      <c r="I6" s="43"/>
      <c r="J6" s="43"/>
      <c r="K6" s="43"/>
      <c r="L6" s="43"/>
      <c r="M6" s="43"/>
      <c r="N6" s="43"/>
    </row>
    <row r="7" spans="1:14" ht="81" customHeight="1">
      <c r="A7" s="124"/>
      <c r="B7" s="124"/>
      <c r="C7" s="124"/>
      <c r="D7" s="19" t="s">
        <v>63</v>
      </c>
      <c r="E7" s="19" t="s">
        <v>64</v>
      </c>
      <c r="F7" s="124"/>
      <c r="G7" s="124"/>
      <c r="H7" s="124"/>
      <c r="I7" s="43"/>
      <c r="J7" s="43"/>
      <c r="K7" s="43"/>
      <c r="L7" s="43"/>
      <c r="M7" s="43"/>
      <c r="N7" s="43"/>
    </row>
    <row r="8" spans="1:14" ht="23.25">
      <c r="A8" s="153" t="s">
        <v>65</v>
      </c>
      <c r="B8" s="154"/>
      <c r="C8" s="154"/>
      <c r="D8" s="154"/>
      <c r="E8" s="154"/>
      <c r="F8" s="154"/>
      <c r="G8" s="154"/>
      <c r="H8" s="155"/>
      <c r="I8" s="43"/>
      <c r="J8" s="43"/>
      <c r="K8" s="43"/>
      <c r="L8" s="43"/>
      <c r="M8" s="43"/>
      <c r="N8" s="43"/>
    </row>
    <row r="9" spans="1:14" ht="23.25">
      <c r="A9" s="128" t="s">
        <v>82</v>
      </c>
      <c r="B9" s="128"/>
      <c r="C9" s="128"/>
      <c r="D9" s="128"/>
      <c r="E9" s="128"/>
      <c r="F9" s="128"/>
      <c r="G9" s="128"/>
      <c r="H9" s="128"/>
      <c r="I9" s="43"/>
      <c r="J9" s="43"/>
      <c r="K9" s="43"/>
      <c r="L9" s="43"/>
      <c r="M9" s="43"/>
      <c r="N9" s="43"/>
    </row>
    <row r="10" spans="1:14" ht="23.25">
      <c r="A10" s="128" t="s">
        <v>66</v>
      </c>
      <c r="B10" s="128"/>
      <c r="C10" s="128"/>
      <c r="D10" s="128"/>
      <c r="E10" s="128"/>
      <c r="F10" s="128"/>
      <c r="G10" s="128"/>
      <c r="H10" s="128"/>
      <c r="I10" s="43"/>
      <c r="J10" s="43"/>
      <c r="K10" s="43"/>
      <c r="L10" s="43"/>
      <c r="M10" s="43"/>
      <c r="N10" s="43"/>
    </row>
    <row r="11" spans="1:14" ht="23.25">
      <c r="A11" s="128" t="s">
        <v>67</v>
      </c>
      <c r="B11" s="128"/>
      <c r="C11" s="128"/>
      <c r="D11" s="128"/>
      <c r="E11" s="128"/>
      <c r="F11" s="128"/>
      <c r="G11" s="128"/>
      <c r="H11" s="128"/>
      <c r="I11" s="43"/>
      <c r="J11" s="43"/>
      <c r="K11" s="43"/>
      <c r="L11" s="43"/>
      <c r="M11" s="43"/>
      <c r="N11" s="43"/>
    </row>
    <row r="12" spans="1:14" ht="23.25">
      <c r="A12" s="152" t="s">
        <v>68</v>
      </c>
      <c r="B12" s="152"/>
      <c r="C12" s="152"/>
      <c r="D12" s="152"/>
      <c r="E12" s="152"/>
      <c r="F12" s="152"/>
      <c r="G12" s="152"/>
      <c r="H12" s="152"/>
      <c r="I12" s="43"/>
      <c r="J12" s="43"/>
      <c r="K12" s="43"/>
      <c r="L12" s="43"/>
      <c r="M12" s="43"/>
      <c r="N12" s="43"/>
    </row>
    <row r="13" spans="1:14" ht="23.25">
      <c r="A13" s="152" t="s">
        <v>69</v>
      </c>
      <c r="B13" s="152"/>
      <c r="C13" s="152"/>
      <c r="D13" s="152"/>
      <c r="E13" s="152"/>
      <c r="F13" s="152"/>
      <c r="G13" s="152"/>
      <c r="H13" s="152"/>
      <c r="I13" s="43"/>
      <c r="J13" s="43"/>
      <c r="K13" s="43"/>
      <c r="L13" s="43"/>
      <c r="M13" s="43"/>
      <c r="N13" s="43"/>
    </row>
    <row r="14" spans="1:14" ht="23.25">
      <c r="A14" s="152" t="s">
        <v>70</v>
      </c>
      <c r="B14" s="152"/>
      <c r="C14" s="152"/>
      <c r="D14" s="152"/>
      <c r="E14" s="152"/>
      <c r="F14" s="152"/>
      <c r="G14" s="152"/>
      <c r="H14" s="152"/>
      <c r="I14" s="43"/>
      <c r="J14" s="43"/>
      <c r="K14" s="43"/>
      <c r="L14" s="43"/>
      <c r="M14" s="43"/>
      <c r="N14" s="43"/>
    </row>
    <row r="15" spans="1:14" ht="23.25">
      <c r="A15" s="152" t="s">
        <v>71</v>
      </c>
      <c r="B15" s="152"/>
      <c r="C15" s="152"/>
      <c r="D15" s="152"/>
      <c r="E15" s="152"/>
      <c r="F15" s="152"/>
      <c r="G15" s="152"/>
      <c r="H15" s="152"/>
      <c r="I15" s="43"/>
      <c r="J15" s="43"/>
      <c r="K15" s="43"/>
      <c r="L15" s="43"/>
      <c r="M15" s="43"/>
      <c r="N15" s="43"/>
    </row>
    <row r="16" spans="1:14" ht="23.25">
      <c r="A16" s="148" t="s">
        <v>83</v>
      </c>
      <c r="B16" s="44">
        <v>2017</v>
      </c>
      <c r="C16" s="45">
        <f>F16+E16+D16</f>
        <v>229</v>
      </c>
      <c r="D16" s="46"/>
      <c r="E16" s="47">
        <v>229</v>
      </c>
      <c r="F16" s="46"/>
      <c r="G16" s="146" t="s">
        <v>21</v>
      </c>
      <c r="H16" s="146" t="s">
        <v>72</v>
      </c>
      <c r="I16" s="43"/>
      <c r="J16" s="43"/>
      <c r="K16" s="43"/>
      <c r="L16" s="43"/>
      <c r="M16" s="43"/>
      <c r="N16" s="43"/>
    </row>
    <row r="17" spans="1:14" ht="23.25">
      <c r="A17" s="149"/>
      <c r="B17" s="44">
        <v>2018</v>
      </c>
      <c r="C17" s="45">
        <f aca="true" t="shared" si="0" ref="C17:C48">D17+E17+F17</f>
        <v>92.476</v>
      </c>
      <c r="D17" s="48"/>
      <c r="E17" s="49">
        <v>92.476</v>
      </c>
      <c r="F17" s="46"/>
      <c r="G17" s="147"/>
      <c r="H17" s="147"/>
      <c r="I17" s="43"/>
      <c r="J17" s="43"/>
      <c r="K17" s="43"/>
      <c r="L17" s="43"/>
      <c r="M17" s="43"/>
      <c r="N17" s="43"/>
    </row>
    <row r="18" spans="1:14" ht="23.25">
      <c r="A18" s="149"/>
      <c r="B18" s="44">
        <v>2019</v>
      </c>
      <c r="C18" s="45">
        <f t="shared" si="0"/>
        <v>0</v>
      </c>
      <c r="D18" s="46"/>
      <c r="E18" s="47">
        <v>0</v>
      </c>
      <c r="F18" s="46"/>
      <c r="G18" s="147"/>
      <c r="H18" s="147"/>
      <c r="I18" s="43"/>
      <c r="J18" s="43"/>
      <c r="K18" s="43"/>
      <c r="L18" s="43"/>
      <c r="M18" s="43"/>
      <c r="N18" s="43"/>
    </row>
    <row r="19" spans="1:14" ht="23.25">
      <c r="A19" s="150"/>
      <c r="B19" s="44">
        <v>2020</v>
      </c>
      <c r="C19" s="45">
        <f t="shared" si="0"/>
        <v>0</v>
      </c>
      <c r="D19" s="46"/>
      <c r="E19" s="47">
        <v>0</v>
      </c>
      <c r="F19" s="46"/>
      <c r="G19" s="151"/>
      <c r="H19" s="151"/>
      <c r="I19" s="43"/>
      <c r="J19" s="43"/>
      <c r="K19" s="43"/>
      <c r="L19" s="43"/>
      <c r="M19" s="43"/>
      <c r="N19" s="43"/>
    </row>
    <row r="20" spans="1:14" ht="23.25">
      <c r="A20" s="150"/>
      <c r="B20" s="44">
        <v>2021</v>
      </c>
      <c r="C20" s="45">
        <f t="shared" si="0"/>
        <v>0</v>
      </c>
      <c r="D20" s="46"/>
      <c r="E20" s="47">
        <v>0</v>
      </c>
      <c r="F20" s="46"/>
      <c r="G20" s="151"/>
      <c r="H20" s="151"/>
      <c r="I20" s="43"/>
      <c r="J20" s="43"/>
      <c r="K20" s="43"/>
      <c r="L20" s="43"/>
      <c r="M20" s="43"/>
      <c r="N20" s="43"/>
    </row>
    <row r="21" spans="1:14" ht="23.25">
      <c r="A21" s="150"/>
      <c r="B21" s="44">
        <v>2022</v>
      </c>
      <c r="C21" s="45">
        <f t="shared" si="0"/>
        <v>0</v>
      </c>
      <c r="D21" s="46"/>
      <c r="E21" s="47">
        <v>0</v>
      </c>
      <c r="F21" s="46"/>
      <c r="G21" s="151"/>
      <c r="H21" s="151"/>
      <c r="I21" s="43"/>
      <c r="J21" s="43"/>
      <c r="K21" s="43"/>
      <c r="L21" s="43"/>
      <c r="M21" s="43"/>
      <c r="N21" s="43"/>
    </row>
    <row r="22" spans="1:14" ht="23.25">
      <c r="A22" s="145"/>
      <c r="B22" s="44">
        <v>2023</v>
      </c>
      <c r="C22" s="45">
        <f>D22+E22+F22</f>
        <v>0</v>
      </c>
      <c r="D22" s="46"/>
      <c r="E22" s="47">
        <v>0</v>
      </c>
      <c r="F22" s="46"/>
      <c r="G22" s="127"/>
      <c r="H22" s="127"/>
      <c r="I22" s="43"/>
      <c r="J22" s="43"/>
      <c r="K22" s="43"/>
      <c r="L22" s="43"/>
      <c r="M22" s="43"/>
      <c r="N22" s="43"/>
    </row>
    <row r="23" spans="1:14" ht="23.25">
      <c r="A23" s="148" t="s">
        <v>73</v>
      </c>
      <c r="B23" s="44">
        <v>2017</v>
      </c>
      <c r="C23" s="45">
        <f t="shared" si="0"/>
        <v>26.72936</v>
      </c>
      <c r="D23" s="46"/>
      <c r="E23" s="47">
        <v>26.72936</v>
      </c>
      <c r="F23" s="46"/>
      <c r="G23" s="146" t="s">
        <v>3</v>
      </c>
      <c r="H23" s="146" t="s">
        <v>74</v>
      </c>
      <c r="I23" s="43"/>
      <c r="J23" s="43"/>
      <c r="K23" s="43"/>
      <c r="L23" s="43"/>
      <c r="M23" s="43"/>
      <c r="N23" s="43"/>
    </row>
    <row r="24" spans="1:14" ht="23.25">
      <c r="A24" s="149"/>
      <c r="B24" s="44">
        <v>2018</v>
      </c>
      <c r="C24" s="45">
        <f t="shared" si="0"/>
        <v>26.72936</v>
      </c>
      <c r="D24" s="48"/>
      <c r="E24" s="50">
        <v>26.72936</v>
      </c>
      <c r="F24" s="46"/>
      <c r="G24" s="147"/>
      <c r="H24" s="147"/>
      <c r="I24" s="43"/>
      <c r="J24" s="43"/>
      <c r="K24" s="43"/>
      <c r="L24" s="43"/>
      <c r="M24" s="43"/>
      <c r="N24" s="43"/>
    </row>
    <row r="25" spans="1:14" ht="23.25">
      <c r="A25" s="149"/>
      <c r="B25" s="44">
        <v>2019</v>
      </c>
      <c r="C25" s="45">
        <f t="shared" si="0"/>
        <v>27.1824</v>
      </c>
      <c r="D25" s="46"/>
      <c r="E25" s="47">
        <v>27.1824</v>
      </c>
      <c r="F25" s="46"/>
      <c r="G25" s="147"/>
      <c r="H25" s="147"/>
      <c r="I25" s="43"/>
      <c r="J25" s="43"/>
      <c r="K25" s="43"/>
      <c r="L25" s="43"/>
      <c r="M25" s="43"/>
      <c r="N25" s="43"/>
    </row>
    <row r="26" spans="1:14" ht="23.25">
      <c r="A26" s="150"/>
      <c r="B26" s="44">
        <v>2020</v>
      </c>
      <c r="C26" s="45">
        <f t="shared" si="0"/>
        <v>27.1824</v>
      </c>
      <c r="D26" s="46"/>
      <c r="E26" s="47">
        <v>27.1824</v>
      </c>
      <c r="F26" s="46"/>
      <c r="G26" s="151"/>
      <c r="H26" s="151"/>
      <c r="I26" s="43"/>
      <c r="J26" s="43"/>
      <c r="K26" s="43"/>
      <c r="L26" s="43"/>
      <c r="M26" s="43"/>
      <c r="N26" s="43"/>
    </row>
    <row r="27" spans="1:14" ht="23.25">
      <c r="A27" s="150"/>
      <c r="B27" s="44">
        <v>2021</v>
      </c>
      <c r="C27" s="45">
        <f>D27+E27+F27</f>
        <v>27.1824</v>
      </c>
      <c r="D27" s="46"/>
      <c r="E27" s="47">
        <v>27.1824</v>
      </c>
      <c r="F27" s="46"/>
      <c r="G27" s="151"/>
      <c r="H27" s="151"/>
      <c r="I27" s="43"/>
      <c r="J27" s="43"/>
      <c r="K27" s="43"/>
      <c r="L27" s="43"/>
      <c r="M27" s="43"/>
      <c r="N27" s="43"/>
    </row>
    <row r="28" spans="1:14" ht="23.25">
      <c r="A28" s="150"/>
      <c r="B28" s="44">
        <v>2022</v>
      </c>
      <c r="C28" s="45">
        <f t="shared" si="0"/>
        <v>35</v>
      </c>
      <c r="D28" s="46"/>
      <c r="E28" s="47">
        <v>35</v>
      </c>
      <c r="F28" s="46"/>
      <c r="G28" s="151"/>
      <c r="H28" s="151"/>
      <c r="I28" s="43"/>
      <c r="J28" s="43"/>
      <c r="K28" s="43"/>
      <c r="L28" s="43"/>
      <c r="M28" s="43"/>
      <c r="N28" s="43"/>
    </row>
    <row r="29" spans="1:14" ht="23.25">
      <c r="A29" s="145"/>
      <c r="B29" s="44">
        <v>2023</v>
      </c>
      <c r="C29" s="45">
        <f>D29+E29+F29</f>
        <v>0</v>
      </c>
      <c r="D29" s="46"/>
      <c r="E29" s="47">
        <v>0</v>
      </c>
      <c r="F29" s="46"/>
      <c r="G29" s="127"/>
      <c r="H29" s="127"/>
      <c r="I29" s="43"/>
      <c r="J29" s="43"/>
      <c r="K29" s="43"/>
      <c r="L29" s="43"/>
      <c r="M29" s="43"/>
      <c r="N29" s="43"/>
    </row>
    <row r="30" spans="1:14" ht="23.25">
      <c r="A30" s="88"/>
      <c r="B30" s="44">
        <v>2024</v>
      </c>
      <c r="C30" s="45">
        <f>D30+E30+F30</f>
        <v>0</v>
      </c>
      <c r="D30" s="46"/>
      <c r="E30" s="47">
        <v>0</v>
      </c>
      <c r="F30" s="46"/>
      <c r="G30" s="87"/>
      <c r="H30" s="87"/>
      <c r="I30" s="43"/>
      <c r="J30" s="43"/>
      <c r="K30" s="43"/>
      <c r="L30" s="43"/>
      <c r="M30" s="43"/>
      <c r="N30" s="43"/>
    </row>
    <row r="31" spans="1:14" ht="23.25">
      <c r="A31" s="144" t="s">
        <v>75</v>
      </c>
      <c r="B31" s="44">
        <v>2017</v>
      </c>
      <c r="C31" s="45">
        <f t="shared" si="0"/>
        <v>0</v>
      </c>
      <c r="D31" s="46"/>
      <c r="E31" s="47">
        <v>0</v>
      </c>
      <c r="F31" s="46"/>
      <c r="G31" s="124" t="s">
        <v>76</v>
      </c>
      <c r="H31" s="124" t="s">
        <v>77</v>
      </c>
      <c r="I31" s="43"/>
      <c r="J31" s="43"/>
      <c r="K31" s="43"/>
      <c r="L31" s="43"/>
      <c r="M31" s="43"/>
      <c r="N31" s="43"/>
    </row>
    <row r="32" spans="1:14" ht="23.25">
      <c r="A32" s="144"/>
      <c r="B32" s="44">
        <v>2018</v>
      </c>
      <c r="C32" s="45">
        <f t="shared" si="0"/>
        <v>0</v>
      </c>
      <c r="D32" s="46"/>
      <c r="E32" s="47">
        <v>0</v>
      </c>
      <c r="F32" s="46"/>
      <c r="G32" s="124"/>
      <c r="H32" s="124"/>
      <c r="I32" s="43"/>
      <c r="J32" s="43"/>
      <c r="K32" s="43"/>
      <c r="L32" s="43"/>
      <c r="M32" s="43"/>
      <c r="N32" s="43"/>
    </row>
    <row r="33" spans="1:14" ht="23.25">
      <c r="A33" s="144"/>
      <c r="B33" s="44">
        <v>2019</v>
      </c>
      <c r="C33" s="45">
        <f t="shared" si="0"/>
        <v>0</v>
      </c>
      <c r="D33" s="46"/>
      <c r="E33" s="47">
        <v>0</v>
      </c>
      <c r="F33" s="46"/>
      <c r="G33" s="124"/>
      <c r="H33" s="124"/>
      <c r="I33" s="43"/>
      <c r="J33" s="43"/>
      <c r="K33" s="43"/>
      <c r="L33" s="43"/>
      <c r="M33" s="43"/>
      <c r="N33" s="43"/>
    </row>
    <row r="34" spans="1:14" ht="23.25">
      <c r="A34" s="117" t="s">
        <v>78</v>
      </c>
      <c r="B34" s="17">
        <v>2017</v>
      </c>
      <c r="C34" s="51">
        <f t="shared" si="0"/>
        <v>0</v>
      </c>
      <c r="D34" s="52"/>
      <c r="E34" s="53">
        <v>0</v>
      </c>
      <c r="F34" s="52"/>
      <c r="G34" s="124" t="s">
        <v>76</v>
      </c>
      <c r="H34" s="124" t="s">
        <v>79</v>
      </c>
      <c r="I34" s="43"/>
      <c r="J34" s="43"/>
      <c r="K34" s="43"/>
      <c r="L34" s="43"/>
      <c r="M34" s="43"/>
      <c r="N34" s="43"/>
    </row>
    <row r="35" spans="1:14" ht="23.25">
      <c r="A35" s="117"/>
      <c r="B35" s="17">
        <v>2018</v>
      </c>
      <c r="C35" s="54">
        <f t="shared" si="0"/>
        <v>0</v>
      </c>
      <c r="D35" s="55"/>
      <c r="E35" s="56">
        <v>0</v>
      </c>
      <c r="F35" s="52"/>
      <c r="G35" s="124"/>
      <c r="H35" s="124"/>
      <c r="I35" s="43"/>
      <c r="J35" s="43"/>
      <c r="K35" s="43"/>
      <c r="L35" s="43"/>
      <c r="M35" s="43"/>
      <c r="N35" s="43"/>
    </row>
    <row r="36" spans="1:14" ht="23.25">
      <c r="A36" s="117"/>
      <c r="B36" s="17">
        <v>2019</v>
      </c>
      <c r="C36" s="51">
        <f t="shared" si="0"/>
        <v>0</v>
      </c>
      <c r="D36" s="57"/>
      <c r="E36" s="53">
        <v>0</v>
      </c>
      <c r="F36" s="57"/>
      <c r="G36" s="124"/>
      <c r="H36" s="124"/>
      <c r="I36" s="43"/>
      <c r="J36" s="43"/>
      <c r="K36" s="43"/>
      <c r="L36" s="43"/>
      <c r="M36" s="43"/>
      <c r="N36" s="43"/>
    </row>
    <row r="37" spans="1:14" ht="23.25">
      <c r="A37" s="131" t="s">
        <v>107</v>
      </c>
      <c r="B37" s="17">
        <v>2017</v>
      </c>
      <c r="C37" s="53">
        <f t="shared" si="0"/>
        <v>0</v>
      </c>
      <c r="D37" s="52"/>
      <c r="E37" s="53">
        <v>0</v>
      </c>
      <c r="F37" s="52"/>
      <c r="G37" s="146" t="s">
        <v>76</v>
      </c>
      <c r="H37" s="146" t="s">
        <v>80</v>
      </c>
      <c r="I37" s="43"/>
      <c r="J37" s="43"/>
      <c r="K37" s="43"/>
      <c r="L37" s="43"/>
      <c r="M37" s="43"/>
      <c r="N37" s="43"/>
    </row>
    <row r="38" spans="1:14" ht="23.25">
      <c r="A38" s="132"/>
      <c r="B38" s="17">
        <v>2018</v>
      </c>
      <c r="C38" s="53">
        <f t="shared" si="0"/>
        <v>0</v>
      </c>
      <c r="D38" s="52"/>
      <c r="E38" s="53">
        <v>0</v>
      </c>
      <c r="F38" s="52"/>
      <c r="G38" s="147"/>
      <c r="H38" s="147"/>
      <c r="I38" s="43"/>
      <c r="J38" s="43"/>
      <c r="K38" s="43"/>
      <c r="L38" s="43"/>
      <c r="M38" s="43"/>
      <c r="N38" s="43"/>
    </row>
    <row r="39" spans="1:14" ht="113.25" customHeight="1">
      <c r="A39" s="132"/>
      <c r="B39" s="17">
        <v>2019</v>
      </c>
      <c r="C39" s="53">
        <f t="shared" si="0"/>
        <v>0</v>
      </c>
      <c r="D39" s="52"/>
      <c r="E39" s="53">
        <v>0</v>
      </c>
      <c r="F39" s="52"/>
      <c r="G39" s="147"/>
      <c r="H39" s="147"/>
      <c r="I39" s="43"/>
      <c r="J39" s="43"/>
      <c r="K39" s="43"/>
      <c r="L39" s="43"/>
      <c r="M39" s="43"/>
      <c r="N39" s="43"/>
    </row>
    <row r="40" spans="1:14" ht="55.5" customHeight="1">
      <c r="A40" s="145"/>
      <c r="B40" s="17">
        <v>2022</v>
      </c>
      <c r="C40" s="53">
        <f t="shared" si="0"/>
        <v>200</v>
      </c>
      <c r="D40" s="52"/>
      <c r="E40" s="53">
        <v>200</v>
      </c>
      <c r="F40" s="52"/>
      <c r="G40" s="127"/>
      <c r="H40" s="127"/>
      <c r="I40" s="43"/>
      <c r="J40" s="43"/>
      <c r="K40" s="43"/>
      <c r="L40" s="43"/>
      <c r="M40" s="43"/>
      <c r="N40" s="43"/>
    </row>
    <row r="41" spans="1:14" ht="125.25" customHeight="1">
      <c r="A41" s="83" t="s">
        <v>106</v>
      </c>
      <c r="B41" s="17">
        <v>2021</v>
      </c>
      <c r="C41" s="53">
        <f t="shared" si="0"/>
        <v>288.53066</v>
      </c>
      <c r="D41" s="52"/>
      <c r="E41" s="53">
        <v>288.53066</v>
      </c>
      <c r="F41" s="52"/>
      <c r="G41" s="17" t="s">
        <v>96</v>
      </c>
      <c r="H41" s="17" t="s">
        <v>97</v>
      </c>
      <c r="I41" s="43"/>
      <c r="J41" s="43"/>
      <c r="K41" s="43"/>
      <c r="L41" s="43"/>
      <c r="M41" s="43"/>
      <c r="N41" s="43"/>
    </row>
    <row r="42" spans="1:14" ht="46.5">
      <c r="A42" s="19" t="s">
        <v>101</v>
      </c>
      <c r="B42" s="17" t="s">
        <v>98</v>
      </c>
      <c r="C42" s="53">
        <f t="shared" si="0"/>
        <v>980.0125800000001</v>
      </c>
      <c r="D42" s="52">
        <f>D43+D44+D48</f>
        <v>0</v>
      </c>
      <c r="E42" s="53">
        <f>E43+E44+E45+E46+E47+E48+E50+E49</f>
        <v>980.0125800000001</v>
      </c>
      <c r="F42" s="52"/>
      <c r="G42" s="19"/>
      <c r="H42" s="19"/>
      <c r="I42" s="43"/>
      <c r="J42" s="43"/>
      <c r="K42" s="43"/>
      <c r="L42" s="43"/>
      <c r="M42" s="43"/>
      <c r="N42" s="43"/>
    </row>
    <row r="43" spans="1:14" ht="23.25">
      <c r="A43" s="141" t="s">
        <v>81</v>
      </c>
      <c r="B43" s="17">
        <v>2017</v>
      </c>
      <c r="C43" s="53">
        <f t="shared" si="0"/>
        <v>255.72935999999999</v>
      </c>
      <c r="D43" s="58">
        <f>D16+D23+D31+D34+D37</f>
        <v>0</v>
      </c>
      <c r="E43" s="59">
        <f>E16+E23+E31+E34+E37</f>
        <v>255.72935999999999</v>
      </c>
      <c r="F43" s="58"/>
      <c r="G43" s="60"/>
      <c r="H43" s="60"/>
      <c r="I43" s="43"/>
      <c r="J43" s="43"/>
      <c r="K43" s="43"/>
      <c r="L43" s="43"/>
      <c r="M43" s="43"/>
      <c r="N43" s="43"/>
    </row>
    <row r="44" spans="1:14" ht="23.25">
      <c r="A44" s="142"/>
      <c r="B44" s="17">
        <v>2018</v>
      </c>
      <c r="C44" s="53">
        <f t="shared" si="0"/>
        <v>119.20536</v>
      </c>
      <c r="D44" s="58">
        <f>D17+D24+D32+D35+D38</f>
        <v>0</v>
      </c>
      <c r="E44" s="59">
        <f>E17+E24+E32+E35+E38</f>
        <v>119.20536</v>
      </c>
      <c r="F44" s="58"/>
      <c r="G44" s="60"/>
      <c r="H44" s="60"/>
      <c r="I44" s="43"/>
      <c r="J44" s="43"/>
      <c r="K44" s="43"/>
      <c r="L44" s="43"/>
      <c r="M44" s="43"/>
      <c r="N44" s="43"/>
    </row>
    <row r="45" spans="1:14" ht="23.25">
      <c r="A45" s="142"/>
      <c r="B45" s="17">
        <v>2019</v>
      </c>
      <c r="C45" s="53">
        <f t="shared" si="0"/>
        <v>27.1824</v>
      </c>
      <c r="D45" s="58">
        <f>D17+D24+D32+D35+D38</f>
        <v>0</v>
      </c>
      <c r="E45" s="59">
        <f>E18+E25+E33+E36+E39</f>
        <v>27.1824</v>
      </c>
      <c r="F45" s="58"/>
      <c r="G45" s="60"/>
      <c r="H45" s="60"/>
      <c r="I45" s="43"/>
      <c r="J45" s="43"/>
      <c r="K45" s="43"/>
      <c r="L45" s="43"/>
      <c r="M45" s="43"/>
      <c r="N45" s="43"/>
    </row>
    <row r="46" spans="1:14" ht="23.25">
      <c r="A46" s="142"/>
      <c r="B46" s="17">
        <v>2020</v>
      </c>
      <c r="C46" s="53">
        <f>D46+E46+F46</f>
        <v>27.1824</v>
      </c>
      <c r="D46" s="58">
        <f>D17+D24+D32+D35+D38</f>
        <v>0</v>
      </c>
      <c r="E46" s="59">
        <f>E19+E26</f>
        <v>27.1824</v>
      </c>
      <c r="F46" s="58"/>
      <c r="G46" s="60"/>
      <c r="H46" s="60"/>
      <c r="I46" s="43"/>
      <c r="J46" s="43"/>
      <c r="K46" s="43"/>
      <c r="L46" s="43"/>
      <c r="M46" s="43"/>
      <c r="N46" s="43"/>
    </row>
    <row r="47" spans="1:14" ht="23.25">
      <c r="A47" s="142"/>
      <c r="B47" s="17">
        <v>2021</v>
      </c>
      <c r="C47" s="53">
        <f>D47+E47+F47</f>
        <v>315.71306000000004</v>
      </c>
      <c r="D47" s="58">
        <f>D17+D24+D32+D35+D38</f>
        <v>0</v>
      </c>
      <c r="E47" s="59">
        <f>E20+E27+E41</f>
        <v>315.71306000000004</v>
      </c>
      <c r="F47" s="58"/>
      <c r="G47" s="60"/>
      <c r="H47" s="60"/>
      <c r="I47" s="43"/>
      <c r="J47" s="43"/>
      <c r="K47" s="43"/>
      <c r="L47" s="43"/>
      <c r="M47" s="43"/>
      <c r="N47" s="43"/>
    </row>
    <row r="48" spans="1:14" ht="23.25">
      <c r="A48" s="142"/>
      <c r="B48" s="17">
        <v>2022</v>
      </c>
      <c r="C48" s="53">
        <f t="shared" si="0"/>
        <v>235</v>
      </c>
      <c r="D48" s="58">
        <f>D18+D25+D33+D36+D39</f>
        <v>0</v>
      </c>
      <c r="E48" s="59">
        <f>E21+E28+E40</f>
        <v>235</v>
      </c>
      <c r="F48" s="58"/>
      <c r="G48" s="60"/>
      <c r="H48" s="60"/>
      <c r="I48" s="43"/>
      <c r="J48" s="43"/>
      <c r="K48" s="43"/>
      <c r="L48" s="43"/>
      <c r="M48" s="43"/>
      <c r="N48" s="43"/>
    </row>
    <row r="49" spans="1:14" ht="23.25">
      <c r="A49" s="142"/>
      <c r="B49" s="17">
        <v>2023</v>
      </c>
      <c r="C49" s="53">
        <f>D49+E49+F49</f>
        <v>0</v>
      </c>
      <c r="D49" s="52">
        <f>D50+D51+D55</f>
        <v>0</v>
      </c>
      <c r="E49" s="53">
        <f>E29</f>
        <v>0</v>
      </c>
      <c r="F49" s="58"/>
      <c r="G49" s="60"/>
      <c r="H49" s="60"/>
      <c r="I49" s="43"/>
      <c r="J49" s="43"/>
      <c r="K49" s="43"/>
      <c r="L49" s="43"/>
      <c r="M49" s="43"/>
      <c r="N49" s="43"/>
    </row>
    <row r="50" spans="1:14" ht="23.25">
      <c r="A50" s="143"/>
      <c r="B50" s="17">
        <v>2024</v>
      </c>
      <c r="C50" s="53">
        <f>D50+E50+F50</f>
        <v>0</v>
      </c>
      <c r="D50" s="52">
        <f>D51+D52+D56</f>
        <v>0</v>
      </c>
      <c r="E50" s="53">
        <f>E22+E29</f>
        <v>0</v>
      </c>
      <c r="F50" s="52"/>
      <c r="G50" s="19"/>
      <c r="H50" s="19"/>
      <c r="I50" s="43"/>
      <c r="J50" s="43"/>
      <c r="K50" s="43"/>
      <c r="L50" s="43"/>
      <c r="M50" s="43"/>
      <c r="N50" s="43"/>
    </row>
    <row r="51" spans="1:14" ht="23.25">
      <c r="A51" s="61" t="s">
        <v>55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23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</sheetData>
  <sheetProtection/>
  <mergeCells count="36">
    <mergeCell ref="B1:H1"/>
    <mergeCell ref="C2:H2"/>
    <mergeCell ref="A3:H3"/>
    <mergeCell ref="A4:H4"/>
    <mergeCell ref="A5:A7"/>
    <mergeCell ref="B5:B7"/>
    <mergeCell ref="C5:C7"/>
    <mergeCell ref="D5:F5"/>
    <mergeCell ref="G5:G7"/>
    <mergeCell ref="H5:H7"/>
    <mergeCell ref="D6:E6"/>
    <mergeCell ref="F6:F7"/>
    <mergeCell ref="A8:H8"/>
    <mergeCell ref="A9:H9"/>
    <mergeCell ref="A10:H10"/>
    <mergeCell ref="A11:H11"/>
    <mergeCell ref="A16:A22"/>
    <mergeCell ref="A12:H12"/>
    <mergeCell ref="A13:H13"/>
    <mergeCell ref="A14:H14"/>
    <mergeCell ref="A15:H15"/>
    <mergeCell ref="G16:G22"/>
    <mergeCell ref="H16:H22"/>
    <mergeCell ref="A23:A29"/>
    <mergeCell ref="G23:G29"/>
    <mergeCell ref="H23:H29"/>
    <mergeCell ref="A34:A36"/>
    <mergeCell ref="G34:G36"/>
    <mergeCell ref="H34:H36"/>
    <mergeCell ref="A43:A50"/>
    <mergeCell ref="A31:A33"/>
    <mergeCell ref="G31:G33"/>
    <mergeCell ref="H31:H33"/>
    <mergeCell ref="A37:A40"/>
    <mergeCell ref="H37:H40"/>
    <mergeCell ref="G37:G40"/>
  </mergeCells>
  <printOptions/>
  <pageMargins left="0.7" right="0.7" top="0.75" bottom="0.75" header="0.3" footer="0.3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4.421875" style="0" customWidth="1"/>
    <col min="2" max="2" width="11.57421875" style="0" customWidth="1"/>
    <col min="3" max="3" width="21.00390625" style="0" customWidth="1"/>
    <col min="5" max="5" width="14.28125" style="0" customWidth="1"/>
    <col min="7" max="7" width="13.57421875" style="0" customWidth="1"/>
    <col min="8" max="8" width="17.7109375" style="0" customWidth="1"/>
  </cols>
  <sheetData>
    <row r="1" spans="2:7" ht="36" customHeight="1">
      <c r="B1" s="171" t="s">
        <v>110</v>
      </c>
      <c r="C1" s="123"/>
      <c r="D1" s="123"/>
      <c r="E1" s="123"/>
      <c r="F1" s="123"/>
      <c r="G1" s="123"/>
    </row>
    <row r="2" spans="4:7" ht="15">
      <c r="D2" s="172"/>
      <c r="E2" s="172"/>
      <c r="F2" s="172"/>
      <c r="G2" s="172"/>
    </row>
    <row r="3" spans="1:7" ht="18.75">
      <c r="A3" s="173" t="s">
        <v>105</v>
      </c>
      <c r="B3" s="173"/>
      <c r="C3" s="173"/>
      <c r="D3" s="173"/>
      <c r="E3" s="173"/>
      <c r="F3" s="173"/>
      <c r="G3" s="173"/>
    </row>
    <row r="4" spans="1:7" ht="15">
      <c r="A4" s="174" t="s">
        <v>0</v>
      </c>
      <c r="B4" s="174" t="s">
        <v>85</v>
      </c>
      <c r="C4" s="174" t="s">
        <v>86</v>
      </c>
      <c r="D4" s="174" t="s">
        <v>1</v>
      </c>
      <c r="E4" s="174"/>
      <c r="F4" s="174"/>
      <c r="G4" s="174" t="s">
        <v>87</v>
      </c>
    </row>
    <row r="5" spans="1:7" ht="15">
      <c r="A5" s="174"/>
      <c r="B5" s="174"/>
      <c r="C5" s="174"/>
      <c r="D5" s="175" t="s">
        <v>12</v>
      </c>
      <c r="E5" s="175"/>
      <c r="F5" s="174" t="s">
        <v>88</v>
      </c>
      <c r="G5" s="174"/>
    </row>
    <row r="6" spans="1:7" ht="89.25">
      <c r="A6" s="174"/>
      <c r="B6" s="174"/>
      <c r="C6" s="174"/>
      <c r="D6" s="65" t="s">
        <v>89</v>
      </c>
      <c r="E6" s="66" t="s">
        <v>90</v>
      </c>
      <c r="F6" s="174"/>
      <c r="G6" s="174"/>
    </row>
    <row r="7" spans="1:7" ht="15.75">
      <c r="A7" s="67">
        <v>1</v>
      </c>
      <c r="B7" s="67">
        <v>2</v>
      </c>
      <c r="C7" s="67">
        <v>3</v>
      </c>
      <c r="D7" s="67">
        <v>4</v>
      </c>
      <c r="E7" s="67">
        <v>6</v>
      </c>
      <c r="F7" s="67">
        <v>7</v>
      </c>
      <c r="G7" s="67">
        <v>8</v>
      </c>
    </row>
    <row r="8" spans="1:7" ht="15">
      <c r="A8" s="161" t="s">
        <v>102</v>
      </c>
      <c r="B8" s="68">
        <v>2017</v>
      </c>
      <c r="C8" s="69">
        <f aca="true" t="shared" si="0" ref="C8:C15">D8+E8+F8</f>
        <v>4773.751700000001</v>
      </c>
      <c r="D8" s="70"/>
      <c r="E8" s="69">
        <f aca="true" t="shared" si="1" ref="E8:E14">E17+E26</f>
        <v>4773.751700000001</v>
      </c>
      <c r="F8" s="70"/>
      <c r="G8" s="165" t="s">
        <v>91</v>
      </c>
    </row>
    <row r="9" spans="1:7" ht="15">
      <c r="A9" s="162"/>
      <c r="B9" s="68">
        <v>2018</v>
      </c>
      <c r="C9" s="69">
        <f t="shared" si="0"/>
        <v>5040.9032</v>
      </c>
      <c r="D9" s="70"/>
      <c r="E9" s="69">
        <f t="shared" si="1"/>
        <v>5040.9032</v>
      </c>
      <c r="F9" s="70"/>
      <c r="G9" s="166"/>
    </row>
    <row r="10" spans="1:7" ht="15">
      <c r="A10" s="162"/>
      <c r="B10" s="68">
        <v>2019</v>
      </c>
      <c r="C10" s="69">
        <f t="shared" si="0"/>
        <v>9385.9391</v>
      </c>
      <c r="D10" s="70"/>
      <c r="E10" s="69">
        <f t="shared" si="1"/>
        <v>9385.9391</v>
      </c>
      <c r="F10" s="70"/>
      <c r="G10" s="166"/>
    </row>
    <row r="11" spans="1:7" ht="15">
      <c r="A11" s="163"/>
      <c r="B11" s="68">
        <v>2020</v>
      </c>
      <c r="C11" s="69">
        <f t="shared" si="0"/>
        <v>6416.722629999999</v>
      </c>
      <c r="D11" s="70"/>
      <c r="E11" s="69">
        <f t="shared" si="1"/>
        <v>6416.722629999999</v>
      </c>
      <c r="F11" s="70"/>
      <c r="G11" s="103"/>
    </row>
    <row r="12" spans="1:7" ht="15">
      <c r="A12" s="163"/>
      <c r="B12" s="68">
        <v>2021</v>
      </c>
      <c r="C12" s="69">
        <f t="shared" si="0"/>
        <v>5532.04793</v>
      </c>
      <c r="D12" s="70"/>
      <c r="E12" s="69">
        <f t="shared" si="1"/>
        <v>5532.04793</v>
      </c>
      <c r="F12" s="70"/>
      <c r="G12" s="103"/>
    </row>
    <row r="13" spans="1:7" ht="15">
      <c r="A13" s="164"/>
      <c r="B13" s="68">
        <v>2022</v>
      </c>
      <c r="C13" s="69">
        <f t="shared" si="0"/>
        <v>5599.54184</v>
      </c>
      <c r="D13" s="70"/>
      <c r="E13" s="69">
        <f t="shared" si="1"/>
        <v>5599.54184</v>
      </c>
      <c r="F13" s="70"/>
      <c r="G13" s="104"/>
    </row>
    <row r="14" spans="1:7" ht="15">
      <c r="A14" s="81"/>
      <c r="B14" s="68">
        <v>2023</v>
      </c>
      <c r="C14" s="69">
        <f t="shared" si="0"/>
        <v>2630.283</v>
      </c>
      <c r="D14" s="70"/>
      <c r="E14" s="69">
        <f t="shared" si="1"/>
        <v>2630.283</v>
      </c>
      <c r="F14" s="70"/>
      <c r="G14" s="64"/>
    </row>
    <row r="15" spans="1:7" ht="15">
      <c r="A15" s="89"/>
      <c r="B15" s="68">
        <v>2024</v>
      </c>
      <c r="C15" s="69">
        <f t="shared" si="0"/>
        <v>3897.349</v>
      </c>
      <c r="D15" s="70"/>
      <c r="E15" s="69">
        <f>E24+E33</f>
        <v>3897.349</v>
      </c>
      <c r="F15" s="70"/>
      <c r="G15" s="86"/>
    </row>
    <row r="16" spans="1:7" ht="15">
      <c r="A16" s="71" t="s">
        <v>92</v>
      </c>
      <c r="B16" s="72"/>
      <c r="C16" s="69">
        <f>C8+C9+C10+C11+C12+C13+C14+C15</f>
        <v>43276.538400000005</v>
      </c>
      <c r="D16" s="70">
        <v>0</v>
      </c>
      <c r="E16" s="69">
        <f>E8+E9+E10+E11+E12+E13+E14+E15</f>
        <v>43276.538400000005</v>
      </c>
      <c r="F16" s="70">
        <v>0</v>
      </c>
      <c r="G16" s="68"/>
    </row>
    <row r="17" spans="1:7" ht="15">
      <c r="A17" s="167" t="s">
        <v>103</v>
      </c>
      <c r="B17" s="68">
        <v>2017</v>
      </c>
      <c r="C17" s="73">
        <f aca="true" t="shared" si="2" ref="C17:C27">D17+E17+F17</f>
        <v>255.72936</v>
      </c>
      <c r="D17" s="74"/>
      <c r="E17" s="75">
        <v>255.72936</v>
      </c>
      <c r="F17" s="74"/>
      <c r="G17" s="165" t="s">
        <v>93</v>
      </c>
    </row>
    <row r="18" spans="1:7" ht="15">
      <c r="A18" s="168"/>
      <c r="B18" s="68">
        <v>2018</v>
      </c>
      <c r="C18" s="73">
        <f t="shared" si="2"/>
        <v>119.20536</v>
      </c>
      <c r="D18" s="74"/>
      <c r="E18" s="75">
        <v>119.20536</v>
      </c>
      <c r="F18" s="74"/>
      <c r="G18" s="166"/>
    </row>
    <row r="19" spans="1:7" ht="15">
      <c r="A19" s="168"/>
      <c r="B19" s="68">
        <v>2019</v>
      </c>
      <c r="C19" s="73">
        <f aca="true" t="shared" si="3" ref="C19:C24">D19+E19+F19</f>
        <v>27.1824</v>
      </c>
      <c r="D19" s="74"/>
      <c r="E19" s="76">
        <v>27.1824</v>
      </c>
      <c r="F19" s="74"/>
      <c r="G19" s="166"/>
    </row>
    <row r="20" spans="1:7" ht="15">
      <c r="A20" s="169"/>
      <c r="B20" s="68">
        <v>2020</v>
      </c>
      <c r="C20" s="73">
        <f t="shared" si="3"/>
        <v>27.1824</v>
      </c>
      <c r="D20" s="74"/>
      <c r="E20" s="76">
        <v>27.1824</v>
      </c>
      <c r="F20" s="74"/>
      <c r="G20" s="103"/>
    </row>
    <row r="21" spans="1:7" ht="15">
      <c r="A21" s="169"/>
      <c r="B21" s="68">
        <v>2021</v>
      </c>
      <c r="C21" s="73">
        <f t="shared" si="3"/>
        <v>315.71306</v>
      </c>
      <c r="D21" s="74"/>
      <c r="E21" s="76">
        <v>315.71306</v>
      </c>
      <c r="F21" s="74"/>
      <c r="G21" s="103"/>
    </row>
    <row r="22" spans="1:7" ht="15">
      <c r="A22" s="170"/>
      <c r="B22" s="68">
        <v>2022</v>
      </c>
      <c r="C22" s="73">
        <f t="shared" si="3"/>
        <v>235</v>
      </c>
      <c r="D22" s="74"/>
      <c r="E22" s="76">
        <v>235</v>
      </c>
      <c r="F22" s="74"/>
      <c r="G22" s="104"/>
    </row>
    <row r="23" spans="1:7" ht="15">
      <c r="A23" s="82"/>
      <c r="B23" s="68">
        <v>2023</v>
      </c>
      <c r="C23" s="73">
        <f t="shared" si="3"/>
        <v>0</v>
      </c>
      <c r="D23" s="74"/>
      <c r="E23" s="76">
        <v>0</v>
      </c>
      <c r="F23" s="74"/>
      <c r="G23" s="64"/>
    </row>
    <row r="24" spans="1:7" ht="15">
      <c r="A24" s="90"/>
      <c r="B24" s="68">
        <v>2024</v>
      </c>
      <c r="C24" s="73">
        <f t="shared" si="3"/>
        <v>0</v>
      </c>
      <c r="D24" s="74"/>
      <c r="E24" s="76">
        <v>0</v>
      </c>
      <c r="F24" s="74"/>
      <c r="G24" s="86"/>
    </row>
    <row r="25" spans="1:7" ht="15">
      <c r="A25" s="71" t="s">
        <v>94</v>
      </c>
      <c r="B25" s="72"/>
      <c r="C25" s="69">
        <f t="shared" si="2"/>
        <v>980.0125800000001</v>
      </c>
      <c r="D25" s="70">
        <f>D17+D18+D19</f>
        <v>0</v>
      </c>
      <c r="E25" s="69">
        <f>SUM(E17:E24)</f>
        <v>980.0125800000001</v>
      </c>
      <c r="F25" s="70">
        <v>0</v>
      </c>
      <c r="G25" s="77"/>
    </row>
    <row r="26" spans="1:7" ht="15">
      <c r="A26" s="161" t="s">
        <v>104</v>
      </c>
      <c r="B26" s="68">
        <v>2017</v>
      </c>
      <c r="C26" s="69">
        <f t="shared" si="2"/>
        <v>4518.02234</v>
      </c>
      <c r="D26" s="70"/>
      <c r="E26" s="78">
        <v>4518.02234</v>
      </c>
      <c r="F26" s="70"/>
      <c r="G26" s="165" t="s">
        <v>95</v>
      </c>
    </row>
    <row r="27" spans="1:7" ht="15">
      <c r="A27" s="162"/>
      <c r="B27" s="68">
        <v>2018</v>
      </c>
      <c r="C27" s="69">
        <f t="shared" si="2"/>
        <v>4921.69784</v>
      </c>
      <c r="D27" s="70"/>
      <c r="E27" s="78">
        <v>4921.69784</v>
      </c>
      <c r="F27" s="70"/>
      <c r="G27" s="166"/>
    </row>
    <row r="28" spans="1:7" ht="15">
      <c r="A28" s="162"/>
      <c r="B28" s="68">
        <v>2019</v>
      </c>
      <c r="C28" s="69">
        <f aca="true" t="shared" si="4" ref="C28:C33">D28+E28+F28</f>
        <v>9358.7567</v>
      </c>
      <c r="D28" s="70"/>
      <c r="E28" s="78">
        <v>9358.7567</v>
      </c>
      <c r="F28" s="70"/>
      <c r="G28" s="166"/>
    </row>
    <row r="29" spans="1:7" ht="15">
      <c r="A29" s="163"/>
      <c r="B29" s="68">
        <v>2020</v>
      </c>
      <c r="C29" s="69">
        <f t="shared" si="4"/>
        <v>6389.54023</v>
      </c>
      <c r="D29" s="70"/>
      <c r="E29" s="78">
        <v>6389.54023</v>
      </c>
      <c r="F29" s="70"/>
      <c r="G29" s="103"/>
    </row>
    <row r="30" spans="1:7" ht="15">
      <c r="A30" s="163"/>
      <c r="B30" s="68">
        <v>2021</v>
      </c>
      <c r="C30" s="69">
        <f t="shared" si="4"/>
        <v>5216.33487</v>
      </c>
      <c r="D30" s="70"/>
      <c r="E30" s="78">
        <v>5216.33487</v>
      </c>
      <c r="F30" s="70"/>
      <c r="G30" s="103"/>
    </row>
    <row r="31" spans="1:7" ht="15">
      <c r="A31" s="164"/>
      <c r="B31" s="68">
        <v>2022</v>
      </c>
      <c r="C31" s="69">
        <f t="shared" si="4"/>
        <v>5364.54184</v>
      </c>
      <c r="D31" s="70"/>
      <c r="E31" s="78">
        <v>5364.54184</v>
      </c>
      <c r="F31" s="70"/>
      <c r="G31" s="104"/>
    </row>
    <row r="32" spans="1:7" ht="15">
      <c r="A32" s="81"/>
      <c r="B32" s="68">
        <v>2023</v>
      </c>
      <c r="C32" s="69">
        <f t="shared" si="4"/>
        <v>2630.283</v>
      </c>
      <c r="D32" s="70"/>
      <c r="E32" s="78">
        <v>2630.283</v>
      </c>
      <c r="F32" s="70"/>
      <c r="G32" s="64"/>
    </row>
    <row r="33" spans="1:7" ht="15">
      <c r="A33" s="89"/>
      <c r="B33" s="68">
        <v>2024</v>
      </c>
      <c r="C33" s="69">
        <f t="shared" si="4"/>
        <v>3897.349</v>
      </c>
      <c r="D33" s="70"/>
      <c r="E33" s="78">
        <v>3897.349</v>
      </c>
      <c r="F33" s="70"/>
      <c r="G33" s="86"/>
    </row>
    <row r="34" spans="1:7" ht="15">
      <c r="A34" s="71" t="s">
        <v>94</v>
      </c>
      <c r="B34" s="79"/>
      <c r="C34" s="69">
        <f>C26+C27+C28+C29+C30+C31+C32+C33</f>
        <v>42296.52582</v>
      </c>
      <c r="D34" s="70">
        <f>D26+D27+D28</f>
        <v>0</v>
      </c>
      <c r="E34" s="69">
        <f>E26+E27+E28+E29+E30+E31+E32+E33</f>
        <v>42296.52582</v>
      </c>
      <c r="F34" s="70">
        <v>0</v>
      </c>
      <c r="G34" s="68"/>
    </row>
    <row r="35" ht="15">
      <c r="A35" s="80" t="s">
        <v>55</v>
      </c>
    </row>
  </sheetData>
  <sheetProtection/>
  <mergeCells count="16"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  <mergeCell ref="A8:A13"/>
    <mergeCell ref="G8:G13"/>
    <mergeCell ref="A17:A22"/>
    <mergeCell ref="G17:G22"/>
    <mergeCell ref="A26:A31"/>
    <mergeCell ref="G26:G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2021-12-20T05:48:54Z</cp:lastPrinted>
  <dcterms:created xsi:type="dcterms:W3CDTF">2014-10-29T06:40:22Z</dcterms:created>
  <dcterms:modified xsi:type="dcterms:W3CDTF">2022-04-26T05:37:02Z</dcterms:modified>
  <cp:category/>
  <cp:version/>
  <cp:contentType/>
  <cp:contentStatus/>
</cp:coreProperties>
</file>