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Area" localSheetId="0">'Лист1'!$A$1:$I$107</definedName>
  </definedNames>
  <calcPr fullCalcOnLoad="1"/>
</workbook>
</file>

<file path=xl/sharedStrings.xml><?xml version="1.0" encoding="utf-8"?>
<sst xmlns="http://schemas.openxmlformats.org/spreadsheetml/2006/main" count="155" uniqueCount="97">
  <si>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</si>
  <si>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</si>
  <si>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</si>
  <si>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</si>
  <si>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</si>
  <si>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</si>
  <si>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Итого по пункту 3.1.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</si>
  <si>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</si>
  <si>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</si>
  <si>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</si>
  <si>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</si>
  <si>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</si>
  <si>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</si>
  <si>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3-42-95</t>
  </si>
  <si>
    <t>ВСЕГО по программе</t>
  </si>
  <si>
    <t>2014-2016</t>
  </si>
  <si>
    <t>3.1.16. Ремонт наружных сетей отопления и горячего водоснабжения от ЦТП-1 до СК "Кристалл" квартал 9</t>
  </si>
  <si>
    <t>3.2.6.Промывка  резервуаров питьевой воды УВС-3 подъема</t>
  </si>
  <si>
    <t xml:space="preserve"> Итого по пункту 3.2.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</si>
  <si>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</si>
  <si>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</si>
  <si>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1.1. Утепление торцевых стен многоквартирных домов (мн.кв.д. № 17 квартала 1)</t>
  </si>
  <si>
    <t>1.2. Проведение энергетических обследований объектов соцкульбыта, в том числе:</t>
  </si>
  <si>
    <t xml:space="preserve"> МКУ "УАЗ" (Электроизмерительные работы на административное здание по адресу г.Радужный, 1 квартал, дом 55)</t>
  </si>
  <si>
    <t>МКУ "УАЗ"</t>
  </si>
  <si>
    <t>1.3. Установка приборов учета холодной и горячейи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</si>
  <si>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МКУ "ГКМХ</t>
  </si>
  <si>
    <t>1.4.Установка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</si>
  <si>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Итого по пункту 1</t>
  </si>
  <si>
    <t>Цель: повышение надежности электроснабжения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</si>
  <si>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</si>
  <si>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экономия электроэнергии до           1 % годового потребления или 127000 кВт.ч за счет снижения затрат на аварийные и текущие ремонты</t>
  </si>
  <si>
    <t xml:space="preserve">2.1.Ремонт КЛЭП ( 2 КЛЭП 10 кВ от ЦРП-7 кам.21 до ТП 110/10 шк.35 АСБ2л 10-3х185 мм2 общей длиной 2600 м)
</t>
  </si>
  <si>
    <t xml:space="preserve">2.2. Ремонт  трансформаторных подстанций (кровли ТП-15-8, ТП 15-34, ТП 13-10), (кровли ТП 15-14, ТП 15-31, ТП 15-12, ТП 15-16)
</t>
  </si>
  <si>
    <t>2.3. Ремонт оборудования ТП 15-28 в 3 квартале</t>
  </si>
  <si>
    <t>Итого по пункту 2.</t>
  </si>
  <si>
    <t>Цель: Повышение надежности теплоснабжения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</si>
  <si>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</si>
  <si>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Снижение годового потребления воды до 2% (1277500 м3) и теплоэнергии до 3% (3200 Гкал)</t>
  </si>
  <si>
    <t>3.1. Ремонт сетей теплоснабжения и горячего водоснабжения</t>
  </si>
  <si>
    <t>3.1.1.Ремонт наружных сетей отопления и ГВС от  ТК 3-23 до ТК 3-22а (от ж.д. №20 до ж.д. №21 3 кв-ла)</t>
  </si>
  <si>
    <t>3.1.2.Ремонт наружных магистральных сетей отопления в подвале ж.д. №2 3 квартала</t>
  </si>
  <si>
    <t>3.1.3.Ремонт наружных магистральных сетей горячего водоснабжения в подвале ж.д. №33  квартала 1</t>
  </si>
  <si>
    <t xml:space="preserve">3.1.4.Ремонт наружных магистральных сетей ГВС в подвале ж.дома № 11 квартала 1 </t>
  </si>
  <si>
    <t>3.1.5.Ремонт наружных сетей ГВС в ТК 1-30</t>
  </si>
  <si>
    <t>3.1.6.Ремонт наружных сетей ГВС от ж.дома № 19  квартала 1 до ТК 1-33а</t>
  </si>
  <si>
    <t>3.1.7.Ремонт теплосети и сетей горячнго водоснабжения от ТК-1-30 квартала 1, протяженностью 40 м</t>
  </si>
  <si>
    <t>3.1.8.Ремонт сети горячего водоснабжения от ТК-1-33а до многоквартирного дома № 18 1 квартала</t>
  </si>
  <si>
    <t>3.1.9. Ремонт теплосети и  сетей горячего водоснабжения т ТК-1А до ЦТП-1 квартала 9</t>
  </si>
  <si>
    <t>3.1.11. Ремонт наружных сетей отопления и горячего водоснабжения между блоками общежития № 1 9 квартала</t>
  </si>
  <si>
    <t>3.1.12. Ремонт участка магистрального трубопровода горячего водоснабжения в подвале многоквартирного дома № 17 1 квартала</t>
  </si>
  <si>
    <t>3.1.13. Восстановление тепловой изоляции надземной теплосети Д 600 мм от здания бассейна до ЦТП-1 9 квартала</t>
  </si>
  <si>
    <t>3.1.14. Ремонт наружных сетей отопления от ТК-1-45а до ТК-1-45Б 1 квартала</t>
  </si>
  <si>
    <t>3.1.15. Ремонт наружных сетей отопления от ТК-1-45а до здания 41а в 1 квартале</t>
  </si>
  <si>
    <t>3.1.17. Ремонт наружных сетей горячего водоснабжения от ТК-1-32а в сторону мн.кв.д. № 16 квартала 1</t>
  </si>
  <si>
    <t>3.1.18.Финансирование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</si>
  <si>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3.1.19. Ремонт наружных сетей отопления горячего водоснабжения от ТК-1-14а до МБДОУ ЦВР "Лад" квартал 1 на территории ЗАТО г.Радужный Владимирской области</t>
  </si>
  <si>
    <t>3.2. Ремонт сетей  холодного водоснабжения</t>
  </si>
  <si>
    <t xml:space="preserve"> </t>
  </si>
  <si>
    <t>3.2.1.Ремонт наружных сетей ХВС от ПГ-5 до военной поликлиники 17 кв-л</t>
  </si>
  <si>
    <t>3.2.2.Ремонт наружных сетей ХВС от ПГ-5 до ВК-14  17 кв-л</t>
  </si>
  <si>
    <r>
      <t>3.2.3.Ремонт наружных сетей ХВС от ПГ-35 до ВК-25</t>
    </r>
    <r>
      <rPr>
        <sz val="10"/>
        <rFont val="Calibri"/>
        <family val="2"/>
      </rPr>
      <t>"</t>
    </r>
  </si>
  <si>
    <t>3.2.4.Ремонт наружных сетей  ХВС от ПГ-16 до ВК-13</t>
  </si>
  <si>
    <t>3.2.5. Ремонт наружных сетей холодного водоснабжения от ПГ-12 до ПГ-16 1 квартала</t>
  </si>
  <si>
    <t>3.2.7. Ремонт наружных сетей холодного водоснабжения от ПГ-34 до торгового центра в 1 квартале</t>
  </si>
  <si>
    <t>3.2.8. Ремонт наружных сетей холодного водоснабжения от ПГ-52 до ПГ-53 квартала 3</t>
  </si>
  <si>
    <t>3.2.9. Ремонт наружных сетей холодного водоснабжения от ПГ-41 до многоквартарного дома № 30 1 квартала</t>
  </si>
  <si>
    <t>3.2.10. Ремонт наружных сетей холодного водоснабженипя от ВК-17-3 до здания училища в 17 квартале</t>
  </si>
  <si>
    <t>3.2.11. Ремонт наружных сетей холодного водоснабжения от ПГ-3 до ЦТП-1 квартал 9</t>
  </si>
  <si>
    <t>3.2.12. Ремонт наружных сетей холодного водоснабжения от ПГ-2 до СК "Кристалл" 9 квартал</t>
  </si>
  <si>
    <t>3.2.13.Финансирование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</si>
  <si>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>Снижение теплопотерь до 5%, исключение аварийных ситуаций</t>
  </si>
  <si>
    <t xml:space="preserve">4.1.Ремонт участка кровли центральной котельной  (над котлами  КВГМ и  ДКВР) </t>
  </si>
  <si>
    <t>4.2.Ремонт мест повреждения гидроизоляции подземного газопровода высокого давления (от газораспределительной станции ГРС № 2 с. Спасское до газораспределительного пункта ГРП в 20 квартале ЗАТО г. Радужный</t>
  </si>
  <si>
    <t>4.3.Ремонт кровли ЦТП-3</t>
  </si>
  <si>
    <t>Итого по пункту 4</t>
  </si>
  <si>
    <t>5.1. Строительство трансформаторной подстанции в квартале 17</t>
  </si>
  <si>
    <t xml:space="preserve">Цель: Оптимизация расходов на горюче-смазочные материалы </t>
  </si>
  <si>
    <t>Снижение транспортных расходов у предприятий коммунального комплекса и тарифнй нагрузки для населения</t>
  </si>
  <si>
    <t>6.1.Оснащение коммунальной техники навигационно-связным оборудованием (аппаратуры спутниковой  навигации ГЛОНАСС  или ГЛОНАСС / GPS) для системы мониторинга транспорта</t>
  </si>
  <si>
    <t>1.Снижение расхода топливно-энергетических ресурсов</t>
  </si>
  <si>
    <t>2. Ремонт электрических сетей, трансформаторных подстанций и кабельных линий</t>
  </si>
  <si>
    <t>3. Ремонт наружных сетей теплоснабжения, горячего и холодного водоснабжения</t>
  </si>
  <si>
    <t>4. Ремонт объектов энергетики коммунальной инфраструктуры</t>
  </si>
  <si>
    <t>5. Строительство объектов энергетики коммунальной инфраструктуры</t>
  </si>
  <si>
    <t>6. Внедрение геоинформационных систем на транспортном комплексе коммунальной техники</t>
  </si>
  <si>
    <t>3.1.20. Ремонт наружных сетей горячего водоснабжения от ТК-3-11а до ЦТП-3 квартал 3</t>
  </si>
  <si>
    <t>3.1.21. Ремот наружных сетей отпления от ТК-10-31 до ТК-10-34 10 квартал</t>
  </si>
  <si>
    <t>3.1.22. Ремонт наружных сетей ГВС от ТК-1-32В до многоквартирного дома № 16 квартала 1</t>
  </si>
  <si>
    <t>3.1.23. Завершение ремонтных работ сетей отопления и горячего водоснабжения в подвале МБОУ ДОД ЦВР "Лад"</t>
  </si>
  <si>
    <t>Цель: Повышение надежности теплоснабжения, водоснабжения</t>
  </si>
  <si>
    <t>Задача: Снижение транспортных расходов у предприятий коммунального комплекса и тарифной нагрузки для населения</t>
  </si>
  <si>
    <t>Приложение № 2</t>
  </si>
  <si>
    <t xml:space="preserve">Перечень мероприятий  муниципальной  программы </t>
  </si>
  <si>
    <t>С. П. Гарипова</t>
  </si>
  <si>
    <t>3.1.10. Замена тепловой изоляции на теплосети к КНС-49 9 квартала</t>
  </si>
  <si>
    <t>Приложение к  постановлению администрации ЗАТО г.Радужный Владимирской области от 14.09.2016 № 1374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</si>
</sst>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000"/>
    <numFmt numFmtId="175" formatCode="0.00000"/>
    <numFmt numFmtId="176" formatCode="#,##0.00000"/>
    <numFmt numFmtId="177" formatCode="#,##0.0000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top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/>
    </xf>
    <xf numFmtId="175" fontId="2" fillId="0" borderId="10" xfId="0" applyNumberFormat="1" applyFont="1" applyFill="1" applyBorder="1" applyAlignment="1">
      <alignment wrapText="1"/>
    </xf>
    <xf numFmtId="175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82">
      <selection activeCell="H5" sqref="H5:H7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1.7109375" style="1" customWidth="1"/>
  </cols>
  <sheetData>
    <row r="1" spans="6:9" ht="32.25" customHeight="1">
      <c r="F1" s="45" t="s">
        <v>96</v>
      </c>
      <c r="G1" s="45"/>
      <c r="H1" s="45"/>
      <c r="I1" s="45"/>
    </row>
    <row r="2" spans="1:9" ht="15">
      <c r="A2" s="4"/>
      <c r="B2" s="4"/>
      <c r="C2" s="4"/>
      <c r="D2" s="4"/>
      <c r="E2" s="4"/>
      <c r="F2" s="4"/>
      <c r="G2" s="33" t="s">
        <v>92</v>
      </c>
      <c r="H2" s="33"/>
      <c r="I2" s="33"/>
    </row>
    <row r="3" spans="1:9" ht="20.25" customHeight="1">
      <c r="A3" s="34" t="s">
        <v>93</v>
      </c>
      <c r="B3" s="34"/>
      <c r="C3" s="34"/>
      <c r="D3" s="34"/>
      <c r="E3" s="34"/>
      <c r="F3" s="34"/>
      <c r="G3" s="34"/>
      <c r="H3" s="34"/>
      <c r="I3" s="34"/>
    </row>
    <row r="4" spans="1:9" ht="1.5" customHeight="1">
      <c r="A4" s="35"/>
      <c r="B4" s="35"/>
      <c r="C4" s="35"/>
      <c r="D4" s="35"/>
      <c r="E4" s="35"/>
      <c r="F4" s="35"/>
      <c r="G4" s="35"/>
      <c r="H4" s="35"/>
      <c r="I4" s="35"/>
    </row>
    <row r="5" spans="1:9" ht="21" customHeight="1">
      <c r="A5" s="32" t="s">
        <v>0</v>
      </c>
      <c r="B5" s="32" t="s">
        <v>1</v>
      </c>
      <c r="C5" s="32" t="s">
        <v>4</v>
      </c>
      <c r="D5" s="32" t="s">
        <v>7</v>
      </c>
      <c r="E5" s="32"/>
      <c r="F5" s="32"/>
      <c r="G5" s="32" t="s">
        <v>10</v>
      </c>
      <c r="H5" s="32" t="s">
        <v>2</v>
      </c>
      <c r="I5" s="32" t="s">
        <v>3</v>
      </c>
    </row>
    <row r="6" spans="1:9" ht="23.25" customHeight="1">
      <c r="A6" s="32"/>
      <c r="B6" s="32"/>
      <c r="C6" s="32"/>
      <c r="D6" s="32" t="s">
        <v>8</v>
      </c>
      <c r="E6" s="32" t="s">
        <v>9</v>
      </c>
      <c r="F6" s="36"/>
      <c r="G6" s="32"/>
      <c r="H6" s="32"/>
      <c r="I6" s="32"/>
    </row>
    <row r="7" spans="1:9" ht="51">
      <c r="A7" s="32"/>
      <c r="B7" s="32"/>
      <c r="C7" s="32"/>
      <c r="D7" s="36"/>
      <c r="E7" s="7" t="s">
        <v>11</v>
      </c>
      <c r="F7" s="7" t="s">
        <v>12</v>
      </c>
      <c r="G7" s="32"/>
      <c r="H7" s="32"/>
      <c r="I7" s="32"/>
    </row>
    <row r="8" spans="1:9" ht="18" customHeight="1">
      <c r="A8" s="32" t="s">
        <v>80</v>
      </c>
      <c r="B8" s="32"/>
      <c r="C8" s="32"/>
      <c r="D8" s="32"/>
      <c r="E8" s="32"/>
      <c r="F8" s="32"/>
      <c r="G8" s="32"/>
      <c r="H8" s="32"/>
      <c r="I8" s="32"/>
    </row>
    <row r="9" spans="1:9" ht="17.25" customHeight="1">
      <c r="A9" s="31" t="s">
        <v>19</v>
      </c>
      <c r="B9" s="31"/>
      <c r="C9" s="31"/>
      <c r="D9" s="31"/>
      <c r="E9" s="31"/>
      <c r="F9" s="31"/>
      <c r="G9" s="31"/>
      <c r="H9" s="31"/>
      <c r="I9" s="31"/>
    </row>
    <row r="10" spans="1:9" ht="18" customHeight="1">
      <c r="A10" s="31" t="s">
        <v>20</v>
      </c>
      <c r="B10" s="31"/>
      <c r="C10" s="31"/>
      <c r="D10" s="31"/>
      <c r="E10" s="31"/>
      <c r="F10" s="31"/>
      <c r="G10" s="31"/>
      <c r="H10" s="31"/>
      <c r="I10" s="31"/>
    </row>
    <row r="11" spans="1:9" ht="30.75" customHeight="1">
      <c r="A11" s="37" t="s">
        <v>21</v>
      </c>
      <c r="B11" s="5">
        <v>2014</v>
      </c>
      <c r="C11" s="8">
        <f aca="true" t="shared" si="0" ref="C11:C78">D11+E11+F11</f>
        <v>780.309</v>
      </c>
      <c r="D11" s="8"/>
      <c r="E11" s="8"/>
      <c r="F11" s="8">
        <v>780.309</v>
      </c>
      <c r="G11" s="6"/>
      <c r="H11" s="6" t="s">
        <v>5</v>
      </c>
      <c r="I11" s="3"/>
    </row>
    <row r="12" spans="1:9" ht="15" customHeight="1">
      <c r="A12" s="37"/>
      <c r="B12" s="5">
        <v>2016</v>
      </c>
      <c r="C12" s="8">
        <v>0</v>
      </c>
      <c r="D12" s="8"/>
      <c r="E12" s="8"/>
      <c r="F12" s="8">
        <v>0</v>
      </c>
      <c r="G12" s="6"/>
      <c r="H12" s="6" t="s">
        <v>5</v>
      </c>
      <c r="I12" s="2"/>
    </row>
    <row r="13" spans="1:9" ht="42" customHeight="1">
      <c r="A13" s="28" t="s">
        <v>22</v>
      </c>
      <c r="B13" s="10">
        <v>2014</v>
      </c>
      <c r="C13" s="8">
        <f t="shared" si="0"/>
        <v>32.9397</v>
      </c>
      <c r="D13" s="6"/>
      <c r="E13" s="18"/>
      <c r="F13" s="18">
        <v>32.9397</v>
      </c>
      <c r="G13" s="19"/>
      <c r="H13" s="19"/>
      <c r="I13" s="2"/>
    </row>
    <row r="14" spans="1:9" ht="69" customHeight="1">
      <c r="A14" s="20" t="s">
        <v>23</v>
      </c>
      <c r="B14" s="10">
        <v>2014</v>
      </c>
      <c r="C14" s="8">
        <f t="shared" si="0"/>
        <v>32.9397</v>
      </c>
      <c r="D14" s="6"/>
      <c r="E14" s="18"/>
      <c r="F14" s="18">
        <v>32.9397</v>
      </c>
      <c r="G14" s="6"/>
      <c r="H14" s="6" t="s">
        <v>24</v>
      </c>
      <c r="I14" s="2"/>
    </row>
    <row r="15" spans="1:9" ht="15" customHeight="1">
      <c r="A15" s="42" t="s">
        <v>25</v>
      </c>
      <c r="B15" s="30">
        <v>2014</v>
      </c>
      <c r="C15" s="8">
        <f t="shared" si="0"/>
        <v>143.61182</v>
      </c>
      <c r="D15" s="6"/>
      <c r="E15" s="18"/>
      <c r="F15" s="18">
        <v>143.61182</v>
      </c>
      <c r="G15" s="6"/>
      <c r="H15" s="6" t="s">
        <v>26</v>
      </c>
      <c r="I15" s="2"/>
    </row>
    <row r="16" spans="1:9" ht="15" customHeight="1">
      <c r="A16" s="42"/>
      <c r="B16" s="30">
        <v>2015</v>
      </c>
      <c r="C16" s="8">
        <v>112.902</v>
      </c>
      <c r="D16" s="6"/>
      <c r="E16" s="18"/>
      <c r="F16" s="18">
        <v>112.902</v>
      </c>
      <c r="G16" s="6"/>
      <c r="H16" s="6" t="s">
        <v>26</v>
      </c>
      <c r="I16" s="2"/>
    </row>
    <row r="17" spans="1:9" ht="72" customHeight="1">
      <c r="A17" s="42"/>
      <c r="B17" s="30">
        <v>2016</v>
      </c>
      <c r="C17" s="8">
        <f>F17</f>
        <v>320</v>
      </c>
      <c r="D17" s="6"/>
      <c r="E17" s="18"/>
      <c r="F17" s="18">
        <v>320</v>
      </c>
      <c r="G17" s="6"/>
      <c r="H17" s="6" t="s">
        <v>26</v>
      </c>
      <c r="I17" s="2"/>
    </row>
    <row r="18" spans="1:9" ht="24" customHeight="1">
      <c r="A18" s="40" t="s">
        <v>27</v>
      </c>
      <c r="B18" s="30">
        <v>2014</v>
      </c>
      <c r="C18" s="8">
        <f t="shared" si="0"/>
        <v>88.75</v>
      </c>
      <c r="D18" s="21"/>
      <c r="E18" s="21"/>
      <c r="F18" s="21">
        <v>88.75</v>
      </c>
      <c r="G18" s="6"/>
      <c r="H18" s="6" t="s">
        <v>26</v>
      </c>
      <c r="I18" s="2"/>
    </row>
    <row r="19" spans="1:9" ht="30" customHeight="1">
      <c r="A19" s="40"/>
      <c r="B19" s="30">
        <v>2015</v>
      </c>
      <c r="C19" s="8">
        <v>31</v>
      </c>
      <c r="D19" s="21"/>
      <c r="E19" s="21"/>
      <c r="F19" s="21">
        <v>31</v>
      </c>
      <c r="G19" s="6"/>
      <c r="H19" s="6" t="s">
        <v>26</v>
      </c>
      <c r="I19" s="2"/>
    </row>
    <row r="20" spans="1:9" ht="24.75" customHeight="1">
      <c r="A20" s="40"/>
      <c r="B20" s="30">
        <v>2016</v>
      </c>
      <c r="C20" s="8">
        <v>0</v>
      </c>
      <c r="D20" s="21"/>
      <c r="E20" s="21"/>
      <c r="F20" s="21">
        <v>0</v>
      </c>
      <c r="G20" s="6"/>
      <c r="H20" s="6" t="s">
        <v>26</v>
      </c>
      <c r="I20" s="2"/>
    </row>
    <row r="21" spans="1:9" ht="15">
      <c r="A21" s="38" t="s">
        <v>28</v>
      </c>
      <c r="B21" s="5">
        <v>2014</v>
      </c>
      <c r="C21" s="8">
        <f t="shared" si="0"/>
        <v>1045.61052</v>
      </c>
      <c r="D21" s="8"/>
      <c r="E21" s="8"/>
      <c r="F21" s="8">
        <f>SUM(F18+F15+F13+F11)</f>
        <v>1045.61052</v>
      </c>
      <c r="G21" s="6"/>
      <c r="H21" s="6"/>
      <c r="I21" s="3"/>
    </row>
    <row r="22" spans="1:9" ht="15" customHeight="1">
      <c r="A22" s="38"/>
      <c r="B22" s="5">
        <v>2015</v>
      </c>
      <c r="C22" s="8">
        <f t="shared" si="0"/>
        <v>143.902</v>
      </c>
      <c r="D22" s="8"/>
      <c r="E22" s="8"/>
      <c r="F22" s="8">
        <f>SUM(F19+F16)</f>
        <v>143.902</v>
      </c>
      <c r="G22" s="6"/>
      <c r="H22" s="6"/>
      <c r="I22" s="3"/>
    </row>
    <row r="23" spans="1:9" ht="15">
      <c r="A23" s="38"/>
      <c r="B23" s="5">
        <v>2016</v>
      </c>
      <c r="C23" s="8">
        <f t="shared" si="0"/>
        <v>320</v>
      </c>
      <c r="D23" s="8"/>
      <c r="E23" s="8"/>
      <c r="F23" s="8">
        <f>SUM(F20+F17+F12)</f>
        <v>320</v>
      </c>
      <c r="G23" s="6"/>
      <c r="H23" s="6"/>
      <c r="I23" s="3"/>
    </row>
    <row r="24" spans="1:9" ht="14.25" customHeight="1">
      <c r="A24" s="32" t="s">
        <v>81</v>
      </c>
      <c r="B24" s="32"/>
      <c r="C24" s="32"/>
      <c r="D24" s="32"/>
      <c r="E24" s="32"/>
      <c r="F24" s="32"/>
      <c r="G24" s="32"/>
      <c r="H24" s="32"/>
      <c r="I24" s="32"/>
    </row>
    <row r="25" spans="1:9" ht="15" customHeight="1">
      <c r="A25" s="31" t="s">
        <v>29</v>
      </c>
      <c r="B25" s="31"/>
      <c r="C25" s="31"/>
      <c r="D25" s="31"/>
      <c r="E25" s="31"/>
      <c r="F25" s="31"/>
      <c r="G25" s="31"/>
      <c r="H25" s="31"/>
      <c r="I25" s="31"/>
    </row>
    <row r="26" spans="1:9" ht="27.75" customHeight="1">
      <c r="A26" s="31" t="s">
        <v>30</v>
      </c>
      <c r="B26" s="31"/>
      <c r="C26" s="31"/>
      <c r="D26" s="31"/>
      <c r="E26" s="31"/>
      <c r="F26" s="31"/>
      <c r="G26" s="31"/>
      <c r="H26" s="31"/>
      <c r="I26" s="31"/>
    </row>
    <row r="27" spans="1:9" ht="14.25" customHeight="1">
      <c r="A27" s="39" t="s">
        <v>32</v>
      </c>
      <c r="B27" s="5">
        <v>2014</v>
      </c>
      <c r="C27" s="8">
        <f>D27+E27+F27</f>
        <v>3993.241</v>
      </c>
      <c r="D27" s="8"/>
      <c r="E27" s="22"/>
      <c r="F27" s="22">
        <v>3993.241</v>
      </c>
      <c r="G27" s="6"/>
      <c r="H27" s="6" t="s">
        <v>5</v>
      </c>
      <c r="I27" s="41" t="s">
        <v>31</v>
      </c>
    </row>
    <row r="28" spans="1:9" ht="15">
      <c r="A28" s="39"/>
      <c r="B28" s="5">
        <v>2015</v>
      </c>
      <c r="C28" s="8">
        <v>0</v>
      </c>
      <c r="D28" s="8"/>
      <c r="E28" s="22"/>
      <c r="F28" s="22">
        <v>0</v>
      </c>
      <c r="G28" s="6"/>
      <c r="H28" s="6" t="s">
        <v>5</v>
      </c>
      <c r="I28" s="41"/>
    </row>
    <row r="29" spans="1:9" ht="30.75" customHeight="1">
      <c r="A29" s="39"/>
      <c r="B29" s="5">
        <v>2016</v>
      </c>
      <c r="C29" s="8">
        <f>F29</f>
        <v>1828.031</v>
      </c>
      <c r="D29" s="8"/>
      <c r="E29" s="22"/>
      <c r="F29" s="8">
        <v>1828.031</v>
      </c>
      <c r="G29" s="6"/>
      <c r="H29" s="6" t="s">
        <v>26</v>
      </c>
      <c r="I29" s="41"/>
    </row>
    <row r="30" spans="1:9" ht="20.25" customHeight="1">
      <c r="A30" s="37" t="s">
        <v>33</v>
      </c>
      <c r="B30" s="5">
        <v>2014</v>
      </c>
      <c r="C30" s="8">
        <f t="shared" si="0"/>
        <v>390</v>
      </c>
      <c r="D30" s="8"/>
      <c r="E30" s="8"/>
      <c r="F30" s="8">
        <v>390</v>
      </c>
      <c r="G30" s="6"/>
      <c r="H30" s="6" t="s">
        <v>5</v>
      </c>
      <c r="I30" s="41"/>
    </row>
    <row r="31" spans="1:9" ht="22.5" customHeight="1">
      <c r="A31" s="37"/>
      <c r="B31" s="5">
        <v>2015</v>
      </c>
      <c r="C31" s="8">
        <v>340</v>
      </c>
      <c r="D31" s="8"/>
      <c r="E31" s="8"/>
      <c r="F31" s="8">
        <v>340</v>
      </c>
      <c r="G31" s="6"/>
      <c r="H31" s="6" t="s">
        <v>5</v>
      </c>
      <c r="I31" s="41"/>
    </row>
    <row r="32" spans="1:9" ht="23.25" customHeight="1">
      <c r="A32" s="37"/>
      <c r="B32" s="5">
        <v>2016</v>
      </c>
      <c r="C32" s="8">
        <f t="shared" si="0"/>
        <v>0</v>
      </c>
      <c r="D32" s="8"/>
      <c r="E32" s="8"/>
      <c r="F32" s="8">
        <v>0</v>
      </c>
      <c r="G32" s="6"/>
      <c r="H32" s="6" t="s">
        <v>5</v>
      </c>
      <c r="I32" s="41"/>
    </row>
    <row r="33" spans="1:9" ht="25.5">
      <c r="A33" s="16" t="s">
        <v>34</v>
      </c>
      <c r="B33" s="5">
        <v>2015</v>
      </c>
      <c r="C33" s="8">
        <v>158.528</v>
      </c>
      <c r="D33" s="8"/>
      <c r="E33" s="8"/>
      <c r="F33" s="8">
        <v>158.528</v>
      </c>
      <c r="G33" s="6"/>
      <c r="H33" s="6" t="s">
        <v>5</v>
      </c>
      <c r="I33" s="41"/>
    </row>
    <row r="34" spans="1:9" ht="15">
      <c r="A34" s="40" t="s">
        <v>35</v>
      </c>
      <c r="B34" s="5">
        <v>2014</v>
      </c>
      <c r="C34" s="8">
        <f t="shared" si="0"/>
        <v>4383.241</v>
      </c>
      <c r="D34" s="8"/>
      <c r="E34" s="8"/>
      <c r="F34" s="8">
        <f>SUM(F27+F30)</f>
        <v>4383.241</v>
      </c>
      <c r="G34" s="6"/>
      <c r="H34" s="6"/>
      <c r="I34" s="2"/>
    </row>
    <row r="35" spans="1:9" ht="15">
      <c r="A35" s="40"/>
      <c r="B35" s="5">
        <v>2015</v>
      </c>
      <c r="C35" s="8">
        <f t="shared" si="0"/>
        <v>498.528</v>
      </c>
      <c r="D35" s="8"/>
      <c r="E35" s="8"/>
      <c r="F35" s="8">
        <f>SUM(F31+F33)</f>
        <v>498.528</v>
      </c>
      <c r="G35" s="6"/>
      <c r="H35" s="6"/>
      <c r="I35" s="2"/>
    </row>
    <row r="36" spans="1:9" ht="15">
      <c r="A36" s="40"/>
      <c r="B36" s="5">
        <v>2016</v>
      </c>
      <c r="C36" s="8">
        <f t="shared" si="0"/>
        <v>1828.031</v>
      </c>
      <c r="D36" s="8"/>
      <c r="E36" s="8"/>
      <c r="F36" s="8">
        <f>SUM(F29+F32)</f>
        <v>1828.031</v>
      </c>
      <c r="G36" s="6"/>
      <c r="H36" s="6"/>
      <c r="I36" s="2"/>
    </row>
    <row r="37" spans="1:9" ht="14.25" customHeight="1">
      <c r="A37" s="31" t="s">
        <v>82</v>
      </c>
      <c r="B37" s="31"/>
      <c r="C37" s="31"/>
      <c r="D37" s="31"/>
      <c r="E37" s="31"/>
      <c r="F37" s="31"/>
      <c r="G37" s="31"/>
      <c r="H37" s="31"/>
      <c r="I37" s="31"/>
    </row>
    <row r="38" spans="1:9" ht="15.75" customHeight="1">
      <c r="A38" s="31" t="s">
        <v>90</v>
      </c>
      <c r="B38" s="31"/>
      <c r="C38" s="31"/>
      <c r="D38" s="31"/>
      <c r="E38" s="31"/>
      <c r="F38" s="31"/>
      <c r="G38" s="31"/>
      <c r="H38" s="31"/>
      <c r="I38" s="31"/>
    </row>
    <row r="39" spans="1:9" ht="29.25" customHeight="1">
      <c r="A39" s="31" t="s">
        <v>37</v>
      </c>
      <c r="B39" s="31"/>
      <c r="C39" s="31"/>
      <c r="D39" s="31"/>
      <c r="E39" s="31"/>
      <c r="F39" s="31"/>
      <c r="G39" s="31"/>
      <c r="H39" s="31"/>
      <c r="I39" s="31"/>
    </row>
    <row r="40" spans="1:9" ht="64.5">
      <c r="A40" s="17" t="s">
        <v>39</v>
      </c>
      <c r="B40" s="5"/>
      <c r="C40" s="8"/>
      <c r="D40" s="8"/>
      <c r="E40" s="8"/>
      <c r="F40" s="8"/>
      <c r="G40" s="6"/>
      <c r="H40" s="6"/>
      <c r="I40" s="2" t="s">
        <v>38</v>
      </c>
    </row>
    <row r="41" spans="1:9" ht="51">
      <c r="A41" s="24" t="s">
        <v>40</v>
      </c>
      <c r="B41" s="5">
        <v>2014</v>
      </c>
      <c r="C41" s="8">
        <f t="shared" si="0"/>
        <v>1152.1778</v>
      </c>
      <c r="D41" s="8"/>
      <c r="E41" s="8"/>
      <c r="F41" s="8">
        <v>1152.1778</v>
      </c>
      <c r="G41" s="6"/>
      <c r="H41" s="6" t="s">
        <v>5</v>
      </c>
      <c r="I41" s="3"/>
    </row>
    <row r="42" spans="1:9" ht="38.25">
      <c r="A42" s="24" t="s">
        <v>41</v>
      </c>
      <c r="B42" s="5">
        <v>2014</v>
      </c>
      <c r="C42" s="8">
        <f t="shared" si="0"/>
        <v>673.90513</v>
      </c>
      <c r="D42" s="8"/>
      <c r="E42" s="8"/>
      <c r="F42" s="8">
        <v>673.90513</v>
      </c>
      <c r="G42" s="6"/>
      <c r="H42" s="6" t="s">
        <v>5</v>
      </c>
      <c r="I42" s="9"/>
    </row>
    <row r="43" spans="1:9" ht="51">
      <c r="A43" s="24" t="s">
        <v>42</v>
      </c>
      <c r="B43" s="5">
        <v>2014</v>
      </c>
      <c r="C43" s="8">
        <f t="shared" si="0"/>
        <v>602.983</v>
      </c>
      <c r="D43" s="8"/>
      <c r="E43" s="8"/>
      <c r="F43" s="8">
        <v>602.983</v>
      </c>
      <c r="G43" s="6"/>
      <c r="H43" s="6" t="s">
        <v>5</v>
      </c>
      <c r="I43" s="9"/>
    </row>
    <row r="44" spans="1:9" ht="38.25">
      <c r="A44" s="24" t="s">
        <v>43</v>
      </c>
      <c r="B44" s="5">
        <v>2014</v>
      </c>
      <c r="C44" s="8">
        <f t="shared" si="0"/>
        <v>895.81</v>
      </c>
      <c r="D44" s="8"/>
      <c r="E44" s="8"/>
      <c r="F44" s="8">
        <v>895.81</v>
      </c>
      <c r="G44" s="6"/>
      <c r="H44" s="6" t="s">
        <v>5</v>
      </c>
      <c r="I44" s="9"/>
    </row>
    <row r="45" spans="1:9" ht="25.5">
      <c r="A45" s="24" t="s">
        <v>44</v>
      </c>
      <c r="B45" s="5">
        <v>2014</v>
      </c>
      <c r="C45" s="8">
        <f t="shared" si="0"/>
        <v>241.442</v>
      </c>
      <c r="D45" s="8"/>
      <c r="E45" s="8"/>
      <c r="F45" s="8">
        <v>241.442</v>
      </c>
      <c r="G45" s="6"/>
      <c r="H45" s="6" t="s">
        <v>5</v>
      </c>
      <c r="I45" s="9"/>
    </row>
    <row r="46" spans="1:9" ht="38.25">
      <c r="A46" s="24" t="s">
        <v>45</v>
      </c>
      <c r="B46" s="5">
        <v>2014</v>
      </c>
      <c r="C46" s="8">
        <f t="shared" si="0"/>
        <v>2181.01</v>
      </c>
      <c r="D46" s="8"/>
      <c r="E46" s="8"/>
      <c r="F46" s="8">
        <v>2181.01</v>
      </c>
      <c r="G46" s="6"/>
      <c r="H46" s="6" t="s">
        <v>5</v>
      </c>
      <c r="I46" s="9"/>
    </row>
    <row r="47" spans="1:9" ht="51">
      <c r="A47" s="24" t="s">
        <v>46</v>
      </c>
      <c r="B47" s="5">
        <v>2014</v>
      </c>
      <c r="C47" s="8">
        <f t="shared" si="0"/>
        <v>714.628</v>
      </c>
      <c r="D47" s="8"/>
      <c r="E47" s="22"/>
      <c r="F47" s="22">
        <v>714.628</v>
      </c>
      <c r="G47" s="6"/>
      <c r="H47" s="6" t="s">
        <v>5</v>
      </c>
      <c r="I47" s="3"/>
    </row>
    <row r="48" spans="1:9" ht="51">
      <c r="A48" s="24" t="s">
        <v>47</v>
      </c>
      <c r="B48" s="5">
        <v>2014</v>
      </c>
      <c r="C48" s="8">
        <f t="shared" si="0"/>
        <v>205.073</v>
      </c>
      <c r="D48" s="8"/>
      <c r="E48" s="22"/>
      <c r="F48" s="22">
        <v>205.073</v>
      </c>
      <c r="G48" s="6"/>
      <c r="H48" s="6" t="s">
        <v>5</v>
      </c>
      <c r="I48" s="3"/>
    </row>
    <row r="49" spans="1:9" ht="38.25">
      <c r="A49" s="24" t="s">
        <v>48</v>
      </c>
      <c r="B49" s="5">
        <v>2014</v>
      </c>
      <c r="C49" s="8">
        <f t="shared" si="0"/>
        <v>614.19402</v>
      </c>
      <c r="D49" s="8"/>
      <c r="E49" s="22"/>
      <c r="F49" s="22">
        <v>614.19402</v>
      </c>
      <c r="G49" s="6"/>
      <c r="H49" s="6" t="s">
        <v>5</v>
      </c>
      <c r="I49" s="3"/>
    </row>
    <row r="50" spans="1:9" ht="38.25">
      <c r="A50" s="29" t="s">
        <v>95</v>
      </c>
      <c r="B50" s="5">
        <v>2014</v>
      </c>
      <c r="C50" s="8">
        <f t="shared" si="0"/>
        <v>32.393</v>
      </c>
      <c r="D50" s="8"/>
      <c r="E50" s="22"/>
      <c r="F50" s="22">
        <v>32.393</v>
      </c>
      <c r="G50" s="6"/>
      <c r="H50" s="6" t="s">
        <v>5</v>
      </c>
      <c r="I50" s="3"/>
    </row>
    <row r="51" spans="1:9" ht="51">
      <c r="A51" s="29" t="s">
        <v>49</v>
      </c>
      <c r="B51" s="5">
        <v>2014</v>
      </c>
      <c r="C51" s="8">
        <f t="shared" si="0"/>
        <v>501.956</v>
      </c>
      <c r="D51" s="8"/>
      <c r="E51" s="22"/>
      <c r="F51" s="22">
        <v>501.956</v>
      </c>
      <c r="G51" s="6"/>
      <c r="H51" s="6" t="s">
        <v>5</v>
      </c>
      <c r="I51" s="3"/>
    </row>
    <row r="52" spans="1:9" ht="63.75">
      <c r="A52" s="29" t="s">
        <v>50</v>
      </c>
      <c r="B52" s="5">
        <v>2014</v>
      </c>
      <c r="C52" s="8">
        <f t="shared" si="0"/>
        <v>186.232</v>
      </c>
      <c r="D52" s="8"/>
      <c r="E52" s="22"/>
      <c r="F52" s="22">
        <v>186.232</v>
      </c>
      <c r="G52" s="6"/>
      <c r="H52" s="6" t="s">
        <v>5</v>
      </c>
      <c r="I52" s="3"/>
    </row>
    <row r="53" spans="1:9" ht="51">
      <c r="A53" s="29" t="s">
        <v>51</v>
      </c>
      <c r="B53" s="5">
        <v>2014</v>
      </c>
      <c r="C53" s="8">
        <f t="shared" si="0"/>
        <v>792.052</v>
      </c>
      <c r="D53" s="8"/>
      <c r="E53" s="22"/>
      <c r="F53" s="22">
        <v>792.052</v>
      </c>
      <c r="G53" s="6"/>
      <c r="H53" s="6" t="s">
        <v>5</v>
      </c>
      <c r="I53" s="3"/>
    </row>
    <row r="54" spans="1:9" ht="38.25">
      <c r="A54" s="29" t="s">
        <v>52</v>
      </c>
      <c r="B54" s="5">
        <v>2014</v>
      </c>
      <c r="C54" s="8">
        <f t="shared" si="0"/>
        <v>62.057</v>
      </c>
      <c r="D54" s="8"/>
      <c r="E54" s="22"/>
      <c r="F54" s="22">
        <v>62.057</v>
      </c>
      <c r="G54" s="6"/>
      <c r="H54" s="6" t="s">
        <v>5</v>
      </c>
      <c r="I54" s="3"/>
    </row>
    <row r="55" spans="1:9" ht="38.25">
      <c r="A55" s="29" t="s">
        <v>53</v>
      </c>
      <c r="B55" s="5">
        <v>2014</v>
      </c>
      <c r="C55" s="8">
        <f t="shared" si="0"/>
        <v>99.279</v>
      </c>
      <c r="D55" s="8"/>
      <c r="E55" s="22"/>
      <c r="F55" s="22">
        <v>99.279</v>
      </c>
      <c r="G55" s="6"/>
      <c r="H55" s="6" t="s">
        <v>5</v>
      </c>
      <c r="I55" s="3"/>
    </row>
    <row r="56" spans="1:9" ht="51">
      <c r="A56" s="16" t="s">
        <v>16</v>
      </c>
      <c r="B56" s="5">
        <v>2015</v>
      </c>
      <c r="C56" s="8">
        <v>538.438</v>
      </c>
      <c r="D56" s="8"/>
      <c r="E56" s="8"/>
      <c r="F56" s="8">
        <v>538.438</v>
      </c>
      <c r="G56" s="6"/>
      <c r="H56" s="6" t="s">
        <v>5</v>
      </c>
      <c r="I56" s="2"/>
    </row>
    <row r="57" spans="1:9" ht="51">
      <c r="A57" s="16" t="s">
        <v>54</v>
      </c>
      <c r="B57" s="5">
        <v>2015</v>
      </c>
      <c r="C57" s="8">
        <v>272.446</v>
      </c>
      <c r="D57" s="8"/>
      <c r="E57" s="8"/>
      <c r="F57" s="8">
        <v>272.446</v>
      </c>
      <c r="G57" s="6"/>
      <c r="H57" s="6" t="s">
        <v>5</v>
      </c>
      <c r="I57" s="2"/>
    </row>
    <row r="58" spans="1:9" ht="102" customHeight="1">
      <c r="A58" s="16" t="s">
        <v>55</v>
      </c>
      <c r="B58" s="5">
        <v>2016</v>
      </c>
      <c r="C58" s="8">
        <v>8400</v>
      </c>
      <c r="D58" s="8"/>
      <c r="E58" s="8"/>
      <c r="F58" s="8">
        <v>8400</v>
      </c>
      <c r="G58" s="6"/>
      <c r="H58" s="6" t="s">
        <v>5</v>
      </c>
      <c r="I58" s="2"/>
    </row>
    <row r="59" spans="1:9" ht="76.5">
      <c r="A59" s="16" t="s">
        <v>56</v>
      </c>
      <c r="B59" s="5">
        <v>2015</v>
      </c>
      <c r="C59" s="8">
        <v>549.54687</v>
      </c>
      <c r="D59" s="8"/>
      <c r="E59" s="8"/>
      <c r="F59" s="8">
        <v>549.54687</v>
      </c>
      <c r="G59" s="6"/>
      <c r="H59" s="6" t="s">
        <v>5</v>
      </c>
      <c r="I59" s="2"/>
    </row>
    <row r="60" spans="1:9" ht="38.25">
      <c r="A60" s="16" t="s">
        <v>86</v>
      </c>
      <c r="B60" s="5">
        <v>2015</v>
      </c>
      <c r="C60" s="8">
        <v>1154.063</v>
      </c>
      <c r="D60" s="8"/>
      <c r="E60" s="8"/>
      <c r="F60" s="8">
        <v>1154.063</v>
      </c>
      <c r="G60" s="6"/>
      <c r="H60" s="6" t="s">
        <v>5</v>
      </c>
      <c r="I60" s="2"/>
    </row>
    <row r="61" spans="1:9" ht="38.25">
      <c r="A61" s="16" t="s">
        <v>87</v>
      </c>
      <c r="B61" s="5">
        <v>2015</v>
      </c>
      <c r="C61" s="8">
        <v>2189.579</v>
      </c>
      <c r="D61" s="8"/>
      <c r="E61" s="8"/>
      <c r="F61" s="8">
        <v>2189.579</v>
      </c>
      <c r="G61" s="6"/>
      <c r="H61" s="6" t="s">
        <v>5</v>
      </c>
      <c r="I61" s="2"/>
    </row>
    <row r="62" spans="1:9" ht="51">
      <c r="A62" s="16" t="s">
        <v>88</v>
      </c>
      <c r="B62" s="5">
        <v>2015</v>
      </c>
      <c r="C62" s="8">
        <v>1047.329</v>
      </c>
      <c r="D62" s="8"/>
      <c r="E62" s="8"/>
      <c r="F62" s="8">
        <v>1047.329</v>
      </c>
      <c r="G62" s="6"/>
      <c r="H62" s="6" t="s">
        <v>5</v>
      </c>
      <c r="I62" s="2"/>
    </row>
    <row r="63" spans="1:9" ht="51">
      <c r="A63" s="16" t="s">
        <v>89</v>
      </c>
      <c r="B63" s="5">
        <v>2015</v>
      </c>
      <c r="C63" s="8">
        <v>410.164</v>
      </c>
      <c r="D63" s="8"/>
      <c r="E63" s="8"/>
      <c r="F63" s="8">
        <v>410.164</v>
      </c>
      <c r="G63" s="6"/>
      <c r="H63" s="6" t="s">
        <v>5</v>
      </c>
      <c r="I63" s="2"/>
    </row>
    <row r="64" spans="1:9" ht="15">
      <c r="A64" s="37" t="s">
        <v>6</v>
      </c>
      <c r="B64" s="5">
        <v>2014</v>
      </c>
      <c r="C64" s="8">
        <f t="shared" si="0"/>
        <v>8955.19195</v>
      </c>
      <c r="D64" s="8"/>
      <c r="E64" s="8"/>
      <c r="F64" s="8">
        <f>SUM(F41+F42+F43+F44+F45+F46+F47+F48+F49+F50+F51+F52+F53+F54+F55)</f>
        <v>8955.19195</v>
      </c>
      <c r="G64" s="6"/>
      <c r="H64" s="6"/>
      <c r="I64" s="3"/>
    </row>
    <row r="65" spans="1:9" ht="15">
      <c r="A65" s="37"/>
      <c r="B65" s="5">
        <v>2015</v>
      </c>
      <c r="C65" s="8">
        <f t="shared" si="0"/>
        <v>6161.565869999999</v>
      </c>
      <c r="D65" s="8"/>
      <c r="E65" s="8"/>
      <c r="F65" s="8">
        <f>SUM(F56+F57+F59+F60+F61+F62+F63)</f>
        <v>6161.565869999999</v>
      </c>
      <c r="G65" s="6"/>
      <c r="H65" s="6"/>
      <c r="I65" s="2"/>
    </row>
    <row r="66" spans="1:9" ht="15">
      <c r="A66" s="37"/>
      <c r="B66" s="5">
        <v>2016</v>
      </c>
      <c r="C66" s="8">
        <f t="shared" si="0"/>
        <v>8400</v>
      </c>
      <c r="D66" s="8"/>
      <c r="E66" s="8"/>
      <c r="F66" s="8">
        <f>SUM(F58)</f>
        <v>8400</v>
      </c>
      <c r="G66" s="6"/>
      <c r="H66" s="6"/>
      <c r="I66" s="2"/>
    </row>
    <row r="67" spans="1:9" ht="25.5">
      <c r="A67" s="17" t="s">
        <v>57</v>
      </c>
      <c r="B67" s="5"/>
      <c r="C67" s="8"/>
      <c r="D67" s="8"/>
      <c r="E67" s="8"/>
      <c r="F67" s="8"/>
      <c r="G67" s="6" t="s">
        <v>58</v>
      </c>
      <c r="H67" s="6"/>
      <c r="I67" s="9"/>
    </row>
    <row r="68" spans="1:9" ht="38.25">
      <c r="A68" s="24" t="s">
        <v>59</v>
      </c>
      <c r="B68" s="5">
        <v>2014</v>
      </c>
      <c r="C68" s="8">
        <f t="shared" si="0"/>
        <v>150.26277</v>
      </c>
      <c r="D68" s="8"/>
      <c r="E68" s="8"/>
      <c r="F68" s="8">
        <v>150.26277</v>
      </c>
      <c r="G68" s="6"/>
      <c r="H68" s="6" t="s">
        <v>5</v>
      </c>
      <c r="I68" s="9"/>
    </row>
    <row r="69" spans="1:9" ht="25.5">
      <c r="A69" s="24" t="s">
        <v>60</v>
      </c>
      <c r="B69" s="5">
        <v>2014</v>
      </c>
      <c r="C69" s="8">
        <f t="shared" si="0"/>
        <v>151.69468</v>
      </c>
      <c r="D69" s="8"/>
      <c r="E69" s="8"/>
      <c r="F69" s="8">
        <v>151.69468</v>
      </c>
      <c r="G69" s="6"/>
      <c r="H69" s="6" t="s">
        <v>5</v>
      </c>
      <c r="I69" s="9"/>
    </row>
    <row r="70" spans="1:9" ht="25.5">
      <c r="A70" s="16" t="s">
        <v>61</v>
      </c>
      <c r="B70" s="5">
        <v>2014</v>
      </c>
      <c r="C70" s="8">
        <f t="shared" si="0"/>
        <v>903.143</v>
      </c>
      <c r="D70" s="8"/>
      <c r="E70" s="8"/>
      <c r="F70" s="8">
        <v>903.143</v>
      </c>
      <c r="G70" s="6"/>
      <c r="H70" s="6" t="s">
        <v>5</v>
      </c>
      <c r="I70" s="9"/>
    </row>
    <row r="71" spans="1:9" ht="25.5">
      <c r="A71" s="16" t="s">
        <v>62</v>
      </c>
      <c r="B71" s="5">
        <v>2014</v>
      </c>
      <c r="C71" s="8">
        <f t="shared" si="0"/>
        <v>150.65238</v>
      </c>
      <c r="D71" s="8"/>
      <c r="E71" s="8"/>
      <c r="F71" s="8">
        <v>150.65238</v>
      </c>
      <c r="G71" s="6"/>
      <c r="H71" s="6" t="s">
        <v>5</v>
      </c>
      <c r="I71" s="9"/>
    </row>
    <row r="72" spans="1:9" ht="38.25">
      <c r="A72" s="16" t="s">
        <v>63</v>
      </c>
      <c r="B72" s="5">
        <v>2014</v>
      </c>
      <c r="C72" s="8">
        <f t="shared" si="0"/>
        <v>611.516</v>
      </c>
      <c r="D72" s="8"/>
      <c r="E72" s="13"/>
      <c r="F72" s="13">
        <v>611.516</v>
      </c>
      <c r="G72" s="6"/>
      <c r="H72" s="6" t="s">
        <v>5</v>
      </c>
      <c r="I72" s="9"/>
    </row>
    <row r="73" spans="1:9" ht="14.25" customHeight="1">
      <c r="A73" s="37" t="s">
        <v>17</v>
      </c>
      <c r="B73" s="5">
        <v>2014</v>
      </c>
      <c r="C73" s="8">
        <f t="shared" si="0"/>
        <v>443.64254</v>
      </c>
      <c r="D73" s="8"/>
      <c r="E73" s="13"/>
      <c r="F73" s="13">
        <v>443.64254</v>
      </c>
      <c r="G73" s="6"/>
      <c r="H73" s="6" t="s">
        <v>5</v>
      </c>
      <c r="I73" s="9"/>
    </row>
    <row r="74" spans="1:9" ht="15">
      <c r="A74" s="37"/>
      <c r="B74" s="14">
        <v>2015</v>
      </c>
      <c r="C74" s="15">
        <v>480.001</v>
      </c>
      <c r="D74" s="15"/>
      <c r="E74" s="15"/>
      <c r="F74" s="15">
        <v>480.001</v>
      </c>
      <c r="G74" s="25"/>
      <c r="H74" s="6" t="s">
        <v>5</v>
      </c>
      <c r="I74" s="26"/>
    </row>
    <row r="75" spans="1:9" ht="51">
      <c r="A75" s="16" t="s">
        <v>64</v>
      </c>
      <c r="B75" s="5">
        <v>2014</v>
      </c>
      <c r="C75" s="8">
        <f t="shared" si="0"/>
        <v>266.375</v>
      </c>
      <c r="D75" s="8"/>
      <c r="E75" s="13"/>
      <c r="F75" s="13">
        <v>266.375</v>
      </c>
      <c r="G75" s="6"/>
      <c r="H75" s="6" t="s">
        <v>5</v>
      </c>
      <c r="I75" s="9"/>
    </row>
    <row r="76" spans="1:9" ht="38.25">
      <c r="A76" s="16" t="s">
        <v>65</v>
      </c>
      <c r="B76" s="5">
        <v>2014</v>
      </c>
      <c r="C76" s="8">
        <f t="shared" si="0"/>
        <v>690.844</v>
      </c>
      <c r="D76" s="8"/>
      <c r="E76" s="13"/>
      <c r="F76" s="13">
        <v>690.844</v>
      </c>
      <c r="G76" s="6"/>
      <c r="H76" s="6" t="s">
        <v>5</v>
      </c>
      <c r="I76" s="9"/>
    </row>
    <row r="77" spans="1:9" ht="51">
      <c r="A77" s="16" t="s">
        <v>66</v>
      </c>
      <c r="B77" s="5">
        <v>2014</v>
      </c>
      <c r="C77" s="8">
        <f t="shared" si="0"/>
        <v>149.431</v>
      </c>
      <c r="D77" s="8"/>
      <c r="E77" s="13"/>
      <c r="F77" s="13">
        <v>149.431</v>
      </c>
      <c r="G77" s="6"/>
      <c r="H77" s="6" t="s">
        <v>5</v>
      </c>
      <c r="I77" s="9"/>
    </row>
    <row r="78" spans="1:9" ht="51">
      <c r="A78" s="16" t="s">
        <v>67</v>
      </c>
      <c r="B78" s="5">
        <v>2014</v>
      </c>
      <c r="C78" s="8">
        <f t="shared" si="0"/>
        <v>84.14879</v>
      </c>
      <c r="D78" s="8"/>
      <c r="E78" s="23"/>
      <c r="F78" s="23">
        <v>84.14879</v>
      </c>
      <c r="G78" s="6"/>
      <c r="H78" s="6" t="s">
        <v>5</v>
      </c>
      <c r="I78" s="9"/>
    </row>
    <row r="79" spans="1:9" ht="38.25">
      <c r="A79" s="16" t="s">
        <v>68</v>
      </c>
      <c r="B79" s="5">
        <v>2015</v>
      </c>
      <c r="C79" s="8">
        <v>758.072</v>
      </c>
      <c r="D79" s="8"/>
      <c r="E79" s="8"/>
      <c r="F79" s="8">
        <v>758.072</v>
      </c>
      <c r="G79" s="6"/>
      <c r="H79" s="6" t="s">
        <v>5</v>
      </c>
      <c r="I79" s="9"/>
    </row>
    <row r="80" spans="1:9" ht="38.25">
      <c r="A80" s="16" t="s">
        <v>69</v>
      </c>
      <c r="B80" s="5">
        <v>2015</v>
      </c>
      <c r="C80" s="8">
        <v>136.448</v>
      </c>
      <c r="D80" s="8"/>
      <c r="E80" s="8"/>
      <c r="F80" s="8">
        <v>136.448</v>
      </c>
      <c r="G80" s="6"/>
      <c r="H80" s="6" t="s">
        <v>5</v>
      </c>
      <c r="I80" s="9"/>
    </row>
    <row r="81" spans="1:9" ht="100.5" customHeight="1">
      <c r="A81" s="16" t="s">
        <v>70</v>
      </c>
      <c r="B81" s="5">
        <v>2016</v>
      </c>
      <c r="C81" s="8">
        <v>4700</v>
      </c>
      <c r="D81" s="8"/>
      <c r="E81" s="8"/>
      <c r="F81" s="8">
        <v>4700</v>
      </c>
      <c r="G81" s="6"/>
      <c r="H81" s="6" t="s">
        <v>5</v>
      </c>
      <c r="I81" s="9"/>
    </row>
    <row r="82" spans="1:9" ht="15">
      <c r="A82" s="40" t="s">
        <v>18</v>
      </c>
      <c r="B82" s="5">
        <v>2014</v>
      </c>
      <c r="C82" s="8">
        <f aca="true" t="shared" si="1" ref="C82:C90">D82+E82+F82</f>
        <v>3601.71016</v>
      </c>
      <c r="D82" s="8"/>
      <c r="E82" s="8"/>
      <c r="F82" s="8">
        <f>SUM(F68+F69+F70+F71+F72+F73+F75+F76+F77+F78)</f>
        <v>3601.71016</v>
      </c>
      <c r="G82" s="6"/>
      <c r="H82" s="6"/>
      <c r="I82" s="3"/>
    </row>
    <row r="83" spans="1:9" ht="15">
      <c r="A83" s="40"/>
      <c r="B83" s="5">
        <v>2015</v>
      </c>
      <c r="C83" s="8">
        <f t="shared" si="1"/>
        <v>1374.521</v>
      </c>
      <c r="D83" s="8"/>
      <c r="E83" s="8"/>
      <c r="F83" s="8">
        <f>SUM(F79+F80+F74)</f>
        <v>1374.521</v>
      </c>
      <c r="G83" s="6"/>
      <c r="H83" s="6"/>
      <c r="I83" s="9"/>
    </row>
    <row r="84" spans="1:9" ht="15">
      <c r="A84" s="40"/>
      <c r="B84" s="5">
        <v>2016</v>
      </c>
      <c r="C84" s="8">
        <f t="shared" si="1"/>
        <v>4700</v>
      </c>
      <c r="D84" s="8"/>
      <c r="E84" s="8"/>
      <c r="F84" s="8">
        <f>SUM(F81)</f>
        <v>4700</v>
      </c>
      <c r="G84" s="6"/>
      <c r="H84" s="6"/>
      <c r="I84" s="9"/>
    </row>
    <row r="85" spans="1:9" ht="14.25" customHeight="1">
      <c r="A85" s="46" t="s">
        <v>83</v>
      </c>
      <c r="B85" s="46"/>
      <c r="C85" s="46"/>
      <c r="D85" s="46"/>
      <c r="E85" s="46"/>
      <c r="F85" s="46"/>
      <c r="G85" s="46"/>
      <c r="H85" s="46"/>
      <c r="I85" s="46"/>
    </row>
    <row r="86" spans="1:9" ht="18.75" customHeight="1">
      <c r="A86" s="32" t="s">
        <v>36</v>
      </c>
      <c r="B86" s="32"/>
      <c r="C86" s="32"/>
      <c r="D86" s="32"/>
      <c r="E86" s="32"/>
      <c r="F86" s="32"/>
      <c r="G86" s="32"/>
      <c r="H86" s="32"/>
      <c r="I86" s="32"/>
    </row>
    <row r="87" spans="1:9" ht="28.5" customHeight="1">
      <c r="A87" s="32" t="s">
        <v>37</v>
      </c>
      <c r="B87" s="32"/>
      <c r="C87" s="32"/>
      <c r="D87" s="32"/>
      <c r="E87" s="32"/>
      <c r="F87" s="32"/>
      <c r="G87" s="32"/>
      <c r="H87" s="32"/>
      <c r="I87" s="32"/>
    </row>
    <row r="88" spans="1:9" ht="38.25">
      <c r="A88" s="24" t="s">
        <v>72</v>
      </c>
      <c r="B88" s="5">
        <v>2014</v>
      </c>
      <c r="C88" s="8">
        <f t="shared" si="1"/>
        <v>1366.476</v>
      </c>
      <c r="D88" s="8"/>
      <c r="E88" s="8"/>
      <c r="F88" s="8">
        <v>1366.476</v>
      </c>
      <c r="G88" s="6"/>
      <c r="H88" s="6" t="s">
        <v>5</v>
      </c>
      <c r="I88" s="41" t="s">
        <v>71</v>
      </c>
    </row>
    <row r="89" spans="1:9" ht="102">
      <c r="A89" s="24" t="s">
        <v>73</v>
      </c>
      <c r="B89" s="5">
        <v>2014</v>
      </c>
      <c r="C89" s="8">
        <f t="shared" si="1"/>
        <v>494.862</v>
      </c>
      <c r="D89" s="8"/>
      <c r="E89" s="22"/>
      <c r="F89" s="22">
        <v>494.862</v>
      </c>
      <c r="G89" s="6"/>
      <c r="H89" s="6" t="s">
        <v>5</v>
      </c>
      <c r="I89" s="41"/>
    </row>
    <row r="90" spans="1:9" ht="15.75" customHeight="1">
      <c r="A90" s="24" t="s">
        <v>74</v>
      </c>
      <c r="B90" s="5">
        <v>2014</v>
      </c>
      <c r="C90" s="8">
        <f t="shared" si="1"/>
        <v>238.487</v>
      </c>
      <c r="D90" s="8"/>
      <c r="E90" s="22"/>
      <c r="F90" s="22">
        <v>238.487</v>
      </c>
      <c r="G90" s="6"/>
      <c r="H90" s="6" t="s">
        <v>5</v>
      </c>
      <c r="I90" s="41"/>
    </row>
    <row r="91" spans="1:9" ht="15">
      <c r="A91" s="40" t="s">
        <v>75</v>
      </c>
      <c r="B91" s="5">
        <v>2014</v>
      </c>
      <c r="C91" s="8">
        <f>SUM(C88+C89+C90)</f>
        <v>2099.8250000000003</v>
      </c>
      <c r="D91" s="8"/>
      <c r="E91" s="8"/>
      <c r="F91" s="8">
        <f>SUM(F88+F89+F90)</f>
        <v>2099.8250000000003</v>
      </c>
      <c r="G91" s="6"/>
      <c r="H91" s="6"/>
      <c r="I91" s="2"/>
    </row>
    <row r="92" spans="1:9" ht="15">
      <c r="A92" s="40"/>
      <c r="B92" s="5">
        <v>2015</v>
      </c>
      <c r="C92" s="8">
        <v>0</v>
      </c>
      <c r="D92" s="8"/>
      <c r="E92" s="8"/>
      <c r="F92" s="8">
        <v>0</v>
      </c>
      <c r="G92" s="6"/>
      <c r="H92" s="6"/>
      <c r="I92" s="9"/>
    </row>
    <row r="93" spans="1:9" ht="15">
      <c r="A93" s="31" t="s">
        <v>84</v>
      </c>
      <c r="B93" s="31"/>
      <c r="C93" s="31"/>
      <c r="D93" s="31"/>
      <c r="E93" s="31"/>
      <c r="F93" s="31"/>
      <c r="G93" s="31"/>
      <c r="H93" s="31"/>
      <c r="I93" s="31"/>
    </row>
    <row r="94" spans="1:9" ht="14.25" customHeight="1">
      <c r="A94" s="40" t="s">
        <v>76</v>
      </c>
      <c r="B94" s="5">
        <v>2014</v>
      </c>
      <c r="C94" s="8">
        <f>D94+E94+F94</f>
        <v>5072.136</v>
      </c>
      <c r="D94" s="8"/>
      <c r="E94" s="8"/>
      <c r="F94" s="8">
        <v>5072.136</v>
      </c>
      <c r="G94" s="6"/>
      <c r="H94" s="6" t="s">
        <v>5</v>
      </c>
      <c r="I94" s="2"/>
    </row>
    <row r="95" spans="1:9" ht="15">
      <c r="A95" s="40"/>
      <c r="B95" s="5">
        <v>2015</v>
      </c>
      <c r="C95" s="8">
        <v>17.40715</v>
      </c>
      <c r="D95" s="8"/>
      <c r="E95" s="8"/>
      <c r="F95" s="8">
        <v>17.40715</v>
      </c>
      <c r="G95" s="6"/>
      <c r="H95" s="6" t="s">
        <v>5</v>
      </c>
      <c r="I95" s="9"/>
    </row>
    <row r="96" spans="1:9" ht="15">
      <c r="A96" s="40"/>
      <c r="B96" s="5">
        <v>2016</v>
      </c>
      <c r="C96" s="8">
        <f>D96+E96+F96</f>
        <v>0</v>
      </c>
      <c r="D96" s="8"/>
      <c r="E96" s="8"/>
      <c r="F96" s="8">
        <v>0</v>
      </c>
      <c r="G96" s="6"/>
      <c r="H96" s="6" t="s">
        <v>5</v>
      </c>
      <c r="I96" s="9"/>
    </row>
    <row r="97" spans="1:9" ht="14.25" customHeight="1">
      <c r="A97" s="31" t="s">
        <v>85</v>
      </c>
      <c r="B97" s="31"/>
      <c r="C97" s="31"/>
      <c r="D97" s="31"/>
      <c r="E97" s="31"/>
      <c r="F97" s="31"/>
      <c r="G97" s="31"/>
      <c r="H97" s="31"/>
      <c r="I97" s="31"/>
    </row>
    <row r="98" spans="1:9" ht="14.25" customHeight="1">
      <c r="A98" s="31" t="s">
        <v>77</v>
      </c>
      <c r="B98" s="31"/>
      <c r="C98" s="31"/>
      <c r="D98" s="31"/>
      <c r="E98" s="31"/>
      <c r="F98" s="31"/>
      <c r="G98" s="31"/>
      <c r="H98" s="31"/>
      <c r="I98" s="31"/>
    </row>
    <row r="99" spans="1:9" ht="15">
      <c r="A99" s="44" t="s">
        <v>91</v>
      </c>
      <c r="B99" s="44"/>
      <c r="C99" s="44"/>
      <c r="D99" s="44"/>
      <c r="E99" s="44"/>
      <c r="F99" s="44"/>
      <c r="G99" s="44"/>
      <c r="H99" s="44"/>
      <c r="I99" s="44"/>
    </row>
    <row r="100" spans="1:9" ht="89.25">
      <c r="A100" s="24" t="s">
        <v>79</v>
      </c>
      <c r="B100" s="5">
        <v>2014</v>
      </c>
      <c r="C100" s="8">
        <f>D100+E100+F100</f>
        <v>315.227</v>
      </c>
      <c r="D100" s="8"/>
      <c r="E100" s="8">
        <v>299.465</v>
      </c>
      <c r="F100" s="8">
        <v>15.762</v>
      </c>
      <c r="G100" s="6"/>
      <c r="H100" s="6" t="s">
        <v>5</v>
      </c>
      <c r="I100" s="2" t="s">
        <v>78</v>
      </c>
    </row>
    <row r="101" spans="1:9" ht="15">
      <c r="A101" s="43" t="s">
        <v>14</v>
      </c>
      <c r="B101" s="5">
        <v>2014</v>
      </c>
      <c r="C101" s="8">
        <f>D101+E101+F101</f>
        <v>25472.94163</v>
      </c>
      <c r="D101" s="8"/>
      <c r="E101" s="8">
        <v>299.465</v>
      </c>
      <c r="F101" s="8">
        <f>SUM(F21+F34+F64+F82+F91+F94+F100)</f>
        <v>25173.47663</v>
      </c>
      <c r="G101" s="6"/>
      <c r="H101" s="6"/>
      <c r="I101" s="3"/>
    </row>
    <row r="102" spans="1:9" ht="15">
      <c r="A102" s="43"/>
      <c r="B102" s="5">
        <v>2015</v>
      </c>
      <c r="C102" s="8">
        <f>D102+E102+F102</f>
        <v>8195.924019999999</v>
      </c>
      <c r="D102" s="8"/>
      <c r="E102" s="8">
        <v>0</v>
      </c>
      <c r="F102" s="8">
        <f>SUM(F22+F35+F65+F83+F92+F95)</f>
        <v>8195.924019999999</v>
      </c>
      <c r="G102" s="6"/>
      <c r="H102" s="6"/>
      <c r="I102" s="9"/>
    </row>
    <row r="103" spans="1:9" ht="15">
      <c r="A103" s="43"/>
      <c r="B103" s="5">
        <v>2016</v>
      </c>
      <c r="C103" s="8">
        <f>D103+E103+F103</f>
        <v>15248.030999999999</v>
      </c>
      <c r="D103" s="8"/>
      <c r="E103" s="8">
        <v>0</v>
      </c>
      <c r="F103" s="8">
        <f>SUM(F23+F36+F66+F84)</f>
        <v>15248.030999999999</v>
      </c>
      <c r="G103" s="6"/>
      <c r="H103" s="6"/>
      <c r="I103" s="9"/>
    </row>
    <row r="104" spans="1:9" ht="15">
      <c r="A104" s="43"/>
      <c r="B104" s="11" t="s">
        <v>15</v>
      </c>
      <c r="C104" s="12">
        <f>F104+E104+D104</f>
        <v>48916.896649999995</v>
      </c>
      <c r="D104" s="12"/>
      <c r="E104" s="12">
        <f>SUM(E101:E103)</f>
        <v>299.465</v>
      </c>
      <c r="F104" s="12">
        <f>SUM(F101:F103)</f>
        <v>48617.43165</v>
      </c>
      <c r="G104" s="10"/>
      <c r="H104" s="10"/>
      <c r="I104" s="10"/>
    </row>
    <row r="105" ht="15">
      <c r="A105" s="27" t="s">
        <v>94</v>
      </c>
    </row>
    <row r="106" ht="15">
      <c r="A106" s="27" t="s">
        <v>13</v>
      </c>
    </row>
  </sheetData>
  <sheetProtection/>
  <mergeCells count="44">
    <mergeCell ref="F1:I1"/>
    <mergeCell ref="A37:I37"/>
    <mergeCell ref="A39:I39"/>
    <mergeCell ref="A85:I85"/>
    <mergeCell ref="A10:I10"/>
    <mergeCell ref="A24:I24"/>
    <mergeCell ref="A38:I38"/>
    <mergeCell ref="A64:A66"/>
    <mergeCell ref="A101:A104"/>
    <mergeCell ref="I88:I90"/>
    <mergeCell ref="A93:I93"/>
    <mergeCell ref="A97:I97"/>
    <mergeCell ref="A99:I99"/>
    <mergeCell ref="A73:A74"/>
    <mergeCell ref="A91:A92"/>
    <mergeCell ref="A94:A96"/>
    <mergeCell ref="A98:I98"/>
    <mergeCell ref="A82:A84"/>
    <mergeCell ref="A86:I86"/>
    <mergeCell ref="A87:I87"/>
    <mergeCell ref="A34:A36"/>
    <mergeCell ref="A25:I25"/>
    <mergeCell ref="A26:I26"/>
    <mergeCell ref="I27:I33"/>
    <mergeCell ref="A11:A12"/>
    <mergeCell ref="A21:A23"/>
    <mergeCell ref="A27:A29"/>
    <mergeCell ref="A30:A32"/>
    <mergeCell ref="A15:A17"/>
    <mergeCell ref="A18:A20"/>
    <mergeCell ref="G2:I2"/>
    <mergeCell ref="A3:I3"/>
    <mergeCell ref="A4:I4"/>
    <mergeCell ref="I5:I7"/>
    <mergeCell ref="D6:D7"/>
    <mergeCell ref="E6:F6"/>
    <mergeCell ref="A9:I9"/>
    <mergeCell ref="G5:G7"/>
    <mergeCell ref="D5:F5"/>
    <mergeCell ref="A5:A7"/>
    <mergeCell ref="H5:H7"/>
    <mergeCell ref="B5:B7"/>
    <mergeCell ref="C5:C7"/>
    <mergeCell ref="A8:I8"/>
  </mergeCell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landscape" paperSize="9" scale="82" r:id="rId1"/>
  <rowBreaks count="5" manualBreakCount="5">
    <brk id="20" max="8" man="1"/>
    <brk id="42" max="8" man="1"/>
    <brk id="67" max="8" man="1"/>
    <brk id="81" max="8" man="1"/>
    <brk id="10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2016-09-16T05:19:24Z</dcterms:modified>
  <cp:category/>
  <cp:version/>
  <cp:contentType/>
  <cp:contentStatus/>
</cp:coreProperties>
</file>