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'Лист1'!$A$1:$R$317</definedName>
    <definedName name="_xlnm.Print_Area" localSheetId="0">'Лист1'!$A$1:$R$317</definedName>
  </definedNames>
  <calcPr fullCalcOnLoad="1"/>
</workbook>
</file>

<file path=xl/sharedStrings.xml><?xml version="1.0" encoding="utf-8"?>
<sst xmlns="http://schemas.openxmlformats.org/spreadsheetml/2006/main" count="114" uniqueCount="86">
  <si>
    <t xml:space="preserve">Приложение № 2 </t>
  </si>
  <si>
    <t xml:space="preserve"> к постановлению администрации</t>
  </si>
  <si>
    <t xml:space="preserve">ЗАТО г.Радужный Владимирской области </t>
  </si>
  <si>
    <t>Мероприятия муниципальной 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</si>
  <si>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</si>
  <si>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</si>
  <si>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</si>
  <si>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</si>
  <si>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</si>
  <si>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</si>
  <si>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</si>
  <si>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</si>
  <si>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Субвен-ции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</si>
  <si>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</si>
  <si>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</si>
  <si>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</si>
  <si>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</si>
  <si>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</si>
  <si>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</si>
  <si>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</si>
  <si>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</si>
  <si>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</si>
  <si>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>Обеспечение функционирования информационных систем (ИС)</t>
  </si>
  <si>
    <t>КУМИ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</si>
  <si>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</si>
  <si>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Развитие и обеспечение функционирования муниципального сегмента СМЭВ</t>
  </si>
  <si>
    <t>Админис-трация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</si>
  <si>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</si>
  <si>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</si>
  <si>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</si>
  <si>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ИТОГО по ЗАДАЧЕ 1:</t>
  </si>
  <si>
    <t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</t>
  </si>
  <si>
    <t>Развитие и техническая поддержка официального сайта органов местного самоуправления</t>
  </si>
  <si>
    <t>4.1</t>
  </si>
  <si>
    <t>Администрирование официального сайта муниципального образования ЗАТО г. Радужный Владимирской области</t>
  </si>
  <si>
    <t>Обеспечение открытости и  100% доступности официального сайта органов местного самоуправления</t>
  </si>
  <si>
    <t>4.2</t>
  </si>
  <si>
    <t>Наполнение информацией официального сайта муниципального образования ЗАТО г. Радужный Владимирской области</t>
  </si>
  <si>
    <t>ИТОГО по ЗАДАЧЕ 2:</t>
  </si>
  <si>
    <t>Задача 3: Развитие технической и технологической основы становления информационного общества</t>
  </si>
  <si>
    <t>Приобретение и сопровождение лицензионного общесистемного и прикладного программного обеспечения</t>
  </si>
  <si>
    <t>5.1</t>
  </si>
  <si>
    <t>Покупка, продление и сопровождение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</si>
  <si>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</si>
  <si>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Финансовое управление</t>
  </si>
  <si>
    <t>СНД</t>
  </si>
  <si>
    <t>5.2</t>
  </si>
  <si>
    <t>Приобретение средств антивирусной защиты</t>
  </si>
  <si>
    <t>ИТОГО по п.5:</t>
  </si>
  <si>
    <t>Приобретение, обновление и содержание средств вычислительной, периферийной техники и средств связи</t>
  </si>
  <si>
    <t>6.1</t>
  </si>
  <si>
    <t>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</si>
  <si>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</si>
  <si>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6.2</t>
  </si>
  <si>
    <t>Приобретение средств вычислительной, периферийной техники и средств связи</t>
  </si>
  <si>
    <t>ИТОГО по п.6: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</si>
  <si>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</si>
  <si>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пользователям информационно-справочных правовых систем</t>
  </si>
  <si>
    <t>Обеспечение средствами связи городских служб и служб администрации</t>
  </si>
  <si>
    <t>Бесперебойное обеспечение средствами связи структурных подразделений администрации для эффективного управления</t>
  </si>
  <si>
    <t>ИТОГО по п.8: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</si>
  <si>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</si>
  <si>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</si>
  <si>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 xml:space="preserve"> СНД</t>
  </si>
  <si>
    <t>ИТОГО по п.9:</t>
  </si>
  <si>
    <t>ИТОГО по ЗАДАЧЕ 3:</t>
  </si>
  <si>
    <t>Задача 4: Предупреждение угроз, возникающих в информационном обществе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</si>
  <si>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</si>
  <si>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10.1</t>
  </si>
  <si>
    <t>Приобретение оборудования и программного обеспечения для обеспечения информационной безопасности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</si>
  <si>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</si>
  <si>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10.2</t>
  </si>
  <si>
    <t>Аттестация рабочих мест, разработка пакета организационно-распорядительной документации, разработка модели угроз</t>
  </si>
  <si>
    <t>3 раздел</t>
  </si>
  <si>
    <t>ИТОГО по ЗАДАЧЕ 4:</t>
  </si>
  <si>
    <t>Адм</t>
  </si>
  <si>
    <t>ФУ</t>
  </si>
  <si>
    <t>ИТОГО по программе:</t>
  </si>
  <si>
    <t>2017-2023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</si>
  <si>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</si>
  <si>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</si>
  <si>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</si>
  <si>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</si>
  <si>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Начальник информационно-компьютерного отдела</t>
  </si>
  <si>
    <t>Е.Е.Цветкова</t>
  </si>
  <si>
    <t>от " 28 " декабря 2020 г. № 1776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</si>
</sst>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0_р_._-;\-* #,##0.00000_р_._-;_-* \-?????_р_._-;_-@_-"/>
    <numFmt numFmtId="166" formatCode="_-* #,##0.00000\ _₽_-;\-* #,##0.00000\ _₽_-;_-* \-???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10" xfId="58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165" fontId="7" fillId="33" borderId="10" xfId="58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33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58" applyNumberFormat="1" applyFont="1" applyFill="1" applyBorder="1" applyAlignment="1" applyProtection="1">
      <alignment vertical="center" wrapText="1"/>
      <protection/>
    </xf>
    <xf numFmtId="165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58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58" applyNumberFormat="1" applyFont="1" applyFill="1" applyBorder="1" applyAlignment="1" applyProtection="1">
      <alignment vertical="center" wrapText="1"/>
      <protection/>
    </xf>
    <xf numFmtId="165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4"/>
  <sheetViews>
    <sheetView tabSelected="1" view="pageBreakPreview" zoomScale="78" zoomScaleSheetLayoutView="78" zoomScalePageLayoutView="0" workbookViewId="0" topLeftCell="A283">
      <selection activeCell="P311" sqref="P311"/>
    </sheetView>
  </sheetViews>
  <sheetFormatPr defaultColWidth="9.140625" defaultRowHeight="15"/>
  <cols>
    <col min="1" max="1" width="4.28125" style="1" customWidth="1"/>
    <col min="2" max="2" width="41.8515625" style="0" customWidth="1"/>
    <col min="3" max="3" width="10.140625" style="0" customWidth="1"/>
    <col min="4" max="4" width="13.8515625" style="0" customWidth="1"/>
    <col min="5" max="5" width="8.28125" style="0" customWidth="1"/>
    <col min="6" max="6" width="7.140625" style="0" customWidth="1"/>
    <col min="7" max="7" width="11.8515625" style="0" customWidth="1"/>
    <col min="8" max="8" width="9.57421875" style="0" customWidth="1"/>
    <col min="9" max="9" width="14.421875" style="0" customWidth="1"/>
    <col min="10" max="10" width="11.7109375" style="0" customWidth="1"/>
    <col min="11" max="11" width="12.7109375" style="0" customWidth="1"/>
    <col min="12" max="12" width="53.8515625" style="0" customWidth="1"/>
    <col min="15" max="15" width="16.28125" style="0" customWidth="1"/>
    <col min="16" max="16" width="15.28125" style="0" customWidth="1"/>
    <col min="17" max="17" width="13.7109375" style="0" customWidth="1"/>
    <col min="18" max="18" width="14.421875" style="0" customWidth="1"/>
  </cols>
  <sheetData>
    <row r="1" spans="1:12" ht="15" customHeight="1">
      <c r="A1" s="2"/>
      <c r="B1" s="3"/>
      <c r="C1" s="3"/>
      <c r="D1" s="3"/>
      <c r="E1" s="4"/>
      <c r="F1" s="4"/>
      <c r="G1" s="4"/>
      <c r="H1" s="4"/>
      <c r="I1" s="44" t="s">
        <v>0</v>
      </c>
      <c r="J1" s="44"/>
      <c r="K1" s="44"/>
      <c r="L1" s="44"/>
    </row>
    <row r="2" spans="1:12" ht="15" customHeight="1">
      <c r="A2" s="2"/>
      <c r="B2" s="3"/>
      <c r="C2" s="3"/>
      <c r="D2" s="3"/>
      <c r="E2" s="4"/>
      <c r="F2" s="4"/>
      <c r="G2" s="4"/>
      <c r="H2" s="4"/>
      <c r="I2" s="44" t="s">
        <v>1</v>
      </c>
      <c r="J2" s="44"/>
      <c r="K2" s="44"/>
      <c r="L2" s="44"/>
    </row>
    <row r="3" spans="1:12" ht="15" customHeight="1">
      <c r="A3" s="2"/>
      <c r="B3" s="3"/>
      <c r="C3" s="3"/>
      <c r="D3" s="3"/>
      <c r="E3" s="4"/>
      <c r="F3" s="4"/>
      <c r="G3" s="4"/>
      <c r="H3" s="4"/>
      <c r="I3" s="44" t="s">
        <v>2</v>
      </c>
      <c r="J3" s="44"/>
      <c r="K3" s="44"/>
      <c r="L3" s="44"/>
    </row>
    <row r="4" spans="1:12" ht="15" customHeight="1">
      <c r="A4"/>
      <c r="B4" s="5"/>
      <c r="C4" s="5"/>
      <c r="D4" s="5"/>
      <c r="E4" s="5"/>
      <c r="F4" s="5"/>
      <c r="G4" s="5"/>
      <c r="H4" s="5"/>
      <c r="I4" s="45" t="s">
        <v>85</v>
      </c>
      <c r="J4" s="45"/>
      <c r="K4" s="45"/>
      <c r="L4" s="45"/>
    </row>
    <row r="5" spans="1:12" ht="18" customHeight="1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 customHeight="1">
      <c r="A6" s="47" t="s">
        <v>4</v>
      </c>
      <c r="B6" s="47" t="s">
        <v>5</v>
      </c>
      <c r="C6" s="47" t="s">
        <v>6</v>
      </c>
      <c r="D6" s="47" t="s">
        <v>7</v>
      </c>
      <c r="E6" s="47" t="s">
        <v>8</v>
      </c>
      <c r="F6" s="47"/>
      <c r="G6" s="47"/>
      <c r="H6" s="47"/>
      <c r="I6" s="47"/>
      <c r="J6" s="47" t="s">
        <v>9</v>
      </c>
      <c r="K6" s="47" t="s">
        <v>10</v>
      </c>
      <c r="L6" s="47" t="s">
        <v>11</v>
      </c>
    </row>
    <row r="7" spans="1:12" ht="15.75" customHeight="1">
      <c r="A7" s="47"/>
      <c r="B7" s="47"/>
      <c r="C7" s="47"/>
      <c r="D7" s="47"/>
      <c r="E7" s="47" t="s">
        <v>12</v>
      </c>
      <c r="F7" s="47" t="s">
        <v>13</v>
      </c>
      <c r="G7" s="47"/>
      <c r="H7" s="47"/>
      <c r="I7" s="47"/>
      <c r="J7" s="47"/>
      <c r="K7" s="47"/>
      <c r="L7" s="47"/>
    </row>
    <row r="8" spans="1:12" ht="29.25" customHeight="1">
      <c r="A8" s="47"/>
      <c r="B8" s="47"/>
      <c r="C8" s="47"/>
      <c r="D8" s="47"/>
      <c r="E8" s="47"/>
      <c r="F8" s="47" t="s">
        <v>14</v>
      </c>
      <c r="G8" s="47"/>
      <c r="H8" s="47"/>
      <c r="I8" s="47" t="s">
        <v>15</v>
      </c>
      <c r="J8" s="47"/>
      <c r="K8" s="47"/>
      <c r="L8" s="47"/>
    </row>
    <row r="9" spans="1:12" ht="15.75" customHeight="1">
      <c r="A9" s="47"/>
      <c r="B9" s="47"/>
      <c r="C9" s="47"/>
      <c r="D9" s="47"/>
      <c r="E9" s="47"/>
      <c r="F9" s="47" t="s">
        <v>16</v>
      </c>
      <c r="G9" s="47" t="s">
        <v>17</v>
      </c>
      <c r="H9" s="47"/>
      <c r="I9" s="47"/>
      <c r="J9" s="47"/>
      <c r="K9" s="47"/>
      <c r="L9" s="47"/>
    </row>
    <row r="10" spans="1:12" ht="39" customHeight="1">
      <c r="A10" s="47"/>
      <c r="B10" s="47"/>
      <c r="C10" s="47"/>
      <c r="D10" s="47"/>
      <c r="E10" s="47"/>
      <c r="F10" s="47"/>
      <c r="G10" s="6" t="s">
        <v>18</v>
      </c>
      <c r="H10" s="6" t="s">
        <v>19</v>
      </c>
      <c r="I10" s="47"/>
      <c r="J10" s="47"/>
      <c r="K10" s="47"/>
      <c r="L10" s="47"/>
    </row>
    <row r="11" spans="1:12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40.5" customHeight="1">
      <c r="A12" s="48" t="s">
        <v>20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5.75" customHeight="1">
      <c r="A13" s="48" t="s">
        <v>21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6.5" customHeight="1">
      <c r="A14" s="49">
        <v>1</v>
      </c>
      <c r="B14" s="49" t="s">
        <v>22</v>
      </c>
      <c r="C14" s="7">
        <v>2017</v>
      </c>
      <c r="D14" s="8">
        <f>F14+I14+E14</f>
        <v>0</v>
      </c>
      <c r="E14" s="9"/>
      <c r="F14" s="9"/>
      <c r="G14" s="9"/>
      <c r="H14" s="9"/>
      <c r="I14" s="10">
        <v>0</v>
      </c>
      <c r="J14" s="9"/>
      <c r="K14" s="49" t="s">
        <v>23</v>
      </c>
      <c r="L14" s="49" t="s">
        <v>24</v>
      </c>
    </row>
    <row r="15" spans="1:12" ht="16.5" customHeight="1">
      <c r="A15" s="49"/>
      <c r="B15" s="49"/>
      <c r="C15" s="7">
        <v>2018</v>
      </c>
      <c r="D15" s="8">
        <f>F15+I15+E15</f>
        <v>0</v>
      </c>
      <c r="E15" s="9"/>
      <c r="F15" s="9"/>
      <c r="G15" s="9"/>
      <c r="H15" s="9"/>
      <c r="I15" s="8">
        <v>0</v>
      </c>
      <c r="J15" s="9"/>
      <c r="K15" s="49"/>
      <c r="L15" s="49"/>
    </row>
    <row r="16" spans="1:12" ht="16.5" customHeight="1">
      <c r="A16" s="49"/>
      <c r="B16" s="49"/>
      <c r="C16" s="7">
        <v>2019</v>
      </c>
      <c r="D16" s="8">
        <f>E16+F16+I16</f>
        <v>0</v>
      </c>
      <c r="E16" s="9"/>
      <c r="F16" s="9"/>
      <c r="G16" s="9"/>
      <c r="H16" s="9"/>
      <c r="I16" s="8">
        <v>0</v>
      </c>
      <c r="J16" s="9"/>
      <c r="K16" s="49"/>
      <c r="L16" s="49"/>
    </row>
    <row r="17" spans="1:12" ht="16.5" customHeight="1">
      <c r="A17" s="49"/>
      <c r="B17" s="49"/>
      <c r="C17" s="7">
        <v>2020</v>
      </c>
      <c r="D17" s="8">
        <f>E17+F17+I17</f>
        <v>0</v>
      </c>
      <c r="E17" s="9"/>
      <c r="F17" s="9"/>
      <c r="G17" s="9"/>
      <c r="H17" s="9"/>
      <c r="I17" s="8">
        <v>0</v>
      </c>
      <c r="J17" s="9"/>
      <c r="K17" s="49"/>
      <c r="L17" s="49"/>
    </row>
    <row r="18" spans="1:12" ht="16.5" customHeight="1">
      <c r="A18" s="49"/>
      <c r="B18" s="49"/>
      <c r="C18" s="11">
        <v>2021</v>
      </c>
      <c r="D18" s="8">
        <f>E18+F18+I18</f>
        <v>0</v>
      </c>
      <c r="E18" s="12"/>
      <c r="F18" s="9"/>
      <c r="G18" s="9"/>
      <c r="H18" s="9"/>
      <c r="I18" s="8">
        <v>0</v>
      </c>
      <c r="J18" s="9"/>
      <c r="K18" s="49"/>
      <c r="L18" s="49"/>
    </row>
    <row r="19" spans="1:12" ht="16.5" customHeight="1">
      <c r="A19" s="49"/>
      <c r="B19" s="49"/>
      <c r="C19" s="11">
        <v>2022</v>
      </c>
      <c r="D19" s="8">
        <f>E19+F19+I19</f>
        <v>0</v>
      </c>
      <c r="E19" s="12"/>
      <c r="F19" s="9"/>
      <c r="G19" s="9"/>
      <c r="H19" s="9"/>
      <c r="I19" s="8">
        <v>0</v>
      </c>
      <c r="J19" s="9"/>
      <c r="K19" s="49"/>
      <c r="L19" s="49"/>
    </row>
    <row r="20" spans="1:12" ht="16.5" customHeight="1">
      <c r="A20" s="49"/>
      <c r="B20" s="49"/>
      <c r="C20" s="11">
        <v>2023</v>
      </c>
      <c r="D20" s="8">
        <f>E20+F20+I20</f>
        <v>0</v>
      </c>
      <c r="E20" s="12"/>
      <c r="F20" s="9"/>
      <c r="G20" s="9"/>
      <c r="H20" s="9"/>
      <c r="I20" s="8">
        <v>0</v>
      </c>
      <c r="J20" s="9"/>
      <c r="K20" s="49"/>
      <c r="L20" s="49"/>
    </row>
    <row r="21" spans="1:12" ht="16.5" customHeight="1">
      <c r="A21" s="49">
        <v>2</v>
      </c>
      <c r="B21" s="49" t="s">
        <v>25</v>
      </c>
      <c r="C21" s="7">
        <v>2017</v>
      </c>
      <c r="D21" s="8">
        <f aca="true" t="shared" si="0" ref="D21:D34">F21+I21+E21</f>
        <v>94.45352</v>
      </c>
      <c r="E21" s="9"/>
      <c r="F21" s="9"/>
      <c r="G21" s="9"/>
      <c r="H21" s="9"/>
      <c r="I21" s="8">
        <v>94.45352</v>
      </c>
      <c r="J21" s="9"/>
      <c r="K21" s="49" t="s">
        <v>26</v>
      </c>
      <c r="L21" s="49" t="s">
        <v>27</v>
      </c>
    </row>
    <row r="22" spans="1:12" ht="16.5" customHeight="1">
      <c r="A22" s="49"/>
      <c r="B22" s="49"/>
      <c r="C22" s="7">
        <v>2018</v>
      </c>
      <c r="D22" s="8">
        <f t="shared" si="0"/>
        <v>94.45352</v>
      </c>
      <c r="E22" s="9"/>
      <c r="F22" s="9"/>
      <c r="G22" s="9"/>
      <c r="H22" s="9"/>
      <c r="I22" s="8">
        <v>94.45352</v>
      </c>
      <c r="J22" s="9"/>
      <c r="K22" s="49"/>
      <c r="L22" s="49"/>
    </row>
    <row r="23" spans="1:12" ht="16.5" customHeight="1">
      <c r="A23" s="49"/>
      <c r="B23" s="49"/>
      <c r="C23" s="7">
        <v>2019</v>
      </c>
      <c r="D23" s="8">
        <f t="shared" si="0"/>
        <v>96.0548</v>
      </c>
      <c r="E23" s="9"/>
      <c r="F23" s="9"/>
      <c r="G23" s="9"/>
      <c r="H23" s="9"/>
      <c r="I23" s="8">
        <v>96.0548</v>
      </c>
      <c r="J23" s="9"/>
      <c r="K23" s="49"/>
      <c r="L23" s="49"/>
    </row>
    <row r="24" spans="1:12" ht="16.5" customHeight="1">
      <c r="A24" s="49"/>
      <c r="B24" s="49"/>
      <c r="C24" s="7">
        <v>2020</v>
      </c>
      <c r="D24" s="10">
        <f t="shared" si="0"/>
        <v>96.0548</v>
      </c>
      <c r="E24" s="13"/>
      <c r="F24" s="13"/>
      <c r="G24" s="13"/>
      <c r="H24" s="13"/>
      <c r="I24" s="8">
        <v>96.0548</v>
      </c>
      <c r="J24" s="9"/>
      <c r="K24" s="49"/>
      <c r="L24" s="49"/>
    </row>
    <row r="25" spans="1:12" ht="16.5" customHeight="1">
      <c r="A25" s="49"/>
      <c r="B25" s="49"/>
      <c r="C25" s="11">
        <v>2021</v>
      </c>
      <c r="D25" s="8">
        <f t="shared" si="0"/>
        <v>97</v>
      </c>
      <c r="E25" s="9"/>
      <c r="F25" s="9"/>
      <c r="G25" s="9"/>
      <c r="H25" s="9"/>
      <c r="I25" s="8">
        <v>97</v>
      </c>
      <c r="J25" s="9"/>
      <c r="K25" s="49"/>
      <c r="L25" s="49"/>
    </row>
    <row r="26" spans="1:12" ht="16.5" customHeight="1">
      <c r="A26" s="49"/>
      <c r="B26" s="49"/>
      <c r="C26" s="11">
        <v>2022</v>
      </c>
      <c r="D26" s="8">
        <f t="shared" si="0"/>
        <v>97</v>
      </c>
      <c r="E26" s="9"/>
      <c r="F26" s="9"/>
      <c r="G26" s="9"/>
      <c r="H26" s="9"/>
      <c r="I26" s="8">
        <v>97</v>
      </c>
      <c r="J26" s="9"/>
      <c r="K26" s="49"/>
      <c r="L26" s="49"/>
    </row>
    <row r="27" spans="1:12" ht="16.5" customHeight="1">
      <c r="A27" s="49"/>
      <c r="B27" s="49"/>
      <c r="C27" s="11">
        <v>2023</v>
      </c>
      <c r="D27" s="8">
        <f t="shared" si="0"/>
        <v>97</v>
      </c>
      <c r="E27" s="9"/>
      <c r="F27" s="9"/>
      <c r="G27" s="9"/>
      <c r="H27" s="9"/>
      <c r="I27" s="8">
        <v>97</v>
      </c>
      <c r="J27" s="9"/>
      <c r="K27" s="49"/>
      <c r="L27" s="49"/>
    </row>
    <row r="28" spans="1:12" ht="16.5" customHeight="1">
      <c r="A28" s="49">
        <v>3</v>
      </c>
      <c r="B28" s="49" t="s">
        <v>28</v>
      </c>
      <c r="C28" s="7">
        <v>2017</v>
      </c>
      <c r="D28" s="8">
        <f t="shared" si="0"/>
        <v>84</v>
      </c>
      <c r="E28" s="9"/>
      <c r="F28" s="9"/>
      <c r="G28" s="9"/>
      <c r="H28" s="9"/>
      <c r="I28" s="8">
        <v>84</v>
      </c>
      <c r="J28" s="9"/>
      <c r="K28" s="49" t="s">
        <v>26</v>
      </c>
      <c r="L28" s="49" t="s">
        <v>29</v>
      </c>
    </row>
    <row r="29" spans="1:12" ht="16.5" customHeight="1">
      <c r="A29" s="49"/>
      <c r="B29" s="49"/>
      <c r="C29" s="7">
        <v>2018</v>
      </c>
      <c r="D29" s="8">
        <f t="shared" si="0"/>
        <v>108</v>
      </c>
      <c r="E29" s="9"/>
      <c r="F29" s="9"/>
      <c r="G29" s="9"/>
      <c r="H29" s="9"/>
      <c r="I29" s="8">
        <v>108</v>
      </c>
      <c r="J29" s="9"/>
      <c r="K29" s="49"/>
      <c r="L29" s="49"/>
    </row>
    <row r="30" spans="1:12" ht="16.5" customHeight="1">
      <c r="A30" s="49"/>
      <c r="B30" s="49"/>
      <c r="C30" s="7">
        <v>2019</v>
      </c>
      <c r="D30" s="8">
        <f t="shared" si="0"/>
        <v>0</v>
      </c>
      <c r="E30" s="9"/>
      <c r="F30" s="9"/>
      <c r="G30" s="9"/>
      <c r="H30" s="9"/>
      <c r="I30" s="8">
        <v>0</v>
      </c>
      <c r="J30" s="9"/>
      <c r="K30" s="49"/>
      <c r="L30" s="49"/>
    </row>
    <row r="31" spans="1:12" ht="16.5" customHeight="1">
      <c r="A31" s="49"/>
      <c r="B31" s="49"/>
      <c r="C31" s="7">
        <v>2020</v>
      </c>
      <c r="D31" s="8">
        <f t="shared" si="0"/>
        <v>0</v>
      </c>
      <c r="E31" s="9"/>
      <c r="F31" s="9"/>
      <c r="G31" s="9"/>
      <c r="H31" s="9"/>
      <c r="I31" s="8">
        <v>0</v>
      </c>
      <c r="J31" s="9"/>
      <c r="K31" s="49"/>
      <c r="L31" s="49"/>
    </row>
    <row r="32" spans="1:12" ht="16.5" customHeight="1">
      <c r="A32" s="49"/>
      <c r="B32" s="49"/>
      <c r="C32" s="11">
        <v>2021</v>
      </c>
      <c r="D32" s="8">
        <f t="shared" si="0"/>
        <v>0</v>
      </c>
      <c r="E32" s="9"/>
      <c r="F32" s="9"/>
      <c r="G32" s="9"/>
      <c r="H32" s="9"/>
      <c r="I32" s="8">
        <v>0</v>
      </c>
      <c r="J32" s="9"/>
      <c r="K32" s="49"/>
      <c r="L32" s="49"/>
    </row>
    <row r="33" spans="1:12" ht="16.5" customHeight="1">
      <c r="A33" s="49"/>
      <c r="B33" s="49"/>
      <c r="C33" s="11">
        <v>2022</v>
      </c>
      <c r="D33" s="8">
        <f t="shared" si="0"/>
        <v>0</v>
      </c>
      <c r="E33" s="9"/>
      <c r="F33" s="9"/>
      <c r="G33" s="9"/>
      <c r="H33" s="9"/>
      <c r="I33" s="8">
        <v>0</v>
      </c>
      <c r="J33" s="9"/>
      <c r="K33" s="49"/>
      <c r="L33" s="49"/>
    </row>
    <row r="34" spans="1:12" ht="16.5" customHeight="1">
      <c r="A34" s="49"/>
      <c r="B34" s="49"/>
      <c r="C34" s="11">
        <v>2023</v>
      </c>
      <c r="D34" s="8">
        <f t="shared" si="0"/>
        <v>0</v>
      </c>
      <c r="E34" s="9"/>
      <c r="F34" s="9"/>
      <c r="G34" s="9"/>
      <c r="H34" s="9"/>
      <c r="I34" s="8">
        <v>0</v>
      </c>
      <c r="J34" s="9"/>
      <c r="K34" s="49"/>
      <c r="L34" s="49"/>
    </row>
    <row r="35" spans="1:12" ht="16.5" customHeight="1">
      <c r="A35" s="50"/>
      <c r="B35" s="50" t="s">
        <v>30</v>
      </c>
      <c r="C35" s="14">
        <v>2017</v>
      </c>
      <c r="D35" s="15">
        <f aca="true" t="shared" si="1" ref="D35:D41">D14+D21+D28</f>
        <v>178.45352</v>
      </c>
      <c r="E35" s="16">
        <f aca="true" t="shared" si="2" ref="E35:E41">E14+E21+E28</f>
        <v>0</v>
      </c>
      <c r="F35" s="16">
        <f aca="true" t="shared" si="3" ref="F35:F41">F14+F21+F28</f>
        <v>0</v>
      </c>
      <c r="G35" s="16">
        <f aca="true" t="shared" si="4" ref="G35:G41">G14+G21+G28</f>
        <v>0</v>
      </c>
      <c r="H35" s="16">
        <f aca="true" t="shared" si="5" ref="H35:H41">H14+H21+H28</f>
        <v>0</v>
      </c>
      <c r="I35" s="15">
        <f aca="true" t="shared" si="6" ref="I35:I41">I14+I21+I28</f>
        <v>178.45352</v>
      </c>
      <c r="J35" s="17"/>
      <c r="K35" s="50"/>
      <c r="L35" s="50"/>
    </row>
    <row r="36" spans="1:12" ht="16.5" customHeight="1">
      <c r="A36" s="50"/>
      <c r="B36" s="50"/>
      <c r="C36" s="14">
        <v>2018</v>
      </c>
      <c r="D36" s="15">
        <f t="shared" si="1"/>
        <v>202.45352</v>
      </c>
      <c r="E36" s="16">
        <f t="shared" si="2"/>
        <v>0</v>
      </c>
      <c r="F36" s="16">
        <f t="shared" si="3"/>
        <v>0</v>
      </c>
      <c r="G36" s="16">
        <f t="shared" si="4"/>
        <v>0</v>
      </c>
      <c r="H36" s="16">
        <f t="shared" si="5"/>
        <v>0</v>
      </c>
      <c r="I36" s="15">
        <f t="shared" si="6"/>
        <v>202.45352</v>
      </c>
      <c r="J36" s="17"/>
      <c r="K36" s="50"/>
      <c r="L36" s="50"/>
    </row>
    <row r="37" spans="1:12" ht="16.5" customHeight="1">
      <c r="A37" s="50"/>
      <c r="B37" s="50"/>
      <c r="C37" s="14">
        <v>2019</v>
      </c>
      <c r="D37" s="15">
        <f t="shared" si="1"/>
        <v>96.0548</v>
      </c>
      <c r="E37" s="16">
        <f t="shared" si="2"/>
        <v>0</v>
      </c>
      <c r="F37" s="16">
        <f t="shared" si="3"/>
        <v>0</v>
      </c>
      <c r="G37" s="16">
        <f t="shared" si="4"/>
        <v>0</v>
      </c>
      <c r="H37" s="16">
        <f t="shared" si="5"/>
        <v>0</v>
      </c>
      <c r="I37" s="15">
        <f t="shared" si="6"/>
        <v>96.0548</v>
      </c>
      <c r="J37" s="17"/>
      <c r="K37" s="50"/>
      <c r="L37" s="50"/>
    </row>
    <row r="38" spans="1:12" ht="16.5" customHeight="1">
      <c r="A38" s="50"/>
      <c r="B38" s="50"/>
      <c r="C38" s="14">
        <v>2020</v>
      </c>
      <c r="D38" s="15">
        <f t="shared" si="1"/>
        <v>96.0548</v>
      </c>
      <c r="E38" s="16">
        <f t="shared" si="2"/>
        <v>0</v>
      </c>
      <c r="F38" s="16">
        <f t="shared" si="3"/>
        <v>0</v>
      </c>
      <c r="G38" s="16">
        <f t="shared" si="4"/>
        <v>0</v>
      </c>
      <c r="H38" s="16">
        <f t="shared" si="5"/>
        <v>0</v>
      </c>
      <c r="I38" s="15">
        <f t="shared" si="6"/>
        <v>96.0548</v>
      </c>
      <c r="J38" s="17"/>
      <c r="K38" s="50"/>
      <c r="L38" s="50"/>
    </row>
    <row r="39" spans="1:12" ht="16.5" customHeight="1">
      <c r="A39" s="50"/>
      <c r="B39" s="50"/>
      <c r="C39" s="18">
        <v>2021</v>
      </c>
      <c r="D39" s="15">
        <f t="shared" si="1"/>
        <v>97</v>
      </c>
      <c r="E39" s="16">
        <f t="shared" si="2"/>
        <v>0</v>
      </c>
      <c r="F39" s="16">
        <f t="shared" si="3"/>
        <v>0</v>
      </c>
      <c r="G39" s="16">
        <f t="shared" si="4"/>
        <v>0</v>
      </c>
      <c r="H39" s="16">
        <f t="shared" si="5"/>
        <v>0</v>
      </c>
      <c r="I39" s="15">
        <f t="shared" si="6"/>
        <v>97</v>
      </c>
      <c r="J39" s="17"/>
      <c r="K39" s="50"/>
      <c r="L39" s="50"/>
    </row>
    <row r="40" spans="1:12" ht="16.5" customHeight="1">
      <c r="A40" s="50"/>
      <c r="B40" s="50"/>
      <c r="C40" s="18">
        <v>2022</v>
      </c>
      <c r="D40" s="15">
        <f t="shared" si="1"/>
        <v>97</v>
      </c>
      <c r="E40" s="16">
        <f t="shared" si="2"/>
        <v>0</v>
      </c>
      <c r="F40" s="16">
        <f t="shared" si="3"/>
        <v>0</v>
      </c>
      <c r="G40" s="16">
        <f t="shared" si="4"/>
        <v>0</v>
      </c>
      <c r="H40" s="16">
        <f t="shared" si="5"/>
        <v>0</v>
      </c>
      <c r="I40" s="15">
        <f t="shared" si="6"/>
        <v>97</v>
      </c>
      <c r="J40" s="17"/>
      <c r="K40" s="50"/>
      <c r="L40" s="50"/>
    </row>
    <row r="41" spans="1:12" ht="16.5" customHeight="1">
      <c r="A41" s="50"/>
      <c r="B41" s="50"/>
      <c r="C41" s="18">
        <v>2023</v>
      </c>
      <c r="D41" s="15">
        <f t="shared" si="1"/>
        <v>97</v>
      </c>
      <c r="E41" s="16">
        <f t="shared" si="2"/>
        <v>0</v>
      </c>
      <c r="F41" s="16">
        <f t="shared" si="3"/>
        <v>0</v>
      </c>
      <c r="G41" s="16">
        <f t="shared" si="4"/>
        <v>0</v>
      </c>
      <c r="H41" s="16">
        <f t="shared" si="5"/>
        <v>0</v>
      </c>
      <c r="I41" s="15">
        <f t="shared" si="6"/>
        <v>97</v>
      </c>
      <c r="J41" s="17"/>
      <c r="K41" s="50"/>
      <c r="L41" s="50"/>
    </row>
    <row r="42" spans="1:12" ht="15" customHeight="1">
      <c r="A42" s="51" t="s">
        <v>31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7.25" customHeight="1">
      <c r="A43" s="19">
        <v>4</v>
      </c>
      <c r="B43" s="52" t="s">
        <v>32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6.5" customHeight="1">
      <c r="A44" s="49" t="s">
        <v>33</v>
      </c>
      <c r="B44" s="49" t="s">
        <v>34</v>
      </c>
      <c r="C44" s="7">
        <v>2017</v>
      </c>
      <c r="D44" s="8">
        <f aca="true" t="shared" si="7" ref="D44:D57">F44+I44+E44</f>
        <v>85.8</v>
      </c>
      <c r="E44" s="20"/>
      <c r="F44" s="20"/>
      <c r="G44" s="20"/>
      <c r="H44" s="20"/>
      <c r="I44" s="8">
        <v>85.8</v>
      </c>
      <c r="J44" s="21"/>
      <c r="K44" s="49" t="s">
        <v>26</v>
      </c>
      <c r="L44" s="49" t="s">
        <v>35</v>
      </c>
    </row>
    <row r="45" spans="1:12" ht="16.5" customHeight="1">
      <c r="A45" s="49"/>
      <c r="B45" s="49"/>
      <c r="C45" s="7">
        <v>2018</v>
      </c>
      <c r="D45" s="8">
        <f t="shared" si="7"/>
        <v>85.8</v>
      </c>
      <c r="E45" s="20"/>
      <c r="F45" s="20"/>
      <c r="G45" s="20"/>
      <c r="H45" s="20"/>
      <c r="I45" s="8">
        <v>85.8</v>
      </c>
      <c r="J45" s="21"/>
      <c r="K45" s="49"/>
      <c r="L45" s="49"/>
    </row>
    <row r="46" spans="1:12" ht="16.5" customHeight="1">
      <c r="A46" s="49"/>
      <c r="B46" s="49"/>
      <c r="C46" s="7">
        <v>2019</v>
      </c>
      <c r="D46" s="8">
        <f t="shared" si="7"/>
        <v>96</v>
      </c>
      <c r="E46" s="20"/>
      <c r="F46" s="20"/>
      <c r="G46" s="20"/>
      <c r="H46" s="20"/>
      <c r="I46" s="8">
        <v>96</v>
      </c>
      <c r="J46" s="21"/>
      <c r="K46" s="49"/>
      <c r="L46" s="49"/>
    </row>
    <row r="47" spans="1:12" ht="16.5" customHeight="1">
      <c r="A47" s="49"/>
      <c r="B47" s="49"/>
      <c r="C47" s="7">
        <v>2020</v>
      </c>
      <c r="D47" s="8">
        <f t="shared" si="7"/>
        <v>96</v>
      </c>
      <c r="E47" s="20"/>
      <c r="F47" s="20"/>
      <c r="G47" s="20"/>
      <c r="H47" s="20"/>
      <c r="I47" s="8">
        <v>96</v>
      </c>
      <c r="J47" s="21"/>
      <c r="K47" s="49"/>
      <c r="L47" s="49"/>
    </row>
    <row r="48" spans="1:12" ht="16.5" customHeight="1">
      <c r="A48" s="49"/>
      <c r="B48" s="49"/>
      <c r="C48" s="11">
        <v>2021</v>
      </c>
      <c r="D48" s="8">
        <f t="shared" si="7"/>
        <v>96</v>
      </c>
      <c r="E48" s="20"/>
      <c r="F48" s="20"/>
      <c r="G48" s="20"/>
      <c r="H48" s="20"/>
      <c r="I48" s="8">
        <v>96</v>
      </c>
      <c r="J48" s="21"/>
      <c r="K48" s="49"/>
      <c r="L48" s="49"/>
    </row>
    <row r="49" spans="1:12" ht="16.5" customHeight="1">
      <c r="A49" s="49"/>
      <c r="B49" s="49"/>
      <c r="C49" s="11">
        <v>2022</v>
      </c>
      <c r="D49" s="8">
        <f t="shared" si="7"/>
        <v>96</v>
      </c>
      <c r="E49" s="20"/>
      <c r="F49" s="20"/>
      <c r="G49" s="20"/>
      <c r="H49" s="20"/>
      <c r="I49" s="8">
        <v>96</v>
      </c>
      <c r="J49" s="21"/>
      <c r="K49" s="49"/>
      <c r="L49" s="49"/>
    </row>
    <row r="50" spans="1:12" ht="16.5" customHeight="1">
      <c r="A50" s="49"/>
      <c r="B50" s="49"/>
      <c r="C50" s="11">
        <v>2023</v>
      </c>
      <c r="D50" s="8">
        <f t="shared" si="7"/>
        <v>96</v>
      </c>
      <c r="E50" s="20"/>
      <c r="F50" s="20"/>
      <c r="G50" s="20"/>
      <c r="H50" s="20"/>
      <c r="I50" s="8">
        <v>96</v>
      </c>
      <c r="J50" s="21"/>
      <c r="K50" s="49"/>
      <c r="L50" s="49"/>
    </row>
    <row r="51" spans="1:12" ht="16.5" customHeight="1">
      <c r="A51" s="49" t="s">
        <v>36</v>
      </c>
      <c r="B51" s="49" t="s">
        <v>37</v>
      </c>
      <c r="C51" s="7">
        <v>2017</v>
      </c>
      <c r="D51" s="8">
        <f t="shared" si="7"/>
        <v>99.6</v>
      </c>
      <c r="E51" s="20"/>
      <c r="F51" s="20"/>
      <c r="G51" s="20"/>
      <c r="H51" s="20"/>
      <c r="I51" s="8">
        <v>99.6</v>
      </c>
      <c r="J51" s="21"/>
      <c r="K51" s="49"/>
      <c r="L51" s="49"/>
    </row>
    <row r="52" spans="1:12" ht="16.5" customHeight="1">
      <c r="A52" s="49"/>
      <c r="B52" s="49"/>
      <c r="C52" s="7">
        <v>2018</v>
      </c>
      <c r="D52" s="8">
        <f t="shared" si="7"/>
        <v>99.6</v>
      </c>
      <c r="E52" s="20"/>
      <c r="F52" s="20"/>
      <c r="G52" s="20"/>
      <c r="H52" s="20"/>
      <c r="I52" s="8">
        <v>99.6</v>
      </c>
      <c r="J52" s="21"/>
      <c r="K52" s="49"/>
      <c r="L52" s="49"/>
    </row>
    <row r="53" spans="1:12" ht="16.5" customHeight="1">
      <c r="A53" s="49"/>
      <c r="B53" s="49"/>
      <c r="C53" s="7">
        <v>2019</v>
      </c>
      <c r="D53" s="8">
        <f t="shared" si="7"/>
        <v>300</v>
      </c>
      <c r="E53" s="20"/>
      <c r="F53" s="20"/>
      <c r="G53" s="20"/>
      <c r="H53" s="20"/>
      <c r="I53" s="8">
        <v>300</v>
      </c>
      <c r="J53" s="21"/>
      <c r="K53" s="49"/>
      <c r="L53" s="49"/>
    </row>
    <row r="54" spans="1:12" ht="16.5" customHeight="1">
      <c r="A54" s="49"/>
      <c r="B54" s="49"/>
      <c r="C54" s="7">
        <v>2020</v>
      </c>
      <c r="D54" s="8">
        <f t="shared" si="7"/>
        <v>497.3</v>
      </c>
      <c r="E54" s="20"/>
      <c r="F54" s="20"/>
      <c r="G54" s="20"/>
      <c r="H54" s="20"/>
      <c r="I54" s="8">
        <v>497.3</v>
      </c>
      <c r="J54" s="21"/>
      <c r="K54" s="49"/>
      <c r="L54" s="49"/>
    </row>
    <row r="55" spans="1:12" ht="16.5" customHeight="1">
      <c r="A55" s="49"/>
      <c r="B55" s="49"/>
      <c r="C55" s="11">
        <v>2021</v>
      </c>
      <c r="D55" s="8">
        <f t="shared" si="7"/>
        <v>498</v>
      </c>
      <c r="E55" s="20"/>
      <c r="F55" s="20"/>
      <c r="G55" s="20"/>
      <c r="H55" s="20"/>
      <c r="I55" s="8">
        <v>498</v>
      </c>
      <c r="J55" s="21"/>
      <c r="K55" s="49"/>
      <c r="L55" s="49"/>
    </row>
    <row r="56" spans="1:12" ht="16.5" customHeight="1">
      <c r="A56" s="49"/>
      <c r="B56" s="49"/>
      <c r="C56" s="11">
        <v>2022</v>
      </c>
      <c r="D56" s="8">
        <f t="shared" si="7"/>
        <v>197.75</v>
      </c>
      <c r="E56" s="20"/>
      <c r="F56" s="20"/>
      <c r="G56" s="20"/>
      <c r="H56" s="20"/>
      <c r="I56" s="8">
        <v>197.75</v>
      </c>
      <c r="J56" s="21"/>
      <c r="K56" s="49"/>
      <c r="L56" s="49"/>
    </row>
    <row r="57" spans="1:12" ht="16.5" customHeight="1">
      <c r="A57" s="49"/>
      <c r="B57" s="49"/>
      <c r="C57" s="11">
        <v>2023</v>
      </c>
      <c r="D57" s="8">
        <f t="shared" si="7"/>
        <v>197.75</v>
      </c>
      <c r="E57" s="20"/>
      <c r="F57" s="20"/>
      <c r="G57" s="20"/>
      <c r="H57" s="20"/>
      <c r="I57" s="8">
        <v>197.75</v>
      </c>
      <c r="J57" s="21"/>
      <c r="K57" s="49"/>
      <c r="L57" s="49"/>
    </row>
    <row r="58" spans="1:12" ht="16.5" customHeight="1">
      <c r="A58" s="49"/>
      <c r="B58" s="53" t="s">
        <v>38</v>
      </c>
      <c r="C58" s="22">
        <v>2017</v>
      </c>
      <c r="D58" s="23">
        <f aca="true" t="shared" si="8" ref="D58:D64">D44+D51</f>
        <v>185.39999999999998</v>
      </c>
      <c r="E58" s="16">
        <f aca="true" t="shared" si="9" ref="E58:E64">E44+E51</f>
        <v>0</v>
      </c>
      <c r="F58" s="16">
        <f aca="true" t="shared" si="10" ref="F58:F64">F44+F51</f>
        <v>0</v>
      </c>
      <c r="G58" s="16">
        <f aca="true" t="shared" si="11" ref="G58:G64">G44+G51</f>
        <v>0</v>
      </c>
      <c r="H58" s="16">
        <f aca="true" t="shared" si="12" ref="H58:H64">H44+H51</f>
        <v>0</v>
      </c>
      <c r="I58" s="23">
        <f aca="true" t="shared" si="13" ref="I58:I64">I44+I51</f>
        <v>185.39999999999998</v>
      </c>
      <c r="J58" s="24"/>
      <c r="K58" s="49"/>
      <c r="L58" s="49"/>
    </row>
    <row r="59" spans="1:12" ht="16.5" customHeight="1">
      <c r="A59" s="49"/>
      <c r="B59" s="53"/>
      <c r="C59" s="22">
        <v>2018</v>
      </c>
      <c r="D59" s="23">
        <f t="shared" si="8"/>
        <v>185.39999999999998</v>
      </c>
      <c r="E59" s="16">
        <f t="shared" si="9"/>
        <v>0</v>
      </c>
      <c r="F59" s="16">
        <f t="shared" si="10"/>
        <v>0</v>
      </c>
      <c r="G59" s="16">
        <f t="shared" si="11"/>
        <v>0</v>
      </c>
      <c r="H59" s="16">
        <f t="shared" si="12"/>
        <v>0</v>
      </c>
      <c r="I59" s="23">
        <f t="shared" si="13"/>
        <v>185.39999999999998</v>
      </c>
      <c r="J59" s="24"/>
      <c r="K59" s="49"/>
      <c r="L59" s="49"/>
    </row>
    <row r="60" spans="1:12" ht="16.5" customHeight="1">
      <c r="A60" s="49"/>
      <c r="B60" s="53"/>
      <c r="C60" s="22">
        <v>2019</v>
      </c>
      <c r="D60" s="23">
        <f t="shared" si="8"/>
        <v>396</v>
      </c>
      <c r="E60" s="16">
        <f t="shared" si="9"/>
        <v>0</v>
      </c>
      <c r="F60" s="16">
        <f t="shared" si="10"/>
        <v>0</v>
      </c>
      <c r="G60" s="16">
        <f t="shared" si="11"/>
        <v>0</v>
      </c>
      <c r="H60" s="16">
        <f t="shared" si="12"/>
        <v>0</v>
      </c>
      <c r="I60" s="23">
        <f t="shared" si="13"/>
        <v>396</v>
      </c>
      <c r="J60" s="24"/>
      <c r="K60" s="49"/>
      <c r="L60" s="49"/>
    </row>
    <row r="61" spans="1:12" ht="16.5" customHeight="1">
      <c r="A61" s="49"/>
      <c r="B61" s="53"/>
      <c r="C61" s="22">
        <v>2020</v>
      </c>
      <c r="D61" s="23">
        <f t="shared" si="8"/>
        <v>593.3</v>
      </c>
      <c r="E61" s="16">
        <f t="shared" si="9"/>
        <v>0</v>
      </c>
      <c r="F61" s="16">
        <f t="shared" si="10"/>
        <v>0</v>
      </c>
      <c r="G61" s="16">
        <f t="shared" si="11"/>
        <v>0</v>
      </c>
      <c r="H61" s="16">
        <f t="shared" si="12"/>
        <v>0</v>
      </c>
      <c r="I61" s="23">
        <f t="shared" si="13"/>
        <v>593.3</v>
      </c>
      <c r="J61" s="24"/>
      <c r="K61" s="49"/>
      <c r="L61" s="49"/>
    </row>
    <row r="62" spans="1:12" ht="16.5" customHeight="1">
      <c r="A62" s="49"/>
      <c r="B62" s="53"/>
      <c r="C62" s="22">
        <v>2021</v>
      </c>
      <c r="D62" s="23">
        <f t="shared" si="8"/>
        <v>594</v>
      </c>
      <c r="E62" s="16">
        <f t="shared" si="9"/>
        <v>0</v>
      </c>
      <c r="F62" s="16">
        <f t="shared" si="10"/>
        <v>0</v>
      </c>
      <c r="G62" s="16">
        <f t="shared" si="11"/>
        <v>0</v>
      </c>
      <c r="H62" s="16">
        <f t="shared" si="12"/>
        <v>0</v>
      </c>
      <c r="I62" s="23">
        <f t="shared" si="13"/>
        <v>594</v>
      </c>
      <c r="J62" s="24"/>
      <c r="K62" s="49"/>
      <c r="L62" s="49"/>
    </row>
    <row r="63" spans="1:12" ht="16.5" customHeight="1">
      <c r="A63" s="49"/>
      <c r="B63" s="53"/>
      <c r="C63" s="22">
        <v>2022</v>
      </c>
      <c r="D63" s="23">
        <f t="shared" si="8"/>
        <v>293.75</v>
      </c>
      <c r="E63" s="16">
        <f t="shared" si="9"/>
        <v>0</v>
      </c>
      <c r="F63" s="16">
        <f t="shared" si="10"/>
        <v>0</v>
      </c>
      <c r="G63" s="16">
        <f t="shared" si="11"/>
        <v>0</v>
      </c>
      <c r="H63" s="16">
        <f t="shared" si="12"/>
        <v>0</v>
      </c>
      <c r="I63" s="23">
        <f t="shared" si="13"/>
        <v>293.75</v>
      </c>
      <c r="J63" s="25"/>
      <c r="K63" s="49"/>
      <c r="L63" s="49"/>
    </row>
    <row r="64" spans="1:12" ht="16.5" customHeight="1">
      <c r="A64" s="49"/>
      <c r="B64" s="53"/>
      <c r="C64" s="22">
        <v>2023</v>
      </c>
      <c r="D64" s="23">
        <f t="shared" si="8"/>
        <v>293.75</v>
      </c>
      <c r="E64" s="16">
        <f t="shared" si="9"/>
        <v>0</v>
      </c>
      <c r="F64" s="16">
        <f t="shared" si="10"/>
        <v>0</v>
      </c>
      <c r="G64" s="16">
        <f t="shared" si="11"/>
        <v>0</v>
      </c>
      <c r="H64" s="16">
        <f t="shared" si="12"/>
        <v>0</v>
      </c>
      <c r="I64" s="23">
        <f t="shared" si="13"/>
        <v>293.75</v>
      </c>
      <c r="J64" s="25"/>
      <c r="K64" s="49"/>
      <c r="L64" s="49"/>
    </row>
    <row r="65" spans="1:12" ht="19.5" customHeight="1">
      <c r="A65" s="54" t="s">
        <v>39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9.5" customHeight="1">
      <c r="A66" s="22">
        <v>5</v>
      </c>
      <c r="B66" s="55" t="s">
        <v>40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6.5" customHeight="1">
      <c r="A67" s="49" t="s">
        <v>41</v>
      </c>
      <c r="B67" s="49" t="s">
        <v>42</v>
      </c>
      <c r="C67" s="7">
        <v>2017</v>
      </c>
      <c r="D67" s="8">
        <f aca="true" t="shared" si="14" ref="D67:D122">F67+I67+E67</f>
        <v>137.6556</v>
      </c>
      <c r="E67" s="20"/>
      <c r="F67" s="20"/>
      <c r="G67" s="20"/>
      <c r="H67" s="20"/>
      <c r="I67" s="8">
        <v>137.6556</v>
      </c>
      <c r="J67" s="21"/>
      <c r="K67" s="49" t="s">
        <v>26</v>
      </c>
      <c r="L67" s="49" t="s">
        <v>43</v>
      </c>
    </row>
    <row r="68" spans="1:12" ht="16.5" customHeight="1">
      <c r="A68" s="49"/>
      <c r="B68" s="49"/>
      <c r="C68" s="7">
        <v>2018</v>
      </c>
      <c r="D68" s="8">
        <f t="shared" si="14"/>
        <v>90.713</v>
      </c>
      <c r="E68" s="20"/>
      <c r="F68" s="20"/>
      <c r="G68" s="20"/>
      <c r="H68" s="20"/>
      <c r="I68" s="8">
        <v>90.713</v>
      </c>
      <c r="J68" s="21"/>
      <c r="K68" s="49"/>
      <c r="L68" s="49"/>
    </row>
    <row r="69" spans="1:12" ht="16.5" customHeight="1">
      <c r="A69" s="49"/>
      <c r="B69" s="49"/>
      <c r="C69" s="7">
        <v>2019</v>
      </c>
      <c r="D69" s="8">
        <f t="shared" si="14"/>
        <v>98.35</v>
      </c>
      <c r="E69" s="20"/>
      <c r="F69" s="20"/>
      <c r="G69" s="20"/>
      <c r="H69" s="20"/>
      <c r="I69" s="8">
        <v>98.35</v>
      </c>
      <c r="J69" s="21"/>
      <c r="K69" s="49"/>
      <c r="L69" s="49"/>
    </row>
    <row r="70" spans="1:12" ht="16.5" customHeight="1">
      <c r="A70" s="49"/>
      <c r="B70" s="49"/>
      <c r="C70" s="7">
        <v>2020</v>
      </c>
      <c r="D70" s="8">
        <f t="shared" si="14"/>
        <v>125.545</v>
      </c>
      <c r="E70" s="20"/>
      <c r="F70" s="20"/>
      <c r="G70" s="20"/>
      <c r="H70" s="20"/>
      <c r="I70" s="8">
        <v>125.545</v>
      </c>
      <c r="J70" s="21"/>
      <c r="K70" s="49"/>
      <c r="L70" s="49"/>
    </row>
    <row r="71" spans="1:12" ht="16.5" customHeight="1">
      <c r="A71" s="49"/>
      <c r="B71" s="49"/>
      <c r="C71" s="11">
        <v>2021</v>
      </c>
      <c r="D71" s="8">
        <f t="shared" si="14"/>
        <v>118</v>
      </c>
      <c r="E71" s="20"/>
      <c r="F71" s="20"/>
      <c r="G71" s="20"/>
      <c r="H71" s="20"/>
      <c r="I71" s="8">
        <v>118</v>
      </c>
      <c r="J71" s="21"/>
      <c r="K71" s="49"/>
      <c r="L71" s="49"/>
    </row>
    <row r="72" spans="1:12" ht="16.5" customHeight="1">
      <c r="A72" s="49"/>
      <c r="B72" s="49"/>
      <c r="C72" s="11">
        <v>2022</v>
      </c>
      <c r="D72" s="8">
        <f t="shared" si="14"/>
        <v>118</v>
      </c>
      <c r="E72" s="20"/>
      <c r="F72" s="20"/>
      <c r="G72" s="20"/>
      <c r="H72" s="20"/>
      <c r="I72" s="8">
        <v>118</v>
      </c>
      <c r="J72" s="21"/>
      <c r="K72" s="49"/>
      <c r="L72" s="49"/>
    </row>
    <row r="73" spans="1:12" ht="16.5" customHeight="1">
      <c r="A73" s="49"/>
      <c r="B73" s="49"/>
      <c r="C73" s="11">
        <v>2023</v>
      </c>
      <c r="D73" s="8">
        <f t="shared" si="14"/>
        <v>118</v>
      </c>
      <c r="E73" s="20"/>
      <c r="F73" s="20"/>
      <c r="G73" s="20"/>
      <c r="H73" s="20"/>
      <c r="I73" s="8">
        <v>118</v>
      </c>
      <c r="J73" s="21"/>
      <c r="K73" s="49"/>
      <c r="L73" s="49"/>
    </row>
    <row r="74" spans="1:12" ht="16.5" customHeight="1">
      <c r="A74" s="49"/>
      <c r="B74" s="49"/>
      <c r="C74" s="7">
        <v>2017</v>
      </c>
      <c r="D74" s="8">
        <f t="shared" si="14"/>
        <v>48.6</v>
      </c>
      <c r="E74" s="20"/>
      <c r="F74" s="20"/>
      <c r="G74" s="20"/>
      <c r="H74" s="20"/>
      <c r="I74" s="8">
        <v>48.6</v>
      </c>
      <c r="J74" s="21"/>
      <c r="K74" s="49" t="s">
        <v>23</v>
      </c>
      <c r="L74" s="49"/>
    </row>
    <row r="75" spans="1:12" ht="16.5" customHeight="1">
      <c r="A75" s="49"/>
      <c r="B75" s="49"/>
      <c r="C75" s="7">
        <v>2018</v>
      </c>
      <c r="D75" s="8">
        <f t="shared" si="14"/>
        <v>129.2</v>
      </c>
      <c r="E75" s="20"/>
      <c r="F75" s="20"/>
      <c r="G75" s="20"/>
      <c r="H75" s="20"/>
      <c r="I75" s="10">
        <v>129.2</v>
      </c>
      <c r="J75" s="21"/>
      <c r="K75" s="49"/>
      <c r="L75" s="49"/>
    </row>
    <row r="76" spans="1:12" ht="16.5" customHeight="1">
      <c r="A76" s="49"/>
      <c r="B76" s="49"/>
      <c r="C76" s="7">
        <v>2019</v>
      </c>
      <c r="D76" s="8">
        <f t="shared" si="14"/>
        <v>74.2</v>
      </c>
      <c r="E76" s="20"/>
      <c r="F76" s="20"/>
      <c r="G76" s="20"/>
      <c r="H76" s="20"/>
      <c r="I76" s="8">
        <v>74.2</v>
      </c>
      <c r="J76" s="21"/>
      <c r="K76" s="49"/>
      <c r="L76" s="49"/>
    </row>
    <row r="77" spans="1:12" ht="16.5" customHeight="1">
      <c r="A77" s="49"/>
      <c r="B77" s="49"/>
      <c r="C77" s="7">
        <v>2020</v>
      </c>
      <c r="D77" s="8">
        <f t="shared" si="14"/>
        <v>28.2</v>
      </c>
      <c r="E77" s="20"/>
      <c r="F77" s="20"/>
      <c r="G77" s="20"/>
      <c r="H77" s="20"/>
      <c r="I77" s="8">
        <v>28.2</v>
      </c>
      <c r="J77" s="21"/>
      <c r="K77" s="49"/>
      <c r="L77" s="49"/>
    </row>
    <row r="78" spans="1:12" ht="16.5" customHeight="1">
      <c r="A78" s="49"/>
      <c r="B78" s="49"/>
      <c r="C78" s="11">
        <v>2021</v>
      </c>
      <c r="D78" s="8">
        <f t="shared" si="14"/>
        <v>135.55</v>
      </c>
      <c r="E78" s="20"/>
      <c r="F78" s="20"/>
      <c r="G78" s="20"/>
      <c r="H78" s="20"/>
      <c r="I78" s="8">
        <v>135.55</v>
      </c>
      <c r="J78" s="21"/>
      <c r="K78" s="49"/>
      <c r="L78" s="49"/>
    </row>
    <row r="79" spans="1:12" ht="16.5" customHeight="1">
      <c r="A79" s="49"/>
      <c r="B79" s="49"/>
      <c r="C79" s="11">
        <v>2022</v>
      </c>
      <c r="D79" s="8">
        <f t="shared" si="14"/>
        <v>135.55</v>
      </c>
      <c r="E79" s="20"/>
      <c r="F79" s="20"/>
      <c r="G79" s="20"/>
      <c r="H79" s="20"/>
      <c r="I79" s="20">
        <v>135.55</v>
      </c>
      <c r="J79" s="20"/>
      <c r="K79" s="49"/>
      <c r="L79" s="49"/>
    </row>
    <row r="80" spans="1:12" ht="16.5" customHeight="1">
      <c r="A80" s="49"/>
      <c r="B80" s="49"/>
      <c r="C80" s="11">
        <v>2023</v>
      </c>
      <c r="D80" s="8">
        <f t="shared" si="14"/>
        <v>135.55</v>
      </c>
      <c r="E80" s="20"/>
      <c r="F80" s="20"/>
      <c r="G80" s="20"/>
      <c r="H80" s="20"/>
      <c r="I80" s="20">
        <v>135.55</v>
      </c>
      <c r="J80" s="20"/>
      <c r="K80" s="49"/>
      <c r="L80" s="49"/>
    </row>
    <row r="81" spans="1:12" ht="16.5" customHeight="1">
      <c r="A81" s="49"/>
      <c r="B81" s="49"/>
      <c r="C81" s="7">
        <v>2017</v>
      </c>
      <c r="D81" s="8">
        <f t="shared" si="14"/>
        <v>57.399</v>
      </c>
      <c r="E81" s="20"/>
      <c r="F81" s="20"/>
      <c r="G81" s="20"/>
      <c r="H81" s="20"/>
      <c r="I81" s="8">
        <v>57.399</v>
      </c>
      <c r="J81" s="21"/>
      <c r="K81" s="49" t="s">
        <v>44</v>
      </c>
      <c r="L81" s="49"/>
    </row>
    <row r="82" spans="1:12" ht="16.5" customHeight="1">
      <c r="A82" s="49"/>
      <c r="B82" s="49"/>
      <c r="C82" s="7">
        <v>2018</v>
      </c>
      <c r="D82" s="8">
        <f t="shared" si="14"/>
        <v>61.524</v>
      </c>
      <c r="E82" s="20"/>
      <c r="F82" s="20"/>
      <c r="G82" s="20"/>
      <c r="H82" s="20"/>
      <c r="I82" s="8">
        <v>61.524</v>
      </c>
      <c r="J82" s="21"/>
      <c r="K82" s="49"/>
      <c r="L82" s="49"/>
    </row>
    <row r="83" spans="1:12" ht="16.5" customHeight="1">
      <c r="A83" s="49"/>
      <c r="B83" s="49"/>
      <c r="C83" s="7">
        <v>2019</v>
      </c>
      <c r="D83" s="8">
        <f t="shared" si="14"/>
        <v>90.464</v>
      </c>
      <c r="E83" s="20"/>
      <c r="F83" s="20"/>
      <c r="G83" s="20"/>
      <c r="H83" s="20"/>
      <c r="I83" s="8">
        <v>90.464</v>
      </c>
      <c r="J83" s="21"/>
      <c r="K83" s="49"/>
      <c r="L83" s="49"/>
    </row>
    <row r="84" spans="1:12" ht="16.5" customHeight="1">
      <c r="A84" s="49"/>
      <c r="B84" s="49"/>
      <c r="C84" s="7">
        <v>2020</v>
      </c>
      <c r="D84" s="8">
        <f t="shared" si="14"/>
        <v>173.0934</v>
      </c>
      <c r="E84" s="20"/>
      <c r="F84" s="20"/>
      <c r="G84" s="20"/>
      <c r="H84" s="20"/>
      <c r="I84" s="8">
        <v>173.0934</v>
      </c>
      <c r="J84" s="21"/>
      <c r="K84" s="49"/>
      <c r="L84" s="49"/>
    </row>
    <row r="85" spans="1:12" ht="16.5" customHeight="1">
      <c r="A85" s="49"/>
      <c r="B85" s="49"/>
      <c r="C85" s="11">
        <v>2021</v>
      </c>
      <c r="D85" s="8">
        <f t="shared" si="14"/>
        <v>200.2</v>
      </c>
      <c r="E85" s="20"/>
      <c r="F85" s="20"/>
      <c r="G85" s="20"/>
      <c r="H85" s="20"/>
      <c r="I85" s="8">
        <v>200.2</v>
      </c>
      <c r="J85" s="21"/>
      <c r="K85" s="49"/>
      <c r="L85" s="49"/>
    </row>
    <row r="86" spans="1:12" ht="16.5" customHeight="1">
      <c r="A86" s="49"/>
      <c r="B86" s="49"/>
      <c r="C86" s="11">
        <v>2022</v>
      </c>
      <c r="D86" s="8">
        <f t="shared" si="14"/>
        <v>141.8</v>
      </c>
      <c r="E86" s="20"/>
      <c r="F86" s="20"/>
      <c r="G86" s="20"/>
      <c r="H86" s="20"/>
      <c r="I86" s="8">
        <v>141.8</v>
      </c>
      <c r="J86" s="26"/>
      <c r="K86" s="49"/>
      <c r="L86" s="49"/>
    </row>
    <row r="87" spans="1:12" ht="16.5" customHeight="1">
      <c r="A87" s="49"/>
      <c r="B87" s="49"/>
      <c r="C87" s="11">
        <v>2023</v>
      </c>
      <c r="D87" s="8">
        <f t="shared" si="14"/>
        <v>141.8</v>
      </c>
      <c r="E87" s="20"/>
      <c r="F87" s="20"/>
      <c r="G87" s="20"/>
      <c r="H87" s="20"/>
      <c r="I87" s="8">
        <v>141.8</v>
      </c>
      <c r="J87" s="26"/>
      <c r="K87" s="49"/>
      <c r="L87" s="49"/>
    </row>
    <row r="88" spans="1:12" ht="16.5" customHeight="1">
      <c r="A88" s="49"/>
      <c r="B88" s="49"/>
      <c r="C88" s="7">
        <v>2017</v>
      </c>
      <c r="D88" s="8">
        <f t="shared" si="14"/>
        <v>11.69</v>
      </c>
      <c r="E88" s="20"/>
      <c r="F88" s="20"/>
      <c r="G88" s="20"/>
      <c r="H88" s="20"/>
      <c r="I88" s="8">
        <v>11.69</v>
      </c>
      <c r="J88" s="21"/>
      <c r="K88" s="49" t="s">
        <v>45</v>
      </c>
      <c r="L88" s="49"/>
    </row>
    <row r="89" spans="1:12" ht="16.5" customHeight="1">
      <c r="A89" s="49"/>
      <c r="B89" s="49"/>
      <c r="C89" s="7">
        <v>2018</v>
      </c>
      <c r="D89" s="8">
        <f t="shared" si="14"/>
        <v>4.4</v>
      </c>
      <c r="E89" s="20"/>
      <c r="F89" s="20"/>
      <c r="G89" s="20"/>
      <c r="H89" s="20"/>
      <c r="I89" s="8">
        <v>4.4</v>
      </c>
      <c r="J89" s="21"/>
      <c r="K89" s="49"/>
      <c r="L89" s="49"/>
    </row>
    <row r="90" spans="1:12" ht="16.5" customHeight="1">
      <c r="A90" s="49"/>
      <c r="B90" s="49"/>
      <c r="C90" s="7">
        <v>2019</v>
      </c>
      <c r="D90" s="8">
        <f t="shared" si="14"/>
        <v>16.5</v>
      </c>
      <c r="E90" s="20"/>
      <c r="F90" s="20"/>
      <c r="G90" s="20"/>
      <c r="H90" s="20"/>
      <c r="I90" s="8">
        <v>16.5</v>
      </c>
      <c r="J90" s="21"/>
      <c r="K90" s="49"/>
      <c r="L90" s="49"/>
    </row>
    <row r="91" spans="1:12" ht="16.5" customHeight="1">
      <c r="A91" s="49"/>
      <c r="B91" s="49"/>
      <c r="C91" s="7">
        <v>2020</v>
      </c>
      <c r="D91" s="8">
        <f t="shared" si="14"/>
        <v>9.35</v>
      </c>
      <c r="E91" s="20"/>
      <c r="F91" s="20"/>
      <c r="G91" s="20"/>
      <c r="H91" s="20"/>
      <c r="I91" s="8">
        <v>9.35</v>
      </c>
      <c r="J91" s="21"/>
      <c r="K91" s="49"/>
      <c r="L91" s="49"/>
    </row>
    <row r="92" spans="1:12" ht="16.5" customHeight="1">
      <c r="A92" s="49"/>
      <c r="B92" s="49"/>
      <c r="C92" s="11">
        <v>2021</v>
      </c>
      <c r="D92" s="8">
        <f t="shared" si="14"/>
        <v>11.1</v>
      </c>
      <c r="E92" s="20"/>
      <c r="F92" s="20"/>
      <c r="G92" s="20"/>
      <c r="H92" s="20"/>
      <c r="I92" s="8">
        <v>11.1</v>
      </c>
      <c r="J92" s="21"/>
      <c r="K92" s="49"/>
      <c r="L92" s="49"/>
    </row>
    <row r="93" spans="1:12" ht="16.5" customHeight="1">
      <c r="A93" s="49"/>
      <c r="B93" s="49"/>
      <c r="C93" s="11">
        <v>2022</v>
      </c>
      <c r="D93" s="8">
        <f t="shared" si="14"/>
        <v>11.1</v>
      </c>
      <c r="E93" s="20"/>
      <c r="F93" s="20"/>
      <c r="G93" s="20"/>
      <c r="H93" s="20"/>
      <c r="I93" s="8">
        <v>11.1</v>
      </c>
      <c r="J93" s="21"/>
      <c r="K93" s="49"/>
      <c r="L93" s="49"/>
    </row>
    <row r="94" spans="1:12" ht="16.5" customHeight="1">
      <c r="A94" s="49"/>
      <c r="B94" s="49"/>
      <c r="C94" s="11">
        <v>2023</v>
      </c>
      <c r="D94" s="8">
        <f t="shared" si="14"/>
        <v>11.1</v>
      </c>
      <c r="E94" s="20"/>
      <c r="F94" s="20"/>
      <c r="G94" s="20"/>
      <c r="H94" s="20"/>
      <c r="I94" s="8">
        <v>11.1</v>
      </c>
      <c r="J94" s="21"/>
      <c r="K94" s="49"/>
      <c r="L94" s="49"/>
    </row>
    <row r="95" spans="1:12" ht="16.5" customHeight="1">
      <c r="A95" s="49" t="s">
        <v>46</v>
      </c>
      <c r="B95" s="49" t="s">
        <v>47</v>
      </c>
      <c r="C95" s="7">
        <v>2017</v>
      </c>
      <c r="D95" s="8">
        <f t="shared" si="14"/>
        <v>27.395</v>
      </c>
      <c r="E95" s="20"/>
      <c r="F95" s="20"/>
      <c r="G95" s="20"/>
      <c r="H95" s="20"/>
      <c r="I95" s="8">
        <v>27.395</v>
      </c>
      <c r="J95" s="21"/>
      <c r="K95" s="49" t="s">
        <v>26</v>
      </c>
      <c r="L95" s="49"/>
    </row>
    <row r="96" spans="1:12" ht="16.5" customHeight="1">
      <c r="A96" s="49"/>
      <c r="B96" s="49"/>
      <c r="C96" s="7">
        <v>2018</v>
      </c>
      <c r="D96" s="8">
        <f t="shared" si="14"/>
        <v>27.395</v>
      </c>
      <c r="E96" s="20"/>
      <c r="F96" s="20"/>
      <c r="G96" s="20"/>
      <c r="H96" s="20"/>
      <c r="I96" s="8">
        <v>27.395</v>
      </c>
      <c r="J96" s="21"/>
      <c r="K96" s="49"/>
      <c r="L96" s="49"/>
    </row>
    <row r="97" spans="1:12" ht="16.5" customHeight="1">
      <c r="A97" s="49"/>
      <c r="B97" s="49"/>
      <c r="C97" s="7">
        <v>2019</v>
      </c>
      <c r="D97" s="8">
        <f t="shared" si="14"/>
        <v>29.845</v>
      </c>
      <c r="E97" s="20"/>
      <c r="F97" s="20"/>
      <c r="G97" s="20"/>
      <c r="H97" s="20"/>
      <c r="I97" s="8">
        <v>29.845</v>
      </c>
      <c r="J97" s="21"/>
      <c r="K97" s="49"/>
      <c r="L97" s="49"/>
    </row>
    <row r="98" spans="1:12" ht="16.5" customHeight="1">
      <c r="A98" s="49"/>
      <c r="B98" s="49"/>
      <c r="C98" s="7">
        <v>2020</v>
      </c>
      <c r="D98" s="8">
        <f t="shared" si="14"/>
        <v>29.845</v>
      </c>
      <c r="E98" s="20"/>
      <c r="F98" s="20"/>
      <c r="G98" s="20"/>
      <c r="H98" s="20"/>
      <c r="I98" s="8">
        <v>29.845</v>
      </c>
      <c r="J98" s="21"/>
      <c r="K98" s="49"/>
      <c r="L98" s="49"/>
    </row>
    <row r="99" spans="1:12" ht="16.5" customHeight="1">
      <c r="A99" s="49"/>
      <c r="B99" s="49"/>
      <c r="C99" s="11">
        <v>2021</v>
      </c>
      <c r="D99" s="8">
        <f t="shared" si="14"/>
        <v>32</v>
      </c>
      <c r="E99" s="20"/>
      <c r="F99" s="20"/>
      <c r="G99" s="20"/>
      <c r="H99" s="20"/>
      <c r="I99" s="8">
        <v>32</v>
      </c>
      <c r="J99" s="21"/>
      <c r="K99" s="49"/>
      <c r="L99" s="49"/>
    </row>
    <row r="100" spans="1:12" ht="16.5" customHeight="1">
      <c r="A100" s="49"/>
      <c r="B100" s="49"/>
      <c r="C100" s="11">
        <v>2022</v>
      </c>
      <c r="D100" s="8">
        <f t="shared" si="14"/>
        <v>32</v>
      </c>
      <c r="E100" s="20"/>
      <c r="F100" s="20"/>
      <c r="G100" s="20"/>
      <c r="H100" s="20"/>
      <c r="I100" s="8">
        <v>32</v>
      </c>
      <c r="J100" s="21"/>
      <c r="K100" s="49"/>
      <c r="L100" s="49"/>
    </row>
    <row r="101" spans="1:12" ht="16.5" customHeight="1">
      <c r="A101" s="49"/>
      <c r="B101" s="49"/>
      <c r="C101" s="11">
        <v>2023</v>
      </c>
      <c r="D101" s="8">
        <f t="shared" si="14"/>
        <v>32</v>
      </c>
      <c r="E101" s="20"/>
      <c r="F101" s="20"/>
      <c r="G101" s="20"/>
      <c r="H101" s="20"/>
      <c r="I101" s="8">
        <v>32</v>
      </c>
      <c r="J101" s="21"/>
      <c r="K101" s="49"/>
      <c r="L101" s="49"/>
    </row>
    <row r="102" spans="1:12" ht="16.5" customHeight="1">
      <c r="A102" s="49"/>
      <c r="B102" s="49"/>
      <c r="C102" s="7">
        <v>2017</v>
      </c>
      <c r="D102" s="8">
        <f t="shared" si="14"/>
        <v>7.45</v>
      </c>
      <c r="E102" s="20"/>
      <c r="F102" s="20"/>
      <c r="G102" s="20"/>
      <c r="H102" s="20"/>
      <c r="I102" s="8">
        <v>7.45</v>
      </c>
      <c r="J102" s="21"/>
      <c r="K102" s="49" t="s">
        <v>23</v>
      </c>
      <c r="L102" s="49"/>
    </row>
    <row r="103" spans="1:12" ht="16.5" customHeight="1">
      <c r="A103" s="49"/>
      <c r="B103" s="49"/>
      <c r="C103" s="7">
        <v>2018</v>
      </c>
      <c r="D103" s="8">
        <f t="shared" si="14"/>
        <v>7.45</v>
      </c>
      <c r="E103" s="20"/>
      <c r="F103" s="20"/>
      <c r="G103" s="20"/>
      <c r="H103" s="20"/>
      <c r="I103" s="10">
        <v>7.45</v>
      </c>
      <c r="J103" s="21"/>
      <c r="K103" s="49"/>
      <c r="L103" s="49"/>
    </row>
    <row r="104" spans="1:12" ht="16.5" customHeight="1">
      <c r="A104" s="49"/>
      <c r="B104" s="49"/>
      <c r="C104" s="7">
        <v>2019</v>
      </c>
      <c r="D104" s="8">
        <f t="shared" si="14"/>
        <v>7.45</v>
      </c>
      <c r="E104" s="20"/>
      <c r="F104" s="20"/>
      <c r="G104" s="20"/>
      <c r="H104" s="20"/>
      <c r="I104" s="8">
        <v>7.45</v>
      </c>
      <c r="J104" s="21"/>
      <c r="K104" s="49"/>
      <c r="L104" s="49"/>
    </row>
    <row r="105" spans="1:12" ht="16.5" customHeight="1">
      <c r="A105" s="49"/>
      <c r="B105" s="49"/>
      <c r="C105" s="7">
        <v>2020</v>
      </c>
      <c r="D105" s="8">
        <f t="shared" si="14"/>
        <v>7.45</v>
      </c>
      <c r="E105" s="20"/>
      <c r="F105" s="20"/>
      <c r="G105" s="20"/>
      <c r="H105" s="20"/>
      <c r="I105" s="8">
        <v>7.45</v>
      </c>
      <c r="J105" s="21"/>
      <c r="K105" s="49"/>
      <c r="L105" s="49"/>
    </row>
    <row r="106" spans="1:12" ht="16.5" customHeight="1">
      <c r="A106" s="49"/>
      <c r="B106" s="49"/>
      <c r="C106" s="11">
        <v>2021</v>
      </c>
      <c r="D106" s="8">
        <f t="shared" si="14"/>
        <v>7.45</v>
      </c>
      <c r="E106" s="20"/>
      <c r="F106" s="20"/>
      <c r="G106" s="20"/>
      <c r="H106" s="20"/>
      <c r="I106" s="8">
        <v>7.45</v>
      </c>
      <c r="J106" s="21"/>
      <c r="K106" s="49"/>
      <c r="L106" s="49"/>
    </row>
    <row r="107" spans="1:12" ht="16.5" customHeight="1">
      <c r="A107" s="49"/>
      <c r="B107" s="49"/>
      <c r="C107" s="11">
        <v>2022</v>
      </c>
      <c r="D107" s="8">
        <f t="shared" si="14"/>
        <v>7.45</v>
      </c>
      <c r="E107" s="20"/>
      <c r="F107" s="20"/>
      <c r="G107" s="20"/>
      <c r="H107" s="20"/>
      <c r="I107" s="8">
        <v>7.45</v>
      </c>
      <c r="J107" s="21"/>
      <c r="K107" s="49"/>
      <c r="L107" s="49"/>
    </row>
    <row r="108" spans="1:12" ht="16.5" customHeight="1">
      <c r="A108" s="49"/>
      <c r="B108" s="49"/>
      <c r="C108" s="11">
        <v>2023</v>
      </c>
      <c r="D108" s="8">
        <f t="shared" si="14"/>
        <v>7.45</v>
      </c>
      <c r="E108" s="20"/>
      <c r="F108" s="20"/>
      <c r="G108" s="20"/>
      <c r="H108" s="20"/>
      <c r="I108" s="8">
        <v>7.45</v>
      </c>
      <c r="J108" s="21"/>
      <c r="K108" s="49"/>
      <c r="L108" s="49"/>
    </row>
    <row r="109" spans="1:12" ht="16.5" customHeight="1">
      <c r="A109" s="49"/>
      <c r="B109" s="49"/>
      <c r="C109" s="7">
        <v>2017</v>
      </c>
      <c r="D109" s="8">
        <f t="shared" si="14"/>
        <v>15.08</v>
      </c>
      <c r="E109" s="20"/>
      <c r="F109" s="20"/>
      <c r="G109" s="20"/>
      <c r="H109" s="20"/>
      <c r="I109" s="8">
        <v>15.08</v>
      </c>
      <c r="J109" s="21"/>
      <c r="K109" s="56" t="s">
        <v>44</v>
      </c>
      <c r="L109" s="49"/>
    </row>
    <row r="110" spans="1:12" ht="16.5" customHeight="1">
      <c r="A110" s="49"/>
      <c r="B110" s="49"/>
      <c r="C110" s="7">
        <v>2018</v>
      </c>
      <c r="D110" s="8">
        <f t="shared" si="14"/>
        <v>14.989</v>
      </c>
      <c r="E110" s="20"/>
      <c r="F110" s="20"/>
      <c r="G110" s="20"/>
      <c r="H110" s="20"/>
      <c r="I110" s="8">
        <v>14.989</v>
      </c>
      <c r="J110" s="21"/>
      <c r="K110" s="56"/>
      <c r="L110" s="49"/>
    </row>
    <row r="111" spans="1:12" ht="16.5" customHeight="1">
      <c r="A111" s="49"/>
      <c r="B111" s="49"/>
      <c r="C111" s="7">
        <v>2019</v>
      </c>
      <c r="D111" s="8">
        <f t="shared" si="14"/>
        <v>9.55</v>
      </c>
      <c r="E111" s="20"/>
      <c r="F111" s="20"/>
      <c r="G111" s="20"/>
      <c r="H111" s="20"/>
      <c r="I111" s="8">
        <v>9.55</v>
      </c>
      <c r="J111" s="21"/>
      <c r="K111" s="56"/>
      <c r="L111" s="49"/>
    </row>
    <row r="112" spans="1:12" ht="16.5" customHeight="1">
      <c r="A112" s="49"/>
      <c r="B112" s="49"/>
      <c r="C112" s="7">
        <v>2020</v>
      </c>
      <c r="D112" s="8">
        <f t="shared" si="14"/>
        <v>7.27</v>
      </c>
      <c r="E112" s="20"/>
      <c r="F112" s="20"/>
      <c r="G112" s="20"/>
      <c r="H112" s="20"/>
      <c r="I112" s="8">
        <v>7.27</v>
      </c>
      <c r="J112" s="21"/>
      <c r="K112" s="56"/>
      <c r="L112" s="49"/>
    </row>
    <row r="113" spans="1:12" ht="16.5" customHeight="1">
      <c r="A113" s="49"/>
      <c r="B113" s="49"/>
      <c r="C113" s="11">
        <v>2021</v>
      </c>
      <c r="D113" s="8">
        <f t="shared" si="14"/>
        <v>16.6</v>
      </c>
      <c r="E113" s="20"/>
      <c r="F113" s="20"/>
      <c r="G113" s="20"/>
      <c r="H113" s="20"/>
      <c r="I113" s="8">
        <v>16.6</v>
      </c>
      <c r="J113" s="21"/>
      <c r="K113" s="56"/>
      <c r="L113" s="49"/>
    </row>
    <row r="114" spans="1:12" ht="16.5" customHeight="1">
      <c r="A114" s="49"/>
      <c r="B114" s="49"/>
      <c r="C114" s="11">
        <v>2022</v>
      </c>
      <c r="D114" s="8">
        <f t="shared" si="14"/>
        <v>8</v>
      </c>
      <c r="E114" s="20"/>
      <c r="F114" s="20"/>
      <c r="G114" s="20"/>
      <c r="H114" s="20"/>
      <c r="I114" s="8">
        <v>8</v>
      </c>
      <c r="J114" s="21"/>
      <c r="K114" s="56"/>
      <c r="L114" s="49"/>
    </row>
    <row r="115" spans="1:12" ht="16.5" customHeight="1">
      <c r="A115" s="49"/>
      <c r="B115" s="49"/>
      <c r="C115" s="11">
        <v>2023</v>
      </c>
      <c r="D115" s="8">
        <f t="shared" si="14"/>
        <v>8</v>
      </c>
      <c r="E115" s="20"/>
      <c r="F115" s="20"/>
      <c r="G115" s="20"/>
      <c r="H115" s="20"/>
      <c r="I115" s="8">
        <v>8</v>
      </c>
      <c r="J115" s="21"/>
      <c r="K115" s="56"/>
      <c r="L115" s="49"/>
    </row>
    <row r="116" spans="1:12" ht="16.5" customHeight="1">
      <c r="A116" s="49"/>
      <c r="B116" s="49"/>
      <c r="C116" s="7">
        <v>2017</v>
      </c>
      <c r="D116" s="8">
        <f t="shared" si="14"/>
        <v>1.98</v>
      </c>
      <c r="E116" s="20"/>
      <c r="F116" s="20"/>
      <c r="G116" s="20"/>
      <c r="H116" s="20"/>
      <c r="I116" s="8">
        <v>1.98</v>
      </c>
      <c r="J116" s="21"/>
      <c r="K116" s="49" t="s">
        <v>45</v>
      </c>
      <c r="L116" s="49"/>
    </row>
    <row r="117" spans="1:12" ht="16.5" customHeight="1">
      <c r="A117" s="49"/>
      <c r="B117" s="49"/>
      <c r="C117" s="7">
        <v>2018</v>
      </c>
      <c r="D117" s="8">
        <f t="shared" si="14"/>
        <v>1.98</v>
      </c>
      <c r="E117" s="20"/>
      <c r="F117" s="20"/>
      <c r="G117" s="20"/>
      <c r="H117" s="20"/>
      <c r="I117" s="8">
        <v>1.98</v>
      </c>
      <c r="J117" s="21"/>
      <c r="K117" s="49"/>
      <c r="L117" s="49"/>
    </row>
    <row r="118" spans="1:12" ht="16.5" customHeight="1">
      <c r="A118" s="49"/>
      <c r="B118" s="49"/>
      <c r="C118" s="7">
        <v>2019</v>
      </c>
      <c r="D118" s="8">
        <f t="shared" si="14"/>
        <v>1.98</v>
      </c>
      <c r="E118" s="20"/>
      <c r="F118" s="20"/>
      <c r="G118" s="20"/>
      <c r="H118" s="20"/>
      <c r="I118" s="8">
        <v>1.98</v>
      </c>
      <c r="J118" s="21"/>
      <c r="K118" s="49"/>
      <c r="L118" s="49"/>
    </row>
    <row r="119" spans="1:12" ht="16.5" customHeight="1">
      <c r="A119" s="49"/>
      <c r="B119" s="49"/>
      <c r="C119" s="7">
        <v>2020</v>
      </c>
      <c r="D119" s="8">
        <f t="shared" si="14"/>
        <v>1.98</v>
      </c>
      <c r="E119" s="20"/>
      <c r="F119" s="20"/>
      <c r="G119" s="20"/>
      <c r="H119" s="20"/>
      <c r="I119" s="8">
        <v>1.98</v>
      </c>
      <c r="J119" s="21"/>
      <c r="K119" s="49"/>
      <c r="L119" s="49"/>
    </row>
    <row r="120" spans="1:12" ht="16.5" customHeight="1">
      <c r="A120" s="49"/>
      <c r="B120" s="49"/>
      <c r="C120" s="11">
        <v>2021</v>
      </c>
      <c r="D120" s="8">
        <f t="shared" si="14"/>
        <v>2</v>
      </c>
      <c r="E120" s="20"/>
      <c r="F120" s="20"/>
      <c r="G120" s="20"/>
      <c r="H120" s="20"/>
      <c r="I120" s="8">
        <v>2</v>
      </c>
      <c r="J120" s="21"/>
      <c r="K120" s="49"/>
      <c r="L120" s="49"/>
    </row>
    <row r="121" spans="1:12" ht="16.5" customHeight="1">
      <c r="A121" s="49"/>
      <c r="B121" s="49"/>
      <c r="C121" s="11">
        <v>2022</v>
      </c>
      <c r="D121" s="8">
        <f t="shared" si="14"/>
        <v>2</v>
      </c>
      <c r="E121" s="20"/>
      <c r="F121" s="20"/>
      <c r="G121" s="20"/>
      <c r="H121" s="20"/>
      <c r="I121" s="8">
        <v>2</v>
      </c>
      <c r="J121" s="21"/>
      <c r="K121" s="49"/>
      <c r="L121" s="49"/>
    </row>
    <row r="122" spans="1:12" ht="16.5" customHeight="1">
      <c r="A122" s="49"/>
      <c r="B122" s="49"/>
      <c r="C122" s="11">
        <v>2023</v>
      </c>
      <c r="D122" s="8">
        <f t="shared" si="14"/>
        <v>2</v>
      </c>
      <c r="E122" s="20"/>
      <c r="F122" s="20"/>
      <c r="G122" s="20"/>
      <c r="H122" s="20"/>
      <c r="I122" s="8">
        <v>2</v>
      </c>
      <c r="J122" s="21"/>
      <c r="K122" s="49"/>
      <c r="L122" s="49"/>
    </row>
    <row r="123" spans="1:12" ht="16.5" customHeight="1">
      <c r="A123" s="56"/>
      <c r="B123" s="53" t="s">
        <v>48</v>
      </c>
      <c r="C123" s="22">
        <v>2017</v>
      </c>
      <c r="D123" s="23">
        <f aca="true" t="shared" si="15" ref="D123:D129">D67+D74+D81+D88+D95+D102+D109+D116</f>
        <v>307.2496</v>
      </c>
      <c r="E123" s="27">
        <f>E67+E74+E81+E88+E95+E102+E109+E116</f>
        <v>0</v>
      </c>
      <c r="F123" s="27">
        <f>F67+F74+F81+F88+F95+F102+F109+F116</f>
        <v>0</v>
      </c>
      <c r="G123" s="27">
        <f>G67+G74+G81+G88+G95+G102+G109+G116</f>
        <v>0</v>
      </c>
      <c r="H123" s="27">
        <f>H67+H74+H81+H88+H95+H102+H109+H116</f>
        <v>0</v>
      </c>
      <c r="I123" s="23">
        <f aca="true" t="shared" si="16" ref="I123:I129">I67+I74+I81+I88+I95+I102+I109+I116</f>
        <v>307.2496</v>
      </c>
      <c r="J123" s="21"/>
      <c r="K123" s="49"/>
      <c r="L123" s="49"/>
    </row>
    <row r="124" spans="1:12" ht="16.5" customHeight="1">
      <c r="A124" s="56"/>
      <c r="B124" s="53"/>
      <c r="C124" s="22">
        <v>2018</v>
      </c>
      <c r="D124" s="23">
        <f t="shared" si="15"/>
        <v>337.65099999999995</v>
      </c>
      <c r="E124" s="27">
        <f>E68+E75+E82+E89+E96+E103+E110+E117</f>
        <v>0</v>
      </c>
      <c r="F124" s="27">
        <f>F68+F75+F82+F89+F96+F103+F110+F117</f>
        <v>0</v>
      </c>
      <c r="G124" s="27">
        <f>G68+G75+G82+G89+G96+G103+G110+G117</f>
        <v>0</v>
      </c>
      <c r="H124" s="27">
        <f>H68+H75+H82+H89+H96+H103+H110+H117</f>
        <v>0</v>
      </c>
      <c r="I124" s="23">
        <f t="shared" si="16"/>
        <v>337.65099999999995</v>
      </c>
      <c r="J124" s="21"/>
      <c r="K124" s="49"/>
      <c r="L124" s="49"/>
    </row>
    <row r="125" spans="1:12" ht="16.5" customHeight="1">
      <c r="A125" s="56"/>
      <c r="B125" s="53"/>
      <c r="C125" s="22">
        <v>2019</v>
      </c>
      <c r="D125" s="23">
        <f t="shared" si="15"/>
        <v>328.33900000000006</v>
      </c>
      <c r="E125" s="27">
        <f>E69+E76+E83+E90+E97+E104+E111+E118</f>
        <v>0</v>
      </c>
      <c r="F125" s="27">
        <f>F69+F76+F83+F90+F97+F104+F111+F118</f>
        <v>0</v>
      </c>
      <c r="G125" s="27">
        <f>G69+G76+G83+G90+G97+G104+G111+G118</f>
        <v>0</v>
      </c>
      <c r="H125" s="27">
        <f>H69+H76+H83+H90+H97+H104+H111+H118</f>
        <v>0</v>
      </c>
      <c r="I125" s="23">
        <f t="shared" si="16"/>
        <v>328.33900000000006</v>
      </c>
      <c r="J125" s="21"/>
      <c r="K125" s="49"/>
      <c r="L125" s="49"/>
    </row>
    <row r="126" spans="1:12" ht="16.5" customHeight="1">
      <c r="A126" s="56"/>
      <c r="B126" s="53"/>
      <c r="C126" s="22">
        <v>2020</v>
      </c>
      <c r="D126" s="23">
        <f t="shared" si="15"/>
        <v>382.7334</v>
      </c>
      <c r="E126" s="27">
        <f>E70+E77+E84+E91+E98+E105+E112+E119</f>
        <v>0</v>
      </c>
      <c r="F126" s="27">
        <f>F70+F77+F84+F91+F98+F105+F112+F119</f>
        <v>0</v>
      </c>
      <c r="G126" s="27">
        <f>G70+G77+G84+G91+G98+G105+G112+G119</f>
        <v>0</v>
      </c>
      <c r="H126" s="27">
        <f>H70+H77+H84+H91+H98+H105+H112+H119</f>
        <v>0</v>
      </c>
      <c r="I126" s="23">
        <f t="shared" si="16"/>
        <v>382.7334</v>
      </c>
      <c r="J126" s="21"/>
      <c r="K126" s="49"/>
      <c r="L126" s="49"/>
    </row>
    <row r="127" spans="1:12" ht="16.5" customHeight="1">
      <c r="A127" s="56"/>
      <c r="B127" s="53"/>
      <c r="C127" s="22">
        <v>2021</v>
      </c>
      <c r="D127" s="23">
        <f t="shared" si="15"/>
        <v>522.9</v>
      </c>
      <c r="E127" s="27">
        <f>E70+E77+E84+E92+E98+E105+E112+E120</f>
        <v>0</v>
      </c>
      <c r="F127" s="27">
        <f>F70+F77+F84+F92+F98+F105+F112+F120</f>
        <v>0</v>
      </c>
      <c r="G127" s="27">
        <f>G70+G77+G84+G92+G98+G105+G112+G120</f>
        <v>0</v>
      </c>
      <c r="H127" s="27">
        <f>H70+H77+H84+H92+H98+H105+H112+H120</f>
        <v>0</v>
      </c>
      <c r="I127" s="23">
        <f t="shared" si="16"/>
        <v>522.9</v>
      </c>
      <c r="J127" s="21"/>
      <c r="K127" s="49"/>
      <c r="L127" s="49"/>
    </row>
    <row r="128" spans="1:12" ht="16.5" customHeight="1">
      <c r="A128" s="56"/>
      <c r="B128" s="53"/>
      <c r="C128" s="22">
        <v>2022</v>
      </c>
      <c r="D128" s="23">
        <f t="shared" si="15"/>
        <v>455.90000000000003</v>
      </c>
      <c r="E128" s="27">
        <f>E71+E78+E85+E93+E99+E106+E113+E121</f>
        <v>0</v>
      </c>
      <c r="F128" s="27">
        <f>F71+F78+F85+F93+F99+F106+F113+F121</f>
        <v>0</v>
      </c>
      <c r="G128" s="27">
        <f>G71+G78+G85+G93+G99+G106+G113+G121</f>
        <v>0</v>
      </c>
      <c r="H128" s="27">
        <f>H71+H78+H85+H93+H99+H106+H113+H121</f>
        <v>0</v>
      </c>
      <c r="I128" s="23">
        <f t="shared" si="16"/>
        <v>455.90000000000003</v>
      </c>
      <c r="J128" s="21"/>
      <c r="K128" s="49"/>
      <c r="L128" s="49"/>
    </row>
    <row r="129" spans="1:12" ht="16.5" customHeight="1">
      <c r="A129" s="56"/>
      <c r="B129" s="53"/>
      <c r="C129" s="22">
        <v>2023</v>
      </c>
      <c r="D129" s="23">
        <f t="shared" si="15"/>
        <v>455.90000000000003</v>
      </c>
      <c r="E129" s="27">
        <f>E72+E79+E86+E94+E100+E107+E114+E122</f>
        <v>0</v>
      </c>
      <c r="F129" s="27">
        <f>F72+F79+F86+F94+F100+F107+F114+F122</f>
        <v>0</v>
      </c>
      <c r="G129" s="27">
        <f>G72+G79+G86+G94+G100+G107+G114+G122</f>
        <v>0</v>
      </c>
      <c r="H129" s="27">
        <f>H72+H79+H86+H94+H100+H107+H114+H122</f>
        <v>0</v>
      </c>
      <c r="I129" s="23">
        <f t="shared" si="16"/>
        <v>455.90000000000003</v>
      </c>
      <c r="J129" s="21"/>
      <c r="K129" s="49"/>
      <c r="L129" s="49"/>
    </row>
    <row r="130" spans="1:12" ht="18" customHeight="1">
      <c r="A130" s="28">
        <v>6</v>
      </c>
      <c r="B130" s="52" t="s">
        <v>49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6.5" customHeight="1">
      <c r="A131" s="49" t="s">
        <v>50</v>
      </c>
      <c r="B131" s="49" t="s">
        <v>51</v>
      </c>
      <c r="C131" s="7">
        <v>2017</v>
      </c>
      <c r="D131" s="8">
        <f aca="true" t="shared" si="17" ref="D131:D186">F131+I131+E131</f>
        <v>73.805</v>
      </c>
      <c r="E131" s="20"/>
      <c r="F131" s="20"/>
      <c r="G131" s="20"/>
      <c r="H131" s="20"/>
      <c r="I131" s="8">
        <v>73.805</v>
      </c>
      <c r="J131" s="21"/>
      <c r="K131" s="49" t="s">
        <v>26</v>
      </c>
      <c r="L131" s="49" t="s">
        <v>52</v>
      </c>
    </row>
    <row r="132" spans="1:12" ht="16.5" customHeight="1">
      <c r="A132" s="49"/>
      <c r="B132" s="49"/>
      <c r="C132" s="7">
        <v>2018</v>
      </c>
      <c r="D132" s="8">
        <f t="shared" si="17"/>
        <v>163.33848</v>
      </c>
      <c r="E132" s="20"/>
      <c r="F132" s="20"/>
      <c r="G132" s="20"/>
      <c r="H132" s="20"/>
      <c r="I132" s="8">
        <v>163.33848</v>
      </c>
      <c r="J132" s="21"/>
      <c r="K132" s="49"/>
      <c r="L132" s="49"/>
    </row>
    <row r="133" spans="1:12" ht="16.5" customHeight="1">
      <c r="A133" s="49"/>
      <c r="B133" s="49"/>
      <c r="C133" s="7">
        <v>2019</v>
      </c>
      <c r="D133" s="8">
        <f t="shared" si="17"/>
        <v>102.3</v>
      </c>
      <c r="E133" s="20"/>
      <c r="F133" s="20"/>
      <c r="G133" s="20"/>
      <c r="H133" s="20"/>
      <c r="I133" s="8">
        <v>102.3</v>
      </c>
      <c r="J133" s="21"/>
      <c r="K133" s="49"/>
      <c r="L133" s="49"/>
    </row>
    <row r="134" spans="1:12" ht="16.5" customHeight="1">
      <c r="A134" s="49"/>
      <c r="B134" s="49"/>
      <c r="C134" s="7">
        <v>2020</v>
      </c>
      <c r="D134" s="8">
        <f t="shared" si="17"/>
        <v>151.9492</v>
      </c>
      <c r="E134" s="20"/>
      <c r="F134" s="20"/>
      <c r="G134" s="20"/>
      <c r="H134" s="20"/>
      <c r="I134" s="8">
        <v>151.9492</v>
      </c>
      <c r="J134" s="21"/>
      <c r="K134" s="49"/>
      <c r="L134" s="49"/>
    </row>
    <row r="135" spans="1:12" ht="16.5" customHeight="1">
      <c r="A135" s="49"/>
      <c r="B135" s="49"/>
      <c r="C135" s="11">
        <v>2021</v>
      </c>
      <c r="D135" s="8">
        <f t="shared" si="17"/>
        <v>116</v>
      </c>
      <c r="E135" s="20"/>
      <c r="F135" s="20"/>
      <c r="G135" s="20"/>
      <c r="H135" s="20"/>
      <c r="I135" s="8">
        <v>116</v>
      </c>
      <c r="J135" s="21"/>
      <c r="K135" s="49"/>
      <c r="L135" s="49"/>
    </row>
    <row r="136" spans="1:12" ht="16.5" customHeight="1">
      <c r="A136" s="49"/>
      <c r="B136" s="49"/>
      <c r="C136" s="11">
        <v>2022</v>
      </c>
      <c r="D136" s="8">
        <f t="shared" si="17"/>
        <v>116</v>
      </c>
      <c r="E136" s="20"/>
      <c r="F136" s="20"/>
      <c r="G136" s="20"/>
      <c r="H136" s="20"/>
      <c r="I136" s="8">
        <v>116</v>
      </c>
      <c r="J136" s="12"/>
      <c r="K136" s="49"/>
      <c r="L136" s="49"/>
    </row>
    <row r="137" spans="1:12" ht="16.5" customHeight="1">
      <c r="A137" s="49"/>
      <c r="B137" s="49"/>
      <c r="C137" s="11">
        <v>2023</v>
      </c>
      <c r="D137" s="8">
        <f t="shared" si="17"/>
        <v>116</v>
      </c>
      <c r="E137" s="20"/>
      <c r="F137" s="20"/>
      <c r="G137" s="20"/>
      <c r="H137" s="20"/>
      <c r="I137" s="8">
        <v>116</v>
      </c>
      <c r="J137" s="12"/>
      <c r="K137" s="49"/>
      <c r="L137" s="49"/>
    </row>
    <row r="138" spans="1:12" ht="16.5" customHeight="1">
      <c r="A138" s="49"/>
      <c r="B138" s="49"/>
      <c r="C138" s="7">
        <v>2017</v>
      </c>
      <c r="D138" s="8">
        <f t="shared" si="17"/>
        <v>16.27</v>
      </c>
      <c r="E138" s="20"/>
      <c r="F138" s="20"/>
      <c r="G138" s="20"/>
      <c r="H138" s="20"/>
      <c r="I138" s="10">
        <v>16.27</v>
      </c>
      <c r="J138" s="21"/>
      <c r="K138" s="49" t="s">
        <v>23</v>
      </c>
      <c r="L138" s="49"/>
    </row>
    <row r="139" spans="1:12" ht="16.5" customHeight="1">
      <c r="A139" s="49"/>
      <c r="B139" s="49"/>
      <c r="C139" s="7">
        <v>2018</v>
      </c>
      <c r="D139" s="8">
        <f t="shared" si="17"/>
        <v>0</v>
      </c>
      <c r="E139" s="20"/>
      <c r="F139" s="20"/>
      <c r="G139" s="20"/>
      <c r="H139" s="20"/>
      <c r="I139" s="10">
        <v>0</v>
      </c>
      <c r="J139" s="21"/>
      <c r="K139" s="49"/>
      <c r="L139" s="49"/>
    </row>
    <row r="140" spans="1:12" ht="16.5" customHeight="1">
      <c r="A140" s="49"/>
      <c r="B140" s="49"/>
      <c r="C140" s="7">
        <v>2019</v>
      </c>
      <c r="D140" s="8">
        <f t="shared" si="17"/>
        <v>8.26</v>
      </c>
      <c r="E140" s="20"/>
      <c r="F140" s="20"/>
      <c r="G140" s="20"/>
      <c r="H140" s="20"/>
      <c r="I140" s="8">
        <v>8.26</v>
      </c>
      <c r="J140" s="21"/>
      <c r="K140" s="49"/>
      <c r="L140" s="49"/>
    </row>
    <row r="141" spans="1:12" ht="16.5" customHeight="1">
      <c r="A141" s="49"/>
      <c r="B141" s="49"/>
      <c r="C141" s="7">
        <v>2020</v>
      </c>
      <c r="D141" s="8">
        <f t="shared" si="17"/>
        <v>36.05</v>
      </c>
      <c r="E141" s="20"/>
      <c r="F141" s="20"/>
      <c r="G141" s="20"/>
      <c r="H141" s="20"/>
      <c r="I141" s="8">
        <v>36.05</v>
      </c>
      <c r="J141" s="21"/>
      <c r="K141" s="49"/>
      <c r="L141" s="49"/>
    </row>
    <row r="142" spans="1:12" ht="16.5" customHeight="1">
      <c r="A142" s="49"/>
      <c r="B142" s="49"/>
      <c r="C142" s="11">
        <v>2021</v>
      </c>
      <c r="D142" s="8">
        <f t="shared" si="17"/>
        <v>0</v>
      </c>
      <c r="E142" s="20"/>
      <c r="F142" s="20"/>
      <c r="G142" s="20"/>
      <c r="H142" s="20"/>
      <c r="I142" s="8">
        <v>0</v>
      </c>
      <c r="J142" s="12"/>
      <c r="K142" s="49"/>
      <c r="L142" s="49"/>
    </row>
    <row r="143" spans="1:12" ht="16.5" customHeight="1">
      <c r="A143" s="49"/>
      <c r="B143" s="49"/>
      <c r="C143" s="11">
        <v>2022</v>
      </c>
      <c r="D143" s="8">
        <f t="shared" si="17"/>
        <v>0</v>
      </c>
      <c r="E143" s="20"/>
      <c r="F143" s="20"/>
      <c r="G143" s="20"/>
      <c r="H143" s="20"/>
      <c r="I143" s="8">
        <v>0</v>
      </c>
      <c r="J143" s="12"/>
      <c r="K143" s="49"/>
      <c r="L143" s="49"/>
    </row>
    <row r="144" spans="1:12" ht="16.5" customHeight="1">
      <c r="A144" s="49"/>
      <c r="B144" s="49"/>
      <c r="C144" s="11">
        <v>2023</v>
      </c>
      <c r="D144" s="8">
        <f t="shared" si="17"/>
        <v>0</v>
      </c>
      <c r="E144" s="20"/>
      <c r="F144" s="20"/>
      <c r="G144" s="20"/>
      <c r="H144" s="20"/>
      <c r="I144" s="8">
        <v>0</v>
      </c>
      <c r="J144" s="12"/>
      <c r="K144" s="49"/>
      <c r="L144" s="49"/>
    </row>
    <row r="145" spans="1:12" ht="16.5" customHeight="1">
      <c r="A145" s="49"/>
      <c r="B145" s="49"/>
      <c r="C145" s="7">
        <v>2017</v>
      </c>
      <c r="D145" s="10">
        <f t="shared" si="17"/>
        <v>45.94</v>
      </c>
      <c r="E145" s="20"/>
      <c r="F145" s="20"/>
      <c r="G145" s="20"/>
      <c r="H145" s="20"/>
      <c r="I145" s="10">
        <v>45.94</v>
      </c>
      <c r="J145" s="21"/>
      <c r="K145" s="49" t="s">
        <v>44</v>
      </c>
      <c r="L145" s="49"/>
    </row>
    <row r="146" spans="1:12" ht="16.5" customHeight="1">
      <c r="A146" s="49"/>
      <c r="B146" s="49"/>
      <c r="C146" s="7">
        <v>2018</v>
      </c>
      <c r="D146" s="8">
        <f t="shared" si="17"/>
        <v>49.36</v>
      </c>
      <c r="E146" s="20"/>
      <c r="F146" s="20"/>
      <c r="G146" s="20"/>
      <c r="H146" s="20"/>
      <c r="I146" s="8">
        <v>49.36</v>
      </c>
      <c r="J146" s="21"/>
      <c r="K146" s="49"/>
      <c r="L146" s="49"/>
    </row>
    <row r="147" spans="1:12" ht="16.5" customHeight="1">
      <c r="A147" s="49"/>
      <c r="B147" s="49"/>
      <c r="C147" s="7">
        <v>2019</v>
      </c>
      <c r="D147" s="8">
        <f t="shared" si="17"/>
        <v>54.329</v>
      </c>
      <c r="E147" s="20"/>
      <c r="F147" s="20"/>
      <c r="G147" s="20"/>
      <c r="H147" s="20"/>
      <c r="I147" s="8">
        <v>54.329</v>
      </c>
      <c r="J147" s="21"/>
      <c r="K147" s="49"/>
      <c r="L147" s="49"/>
    </row>
    <row r="148" spans="1:12" ht="16.5" customHeight="1">
      <c r="A148" s="49"/>
      <c r="B148" s="49"/>
      <c r="C148" s="7">
        <v>2020</v>
      </c>
      <c r="D148" s="8">
        <f t="shared" si="17"/>
        <v>35.06</v>
      </c>
      <c r="E148" s="20"/>
      <c r="F148" s="20"/>
      <c r="G148" s="20"/>
      <c r="H148" s="20"/>
      <c r="I148" s="8">
        <v>35.06</v>
      </c>
      <c r="J148" s="21"/>
      <c r="K148" s="49"/>
      <c r="L148" s="49"/>
    </row>
    <row r="149" spans="1:12" ht="16.5" customHeight="1">
      <c r="A149" s="49"/>
      <c r="B149" s="49"/>
      <c r="C149" s="11">
        <v>2021</v>
      </c>
      <c r="D149" s="10">
        <f t="shared" si="17"/>
        <v>155.97</v>
      </c>
      <c r="E149" s="20"/>
      <c r="F149" s="20"/>
      <c r="G149" s="20"/>
      <c r="H149" s="20"/>
      <c r="I149" s="8">
        <v>155.97</v>
      </c>
      <c r="J149" s="21"/>
      <c r="K149" s="49"/>
      <c r="L149" s="49"/>
    </row>
    <row r="150" spans="1:12" ht="16.5" customHeight="1">
      <c r="A150" s="49"/>
      <c r="B150" s="49"/>
      <c r="C150" s="11">
        <v>2022</v>
      </c>
      <c r="D150" s="10">
        <f t="shared" si="17"/>
        <v>54.212</v>
      </c>
      <c r="E150" s="20"/>
      <c r="F150" s="20"/>
      <c r="G150" s="20"/>
      <c r="H150" s="20"/>
      <c r="I150" s="8">
        <v>54.212</v>
      </c>
      <c r="J150" s="21"/>
      <c r="K150" s="49"/>
      <c r="L150" s="49"/>
    </row>
    <row r="151" spans="1:12" ht="16.5" customHeight="1">
      <c r="A151" s="49"/>
      <c r="B151" s="49"/>
      <c r="C151" s="11">
        <v>2023</v>
      </c>
      <c r="D151" s="10">
        <f t="shared" si="17"/>
        <v>55.202</v>
      </c>
      <c r="E151" s="20"/>
      <c r="F151" s="20"/>
      <c r="G151" s="20"/>
      <c r="H151" s="20"/>
      <c r="I151" s="8">
        <v>55.202</v>
      </c>
      <c r="J151" s="21"/>
      <c r="K151" s="49"/>
      <c r="L151" s="49"/>
    </row>
    <row r="152" spans="1:12" ht="16.5" customHeight="1">
      <c r="A152" s="49"/>
      <c r="B152" s="49"/>
      <c r="C152" s="7">
        <v>2017</v>
      </c>
      <c r="D152" s="8">
        <f t="shared" si="17"/>
        <v>38.8</v>
      </c>
      <c r="E152" s="20"/>
      <c r="F152" s="20"/>
      <c r="G152" s="20"/>
      <c r="H152" s="20"/>
      <c r="I152" s="8">
        <v>38.8</v>
      </c>
      <c r="J152" s="21"/>
      <c r="K152" s="49" t="s">
        <v>45</v>
      </c>
      <c r="L152" s="49"/>
    </row>
    <row r="153" spans="1:12" ht="16.5" customHeight="1">
      <c r="A153" s="49"/>
      <c r="B153" s="49"/>
      <c r="C153" s="7">
        <v>2018</v>
      </c>
      <c r="D153" s="8">
        <f t="shared" si="17"/>
        <v>29.4381</v>
      </c>
      <c r="E153" s="20"/>
      <c r="F153" s="20"/>
      <c r="G153" s="20"/>
      <c r="H153" s="20"/>
      <c r="I153" s="8">
        <v>29.4381</v>
      </c>
      <c r="J153" s="21"/>
      <c r="K153" s="49"/>
      <c r="L153" s="49"/>
    </row>
    <row r="154" spans="1:12" ht="16.5" customHeight="1">
      <c r="A154" s="49"/>
      <c r="B154" s="49"/>
      <c r="C154" s="7">
        <v>2019</v>
      </c>
      <c r="D154" s="8">
        <f t="shared" si="17"/>
        <v>36.32</v>
      </c>
      <c r="E154" s="20"/>
      <c r="F154" s="20"/>
      <c r="G154" s="20"/>
      <c r="H154" s="20"/>
      <c r="I154" s="8">
        <v>36.32</v>
      </c>
      <c r="J154" s="21"/>
      <c r="K154" s="49"/>
      <c r="L154" s="49"/>
    </row>
    <row r="155" spans="1:12" ht="16.5" customHeight="1">
      <c r="A155" s="49"/>
      <c r="B155" s="49"/>
      <c r="C155" s="7">
        <v>2020</v>
      </c>
      <c r="D155" s="8">
        <f t="shared" si="17"/>
        <v>19.41</v>
      </c>
      <c r="E155" s="20"/>
      <c r="F155" s="20"/>
      <c r="G155" s="20"/>
      <c r="H155" s="20"/>
      <c r="I155" s="8">
        <v>19.41</v>
      </c>
      <c r="J155" s="21"/>
      <c r="K155" s="49"/>
      <c r="L155" s="49"/>
    </row>
    <row r="156" spans="1:12" ht="16.5" customHeight="1">
      <c r="A156" s="49"/>
      <c r="B156" s="49"/>
      <c r="C156" s="11">
        <v>2021</v>
      </c>
      <c r="D156" s="8">
        <f t="shared" si="17"/>
        <v>25.8</v>
      </c>
      <c r="E156" s="20"/>
      <c r="F156" s="20"/>
      <c r="G156" s="20"/>
      <c r="H156" s="20"/>
      <c r="I156" s="8">
        <v>25.8</v>
      </c>
      <c r="J156" s="21"/>
      <c r="K156" s="49"/>
      <c r="L156" s="49"/>
    </row>
    <row r="157" spans="1:12" ht="16.5" customHeight="1">
      <c r="A157" s="49"/>
      <c r="B157" s="49"/>
      <c r="C157" s="11">
        <v>2022</v>
      </c>
      <c r="D157" s="8">
        <f t="shared" si="17"/>
        <v>25.8</v>
      </c>
      <c r="E157" s="20"/>
      <c r="F157" s="20"/>
      <c r="G157" s="20"/>
      <c r="H157" s="20"/>
      <c r="I157" s="20">
        <v>25.8</v>
      </c>
      <c r="J157" s="20"/>
      <c r="K157" s="49"/>
      <c r="L157" s="49"/>
    </row>
    <row r="158" spans="1:12" ht="16.5" customHeight="1">
      <c r="A158" s="49"/>
      <c r="B158" s="49"/>
      <c r="C158" s="11">
        <v>2023</v>
      </c>
      <c r="D158" s="8">
        <f t="shared" si="17"/>
        <v>25.8</v>
      </c>
      <c r="E158" s="20"/>
      <c r="F158" s="20"/>
      <c r="G158" s="20"/>
      <c r="H158" s="20"/>
      <c r="I158" s="20">
        <v>25.8</v>
      </c>
      <c r="J158" s="20"/>
      <c r="K158" s="49"/>
      <c r="L158" s="49"/>
    </row>
    <row r="159" spans="1:12" ht="16.5" customHeight="1">
      <c r="A159" s="49" t="s">
        <v>53</v>
      </c>
      <c r="B159" s="49" t="s">
        <v>54</v>
      </c>
      <c r="C159" s="7">
        <v>2017</v>
      </c>
      <c r="D159" s="8">
        <f t="shared" si="17"/>
        <v>90.95</v>
      </c>
      <c r="E159" s="20"/>
      <c r="F159" s="20"/>
      <c r="G159" s="20"/>
      <c r="H159" s="20"/>
      <c r="I159" s="8">
        <v>90.95</v>
      </c>
      <c r="J159" s="21"/>
      <c r="K159" s="49" t="s">
        <v>26</v>
      </c>
      <c r="L159" s="49"/>
    </row>
    <row r="160" spans="1:12" ht="16.5" customHeight="1">
      <c r="A160" s="49"/>
      <c r="B160" s="49"/>
      <c r="C160" s="7">
        <v>2018</v>
      </c>
      <c r="D160" s="8">
        <f t="shared" si="17"/>
        <v>66.45</v>
      </c>
      <c r="E160" s="20"/>
      <c r="F160" s="20"/>
      <c r="G160" s="20"/>
      <c r="H160" s="20"/>
      <c r="I160" s="8">
        <v>66.45</v>
      </c>
      <c r="J160" s="21"/>
      <c r="K160" s="49"/>
      <c r="L160" s="49"/>
    </row>
    <row r="161" spans="1:12" ht="16.5" customHeight="1">
      <c r="A161" s="49"/>
      <c r="B161" s="49"/>
      <c r="C161" s="7">
        <v>2019</v>
      </c>
      <c r="D161" s="8">
        <f t="shared" si="17"/>
        <v>393.11</v>
      </c>
      <c r="E161" s="20"/>
      <c r="F161" s="20"/>
      <c r="G161" s="20"/>
      <c r="H161" s="20"/>
      <c r="I161" s="8">
        <v>393.11</v>
      </c>
      <c r="J161" s="21"/>
      <c r="K161" s="49"/>
      <c r="L161" s="49"/>
    </row>
    <row r="162" spans="1:12" ht="16.5" customHeight="1">
      <c r="A162" s="49"/>
      <c r="B162" s="49"/>
      <c r="C162" s="7">
        <v>2020</v>
      </c>
      <c r="D162" s="8">
        <f t="shared" si="17"/>
        <v>139.7458</v>
      </c>
      <c r="E162" s="20"/>
      <c r="F162" s="20"/>
      <c r="G162" s="20"/>
      <c r="H162" s="20"/>
      <c r="I162" s="8">
        <v>139.7458</v>
      </c>
      <c r="J162" s="21"/>
      <c r="K162" s="49"/>
      <c r="L162" s="49"/>
    </row>
    <row r="163" spans="1:12" ht="16.5" customHeight="1">
      <c r="A163" s="49"/>
      <c r="B163" s="49"/>
      <c r="C163" s="11">
        <v>2021</v>
      </c>
      <c r="D163" s="8">
        <f t="shared" si="17"/>
        <v>0</v>
      </c>
      <c r="E163" s="20"/>
      <c r="F163" s="20"/>
      <c r="G163" s="20"/>
      <c r="H163" s="20"/>
      <c r="I163" s="8">
        <v>0</v>
      </c>
      <c r="J163" s="12"/>
      <c r="K163" s="49"/>
      <c r="L163" s="49"/>
    </row>
    <row r="164" spans="1:12" ht="16.5" customHeight="1">
      <c r="A164" s="49"/>
      <c r="B164" s="49"/>
      <c r="C164" s="11">
        <v>2022</v>
      </c>
      <c r="D164" s="8">
        <f t="shared" si="17"/>
        <v>0</v>
      </c>
      <c r="E164" s="20"/>
      <c r="F164" s="20"/>
      <c r="G164" s="20"/>
      <c r="H164" s="20"/>
      <c r="I164" s="8">
        <v>0</v>
      </c>
      <c r="J164" s="12"/>
      <c r="K164" s="49"/>
      <c r="L164" s="49"/>
    </row>
    <row r="165" spans="1:12" ht="16.5" customHeight="1">
      <c r="A165" s="49"/>
      <c r="B165" s="49"/>
      <c r="C165" s="11">
        <v>2023</v>
      </c>
      <c r="D165" s="8">
        <f t="shared" si="17"/>
        <v>0</v>
      </c>
      <c r="E165" s="20"/>
      <c r="F165" s="20"/>
      <c r="G165" s="20"/>
      <c r="H165" s="20"/>
      <c r="I165" s="8">
        <v>0</v>
      </c>
      <c r="J165" s="12"/>
      <c r="K165" s="49"/>
      <c r="L165" s="49"/>
    </row>
    <row r="166" spans="1:12" ht="16.5" customHeight="1">
      <c r="A166" s="49"/>
      <c r="B166" s="49"/>
      <c r="C166" s="7">
        <v>2017</v>
      </c>
      <c r="D166" s="8">
        <f t="shared" si="17"/>
        <v>77.68</v>
      </c>
      <c r="E166" s="20"/>
      <c r="F166" s="20"/>
      <c r="G166" s="20"/>
      <c r="H166" s="20"/>
      <c r="I166" s="10">
        <v>77.68</v>
      </c>
      <c r="J166" s="21"/>
      <c r="K166" s="49" t="s">
        <v>23</v>
      </c>
      <c r="L166" s="49"/>
    </row>
    <row r="167" spans="1:12" ht="16.5" customHeight="1">
      <c r="A167" s="49"/>
      <c r="B167" s="49"/>
      <c r="C167" s="7">
        <v>2018</v>
      </c>
      <c r="D167" s="8">
        <f t="shared" si="17"/>
        <v>73.35</v>
      </c>
      <c r="E167" s="20"/>
      <c r="F167" s="20"/>
      <c r="G167" s="20"/>
      <c r="H167" s="20"/>
      <c r="I167" s="10">
        <v>73.35</v>
      </c>
      <c r="J167" s="21"/>
      <c r="K167" s="49"/>
      <c r="L167" s="49"/>
    </row>
    <row r="168" spans="1:12" ht="16.5" customHeight="1">
      <c r="A168" s="49"/>
      <c r="B168" s="49"/>
      <c r="C168" s="7">
        <v>2019</v>
      </c>
      <c r="D168" s="8">
        <f t="shared" si="17"/>
        <v>148.49</v>
      </c>
      <c r="E168" s="20"/>
      <c r="F168" s="20"/>
      <c r="G168" s="20"/>
      <c r="H168" s="20"/>
      <c r="I168" s="8">
        <v>148.49</v>
      </c>
      <c r="J168" s="21"/>
      <c r="K168" s="49"/>
      <c r="L168" s="49"/>
    </row>
    <row r="169" spans="1:12" ht="16.5" customHeight="1">
      <c r="A169" s="49"/>
      <c r="B169" s="49"/>
      <c r="C169" s="7">
        <v>2020</v>
      </c>
      <c r="D169" s="8">
        <f t="shared" si="17"/>
        <v>17.53</v>
      </c>
      <c r="E169" s="20"/>
      <c r="F169" s="20"/>
      <c r="G169" s="20"/>
      <c r="H169" s="20"/>
      <c r="I169" s="8">
        <v>17.53</v>
      </c>
      <c r="J169" s="21"/>
      <c r="K169" s="49"/>
      <c r="L169" s="49"/>
    </row>
    <row r="170" spans="1:12" ht="16.5" customHeight="1">
      <c r="A170" s="49"/>
      <c r="B170" s="49"/>
      <c r="C170" s="11">
        <v>2021</v>
      </c>
      <c r="D170" s="8">
        <f t="shared" si="17"/>
        <v>0</v>
      </c>
      <c r="E170" s="20"/>
      <c r="F170" s="20"/>
      <c r="G170" s="20"/>
      <c r="H170" s="20"/>
      <c r="I170" s="8">
        <v>0</v>
      </c>
      <c r="J170" s="12"/>
      <c r="K170" s="49"/>
      <c r="L170" s="49"/>
    </row>
    <row r="171" spans="1:12" ht="16.5" customHeight="1">
      <c r="A171" s="49"/>
      <c r="B171" s="49"/>
      <c r="C171" s="11">
        <v>2022</v>
      </c>
      <c r="D171" s="8">
        <f t="shared" si="17"/>
        <v>0</v>
      </c>
      <c r="E171" s="20"/>
      <c r="F171" s="20"/>
      <c r="G171" s="20"/>
      <c r="H171" s="20"/>
      <c r="I171" s="20">
        <v>0</v>
      </c>
      <c r="J171" s="20"/>
      <c r="K171" s="49"/>
      <c r="L171" s="49"/>
    </row>
    <row r="172" spans="1:12" ht="16.5" customHeight="1">
      <c r="A172" s="49"/>
      <c r="B172" s="49"/>
      <c r="C172" s="11">
        <v>2023</v>
      </c>
      <c r="D172" s="8">
        <f t="shared" si="17"/>
        <v>0</v>
      </c>
      <c r="E172" s="20"/>
      <c r="F172" s="20"/>
      <c r="G172" s="20"/>
      <c r="H172" s="20"/>
      <c r="I172" s="20">
        <v>0</v>
      </c>
      <c r="J172" s="20"/>
      <c r="K172" s="49"/>
      <c r="L172" s="49"/>
    </row>
    <row r="173" spans="1:12" ht="16.5" customHeight="1">
      <c r="A173" s="49"/>
      <c r="B173" s="49"/>
      <c r="C173" s="7">
        <v>2017</v>
      </c>
      <c r="D173" s="10">
        <f t="shared" si="17"/>
        <v>90.905</v>
      </c>
      <c r="E173" s="20"/>
      <c r="F173" s="20"/>
      <c r="G173" s="20"/>
      <c r="H173" s="20"/>
      <c r="I173" s="10">
        <v>90.905</v>
      </c>
      <c r="J173" s="21"/>
      <c r="K173" s="49" t="s">
        <v>44</v>
      </c>
      <c r="L173" s="49"/>
    </row>
    <row r="174" spans="1:12" ht="16.5" customHeight="1">
      <c r="A174" s="49"/>
      <c r="B174" s="49"/>
      <c r="C174" s="7">
        <v>2018</v>
      </c>
      <c r="D174" s="8">
        <f t="shared" si="17"/>
        <v>52.25</v>
      </c>
      <c r="E174" s="20"/>
      <c r="F174" s="20"/>
      <c r="G174" s="20"/>
      <c r="H174" s="20"/>
      <c r="I174" s="8">
        <v>52.25</v>
      </c>
      <c r="J174" s="21"/>
      <c r="K174" s="49"/>
      <c r="L174" s="49"/>
    </row>
    <row r="175" spans="1:12" ht="16.5" customHeight="1">
      <c r="A175" s="49"/>
      <c r="B175" s="49"/>
      <c r="C175" s="7">
        <v>2019</v>
      </c>
      <c r="D175" s="8">
        <f t="shared" si="17"/>
        <v>59.87</v>
      </c>
      <c r="E175" s="20"/>
      <c r="F175" s="20"/>
      <c r="G175" s="20"/>
      <c r="H175" s="20"/>
      <c r="I175" s="8">
        <v>59.87</v>
      </c>
      <c r="J175" s="21"/>
      <c r="K175" s="49"/>
      <c r="L175" s="49"/>
    </row>
    <row r="176" spans="1:12" ht="16.5" customHeight="1">
      <c r="A176" s="49"/>
      <c r="B176" s="49"/>
      <c r="C176" s="7">
        <v>2020</v>
      </c>
      <c r="D176" s="8">
        <f t="shared" si="17"/>
        <v>0</v>
      </c>
      <c r="E176" s="20"/>
      <c r="F176" s="20"/>
      <c r="G176" s="20"/>
      <c r="H176" s="20"/>
      <c r="I176" s="8">
        <v>0</v>
      </c>
      <c r="J176" s="21"/>
      <c r="K176" s="49"/>
      <c r="L176" s="49"/>
    </row>
    <row r="177" spans="1:12" ht="16.5" customHeight="1">
      <c r="A177" s="49"/>
      <c r="B177" s="49"/>
      <c r="C177" s="11">
        <v>2021</v>
      </c>
      <c r="D177" s="10">
        <f t="shared" si="17"/>
        <v>50</v>
      </c>
      <c r="E177" s="20"/>
      <c r="F177" s="20"/>
      <c r="G177" s="20"/>
      <c r="H177" s="20"/>
      <c r="I177" s="8">
        <v>50</v>
      </c>
      <c r="J177" s="21"/>
      <c r="K177" s="49"/>
      <c r="L177" s="49"/>
    </row>
    <row r="178" spans="1:12" ht="16.5" customHeight="1">
      <c r="A178" s="49"/>
      <c r="B178" s="49"/>
      <c r="C178" s="11">
        <v>2022</v>
      </c>
      <c r="D178" s="10">
        <f t="shared" si="17"/>
        <v>0</v>
      </c>
      <c r="E178" s="20"/>
      <c r="F178" s="20"/>
      <c r="G178" s="20"/>
      <c r="H178" s="20"/>
      <c r="I178" s="8">
        <v>0</v>
      </c>
      <c r="J178" s="21"/>
      <c r="K178" s="49"/>
      <c r="L178" s="49"/>
    </row>
    <row r="179" spans="1:12" ht="16.5" customHeight="1">
      <c r="A179" s="49"/>
      <c r="B179" s="49"/>
      <c r="C179" s="11">
        <v>2023</v>
      </c>
      <c r="D179" s="10">
        <f t="shared" si="17"/>
        <v>0</v>
      </c>
      <c r="E179" s="20"/>
      <c r="F179" s="20"/>
      <c r="G179" s="20"/>
      <c r="H179" s="20"/>
      <c r="I179" s="8">
        <v>0</v>
      </c>
      <c r="J179" s="21"/>
      <c r="K179" s="49"/>
      <c r="L179" s="49"/>
    </row>
    <row r="180" spans="1:12" ht="16.5" customHeight="1">
      <c r="A180" s="49"/>
      <c r="B180" s="49"/>
      <c r="C180" s="7">
        <v>2017</v>
      </c>
      <c r="D180" s="8">
        <f t="shared" si="17"/>
        <v>134.11</v>
      </c>
      <c r="E180" s="20"/>
      <c r="F180" s="20"/>
      <c r="G180" s="20"/>
      <c r="H180" s="20"/>
      <c r="I180" s="8">
        <v>134.11</v>
      </c>
      <c r="J180" s="21"/>
      <c r="K180" s="49" t="s">
        <v>45</v>
      </c>
      <c r="L180" s="49"/>
    </row>
    <row r="181" spans="1:12" ht="16.5" customHeight="1">
      <c r="A181" s="49"/>
      <c r="B181" s="49"/>
      <c r="C181" s="7">
        <v>2018</v>
      </c>
      <c r="D181" s="8">
        <f t="shared" si="17"/>
        <v>0</v>
      </c>
      <c r="E181" s="20"/>
      <c r="F181" s="20"/>
      <c r="G181" s="20"/>
      <c r="H181" s="20"/>
      <c r="I181" s="8">
        <v>0</v>
      </c>
      <c r="J181" s="21"/>
      <c r="K181" s="49"/>
      <c r="L181" s="49"/>
    </row>
    <row r="182" spans="1:12" ht="16.5" customHeight="1">
      <c r="A182" s="49"/>
      <c r="B182" s="49"/>
      <c r="C182" s="7">
        <v>2019</v>
      </c>
      <c r="D182" s="8">
        <f t="shared" si="17"/>
        <v>0</v>
      </c>
      <c r="E182" s="20"/>
      <c r="F182" s="20"/>
      <c r="G182" s="20"/>
      <c r="H182" s="20"/>
      <c r="I182" s="8">
        <v>0</v>
      </c>
      <c r="J182" s="21"/>
      <c r="K182" s="49"/>
      <c r="L182" s="49"/>
    </row>
    <row r="183" spans="1:12" ht="16.5" customHeight="1">
      <c r="A183" s="49"/>
      <c r="B183" s="49"/>
      <c r="C183" s="7">
        <v>2020</v>
      </c>
      <c r="D183" s="8">
        <f t="shared" si="17"/>
        <v>26.26</v>
      </c>
      <c r="E183" s="20"/>
      <c r="F183" s="20"/>
      <c r="G183" s="20"/>
      <c r="H183" s="20"/>
      <c r="I183" s="8">
        <v>26.26</v>
      </c>
      <c r="J183" s="21"/>
      <c r="K183" s="49"/>
      <c r="L183" s="49"/>
    </row>
    <row r="184" spans="1:12" ht="16.5" customHeight="1">
      <c r="A184" s="49"/>
      <c r="B184" s="49"/>
      <c r="C184" s="11">
        <v>2021</v>
      </c>
      <c r="D184" s="8">
        <f t="shared" si="17"/>
        <v>0</v>
      </c>
      <c r="E184" s="20"/>
      <c r="F184" s="20"/>
      <c r="G184" s="20"/>
      <c r="H184" s="20"/>
      <c r="I184" s="8">
        <v>0</v>
      </c>
      <c r="J184" s="21"/>
      <c r="K184" s="49"/>
      <c r="L184" s="49"/>
    </row>
    <row r="185" spans="1:12" ht="16.5" customHeight="1">
      <c r="A185" s="49"/>
      <c r="B185" s="49"/>
      <c r="C185" s="11">
        <v>2022</v>
      </c>
      <c r="D185" s="8">
        <f t="shared" si="17"/>
        <v>0</v>
      </c>
      <c r="E185" s="20"/>
      <c r="F185" s="20"/>
      <c r="G185" s="20"/>
      <c r="H185" s="20"/>
      <c r="I185" s="8">
        <v>0</v>
      </c>
      <c r="J185" s="21"/>
      <c r="K185" s="49"/>
      <c r="L185" s="49"/>
    </row>
    <row r="186" spans="1:12" ht="16.5" customHeight="1">
      <c r="A186" s="49"/>
      <c r="B186" s="49"/>
      <c r="C186" s="11">
        <v>2023</v>
      </c>
      <c r="D186" s="8">
        <f t="shared" si="17"/>
        <v>0</v>
      </c>
      <c r="E186" s="20"/>
      <c r="F186" s="20"/>
      <c r="G186" s="20"/>
      <c r="H186" s="20"/>
      <c r="I186" s="8">
        <v>0</v>
      </c>
      <c r="J186" s="21"/>
      <c r="K186" s="49"/>
      <c r="L186" s="49"/>
    </row>
    <row r="187" spans="1:12" ht="16.5" customHeight="1">
      <c r="A187" s="57"/>
      <c r="B187" s="53" t="s">
        <v>55</v>
      </c>
      <c r="C187" s="22">
        <v>2017</v>
      </c>
      <c r="D187" s="23">
        <f aca="true" t="shared" si="18" ref="D187:D193">D131+D138+D145+D152+D159+D166+D173+D180</f>
        <v>568.46</v>
      </c>
      <c r="E187" s="23">
        <f>E131+E138+E145+E152+E159+E166+E173+E180</f>
        <v>0</v>
      </c>
      <c r="F187" s="23">
        <f>F131+F138+F145+F152+F159+F166+F173+F180</f>
        <v>0</v>
      </c>
      <c r="G187" s="23">
        <f>G131+G138+G145+G152+G159+G166+G173+G180</f>
        <v>0</v>
      </c>
      <c r="H187" s="23">
        <f>H131+H138+H145+H152+H159+H166+H173+H180</f>
        <v>0</v>
      </c>
      <c r="I187" s="23">
        <f aca="true" t="shared" si="19" ref="I187:I193">I131+I138+I145+I152+I159+I166+I173+I180</f>
        <v>568.46</v>
      </c>
      <c r="J187" s="21"/>
      <c r="K187" s="49"/>
      <c r="L187" s="56"/>
    </row>
    <row r="188" spans="1:12" ht="16.5" customHeight="1">
      <c r="A188" s="57"/>
      <c r="B188" s="53"/>
      <c r="C188" s="22">
        <v>2018</v>
      </c>
      <c r="D188" s="23">
        <f t="shared" si="18"/>
        <v>434.18658000000005</v>
      </c>
      <c r="E188" s="23">
        <f>E132+E139+E146+E153+E160+E167+E174+E181</f>
        <v>0</v>
      </c>
      <c r="F188" s="23">
        <f>F132+F139+F146+F153+F160+F167+F174+F181</f>
        <v>0</v>
      </c>
      <c r="G188" s="23">
        <f>G132+G139+G146+G153+G160+G167+G174+G181</f>
        <v>0</v>
      </c>
      <c r="H188" s="23">
        <f>H132+H139+H146+H153+H160+H167+H174+H181</f>
        <v>0</v>
      </c>
      <c r="I188" s="23">
        <f t="shared" si="19"/>
        <v>434.18658000000005</v>
      </c>
      <c r="J188" s="21"/>
      <c r="K188" s="49"/>
      <c r="L188" s="56"/>
    </row>
    <row r="189" spans="1:12" ht="16.5" customHeight="1">
      <c r="A189" s="57"/>
      <c r="B189" s="53"/>
      <c r="C189" s="22">
        <v>2019</v>
      </c>
      <c r="D189" s="23">
        <f t="shared" si="18"/>
        <v>802.679</v>
      </c>
      <c r="E189" s="23">
        <f>E133+E140+E147+E154+E161+E168+E175+E182</f>
        <v>0</v>
      </c>
      <c r="F189" s="23">
        <f>F133+F140+F147+F154+F161+F168+F175+F182</f>
        <v>0</v>
      </c>
      <c r="G189" s="23">
        <f>G133+G140+G147+G154+G161+G168+G175+G182</f>
        <v>0</v>
      </c>
      <c r="H189" s="23">
        <f>H133+H140+H147+H154+H161+H168+H175+H182</f>
        <v>0</v>
      </c>
      <c r="I189" s="23">
        <f t="shared" si="19"/>
        <v>802.679</v>
      </c>
      <c r="J189" s="21"/>
      <c r="K189" s="49"/>
      <c r="L189" s="56"/>
    </row>
    <row r="190" spans="1:12" ht="16.5" customHeight="1">
      <c r="A190" s="57"/>
      <c r="B190" s="53"/>
      <c r="C190" s="22">
        <v>2020</v>
      </c>
      <c r="D190" s="23">
        <f t="shared" si="18"/>
        <v>426.005</v>
      </c>
      <c r="E190" s="23">
        <f>E134+E141+E148+E155+E162+E169+E176+E183</f>
        <v>0</v>
      </c>
      <c r="F190" s="23">
        <f>F134+F141+F148+F155+F162+F169+F176+F183</f>
        <v>0</v>
      </c>
      <c r="G190" s="23">
        <f>G134+G141+G148+G155+G162+G169+G176+G183</f>
        <v>0</v>
      </c>
      <c r="H190" s="23">
        <f>H134+H141+H148+H155+H162+H169+H176+H183</f>
        <v>0</v>
      </c>
      <c r="I190" s="23">
        <f t="shared" si="19"/>
        <v>426.005</v>
      </c>
      <c r="J190" s="21"/>
      <c r="K190" s="49"/>
      <c r="L190" s="56"/>
    </row>
    <row r="191" spans="1:12" ht="16.5" customHeight="1">
      <c r="A191" s="57"/>
      <c r="B191" s="53"/>
      <c r="C191" s="22">
        <v>2021</v>
      </c>
      <c r="D191" s="23">
        <f t="shared" si="18"/>
        <v>347.77000000000004</v>
      </c>
      <c r="E191" s="23">
        <f>E134+E141+E148+E156+E162+E169+E176+E184</f>
        <v>0</v>
      </c>
      <c r="F191" s="23">
        <f>F134+F141+F148+F156+F162+F169+F176+F184</f>
        <v>0</v>
      </c>
      <c r="G191" s="23">
        <f>G134+G141+G148+G156+G162+G169+G176+G184</f>
        <v>0</v>
      </c>
      <c r="H191" s="23">
        <f>H134+H141+H148+H156+H162+H169+H176+H184</f>
        <v>0</v>
      </c>
      <c r="I191" s="23">
        <f t="shared" si="19"/>
        <v>347.77000000000004</v>
      </c>
      <c r="J191" s="21"/>
      <c r="K191" s="49"/>
      <c r="L191" s="56"/>
    </row>
    <row r="192" spans="1:12" ht="16.5" customHeight="1">
      <c r="A192" s="57"/>
      <c r="B192" s="53"/>
      <c r="C192" s="22">
        <v>2022</v>
      </c>
      <c r="D192" s="23">
        <f t="shared" si="18"/>
        <v>196.012</v>
      </c>
      <c r="E192" s="23">
        <f>E135+E142+E149+E157+E163+E170+E177+E185</f>
        <v>0</v>
      </c>
      <c r="F192" s="23">
        <f>F135+F142+F149+F157+F163+F170+F177+F185</f>
        <v>0</v>
      </c>
      <c r="G192" s="23">
        <f>G135+G142+G149+G157+G163+G170+G177+G185</f>
        <v>0</v>
      </c>
      <c r="H192" s="23">
        <f>H135+H142+H149+H157+H163+H170+H177+H185</f>
        <v>0</v>
      </c>
      <c r="I192" s="23">
        <f t="shared" si="19"/>
        <v>196.012</v>
      </c>
      <c r="J192" s="21"/>
      <c r="K192" s="49"/>
      <c r="L192" s="56"/>
    </row>
    <row r="193" spans="1:12" ht="16.5" customHeight="1">
      <c r="A193" s="57"/>
      <c r="B193" s="53"/>
      <c r="C193" s="22">
        <v>2023</v>
      </c>
      <c r="D193" s="23">
        <f t="shared" si="18"/>
        <v>197.002</v>
      </c>
      <c r="E193" s="23">
        <f>E136+E143+E150+E158+E164+E171+E178+E186</f>
        <v>0</v>
      </c>
      <c r="F193" s="23">
        <f>F136+F143+F150+F158+F164+F171+F178+F186</f>
        <v>0</v>
      </c>
      <c r="G193" s="23">
        <f>G136+G143+G150+G158+G164+G171+G178+G186</f>
        <v>0</v>
      </c>
      <c r="H193" s="23">
        <f>H136+H143+H150+H158+H164+H171+H178+H186</f>
        <v>0</v>
      </c>
      <c r="I193" s="23">
        <f t="shared" si="19"/>
        <v>197.002</v>
      </c>
      <c r="J193" s="21"/>
      <c r="K193" s="49"/>
      <c r="L193" s="56"/>
    </row>
    <row r="194" spans="1:12" ht="16.5" customHeight="1">
      <c r="A194" s="49">
        <v>7</v>
      </c>
      <c r="B194" s="49" t="s">
        <v>56</v>
      </c>
      <c r="C194" s="7">
        <v>2017</v>
      </c>
      <c r="D194" s="8">
        <f aca="true" t="shared" si="20" ref="D194:D228">F194+I194+E194</f>
        <v>239.99412</v>
      </c>
      <c r="E194" s="20"/>
      <c r="F194" s="20"/>
      <c r="G194" s="20"/>
      <c r="H194" s="20"/>
      <c r="I194" s="8">
        <v>239.99412</v>
      </c>
      <c r="J194" s="21"/>
      <c r="K194" s="49" t="s">
        <v>26</v>
      </c>
      <c r="L194" s="49" t="s">
        <v>57</v>
      </c>
    </row>
    <row r="195" spans="1:12" ht="16.5" customHeight="1">
      <c r="A195" s="49"/>
      <c r="B195" s="49"/>
      <c r="C195" s="7">
        <v>2018</v>
      </c>
      <c r="D195" s="8">
        <f t="shared" si="20"/>
        <v>240</v>
      </c>
      <c r="E195" s="20"/>
      <c r="F195" s="21"/>
      <c r="G195" s="21"/>
      <c r="H195" s="21"/>
      <c r="I195" s="8">
        <v>240</v>
      </c>
      <c r="J195" s="21"/>
      <c r="K195" s="49"/>
      <c r="L195" s="49"/>
    </row>
    <row r="196" spans="1:12" ht="16.5" customHeight="1">
      <c r="A196" s="49"/>
      <c r="B196" s="49"/>
      <c r="C196" s="7">
        <v>2019</v>
      </c>
      <c r="D196" s="8">
        <f t="shared" si="20"/>
        <v>242.352</v>
      </c>
      <c r="E196" s="20"/>
      <c r="F196" s="21"/>
      <c r="G196" s="21"/>
      <c r="H196" s="21"/>
      <c r="I196" s="8">
        <v>242.352</v>
      </c>
      <c r="J196" s="21"/>
      <c r="K196" s="49"/>
      <c r="L196" s="49"/>
    </row>
    <row r="197" spans="1:12" ht="16.5" customHeight="1">
      <c r="A197" s="49"/>
      <c r="B197" s="49"/>
      <c r="C197" s="7">
        <v>2020</v>
      </c>
      <c r="D197" s="8">
        <f t="shared" si="20"/>
        <v>237.456</v>
      </c>
      <c r="E197" s="20"/>
      <c r="F197" s="21"/>
      <c r="G197" s="21"/>
      <c r="H197" s="21"/>
      <c r="I197" s="8">
        <v>237.456</v>
      </c>
      <c r="J197" s="21"/>
      <c r="K197" s="49"/>
      <c r="L197" s="49"/>
    </row>
    <row r="198" spans="1:12" ht="16.5" customHeight="1">
      <c r="A198" s="49"/>
      <c r="B198" s="49"/>
      <c r="C198" s="11">
        <v>2021</v>
      </c>
      <c r="D198" s="8">
        <f t="shared" si="20"/>
        <v>244.8</v>
      </c>
      <c r="E198" s="20"/>
      <c r="F198" s="21"/>
      <c r="G198" s="21"/>
      <c r="H198" s="21"/>
      <c r="I198" s="8">
        <v>244.8</v>
      </c>
      <c r="J198" s="21"/>
      <c r="K198" s="49"/>
      <c r="L198" s="49"/>
    </row>
    <row r="199" spans="1:12" ht="16.5" customHeight="1">
      <c r="A199" s="49"/>
      <c r="B199" s="49"/>
      <c r="C199" s="11">
        <v>2022</v>
      </c>
      <c r="D199" s="8">
        <f t="shared" si="20"/>
        <v>122.4</v>
      </c>
      <c r="E199" s="20"/>
      <c r="F199" s="20"/>
      <c r="G199" s="20"/>
      <c r="H199" s="20"/>
      <c r="I199" s="8">
        <v>122.4</v>
      </c>
      <c r="J199" s="21"/>
      <c r="K199" s="49"/>
      <c r="L199" s="49"/>
    </row>
    <row r="200" spans="1:12" ht="16.5" customHeight="1">
      <c r="A200" s="49"/>
      <c r="B200" s="49"/>
      <c r="C200" s="11">
        <v>2023</v>
      </c>
      <c r="D200" s="8">
        <f t="shared" si="20"/>
        <v>122.4</v>
      </c>
      <c r="E200" s="20"/>
      <c r="F200" s="20"/>
      <c r="G200" s="20"/>
      <c r="H200" s="20"/>
      <c r="I200" s="8">
        <v>122.4</v>
      </c>
      <c r="J200" s="21"/>
      <c r="K200" s="49"/>
      <c r="L200" s="49"/>
    </row>
    <row r="201" spans="1:12" ht="16.5" customHeight="1">
      <c r="A201" s="49">
        <v>8</v>
      </c>
      <c r="B201" s="49" t="s">
        <v>58</v>
      </c>
      <c r="C201" s="7">
        <v>2017</v>
      </c>
      <c r="D201" s="8">
        <f t="shared" si="20"/>
        <v>226.51776</v>
      </c>
      <c r="E201" s="20"/>
      <c r="F201" s="20"/>
      <c r="G201" s="20"/>
      <c r="H201" s="20"/>
      <c r="I201" s="8">
        <v>226.51776</v>
      </c>
      <c r="J201" s="21"/>
      <c r="K201" s="49" t="s">
        <v>26</v>
      </c>
      <c r="L201" s="49" t="s">
        <v>59</v>
      </c>
    </row>
    <row r="202" spans="1:12" ht="16.5" customHeight="1">
      <c r="A202" s="49"/>
      <c r="B202" s="49"/>
      <c r="C202" s="7">
        <v>2018</v>
      </c>
      <c r="D202" s="8">
        <f t="shared" si="20"/>
        <v>232.754</v>
      </c>
      <c r="E202" s="20"/>
      <c r="F202" s="20"/>
      <c r="G202" s="20"/>
      <c r="H202" s="20"/>
      <c r="I202" s="8">
        <v>232.754</v>
      </c>
      <c r="J202" s="21"/>
      <c r="K202" s="49"/>
      <c r="L202" s="49"/>
    </row>
    <row r="203" spans="1:12" ht="16.5" customHeight="1">
      <c r="A203" s="49"/>
      <c r="B203" s="49"/>
      <c r="C203" s="7">
        <v>2019</v>
      </c>
      <c r="D203" s="8">
        <f t="shared" si="20"/>
        <v>234.2468</v>
      </c>
      <c r="E203" s="20"/>
      <c r="F203" s="20"/>
      <c r="G203" s="20"/>
      <c r="H203" s="20"/>
      <c r="I203" s="8">
        <v>234.2468</v>
      </c>
      <c r="J203" s="21"/>
      <c r="K203" s="49"/>
      <c r="L203" s="49"/>
    </row>
    <row r="204" spans="1:12" ht="16.5" customHeight="1">
      <c r="A204" s="49"/>
      <c r="B204" s="49"/>
      <c r="C204" s="7">
        <v>2020</v>
      </c>
      <c r="D204" s="8">
        <f t="shared" si="20"/>
        <v>231.1192</v>
      </c>
      <c r="E204" s="20"/>
      <c r="F204" s="20"/>
      <c r="G204" s="20"/>
      <c r="H204" s="20"/>
      <c r="I204" s="8">
        <v>231.1192</v>
      </c>
      <c r="J204" s="21"/>
      <c r="K204" s="49"/>
      <c r="L204" s="49"/>
    </row>
    <row r="205" spans="1:12" ht="16.5" customHeight="1">
      <c r="A205" s="49"/>
      <c r="B205" s="49"/>
      <c r="C205" s="11">
        <v>2021</v>
      </c>
      <c r="D205" s="8">
        <f t="shared" si="20"/>
        <v>239.1</v>
      </c>
      <c r="E205" s="20"/>
      <c r="F205" s="20"/>
      <c r="G205" s="20"/>
      <c r="H205" s="20"/>
      <c r="I205" s="8">
        <v>239.1</v>
      </c>
      <c r="J205" s="21"/>
      <c r="K205" s="49"/>
      <c r="L205" s="49"/>
    </row>
    <row r="206" spans="1:12" ht="16.5" customHeight="1">
      <c r="A206" s="49"/>
      <c r="B206" s="49"/>
      <c r="C206" s="11">
        <v>2022</v>
      </c>
      <c r="D206" s="8">
        <f t="shared" si="20"/>
        <v>239.1</v>
      </c>
      <c r="E206" s="20"/>
      <c r="F206" s="20"/>
      <c r="G206" s="20"/>
      <c r="H206" s="20"/>
      <c r="I206" s="8">
        <v>239.1</v>
      </c>
      <c r="J206" s="21"/>
      <c r="K206" s="49"/>
      <c r="L206" s="49"/>
    </row>
    <row r="207" spans="1:12" ht="16.5" customHeight="1">
      <c r="A207" s="49"/>
      <c r="B207" s="49"/>
      <c r="C207" s="11">
        <v>2023</v>
      </c>
      <c r="D207" s="8">
        <f t="shared" si="20"/>
        <v>239.1</v>
      </c>
      <c r="E207" s="20"/>
      <c r="F207" s="20"/>
      <c r="G207" s="20"/>
      <c r="H207" s="20"/>
      <c r="I207" s="8">
        <v>239.1</v>
      </c>
      <c r="J207" s="21"/>
      <c r="K207" s="49"/>
      <c r="L207" s="49"/>
    </row>
    <row r="208" spans="1:12" ht="16.5" customHeight="1">
      <c r="A208" s="49"/>
      <c r="B208" s="49"/>
      <c r="C208" s="7">
        <v>2017</v>
      </c>
      <c r="D208" s="8">
        <f t="shared" si="20"/>
        <v>27.9112</v>
      </c>
      <c r="E208" s="20"/>
      <c r="F208" s="20"/>
      <c r="G208" s="20"/>
      <c r="H208" s="20"/>
      <c r="I208" s="8">
        <v>27.9112</v>
      </c>
      <c r="J208" s="21"/>
      <c r="K208" s="49" t="s">
        <v>23</v>
      </c>
      <c r="L208" s="49"/>
    </row>
    <row r="209" spans="1:12" ht="16.5" customHeight="1">
      <c r="A209" s="49"/>
      <c r="B209" s="49"/>
      <c r="C209" s="7">
        <v>2018</v>
      </c>
      <c r="D209" s="8">
        <f t="shared" si="20"/>
        <v>25.948</v>
      </c>
      <c r="E209" s="20"/>
      <c r="F209" s="20"/>
      <c r="G209" s="20"/>
      <c r="H209" s="20"/>
      <c r="I209" s="8">
        <v>25.948</v>
      </c>
      <c r="J209" s="21"/>
      <c r="K209" s="49"/>
      <c r="L209" s="49"/>
    </row>
    <row r="210" spans="1:12" ht="16.5" customHeight="1">
      <c r="A210" s="49"/>
      <c r="B210" s="49"/>
      <c r="C210" s="7">
        <v>2019</v>
      </c>
      <c r="D210" s="8">
        <f t="shared" si="20"/>
        <v>27.92</v>
      </c>
      <c r="E210" s="20"/>
      <c r="F210" s="20"/>
      <c r="G210" s="20"/>
      <c r="H210" s="20"/>
      <c r="I210" s="8">
        <v>27.92</v>
      </c>
      <c r="J210" s="21"/>
      <c r="K210" s="49"/>
      <c r="L210" s="49"/>
    </row>
    <row r="211" spans="1:12" ht="16.5" customHeight="1">
      <c r="A211" s="49"/>
      <c r="B211" s="49"/>
      <c r="C211" s="7">
        <v>2020</v>
      </c>
      <c r="D211" s="8">
        <f t="shared" si="20"/>
        <v>27.2</v>
      </c>
      <c r="E211" s="20"/>
      <c r="F211" s="20"/>
      <c r="G211" s="20"/>
      <c r="H211" s="20"/>
      <c r="I211" s="8">
        <v>27.2</v>
      </c>
      <c r="J211" s="21"/>
      <c r="K211" s="49"/>
      <c r="L211" s="49"/>
    </row>
    <row r="212" spans="1:12" ht="16.5" customHeight="1">
      <c r="A212" s="49"/>
      <c r="B212" s="49"/>
      <c r="C212" s="11">
        <v>2021</v>
      </c>
      <c r="D212" s="8">
        <f t="shared" si="20"/>
        <v>32.15</v>
      </c>
      <c r="E212" s="20"/>
      <c r="F212" s="20"/>
      <c r="G212" s="20"/>
      <c r="H212" s="20"/>
      <c r="I212" s="8">
        <v>32.15</v>
      </c>
      <c r="J212" s="21"/>
      <c r="K212" s="49"/>
      <c r="L212" s="49"/>
    </row>
    <row r="213" spans="1:12" ht="16.5" customHeight="1">
      <c r="A213" s="49"/>
      <c r="B213" s="49"/>
      <c r="C213" s="11">
        <v>2022</v>
      </c>
      <c r="D213" s="8">
        <f t="shared" si="20"/>
        <v>32.15</v>
      </c>
      <c r="E213" s="20"/>
      <c r="F213" s="20"/>
      <c r="G213" s="20"/>
      <c r="H213" s="20"/>
      <c r="I213" s="20">
        <v>32.15</v>
      </c>
      <c r="J213" s="20"/>
      <c r="K213" s="49"/>
      <c r="L213" s="49"/>
    </row>
    <row r="214" spans="1:12" ht="16.5" customHeight="1">
      <c r="A214" s="49"/>
      <c r="B214" s="49"/>
      <c r="C214" s="11">
        <v>2023</v>
      </c>
      <c r="D214" s="8">
        <f t="shared" si="20"/>
        <v>32.15</v>
      </c>
      <c r="E214" s="20"/>
      <c r="F214" s="20"/>
      <c r="G214" s="20"/>
      <c r="H214" s="20"/>
      <c r="I214" s="20">
        <v>32.15</v>
      </c>
      <c r="J214" s="20"/>
      <c r="K214" s="49"/>
      <c r="L214" s="49"/>
    </row>
    <row r="215" spans="1:12" ht="16.5" customHeight="1">
      <c r="A215" s="49"/>
      <c r="B215" s="49"/>
      <c r="C215" s="7">
        <v>2017</v>
      </c>
      <c r="D215" s="8">
        <f t="shared" si="20"/>
        <v>30.228</v>
      </c>
      <c r="E215" s="20"/>
      <c r="F215" s="20"/>
      <c r="G215" s="20"/>
      <c r="H215" s="20"/>
      <c r="I215" s="8">
        <v>30.228</v>
      </c>
      <c r="J215" s="21"/>
      <c r="K215" s="49" t="s">
        <v>44</v>
      </c>
      <c r="L215" s="49"/>
    </row>
    <row r="216" spans="1:12" ht="16.5" customHeight="1">
      <c r="A216" s="49"/>
      <c r="B216" s="49"/>
      <c r="C216" s="7">
        <v>2018</v>
      </c>
      <c r="D216" s="8">
        <f t="shared" si="20"/>
        <v>33</v>
      </c>
      <c r="E216" s="20"/>
      <c r="F216" s="20"/>
      <c r="G216" s="20"/>
      <c r="H216" s="20"/>
      <c r="I216" s="8">
        <v>33</v>
      </c>
      <c r="J216" s="21"/>
      <c r="K216" s="49"/>
      <c r="L216" s="49"/>
    </row>
    <row r="217" spans="1:12" ht="16.5" customHeight="1">
      <c r="A217" s="49"/>
      <c r="B217" s="49"/>
      <c r="C217" s="7">
        <v>2019</v>
      </c>
      <c r="D217" s="8">
        <f t="shared" si="20"/>
        <v>32</v>
      </c>
      <c r="E217" s="20"/>
      <c r="F217" s="20"/>
      <c r="G217" s="20"/>
      <c r="H217" s="20"/>
      <c r="I217" s="8">
        <v>32</v>
      </c>
      <c r="J217" s="21"/>
      <c r="K217" s="49"/>
      <c r="L217" s="49"/>
    </row>
    <row r="218" spans="1:12" ht="16.5" customHeight="1">
      <c r="A218" s="49"/>
      <c r="B218" s="49"/>
      <c r="C218" s="7">
        <v>2020</v>
      </c>
      <c r="D218" s="8">
        <f t="shared" si="20"/>
        <v>31</v>
      </c>
      <c r="E218" s="20"/>
      <c r="F218" s="20"/>
      <c r="G218" s="20"/>
      <c r="H218" s="20"/>
      <c r="I218" s="8">
        <v>31</v>
      </c>
      <c r="J218" s="21"/>
      <c r="K218" s="49"/>
      <c r="L218" s="49"/>
    </row>
    <row r="219" spans="1:12" ht="16.5" customHeight="1">
      <c r="A219" s="49"/>
      <c r="B219" s="49"/>
      <c r="C219" s="11">
        <v>2021</v>
      </c>
      <c r="D219" s="8">
        <f t="shared" si="20"/>
        <v>39.21</v>
      </c>
      <c r="E219" s="20"/>
      <c r="F219" s="20"/>
      <c r="G219" s="20"/>
      <c r="H219" s="20"/>
      <c r="I219" s="8">
        <v>39.21</v>
      </c>
      <c r="J219" s="21"/>
      <c r="K219" s="49"/>
      <c r="L219" s="49"/>
    </row>
    <row r="220" spans="1:12" ht="16.5" customHeight="1">
      <c r="A220" s="49"/>
      <c r="B220" s="49"/>
      <c r="C220" s="11">
        <v>2022</v>
      </c>
      <c r="D220" s="8">
        <f t="shared" si="20"/>
        <v>29.21</v>
      </c>
      <c r="E220" s="20"/>
      <c r="F220" s="20"/>
      <c r="G220" s="20"/>
      <c r="H220" s="20"/>
      <c r="I220" s="8">
        <v>29.21</v>
      </c>
      <c r="J220" s="21"/>
      <c r="K220" s="49"/>
      <c r="L220" s="49"/>
    </row>
    <row r="221" spans="1:12" ht="16.5" customHeight="1">
      <c r="A221" s="49"/>
      <c r="B221" s="49"/>
      <c r="C221" s="11">
        <v>2023</v>
      </c>
      <c r="D221" s="8">
        <f t="shared" si="20"/>
        <v>29.21</v>
      </c>
      <c r="E221" s="20"/>
      <c r="F221" s="20"/>
      <c r="G221" s="20"/>
      <c r="H221" s="20"/>
      <c r="I221" s="8">
        <v>29.21</v>
      </c>
      <c r="J221" s="21"/>
      <c r="K221" s="49"/>
      <c r="L221" s="49"/>
    </row>
    <row r="222" spans="1:12" ht="16.5" customHeight="1">
      <c r="A222" s="49"/>
      <c r="B222" s="49"/>
      <c r="C222" s="7">
        <v>2017</v>
      </c>
      <c r="D222" s="8">
        <f t="shared" si="20"/>
        <v>5.1064</v>
      </c>
      <c r="E222" s="20"/>
      <c r="F222" s="20"/>
      <c r="G222" s="20"/>
      <c r="H222" s="20"/>
      <c r="I222" s="8">
        <v>5.1064</v>
      </c>
      <c r="J222" s="21"/>
      <c r="K222" s="49" t="s">
        <v>45</v>
      </c>
      <c r="L222" s="49"/>
    </row>
    <row r="223" spans="1:12" ht="16.5" customHeight="1">
      <c r="A223" s="49"/>
      <c r="B223" s="49"/>
      <c r="C223" s="7">
        <v>2018</v>
      </c>
      <c r="D223" s="8">
        <f t="shared" si="20"/>
        <v>5.5083</v>
      </c>
      <c r="E223" s="20"/>
      <c r="F223" s="20"/>
      <c r="G223" s="20"/>
      <c r="H223" s="20"/>
      <c r="I223" s="8">
        <v>5.5083</v>
      </c>
      <c r="J223" s="21"/>
      <c r="K223" s="49"/>
      <c r="L223" s="49"/>
    </row>
    <row r="224" spans="1:12" ht="16.5" customHeight="1">
      <c r="A224" s="49"/>
      <c r="B224" s="49"/>
      <c r="C224" s="7">
        <v>2019</v>
      </c>
      <c r="D224" s="8">
        <f t="shared" si="20"/>
        <v>5.5760000000000005</v>
      </c>
      <c r="E224" s="20"/>
      <c r="F224" s="20"/>
      <c r="G224" s="20"/>
      <c r="H224" s="20"/>
      <c r="I224" s="8">
        <v>5.5760000000000005</v>
      </c>
      <c r="J224" s="21"/>
      <c r="K224" s="49"/>
      <c r="L224" s="49"/>
    </row>
    <row r="225" spans="1:12" ht="16.5" customHeight="1">
      <c r="A225" s="49"/>
      <c r="B225" s="49"/>
      <c r="C225" s="7">
        <v>2020</v>
      </c>
      <c r="D225" s="8">
        <f t="shared" si="20"/>
        <v>5.576</v>
      </c>
      <c r="E225" s="20"/>
      <c r="F225" s="20"/>
      <c r="G225" s="20"/>
      <c r="H225" s="20"/>
      <c r="I225" s="8">
        <v>5.576</v>
      </c>
      <c r="J225" s="21"/>
      <c r="K225" s="49"/>
      <c r="L225" s="49"/>
    </row>
    <row r="226" spans="1:12" ht="16.5" customHeight="1">
      <c r="A226" s="49"/>
      <c r="B226" s="49"/>
      <c r="C226" s="11">
        <v>2021</v>
      </c>
      <c r="D226" s="8">
        <f t="shared" si="20"/>
        <v>5.7</v>
      </c>
      <c r="E226" s="20"/>
      <c r="F226" s="20"/>
      <c r="G226" s="20"/>
      <c r="H226" s="20"/>
      <c r="I226" s="8">
        <v>5.7</v>
      </c>
      <c r="J226" s="21"/>
      <c r="K226" s="49"/>
      <c r="L226" s="49"/>
    </row>
    <row r="227" spans="1:12" ht="16.5" customHeight="1">
      <c r="A227" s="49"/>
      <c r="B227" s="49"/>
      <c r="C227" s="11">
        <v>2022</v>
      </c>
      <c r="D227" s="8">
        <f t="shared" si="20"/>
        <v>5.7</v>
      </c>
      <c r="E227" s="20"/>
      <c r="F227" s="20"/>
      <c r="G227" s="20"/>
      <c r="H227" s="20"/>
      <c r="I227" s="8">
        <v>5.7</v>
      </c>
      <c r="J227" s="21"/>
      <c r="K227" s="49"/>
      <c r="L227" s="49"/>
    </row>
    <row r="228" spans="1:12" ht="16.5" customHeight="1">
      <c r="A228" s="49"/>
      <c r="B228" s="49"/>
      <c r="C228" s="11">
        <v>2023</v>
      </c>
      <c r="D228" s="8">
        <f t="shared" si="20"/>
        <v>5.7</v>
      </c>
      <c r="E228" s="20"/>
      <c r="F228" s="20"/>
      <c r="G228" s="20"/>
      <c r="H228" s="20"/>
      <c r="I228" s="8">
        <v>5.7</v>
      </c>
      <c r="J228" s="21"/>
      <c r="K228" s="49"/>
      <c r="L228" s="49"/>
    </row>
    <row r="229" spans="1:12" ht="16.5" customHeight="1">
      <c r="A229" s="56"/>
      <c r="B229" s="53" t="s">
        <v>60</v>
      </c>
      <c r="C229" s="22">
        <v>2017</v>
      </c>
      <c r="D229" s="23">
        <f aca="true" t="shared" si="21" ref="D229:D235">D201+D208+D215+D222</f>
        <v>289.76336000000003</v>
      </c>
      <c r="E229" s="27">
        <f>SUM(E201,E208,E215,E222)</f>
        <v>0</v>
      </c>
      <c r="F229" s="27">
        <f>SUM(F201,F208,F215,F222)</f>
        <v>0</v>
      </c>
      <c r="G229" s="27">
        <f>SUM(G201,G208,G215,G222)</f>
        <v>0</v>
      </c>
      <c r="H229" s="27">
        <f>SUM(H201,H208,H215,H222)</f>
        <v>0</v>
      </c>
      <c r="I229" s="27">
        <f aca="true" t="shared" si="22" ref="I229:I235">I201+I208+I215+I222</f>
        <v>289.76336000000003</v>
      </c>
      <c r="J229" s="21"/>
      <c r="K229" s="49"/>
      <c r="L229" s="56"/>
    </row>
    <row r="230" spans="1:12" ht="16.5" customHeight="1">
      <c r="A230" s="56"/>
      <c r="B230" s="53"/>
      <c r="C230" s="22">
        <v>2018</v>
      </c>
      <c r="D230" s="23">
        <f t="shared" si="21"/>
        <v>297.2103</v>
      </c>
      <c r="E230" s="27">
        <f>SUM(E202,E209,E216,E223)</f>
        <v>0</v>
      </c>
      <c r="F230" s="27">
        <f>SUM(F202,F209,F216,F223)</f>
        <v>0</v>
      </c>
      <c r="G230" s="27">
        <f>SUM(G202,G209,G216,G223)</f>
        <v>0</v>
      </c>
      <c r="H230" s="27">
        <f>SUM(H202,H209,H216,H223)</f>
        <v>0</v>
      </c>
      <c r="I230" s="27">
        <f t="shared" si="22"/>
        <v>297.2103</v>
      </c>
      <c r="J230" s="21"/>
      <c r="K230" s="49"/>
      <c r="L230" s="56"/>
    </row>
    <row r="231" spans="1:12" ht="16.5" customHeight="1">
      <c r="A231" s="56"/>
      <c r="B231" s="53"/>
      <c r="C231" s="22">
        <v>2019</v>
      </c>
      <c r="D231" s="23">
        <f t="shared" si="21"/>
        <v>299.74280000000005</v>
      </c>
      <c r="E231" s="27">
        <f>SUM(E203,E210,E217,E224)</f>
        <v>0</v>
      </c>
      <c r="F231" s="27">
        <f>SUM(F203,F210,F217,F224)</f>
        <v>0</v>
      </c>
      <c r="G231" s="27">
        <f>SUM(G203,G210,G217,G224)</f>
        <v>0</v>
      </c>
      <c r="H231" s="27">
        <f>SUM(H203,H210,H217,H224)</f>
        <v>0</v>
      </c>
      <c r="I231" s="27">
        <f t="shared" si="22"/>
        <v>299.74280000000005</v>
      </c>
      <c r="J231" s="21"/>
      <c r="K231" s="49"/>
      <c r="L231" s="56"/>
    </row>
    <row r="232" spans="1:12" ht="16.5" customHeight="1">
      <c r="A232" s="56"/>
      <c r="B232" s="53"/>
      <c r="C232" s="22">
        <v>2020</v>
      </c>
      <c r="D232" s="23">
        <f t="shared" si="21"/>
        <v>294.89520000000005</v>
      </c>
      <c r="E232" s="27">
        <f>SUM(E204,E211,E218,E225)</f>
        <v>0</v>
      </c>
      <c r="F232" s="27">
        <f>SUM(F204,F211,F218,F225)</f>
        <v>0</v>
      </c>
      <c r="G232" s="27">
        <f>SUM(G204,G211,G218,G225)</f>
        <v>0</v>
      </c>
      <c r="H232" s="27">
        <f>SUM(H204,H211,H218,H225)</f>
        <v>0</v>
      </c>
      <c r="I232" s="27">
        <f t="shared" si="22"/>
        <v>294.89520000000005</v>
      </c>
      <c r="J232" s="21"/>
      <c r="K232" s="49"/>
      <c r="L232" s="56"/>
    </row>
    <row r="233" spans="1:12" ht="16.5" customHeight="1">
      <c r="A233" s="56"/>
      <c r="B233" s="53"/>
      <c r="C233" s="22">
        <v>2021</v>
      </c>
      <c r="D233" s="23">
        <f t="shared" si="21"/>
        <v>316.15999999999997</v>
      </c>
      <c r="E233" s="27">
        <f>E205+E212+E219+E226</f>
        <v>0</v>
      </c>
      <c r="F233" s="27">
        <f>F205+F212+F219+F226</f>
        <v>0</v>
      </c>
      <c r="G233" s="27">
        <f>G205+G212+G219+G226</f>
        <v>0</v>
      </c>
      <c r="H233" s="27">
        <f>H205+H212+H219+H226</f>
        <v>0</v>
      </c>
      <c r="I233" s="27">
        <f t="shared" si="22"/>
        <v>316.15999999999997</v>
      </c>
      <c r="J233" s="21"/>
      <c r="K233" s="49"/>
      <c r="L233" s="56"/>
    </row>
    <row r="234" spans="1:12" ht="16.5" customHeight="1">
      <c r="A234" s="56"/>
      <c r="B234" s="53"/>
      <c r="C234" s="22">
        <v>2022</v>
      </c>
      <c r="D234" s="23">
        <f t="shared" si="21"/>
        <v>306.15999999999997</v>
      </c>
      <c r="E234" s="27">
        <f>E206+E213+E220+E227</f>
        <v>0</v>
      </c>
      <c r="F234" s="27">
        <f>F206+F213+F220+F227</f>
        <v>0</v>
      </c>
      <c r="G234" s="27">
        <f>G206+G213+G220+G227</f>
        <v>0</v>
      </c>
      <c r="H234" s="27">
        <f>H206+H213+H220+H227</f>
        <v>0</v>
      </c>
      <c r="I234" s="27">
        <f t="shared" si="22"/>
        <v>306.15999999999997</v>
      </c>
      <c r="J234" s="21"/>
      <c r="K234" s="49"/>
      <c r="L234" s="56"/>
    </row>
    <row r="235" spans="1:12" ht="16.5" customHeight="1">
      <c r="A235" s="56"/>
      <c r="B235" s="53"/>
      <c r="C235" s="22">
        <v>2023</v>
      </c>
      <c r="D235" s="23">
        <f t="shared" si="21"/>
        <v>306.15999999999997</v>
      </c>
      <c r="E235" s="27">
        <f>E207+E214+E221+E228</f>
        <v>0</v>
      </c>
      <c r="F235" s="27">
        <f>F207+F214+F221+F228</f>
        <v>0</v>
      </c>
      <c r="G235" s="27">
        <f>G207+G214+G221+G228</f>
        <v>0</v>
      </c>
      <c r="H235" s="27">
        <f>H207+H214+H221+H228</f>
        <v>0</v>
      </c>
      <c r="I235" s="27">
        <f t="shared" si="22"/>
        <v>306.15999999999997</v>
      </c>
      <c r="J235" s="21"/>
      <c r="K235" s="49"/>
      <c r="L235" s="56"/>
    </row>
    <row r="236" spans="1:12" ht="16.5" customHeight="1">
      <c r="A236" s="49">
        <v>9</v>
      </c>
      <c r="B236" s="49" t="s">
        <v>61</v>
      </c>
      <c r="C236" s="7">
        <v>2017</v>
      </c>
      <c r="D236" s="8">
        <f aca="true" t="shared" si="23" ref="D236:D258">F236+I236+E236</f>
        <v>104.194</v>
      </c>
      <c r="E236" s="20"/>
      <c r="F236" s="20"/>
      <c r="G236" s="20"/>
      <c r="H236" s="20"/>
      <c r="I236" s="8">
        <v>104.194</v>
      </c>
      <c r="J236" s="21"/>
      <c r="K236" s="49" t="s">
        <v>26</v>
      </c>
      <c r="L236" s="49" t="s">
        <v>62</v>
      </c>
    </row>
    <row r="237" spans="1:12" ht="16.5" customHeight="1">
      <c r="A237" s="49"/>
      <c r="B237" s="49"/>
      <c r="C237" s="7">
        <v>2018</v>
      </c>
      <c r="D237" s="8">
        <f t="shared" si="23"/>
        <v>105.846</v>
      </c>
      <c r="E237" s="20"/>
      <c r="F237" s="20"/>
      <c r="G237" s="20"/>
      <c r="H237" s="20"/>
      <c r="I237" s="8">
        <v>105.846</v>
      </c>
      <c r="J237" s="21"/>
      <c r="K237" s="49"/>
      <c r="L237" s="49"/>
    </row>
    <row r="238" spans="1:12" ht="16.5" customHeight="1">
      <c r="A238" s="49"/>
      <c r="B238" s="49"/>
      <c r="C238" s="7">
        <v>2019</v>
      </c>
      <c r="D238" s="8">
        <f t="shared" si="23"/>
        <v>107.64</v>
      </c>
      <c r="E238" s="20"/>
      <c r="F238" s="20"/>
      <c r="G238" s="20"/>
      <c r="H238" s="20"/>
      <c r="I238" s="8">
        <v>107.64</v>
      </c>
      <c r="J238" s="21"/>
      <c r="K238" s="49"/>
      <c r="L238" s="49"/>
    </row>
    <row r="239" spans="1:12" ht="16.5" customHeight="1">
      <c r="A239" s="49"/>
      <c r="B239" s="49"/>
      <c r="C239" s="7">
        <v>2020</v>
      </c>
      <c r="D239" s="8">
        <f t="shared" si="23"/>
        <v>107.64</v>
      </c>
      <c r="E239" s="20"/>
      <c r="F239" s="20"/>
      <c r="G239" s="20"/>
      <c r="H239" s="20"/>
      <c r="I239" s="8">
        <v>107.64</v>
      </c>
      <c r="J239" s="21"/>
      <c r="K239" s="49"/>
      <c r="L239" s="49"/>
    </row>
    <row r="240" spans="1:12" ht="16.5" customHeight="1">
      <c r="A240" s="49"/>
      <c r="B240" s="49"/>
      <c r="C240" s="11">
        <v>2021</v>
      </c>
      <c r="D240" s="8">
        <f t="shared" si="23"/>
        <v>107.7</v>
      </c>
      <c r="E240" s="20"/>
      <c r="F240" s="20"/>
      <c r="G240" s="20"/>
      <c r="H240" s="20"/>
      <c r="I240" s="8">
        <v>107.7</v>
      </c>
      <c r="J240" s="21"/>
      <c r="K240" s="49"/>
      <c r="L240" s="49"/>
    </row>
    <row r="241" spans="1:12" ht="16.5" customHeight="1">
      <c r="A241" s="49"/>
      <c r="B241" s="49"/>
      <c r="C241" s="11">
        <v>2022</v>
      </c>
      <c r="D241" s="8">
        <f t="shared" si="23"/>
        <v>107.7</v>
      </c>
      <c r="E241" s="20"/>
      <c r="F241" s="20"/>
      <c r="G241" s="20"/>
      <c r="H241" s="20"/>
      <c r="I241" s="8">
        <v>107.7</v>
      </c>
      <c r="J241" s="21"/>
      <c r="K241" s="49"/>
      <c r="L241" s="49"/>
    </row>
    <row r="242" spans="1:12" ht="16.5" customHeight="1">
      <c r="A242" s="49"/>
      <c r="B242" s="49"/>
      <c r="C242" s="11">
        <v>2023</v>
      </c>
      <c r="D242" s="8">
        <f t="shared" si="23"/>
        <v>107.7</v>
      </c>
      <c r="E242" s="20"/>
      <c r="F242" s="20"/>
      <c r="G242" s="20"/>
      <c r="H242" s="20"/>
      <c r="I242" s="8">
        <v>107.7</v>
      </c>
      <c r="J242" s="21"/>
      <c r="K242" s="49"/>
      <c r="L242" s="49"/>
    </row>
    <row r="243" spans="1:12" ht="16.5" customHeight="1">
      <c r="A243" s="49"/>
      <c r="B243" s="49"/>
      <c r="C243" s="7">
        <v>2017</v>
      </c>
      <c r="D243" s="8">
        <f t="shared" si="23"/>
        <v>23.7888</v>
      </c>
      <c r="E243" s="20"/>
      <c r="F243" s="20"/>
      <c r="G243" s="20"/>
      <c r="H243" s="20"/>
      <c r="I243" s="8">
        <v>23.7888</v>
      </c>
      <c r="J243" s="21"/>
      <c r="K243" s="49" t="s">
        <v>23</v>
      </c>
      <c r="L243" s="49"/>
    </row>
    <row r="244" spans="1:12" ht="16.5" customHeight="1">
      <c r="A244" s="49"/>
      <c r="B244" s="49"/>
      <c r="C244" s="7">
        <v>2018</v>
      </c>
      <c r="D244" s="8">
        <f t="shared" si="23"/>
        <v>31.152</v>
      </c>
      <c r="E244" s="20"/>
      <c r="F244" s="20"/>
      <c r="G244" s="20"/>
      <c r="H244" s="20"/>
      <c r="I244" s="8">
        <v>31.152</v>
      </c>
      <c r="J244" s="21"/>
      <c r="K244" s="49"/>
      <c r="L244" s="49"/>
    </row>
    <row r="245" spans="1:12" ht="16.5" customHeight="1">
      <c r="A245" s="49"/>
      <c r="B245" s="49"/>
      <c r="C245" s="7">
        <v>2019</v>
      </c>
      <c r="D245" s="8">
        <f t="shared" si="23"/>
        <v>31.68</v>
      </c>
      <c r="E245" s="20"/>
      <c r="F245" s="20"/>
      <c r="G245" s="20"/>
      <c r="H245" s="20"/>
      <c r="I245" s="8">
        <v>31.68</v>
      </c>
      <c r="J245" s="21"/>
      <c r="K245" s="49"/>
      <c r="L245" s="49"/>
    </row>
    <row r="246" spans="1:12" ht="16.5" customHeight="1">
      <c r="A246" s="49"/>
      <c r="B246" s="49"/>
      <c r="C246" s="7">
        <v>2020</v>
      </c>
      <c r="D246" s="8">
        <f t="shared" si="23"/>
        <v>31.68</v>
      </c>
      <c r="E246" s="20"/>
      <c r="F246" s="20"/>
      <c r="G246" s="20"/>
      <c r="H246" s="20"/>
      <c r="I246" s="8">
        <v>31.68</v>
      </c>
      <c r="J246" s="21"/>
      <c r="K246" s="49"/>
      <c r="L246" s="49"/>
    </row>
    <row r="247" spans="1:12" ht="16.5" customHeight="1">
      <c r="A247" s="49"/>
      <c r="B247" s="49"/>
      <c r="C247" s="11">
        <v>2021</v>
      </c>
      <c r="D247" s="8">
        <f t="shared" si="23"/>
        <v>34.85</v>
      </c>
      <c r="E247" s="20"/>
      <c r="F247" s="20"/>
      <c r="G247" s="20"/>
      <c r="H247" s="20"/>
      <c r="I247" s="8">
        <v>34.85</v>
      </c>
      <c r="J247" s="21"/>
      <c r="K247" s="49"/>
      <c r="L247" s="49"/>
    </row>
    <row r="248" spans="1:12" ht="16.5" customHeight="1">
      <c r="A248" s="49"/>
      <c r="B248" s="49"/>
      <c r="C248" s="11">
        <v>2022</v>
      </c>
      <c r="D248" s="8">
        <f t="shared" si="23"/>
        <v>34.85</v>
      </c>
      <c r="E248" s="20"/>
      <c r="F248" s="20"/>
      <c r="G248" s="20"/>
      <c r="H248" s="20"/>
      <c r="I248" s="20">
        <v>34.85</v>
      </c>
      <c r="J248" s="20"/>
      <c r="K248" s="49"/>
      <c r="L248" s="49"/>
    </row>
    <row r="249" spans="1:12" ht="16.5" customHeight="1">
      <c r="A249" s="49"/>
      <c r="B249" s="49"/>
      <c r="C249" s="11">
        <v>2023</v>
      </c>
      <c r="D249" s="8">
        <f t="shared" si="23"/>
        <v>34.85</v>
      </c>
      <c r="E249" s="20"/>
      <c r="F249" s="20"/>
      <c r="G249" s="20"/>
      <c r="H249" s="20"/>
      <c r="I249" s="20">
        <v>34.85</v>
      </c>
      <c r="J249" s="20"/>
      <c r="K249" s="49"/>
      <c r="L249" s="49"/>
    </row>
    <row r="250" spans="1:12" ht="16.5" customHeight="1">
      <c r="A250" s="49"/>
      <c r="B250" s="49"/>
      <c r="C250" s="7">
        <v>2017</v>
      </c>
      <c r="D250" s="8">
        <f t="shared" si="23"/>
        <v>24.072</v>
      </c>
      <c r="E250" s="20"/>
      <c r="F250" s="20"/>
      <c r="G250" s="20"/>
      <c r="H250" s="20"/>
      <c r="I250" s="8">
        <v>24.072</v>
      </c>
      <c r="J250" s="21"/>
      <c r="K250" s="49" t="s">
        <v>44</v>
      </c>
      <c r="L250" s="49"/>
    </row>
    <row r="251" spans="1:12" ht="16.5" customHeight="1">
      <c r="A251" s="49"/>
      <c r="B251" s="49"/>
      <c r="C251" s="7">
        <v>2018</v>
      </c>
      <c r="D251" s="8">
        <f t="shared" si="23"/>
        <v>31.152</v>
      </c>
      <c r="E251" s="20"/>
      <c r="F251" s="20"/>
      <c r="G251" s="20"/>
      <c r="H251" s="20"/>
      <c r="I251" s="8">
        <v>31.152</v>
      </c>
      <c r="J251" s="21"/>
      <c r="K251" s="49"/>
      <c r="L251" s="49"/>
    </row>
    <row r="252" spans="1:12" ht="16.5" customHeight="1">
      <c r="A252" s="49"/>
      <c r="B252" s="49"/>
      <c r="C252" s="7">
        <v>2019</v>
      </c>
      <c r="D252" s="8">
        <f t="shared" si="23"/>
        <v>31.68</v>
      </c>
      <c r="E252" s="20"/>
      <c r="F252" s="20"/>
      <c r="G252" s="20"/>
      <c r="H252" s="20"/>
      <c r="I252" s="8">
        <v>31.68</v>
      </c>
      <c r="J252" s="21"/>
      <c r="K252" s="49"/>
      <c r="L252" s="49"/>
    </row>
    <row r="253" spans="1:12" ht="16.5" customHeight="1">
      <c r="A253" s="49"/>
      <c r="B253" s="49"/>
      <c r="C253" s="7">
        <v>2020</v>
      </c>
      <c r="D253" s="8">
        <f t="shared" si="23"/>
        <v>31.68</v>
      </c>
      <c r="E253" s="20"/>
      <c r="F253" s="20"/>
      <c r="G253" s="20"/>
      <c r="H253" s="20"/>
      <c r="I253" s="8">
        <v>31.68</v>
      </c>
      <c r="J253" s="21"/>
      <c r="K253" s="49"/>
      <c r="L253" s="49"/>
    </row>
    <row r="254" spans="1:12" ht="16.5" customHeight="1">
      <c r="A254" s="49"/>
      <c r="B254" s="49"/>
      <c r="C254" s="11">
        <v>2021</v>
      </c>
      <c r="D254" s="8">
        <f t="shared" si="23"/>
        <v>34.9</v>
      </c>
      <c r="E254" s="20"/>
      <c r="F254" s="20"/>
      <c r="G254" s="20"/>
      <c r="H254" s="20"/>
      <c r="I254" s="8">
        <v>34.9</v>
      </c>
      <c r="J254" s="21"/>
      <c r="K254" s="49"/>
      <c r="L254" s="49"/>
    </row>
    <row r="255" spans="1:12" ht="16.5" customHeight="1">
      <c r="A255" s="49"/>
      <c r="B255" s="49"/>
      <c r="C255" s="11">
        <v>2022</v>
      </c>
      <c r="D255" s="8">
        <f t="shared" si="23"/>
        <v>34.9</v>
      </c>
      <c r="E255" s="20"/>
      <c r="F255" s="20"/>
      <c r="G255" s="20"/>
      <c r="H255" s="20"/>
      <c r="I255" s="20">
        <v>34.9</v>
      </c>
      <c r="J255" s="21"/>
      <c r="K255" s="49"/>
      <c r="L255" s="49"/>
    </row>
    <row r="256" spans="1:12" ht="16.5" customHeight="1">
      <c r="A256" s="49"/>
      <c r="B256" s="49"/>
      <c r="C256" s="11">
        <v>2023</v>
      </c>
      <c r="D256" s="8">
        <f t="shared" si="23"/>
        <v>34.9</v>
      </c>
      <c r="E256" s="20"/>
      <c r="F256" s="20"/>
      <c r="G256" s="20"/>
      <c r="H256" s="20"/>
      <c r="I256" s="20">
        <v>34.9</v>
      </c>
      <c r="J256" s="21"/>
      <c r="K256" s="49"/>
      <c r="L256" s="49"/>
    </row>
    <row r="257" spans="1:12" ht="16.5" customHeight="1">
      <c r="A257" s="49"/>
      <c r="B257" s="49"/>
      <c r="C257" s="7">
        <v>2017</v>
      </c>
      <c r="D257" s="8">
        <f t="shared" si="23"/>
        <v>56.0736</v>
      </c>
      <c r="E257" s="12"/>
      <c r="F257" s="20"/>
      <c r="G257" s="20"/>
      <c r="H257" s="20"/>
      <c r="I257" s="8">
        <v>56.0736</v>
      </c>
      <c r="J257" s="21"/>
      <c r="K257" s="49" t="s">
        <v>63</v>
      </c>
      <c r="L257" s="49"/>
    </row>
    <row r="258" spans="1:12" ht="16.5" customHeight="1">
      <c r="A258" s="49"/>
      <c r="B258" s="49"/>
      <c r="C258" s="7">
        <v>2018</v>
      </c>
      <c r="D258" s="8">
        <f t="shared" si="23"/>
        <v>56.0736</v>
      </c>
      <c r="E258" s="20"/>
      <c r="F258" s="20"/>
      <c r="G258" s="20"/>
      <c r="H258" s="20"/>
      <c r="I258" s="8">
        <v>56.0736</v>
      </c>
      <c r="J258" s="21"/>
      <c r="K258" s="49"/>
      <c r="L258" s="49"/>
    </row>
    <row r="259" spans="1:12" ht="16.5" customHeight="1">
      <c r="A259" s="49"/>
      <c r="B259" s="49"/>
      <c r="C259" s="7">
        <v>2019</v>
      </c>
      <c r="D259" s="8">
        <f>E259+F259+I259</f>
        <v>57.024</v>
      </c>
      <c r="E259" s="20"/>
      <c r="F259" s="20"/>
      <c r="G259" s="20"/>
      <c r="H259" s="20"/>
      <c r="I259" s="8">
        <v>57.024</v>
      </c>
      <c r="J259" s="21"/>
      <c r="K259" s="49"/>
      <c r="L259" s="49"/>
    </row>
    <row r="260" spans="1:12" ht="16.5" customHeight="1">
      <c r="A260" s="49"/>
      <c r="B260" s="49"/>
      <c r="C260" s="7">
        <v>2020</v>
      </c>
      <c r="D260" s="8">
        <f>E260+F260+I260</f>
        <v>57.024</v>
      </c>
      <c r="E260" s="20"/>
      <c r="F260" s="20"/>
      <c r="G260" s="20"/>
      <c r="H260" s="20"/>
      <c r="I260" s="8">
        <v>57.024</v>
      </c>
      <c r="J260" s="21"/>
      <c r="K260" s="49"/>
      <c r="L260" s="49"/>
    </row>
    <row r="261" spans="1:12" ht="16.5" customHeight="1">
      <c r="A261" s="49"/>
      <c r="B261" s="49"/>
      <c r="C261" s="11">
        <v>2021</v>
      </c>
      <c r="D261" s="8">
        <f>E261+F261+I261</f>
        <v>57.1</v>
      </c>
      <c r="E261" s="20"/>
      <c r="F261" s="20"/>
      <c r="G261" s="20"/>
      <c r="H261" s="20"/>
      <c r="I261" s="8">
        <v>57.1</v>
      </c>
      <c r="J261" s="21"/>
      <c r="K261" s="49"/>
      <c r="L261" s="49"/>
    </row>
    <row r="262" spans="1:12" ht="16.5" customHeight="1">
      <c r="A262" s="49"/>
      <c r="B262" s="49"/>
      <c r="C262" s="11">
        <v>2022</v>
      </c>
      <c r="D262" s="8">
        <f>F262+I262+E262</f>
        <v>57.1</v>
      </c>
      <c r="E262" s="12"/>
      <c r="F262" s="20"/>
      <c r="G262" s="20"/>
      <c r="H262" s="20"/>
      <c r="I262" s="8">
        <v>57.1</v>
      </c>
      <c r="J262" s="21"/>
      <c r="K262" s="49"/>
      <c r="L262" s="49"/>
    </row>
    <row r="263" spans="1:12" ht="16.5" customHeight="1">
      <c r="A263" s="49"/>
      <c r="B263" s="49"/>
      <c r="C263" s="11">
        <v>2023</v>
      </c>
      <c r="D263" s="8">
        <f>F263+I263+E263</f>
        <v>57.1</v>
      </c>
      <c r="E263" s="12"/>
      <c r="F263" s="20"/>
      <c r="G263" s="20"/>
      <c r="H263" s="20"/>
      <c r="I263" s="8">
        <v>57.1</v>
      </c>
      <c r="J263" s="21"/>
      <c r="K263" s="49"/>
      <c r="L263" s="49"/>
    </row>
    <row r="264" spans="1:12" ht="16.5" customHeight="1">
      <c r="A264" s="57"/>
      <c r="B264" s="53" t="s">
        <v>64</v>
      </c>
      <c r="C264" s="22">
        <v>2017</v>
      </c>
      <c r="D264" s="23">
        <f aca="true" t="shared" si="24" ref="D264:D270">D236+D243+D250+D257</f>
        <v>208.1284</v>
      </c>
      <c r="E264" s="27">
        <f>SUM(E236+E243+E250+E258)</f>
        <v>0</v>
      </c>
      <c r="F264" s="27">
        <f>SUM(F236+F243+F250+F257)</f>
        <v>0</v>
      </c>
      <c r="G264" s="27">
        <f>SUM(G236+G243+G250+G257)</f>
        <v>0</v>
      </c>
      <c r="H264" s="27">
        <f>SUM(H236+H243+H250+H257)</f>
        <v>0</v>
      </c>
      <c r="I264" s="23">
        <f aca="true" t="shared" si="25" ref="I264:I270">I236+I243+I250+I257</f>
        <v>208.1284</v>
      </c>
      <c r="J264" s="21"/>
      <c r="K264" s="49"/>
      <c r="L264" s="49"/>
    </row>
    <row r="265" spans="1:12" ht="16.5" customHeight="1">
      <c r="A265" s="57"/>
      <c r="B265" s="53"/>
      <c r="C265" s="22">
        <v>2018</v>
      </c>
      <c r="D265" s="23">
        <f t="shared" si="24"/>
        <v>224.22359999999998</v>
      </c>
      <c r="E265" s="27">
        <f>SUM(E237+E244+E251+E259)</f>
        <v>0</v>
      </c>
      <c r="F265" s="27">
        <f>SUM(F237+F244+F251+F258)</f>
        <v>0</v>
      </c>
      <c r="G265" s="27">
        <f>SUM(G237+G244+G251+G258)</f>
        <v>0</v>
      </c>
      <c r="H265" s="27">
        <f>SUM(H237+H244+H251+H258)</f>
        <v>0</v>
      </c>
      <c r="I265" s="23">
        <f t="shared" si="25"/>
        <v>224.22359999999998</v>
      </c>
      <c r="J265" s="21"/>
      <c r="K265" s="49"/>
      <c r="L265" s="49"/>
    </row>
    <row r="266" spans="1:12" ht="16.5" customHeight="1">
      <c r="A266" s="57"/>
      <c r="B266" s="53"/>
      <c r="C266" s="22">
        <v>2019</v>
      </c>
      <c r="D266" s="23">
        <f t="shared" si="24"/>
        <v>228.024</v>
      </c>
      <c r="E266" s="27">
        <f>SUM(E238+E245+E252+E259)</f>
        <v>0</v>
      </c>
      <c r="F266" s="27">
        <f>SUM(F238+F245+F252+F259)</f>
        <v>0</v>
      </c>
      <c r="G266" s="27">
        <f>SUM(G238+G245+G252+G259)</f>
        <v>0</v>
      </c>
      <c r="H266" s="27">
        <f>SUM(H238+H245+H252+H259)</f>
        <v>0</v>
      </c>
      <c r="I266" s="23">
        <f t="shared" si="25"/>
        <v>228.024</v>
      </c>
      <c r="J266" s="21"/>
      <c r="K266" s="49"/>
      <c r="L266" s="49"/>
    </row>
    <row r="267" spans="1:12" ht="16.5" customHeight="1">
      <c r="A267" s="57"/>
      <c r="B267" s="53"/>
      <c r="C267" s="22">
        <v>2020</v>
      </c>
      <c r="D267" s="23">
        <f t="shared" si="24"/>
        <v>228.024</v>
      </c>
      <c r="E267" s="27">
        <f>E239+E246+E253+E260</f>
        <v>0</v>
      </c>
      <c r="F267" s="27">
        <f>SUM(F239+F246+F253+F260)</f>
        <v>0</v>
      </c>
      <c r="G267" s="27">
        <f>SUM(G239+G246+G253+G260)</f>
        <v>0</v>
      </c>
      <c r="H267" s="27">
        <f>SUM(H239+H246+H253+H260)</f>
        <v>0</v>
      </c>
      <c r="I267" s="23">
        <f t="shared" si="25"/>
        <v>228.024</v>
      </c>
      <c r="J267" s="21"/>
      <c r="K267" s="49"/>
      <c r="L267" s="49"/>
    </row>
    <row r="268" spans="1:12" ht="16.5" customHeight="1">
      <c r="A268" s="57"/>
      <c r="B268" s="53"/>
      <c r="C268" s="22">
        <v>2021</v>
      </c>
      <c r="D268" s="23">
        <f t="shared" si="24"/>
        <v>234.55</v>
      </c>
      <c r="E268" s="27">
        <f>E240+E247+E254+E261</f>
        <v>0</v>
      </c>
      <c r="F268" s="27">
        <f>SUM(F240+F247+F254+F261)</f>
        <v>0</v>
      </c>
      <c r="G268" s="27">
        <f>SUM(G240+G247+G254+G261)</f>
        <v>0</v>
      </c>
      <c r="H268" s="27">
        <f>SUM(H240+H247+H254+H261)</f>
        <v>0</v>
      </c>
      <c r="I268" s="23">
        <f t="shared" si="25"/>
        <v>234.55</v>
      </c>
      <c r="J268" s="21"/>
      <c r="K268" s="49"/>
      <c r="L268" s="49"/>
    </row>
    <row r="269" spans="1:12" ht="16.5" customHeight="1">
      <c r="A269" s="57"/>
      <c r="B269" s="53"/>
      <c r="C269" s="22">
        <v>2022</v>
      </c>
      <c r="D269" s="23">
        <f t="shared" si="24"/>
        <v>234.55</v>
      </c>
      <c r="E269" s="27">
        <f>SUM(E240+E247+E254+E264)</f>
        <v>0</v>
      </c>
      <c r="F269" s="27">
        <f>SUM(F240+F247+F254+F262)</f>
        <v>0</v>
      </c>
      <c r="G269" s="27">
        <f>SUM(G240+G247+G254+G262)</f>
        <v>0</v>
      </c>
      <c r="H269" s="27">
        <f>SUM(H240+H247+H254+H262)</f>
        <v>0</v>
      </c>
      <c r="I269" s="23">
        <f t="shared" si="25"/>
        <v>234.55</v>
      </c>
      <c r="J269" s="21"/>
      <c r="K269" s="49"/>
      <c r="L269" s="49"/>
    </row>
    <row r="270" spans="1:12" ht="16.5" customHeight="1">
      <c r="A270" s="57"/>
      <c r="B270" s="53"/>
      <c r="C270" s="22">
        <v>2023</v>
      </c>
      <c r="D270" s="23">
        <f t="shared" si="24"/>
        <v>234.55</v>
      </c>
      <c r="E270" s="27">
        <f>SUM(E241+E248+E255+E265)</f>
        <v>0</v>
      </c>
      <c r="F270" s="27">
        <f>SUM(F241+F248+F255+F263)</f>
        <v>0</v>
      </c>
      <c r="G270" s="27">
        <f>SUM(G241+G248+G255+G263)</f>
        <v>0</v>
      </c>
      <c r="H270" s="27">
        <f>SUM(H241+H248+H255+H263)</f>
        <v>0</v>
      </c>
      <c r="I270" s="23">
        <f t="shared" si="25"/>
        <v>234.55</v>
      </c>
      <c r="J270" s="21"/>
      <c r="K270" s="49"/>
      <c r="L270" s="49"/>
    </row>
    <row r="271" spans="1:12" ht="16.5" customHeight="1">
      <c r="A271" s="57"/>
      <c r="B271" s="53" t="s">
        <v>65</v>
      </c>
      <c r="C271" s="22">
        <v>2017</v>
      </c>
      <c r="D271" s="23">
        <f aca="true" t="shared" si="26" ref="D271:D277">D123+D187+D194+D229+D264</f>
        <v>1613.59548</v>
      </c>
      <c r="E271" s="23">
        <f aca="true" t="shared" si="27" ref="E271:E277">E123+E187+E194+E229+E264</f>
        <v>0</v>
      </c>
      <c r="F271" s="23">
        <f aca="true" t="shared" si="28" ref="F271:F277">F123+F187+F194+F229+F264</f>
        <v>0</v>
      </c>
      <c r="G271" s="23">
        <f aca="true" t="shared" si="29" ref="G271:G277">G123+G187+G194+G229+G264</f>
        <v>0</v>
      </c>
      <c r="H271" s="23">
        <f aca="true" t="shared" si="30" ref="H271:H277">H123+H187+H194+H229+H264</f>
        <v>0</v>
      </c>
      <c r="I271" s="23">
        <f aca="true" t="shared" si="31" ref="I271:I277">I123+I187+I194+I229+I264</f>
        <v>1613.59548</v>
      </c>
      <c r="J271" s="21"/>
      <c r="K271" s="49"/>
      <c r="L271" s="49"/>
    </row>
    <row r="272" spans="1:12" ht="16.5" customHeight="1">
      <c r="A272" s="57"/>
      <c r="B272" s="53"/>
      <c r="C272" s="22">
        <v>2018</v>
      </c>
      <c r="D272" s="23">
        <f t="shared" si="26"/>
        <v>1533.27148</v>
      </c>
      <c r="E272" s="23">
        <f t="shared" si="27"/>
        <v>0</v>
      </c>
      <c r="F272" s="23">
        <f t="shared" si="28"/>
        <v>0</v>
      </c>
      <c r="G272" s="23">
        <f t="shared" si="29"/>
        <v>0</v>
      </c>
      <c r="H272" s="23">
        <f t="shared" si="30"/>
        <v>0</v>
      </c>
      <c r="I272" s="23">
        <f t="shared" si="31"/>
        <v>1533.27148</v>
      </c>
      <c r="J272" s="21"/>
      <c r="K272" s="49"/>
      <c r="L272" s="49"/>
    </row>
    <row r="273" spans="1:12" ht="16.5" customHeight="1">
      <c r="A273" s="57"/>
      <c r="B273" s="53"/>
      <c r="C273" s="22">
        <v>2019</v>
      </c>
      <c r="D273" s="23">
        <f t="shared" si="26"/>
        <v>1901.1368000000002</v>
      </c>
      <c r="E273" s="23">
        <f t="shared" si="27"/>
        <v>0</v>
      </c>
      <c r="F273" s="23">
        <f t="shared" si="28"/>
        <v>0</v>
      </c>
      <c r="G273" s="23">
        <f t="shared" si="29"/>
        <v>0</v>
      </c>
      <c r="H273" s="23">
        <f t="shared" si="30"/>
        <v>0</v>
      </c>
      <c r="I273" s="23">
        <f t="shared" si="31"/>
        <v>1901.1368000000002</v>
      </c>
      <c r="J273" s="21"/>
      <c r="K273" s="49"/>
      <c r="L273" s="49"/>
    </row>
    <row r="274" spans="1:12" ht="16.5" customHeight="1">
      <c r="A274" s="57"/>
      <c r="B274" s="53"/>
      <c r="C274" s="22">
        <v>2020</v>
      </c>
      <c r="D274" s="23">
        <f t="shared" si="26"/>
        <v>1569.1135999999997</v>
      </c>
      <c r="E274" s="23">
        <f t="shared" si="27"/>
        <v>0</v>
      </c>
      <c r="F274" s="23">
        <f t="shared" si="28"/>
        <v>0</v>
      </c>
      <c r="G274" s="23">
        <f t="shared" si="29"/>
        <v>0</v>
      </c>
      <c r="H274" s="23">
        <f t="shared" si="30"/>
        <v>0</v>
      </c>
      <c r="I274" s="23">
        <f t="shared" si="31"/>
        <v>1569.1135999999997</v>
      </c>
      <c r="J274" s="21"/>
      <c r="K274" s="49"/>
      <c r="L274" s="49"/>
    </row>
    <row r="275" spans="1:12" ht="16.5" customHeight="1">
      <c r="A275" s="57"/>
      <c r="B275" s="53"/>
      <c r="C275" s="22">
        <v>2021</v>
      </c>
      <c r="D275" s="23">
        <f t="shared" si="26"/>
        <v>1666.18</v>
      </c>
      <c r="E275" s="23">
        <f t="shared" si="27"/>
        <v>0</v>
      </c>
      <c r="F275" s="23">
        <f t="shared" si="28"/>
        <v>0</v>
      </c>
      <c r="G275" s="23">
        <f t="shared" si="29"/>
        <v>0</v>
      </c>
      <c r="H275" s="23">
        <f t="shared" si="30"/>
        <v>0</v>
      </c>
      <c r="I275" s="23">
        <f t="shared" si="31"/>
        <v>1666.18</v>
      </c>
      <c r="J275" s="21"/>
      <c r="K275" s="49"/>
      <c r="L275" s="49"/>
    </row>
    <row r="276" spans="1:12" ht="16.5" customHeight="1">
      <c r="A276" s="57"/>
      <c r="B276" s="53"/>
      <c r="C276" s="22">
        <v>2022</v>
      </c>
      <c r="D276" s="23">
        <f t="shared" si="26"/>
        <v>1315.022</v>
      </c>
      <c r="E276" s="23">
        <f t="shared" si="27"/>
        <v>0</v>
      </c>
      <c r="F276" s="23">
        <f t="shared" si="28"/>
        <v>0</v>
      </c>
      <c r="G276" s="23">
        <f t="shared" si="29"/>
        <v>0</v>
      </c>
      <c r="H276" s="23">
        <f t="shared" si="30"/>
        <v>0</v>
      </c>
      <c r="I276" s="23">
        <f t="shared" si="31"/>
        <v>1315.022</v>
      </c>
      <c r="J276" s="21"/>
      <c r="K276" s="49"/>
      <c r="L276" s="49"/>
    </row>
    <row r="277" spans="1:12" ht="16.5" customHeight="1">
      <c r="A277" s="57"/>
      <c r="B277" s="53"/>
      <c r="C277" s="22">
        <v>2023</v>
      </c>
      <c r="D277" s="23">
        <f t="shared" si="26"/>
        <v>1316.012</v>
      </c>
      <c r="E277" s="23">
        <f t="shared" si="27"/>
        <v>0</v>
      </c>
      <c r="F277" s="23">
        <f t="shared" si="28"/>
        <v>0</v>
      </c>
      <c r="G277" s="23">
        <f t="shared" si="29"/>
        <v>0</v>
      </c>
      <c r="H277" s="23">
        <f t="shared" si="30"/>
        <v>0</v>
      </c>
      <c r="I277" s="23">
        <f t="shared" si="31"/>
        <v>1316.012</v>
      </c>
      <c r="J277" s="21"/>
      <c r="K277" s="49"/>
      <c r="L277" s="49"/>
    </row>
    <row r="278" spans="1:12" ht="18.75" customHeight="1">
      <c r="A278" s="54" t="s">
        <v>66</v>
      </c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</row>
    <row r="279" spans="1:12" ht="18" customHeight="1">
      <c r="A279" s="22">
        <v>10</v>
      </c>
      <c r="B279" s="52" t="s">
        <v>67</v>
      </c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ht="16.5" customHeight="1">
      <c r="A280" s="49" t="s">
        <v>68</v>
      </c>
      <c r="B280" s="49" t="s">
        <v>69</v>
      </c>
      <c r="C280" s="7">
        <v>2017</v>
      </c>
      <c r="D280" s="8">
        <f aca="true" t="shared" si="32" ref="D280:D293">F280+I280+E280</f>
        <v>34.435</v>
      </c>
      <c r="E280" s="20"/>
      <c r="F280" s="20"/>
      <c r="G280" s="20"/>
      <c r="H280" s="20"/>
      <c r="I280" s="8">
        <v>34.435</v>
      </c>
      <c r="J280" s="21"/>
      <c r="K280" s="49" t="s">
        <v>26</v>
      </c>
      <c r="L280" s="56" t="s">
        <v>70</v>
      </c>
    </row>
    <row r="281" spans="1:12" ht="16.5" customHeight="1">
      <c r="A281" s="49"/>
      <c r="B281" s="49"/>
      <c r="C281" s="7">
        <v>2018</v>
      </c>
      <c r="D281" s="8">
        <f t="shared" si="32"/>
        <v>79.15</v>
      </c>
      <c r="E281" s="20"/>
      <c r="F281" s="20"/>
      <c r="G281" s="20"/>
      <c r="H281" s="20"/>
      <c r="I281" s="8">
        <v>79.15</v>
      </c>
      <c r="J281" s="21"/>
      <c r="K281" s="49"/>
      <c r="L281" s="56"/>
    </row>
    <row r="282" spans="1:12" ht="16.5" customHeight="1">
      <c r="A282" s="49"/>
      <c r="B282" s="49"/>
      <c r="C282" s="7">
        <v>2019</v>
      </c>
      <c r="D282" s="8">
        <f t="shared" si="32"/>
        <v>15.685</v>
      </c>
      <c r="E282" s="20"/>
      <c r="F282" s="20"/>
      <c r="G282" s="20"/>
      <c r="H282" s="20"/>
      <c r="I282" s="8">
        <v>15.685</v>
      </c>
      <c r="J282" s="21"/>
      <c r="K282" s="49"/>
      <c r="L282" s="56"/>
    </row>
    <row r="283" spans="1:12" ht="16.5" customHeight="1">
      <c r="A283" s="49"/>
      <c r="B283" s="49"/>
      <c r="C283" s="7">
        <v>2020</v>
      </c>
      <c r="D283" s="8">
        <f t="shared" si="32"/>
        <v>29.295</v>
      </c>
      <c r="E283" s="20"/>
      <c r="F283" s="20"/>
      <c r="G283" s="20"/>
      <c r="H283" s="20"/>
      <c r="I283" s="8">
        <v>29.295</v>
      </c>
      <c r="J283" s="21"/>
      <c r="K283" s="49"/>
      <c r="L283" s="56"/>
    </row>
    <row r="284" spans="1:12" ht="16.5" customHeight="1">
      <c r="A284" s="49"/>
      <c r="B284" s="49"/>
      <c r="C284" s="11">
        <v>2021</v>
      </c>
      <c r="D284" s="8">
        <f t="shared" si="32"/>
        <v>81.8</v>
      </c>
      <c r="E284" s="20"/>
      <c r="F284" s="20"/>
      <c r="G284" s="20"/>
      <c r="H284" s="20"/>
      <c r="I284" s="8">
        <v>81.8</v>
      </c>
      <c r="J284" s="21"/>
      <c r="K284" s="49"/>
      <c r="L284" s="56"/>
    </row>
    <row r="285" spans="1:12" ht="16.5" customHeight="1">
      <c r="A285" s="49"/>
      <c r="B285" s="49"/>
      <c r="C285" s="11">
        <v>2022</v>
      </c>
      <c r="D285" s="8">
        <f t="shared" si="32"/>
        <v>81.8</v>
      </c>
      <c r="E285" s="20"/>
      <c r="F285" s="20"/>
      <c r="G285" s="20"/>
      <c r="H285" s="20"/>
      <c r="I285" s="8">
        <v>81.8</v>
      </c>
      <c r="J285" s="21"/>
      <c r="K285" s="49"/>
      <c r="L285" s="56"/>
    </row>
    <row r="286" spans="1:12" ht="16.5" customHeight="1">
      <c r="A286" s="49"/>
      <c r="B286" s="49"/>
      <c r="C286" s="11">
        <v>2023</v>
      </c>
      <c r="D286" s="8">
        <f t="shared" si="32"/>
        <v>81.8</v>
      </c>
      <c r="E286" s="20"/>
      <c r="F286" s="20"/>
      <c r="G286" s="20"/>
      <c r="H286" s="20"/>
      <c r="I286" s="8">
        <v>81.8</v>
      </c>
      <c r="J286" s="21"/>
      <c r="K286" s="49"/>
      <c r="L286" s="56"/>
    </row>
    <row r="287" spans="1:12" ht="16.5" customHeight="1">
      <c r="A287" s="49" t="s">
        <v>71</v>
      </c>
      <c r="B287" s="49" t="s">
        <v>72</v>
      </c>
      <c r="C287" s="7">
        <v>2017</v>
      </c>
      <c r="D287" s="8">
        <f t="shared" si="32"/>
        <v>119.5</v>
      </c>
      <c r="E287" s="20"/>
      <c r="F287" s="20"/>
      <c r="G287" s="20"/>
      <c r="H287" s="20"/>
      <c r="I287" s="8">
        <v>119.5</v>
      </c>
      <c r="J287" s="21"/>
      <c r="K287" s="49" t="s">
        <v>26</v>
      </c>
      <c r="L287" s="56"/>
    </row>
    <row r="288" spans="1:12" ht="16.5" customHeight="1">
      <c r="A288" s="49"/>
      <c r="B288" s="49"/>
      <c r="C288" s="7">
        <v>2018</v>
      </c>
      <c r="D288" s="8">
        <f t="shared" si="32"/>
        <v>51</v>
      </c>
      <c r="E288" s="20"/>
      <c r="F288" s="20"/>
      <c r="G288" s="20"/>
      <c r="H288" s="20"/>
      <c r="I288" s="8">
        <v>51</v>
      </c>
      <c r="J288" s="21"/>
      <c r="K288" s="49"/>
      <c r="L288" s="56"/>
    </row>
    <row r="289" spans="1:12" ht="16.5" customHeight="1">
      <c r="A289" s="49"/>
      <c r="B289" s="49"/>
      <c r="C289" s="7">
        <v>2019</v>
      </c>
      <c r="D289" s="8">
        <f t="shared" si="32"/>
        <v>161.65</v>
      </c>
      <c r="E289" s="20"/>
      <c r="F289" s="20"/>
      <c r="G289" s="20"/>
      <c r="H289" s="20"/>
      <c r="I289" s="8">
        <v>161.65</v>
      </c>
      <c r="J289" s="21"/>
      <c r="K289" s="49"/>
      <c r="L289" s="56"/>
    </row>
    <row r="290" spans="1:15" ht="16.5" customHeight="1">
      <c r="A290" s="49"/>
      <c r="B290" s="49"/>
      <c r="C290" s="7">
        <v>2020</v>
      </c>
      <c r="D290" s="8">
        <f t="shared" si="32"/>
        <v>72</v>
      </c>
      <c r="E290" s="20"/>
      <c r="F290" s="20"/>
      <c r="G290" s="20"/>
      <c r="H290" s="20"/>
      <c r="I290" s="8">
        <v>72</v>
      </c>
      <c r="J290" s="21"/>
      <c r="K290" s="49"/>
      <c r="L290" s="56"/>
      <c r="O290" t="s">
        <v>73</v>
      </c>
    </row>
    <row r="291" spans="1:15" ht="16.5" customHeight="1">
      <c r="A291" s="49"/>
      <c r="B291" s="49"/>
      <c r="C291" s="11">
        <v>2021</v>
      </c>
      <c r="D291" s="8">
        <f t="shared" si="32"/>
        <v>0</v>
      </c>
      <c r="E291" s="20"/>
      <c r="F291" s="20"/>
      <c r="G291" s="20"/>
      <c r="H291" s="20"/>
      <c r="I291" s="8">
        <v>0</v>
      </c>
      <c r="J291" s="21"/>
      <c r="K291" s="49"/>
      <c r="L291" s="56"/>
      <c r="N291">
        <v>2020</v>
      </c>
      <c r="O291">
        <f>I70+I98+I134+I162+I197+I204+I239</f>
        <v>1023.3002</v>
      </c>
    </row>
    <row r="292" spans="1:15" ht="16.5" customHeight="1">
      <c r="A292" s="49"/>
      <c r="B292" s="49"/>
      <c r="C292" s="11">
        <v>2022</v>
      </c>
      <c r="D292" s="8">
        <f t="shared" si="32"/>
        <v>0</v>
      </c>
      <c r="E292" s="20"/>
      <c r="F292" s="20"/>
      <c r="G292" s="20"/>
      <c r="H292" s="20"/>
      <c r="I292" s="8">
        <v>0</v>
      </c>
      <c r="J292" s="21"/>
      <c r="K292" s="49"/>
      <c r="L292" s="56"/>
      <c r="N292">
        <v>2021</v>
      </c>
      <c r="O292">
        <f>I71+I99+I135+I163+I198+I205+I240</f>
        <v>857.6</v>
      </c>
    </row>
    <row r="293" spans="1:15" ht="16.5" customHeight="1">
      <c r="A293" s="49"/>
      <c r="B293" s="49"/>
      <c r="C293" s="11">
        <v>2023</v>
      </c>
      <c r="D293" s="8">
        <f t="shared" si="32"/>
        <v>0</v>
      </c>
      <c r="E293" s="20"/>
      <c r="F293" s="20"/>
      <c r="G293" s="20"/>
      <c r="H293" s="20"/>
      <c r="I293" s="8">
        <v>0</v>
      </c>
      <c r="J293" s="21"/>
      <c r="K293" s="49"/>
      <c r="L293" s="56"/>
      <c r="N293">
        <v>2022</v>
      </c>
      <c r="O293">
        <f>I72+I100+I136+I164+I199+I206+I241</f>
        <v>735.2</v>
      </c>
    </row>
    <row r="294" spans="1:15" ht="16.5" customHeight="1">
      <c r="A294" s="58"/>
      <c r="B294" s="53" t="s">
        <v>74</v>
      </c>
      <c r="C294" s="22">
        <v>2017</v>
      </c>
      <c r="D294" s="23">
        <f aca="true" t="shared" si="33" ref="D294:D300">D280+D287</f>
        <v>153.935</v>
      </c>
      <c r="E294" s="27">
        <f aca="true" t="shared" si="34" ref="E294:E300">E280+E287</f>
        <v>0</v>
      </c>
      <c r="F294" s="27">
        <f aca="true" t="shared" si="35" ref="F294:F300">F280+F287</f>
        <v>0</v>
      </c>
      <c r="G294" s="27">
        <f aca="true" t="shared" si="36" ref="G294:G300">G280+G287</f>
        <v>0</v>
      </c>
      <c r="H294" s="27">
        <f aca="true" t="shared" si="37" ref="H294:H300">H280+H287</f>
        <v>0</v>
      </c>
      <c r="I294" s="23">
        <f aca="true" t="shared" si="38" ref="I294:I300">I280+I287</f>
        <v>153.935</v>
      </c>
      <c r="J294" s="24"/>
      <c r="K294" s="58"/>
      <c r="L294" s="59"/>
      <c r="N294">
        <v>2023</v>
      </c>
      <c r="O294">
        <f>I73+I101+I137+I165+I200+I207+I242</f>
        <v>735.2</v>
      </c>
    </row>
    <row r="295" spans="1:12" ht="16.5" customHeight="1">
      <c r="A295" s="58"/>
      <c r="B295" s="53"/>
      <c r="C295" s="22">
        <v>2018</v>
      </c>
      <c r="D295" s="23">
        <f t="shared" si="33"/>
        <v>130.15</v>
      </c>
      <c r="E295" s="27">
        <f t="shared" si="34"/>
        <v>0</v>
      </c>
      <c r="F295" s="27">
        <f t="shared" si="35"/>
        <v>0</v>
      </c>
      <c r="G295" s="27">
        <f t="shared" si="36"/>
        <v>0</v>
      </c>
      <c r="H295" s="27">
        <f t="shared" si="37"/>
        <v>0</v>
      </c>
      <c r="I295" s="23">
        <f t="shared" si="38"/>
        <v>130.15</v>
      </c>
      <c r="J295" s="24"/>
      <c r="K295" s="58"/>
      <c r="L295" s="59"/>
    </row>
    <row r="296" spans="1:12" ht="16.5" customHeight="1">
      <c r="A296" s="58"/>
      <c r="B296" s="53"/>
      <c r="C296" s="22">
        <v>2019</v>
      </c>
      <c r="D296" s="23">
        <f t="shared" si="33"/>
        <v>177.335</v>
      </c>
      <c r="E296" s="27">
        <f t="shared" si="34"/>
        <v>0</v>
      </c>
      <c r="F296" s="27">
        <f t="shared" si="35"/>
        <v>0</v>
      </c>
      <c r="G296" s="27">
        <f t="shared" si="36"/>
        <v>0</v>
      </c>
      <c r="H296" s="27">
        <f t="shared" si="37"/>
        <v>0</v>
      </c>
      <c r="I296" s="23">
        <f t="shared" si="38"/>
        <v>177.335</v>
      </c>
      <c r="J296" s="24"/>
      <c r="K296" s="58"/>
      <c r="L296" s="59"/>
    </row>
    <row r="297" spans="1:12" ht="16.5" customHeight="1">
      <c r="A297" s="58"/>
      <c r="B297" s="53"/>
      <c r="C297" s="22">
        <v>2020</v>
      </c>
      <c r="D297" s="23">
        <f t="shared" si="33"/>
        <v>101.295</v>
      </c>
      <c r="E297" s="27">
        <f t="shared" si="34"/>
        <v>0</v>
      </c>
      <c r="F297" s="27">
        <f t="shared" si="35"/>
        <v>0</v>
      </c>
      <c r="G297" s="27">
        <f t="shared" si="36"/>
        <v>0</v>
      </c>
      <c r="H297" s="27">
        <f t="shared" si="37"/>
        <v>0</v>
      </c>
      <c r="I297" s="23">
        <f t="shared" si="38"/>
        <v>101.295</v>
      </c>
      <c r="J297" s="24"/>
      <c r="K297" s="58"/>
      <c r="L297" s="59"/>
    </row>
    <row r="298" spans="1:12" ht="16.5" customHeight="1">
      <c r="A298" s="58"/>
      <c r="B298" s="53"/>
      <c r="C298" s="22">
        <v>2021</v>
      </c>
      <c r="D298" s="23">
        <f t="shared" si="33"/>
        <v>81.8</v>
      </c>
      <c r="E298" s="27">
        <f t="shared" si="34"/>
        <v>0</v>
      </c>
      <c r="F298" s="27">
        <f t="shared" si="35"/>
        <v>0</v>
      </c>
      <c r="G298" s="27">
        <f t="shared" si="36"/>
        <v>0</v>
      </c>
      <c r="H298" s="27">
        <f t="shared" si="37"/>
        <v>0</v>
      </c>
      <c r="I298" s="23">
        <f t="shared" si="38"/>
        <v>81.8</v>
      </c>
      <c r="J298" s="24"/>
      <c r="K298" s="58"/>
      <c r="L298" s="59"/>
    </row>
    <row r="299" spans="1:18" ht="16.5" customHeight="1">
      <c r="A299" s="58"/>
      <c r="B299" s="53"/>
      <c r="C299" s="22">
        <v>2022</v>
      </c>
      <c r="D299" s="23">
        <f t="shared" si="33"/>
        <v>81.8</v>
      </c>
      <c r="E299" s="27">
        <f t="shared" si="34"/>
        <v>0</v>
      </c>
      <c r="F299" s="27">
        <f t="shared" si="35"/>
        <v>0</v>
      </c>
      <c r="G299" s="27">
        <f t="shared" si="36"/>
        <v>0</v>
      </c>
      <c r="H299" s="27">
        <f t="shared" si="37"/>
        <v>0</v>
      </c>
      <c r="I299" s="23">
        <f t="shared" si="38"/>
        <v>81.8</v>
      </c>
      <c r="J299" s="24"/>
      <c r="K299" s="58"/>
      <c r="L299" s="59"/>
      <c r="N299" s="29"/>
      <c r="O299" s="29" t="s">
        <v>75</v>
      </c>
      <c r="P299" s="29" t="s">
        <v>23</v>
      </c>
      <c r="Q299" s="29" t="s">
        <v>76</v>
      </c>
      <c r="R299" s="29" t="s">
        <v>45</v>
      </c>
    </row>
    <row r="300" spans="1:18" ht="16.5" customHeight="1">
      <c r="A300" s="58"/>
      <c r="B300" s="53"/>
      <c r="C300" s="22">
        <v>2023</v>
      </c>
      <c r="D300" s="23">
        <f t="shared" si="33"/>
        <v>81.8</v>
      </c>
      <c r="E300" s="27">
        <f t="shared" si="34"/>
        <v>0</v>
      </c>
      <c r="F300" s="27">
        <f t="shared" si="35"/>
        <v>0</v>
      </c>
      <c r="G300" s="27">
        <f t="shared" si="36"/>
        <v>0</v>
      </c>
      <c r="H300" s="27">
        <f t="shared" si="37"/>
        <v>0</v>
      </c>
      <c r="I300" s="23">
        <f t="shared" si="38"/>
        <v>81.8</v>
      </c>
      <c r="J300" s="24"/>
      <c r="K300" s="58"/>
      <c r="L300" s="59"/>
      <c r="N300" s="29">
        <v>2017</v>
      </c>
      <c r="O300" s="30">
        <f aca="true" t="shared" si="39" ref="O300:O306">D21+D28+D44+D51+D67+D95+D131+D159+D194+D201+D236+D280+D287</f>
        <v>1418.3</v>
      </c>
      <c r="P300" s="30">
        <f aca="true" t="shared" si="40" ref="P300:P306">D14+D74+D102+D138+D166+D208+D243</f>
        <v>201.70000000000002</v>
      </c>
      <c r="Q300" s="30">
        <f aca="true" t="shared" si="41" ref="Q300:Q306">D81+D109+D145+D173+D215+D250</f>
        <v>263.624</v>
      </c>
      <c r="R300" s="30">
        <f aca="true" t="shared" si="42" ref="R300:R306">D88+D116+D152+D180+D222+D257</f>
        <v>247.76000000000002</v>
      </c>
    </row>
    <row r="301" spans="1:18" ht="16.5" customHeight="1">
      <c r="A301" s="49">
        <v>11</v>
      </c>
      <c r="B301" s="53" t="s">
        <v>77</v>
      </c>
      <c r="C301" s="7">
        <v>2017</v>
      </c>
      <c r="D301" s="23">
        <f aca="true" t="shared" si="43" ref="D301:D307">D35+D58+D271+D294</f>
        <v>2131.384</v>
      </c>
      <c r="E301" s="23">
        <f aca="true" t="shared" si="44" ref="E301:E307">E35+E58+E271+E294</f>
        <v>0</v>
      </c>
      <c r="F301" s="23">
        <f aca="true" t="shared" si="45" ref="F301:F307">F35+F58+F271+F294</f>
        <v>0</v>
      </c>
      <c r="G301" s="23">
        <f aca="true" t="shared" si="46" ref="G301:G307">G35+G58+G271+G294</f>
        <v>0</v>
      </c>
      <c r="H301" s="23">
        <f aca="true" t="shared" si="47" ref="H301:H307">H35+H58+H271+H294</f>
        <v>0</v>
      </c>
      <c r="I301" s="23">
        <f aca="true" t="shared" si="48" ref="I301:I307">I35+I58+I271+I294</f>
        <v>2131.384</v>
      </c>
      <c r="J301" s="21"/>
      <c r="K301" s="49"/>
      <c r="L301" s="49"/>
      <c r="N301" s="29">
        <v>2018</v>
      </c>
      <c r="O301" s="30">
        <f t="shared" si="39"/>
        <v>1444.5</v>
      </c>
      <c r="P301" s="30">
        <f t="shared" si="40"/>
        <v>267.09999999999997</v>
      </c>
      <c r="Q301" s="30">
        <f t="shared" si="41"/>
        <v>242.27499999999998</v>
      </c>
      <c r="R301" s="30">
        <f t="shared" si="42"/>
        <v>97.4</v>
      </c>
    </row>
    <row r="302" spans="1:18" ht="16.5" customHeight="1">
      <c r="A302" s="49"/>
      <c r="B302" s="53"/>
      <c r="C302" s="7">
        <v>2018</v>
      </c>
      <c r="D302" s="23">
        <f t="shared" si="43"/>
        <v>2051.275</v>
      </c>
      <c r="E302" s="23">
        <f t="shared" si="44"/>
        <v>0</v>
      </c>
      <c r="F302" s="23">
        <f t="shared" si="45"/>
        <v>0</v>
      </c>
      <c r="G302" s="23">
        <f t="shared" si="46"/>
        <v>0</v>
      </c>
      <c r="H302" s="23">
        <f t="shared" si="47"/>
        <v>0</v>
      </c>
      <c r="I302" s="23">
        <f t="shared" si="48"/>
        <v>2051.275</v>
      </c>
      <c r="J302" s="21"/>
      <c r="K302" s="49"/>
      <c r="L302" s="49"/>
      <c r="N302" s="29">
        <v>2019</v>
      </c>
      <c r="O302" s="30">
        <f t="shared" si="39"/>
        <v>1877.2336000000003</v>
      </c>
      <c r="P302" s="30">
        <f t="shared" si="40"/>
        <v>298.00000000000006</v>
      </c>
      <c r="Q302" s="30">
        <f t="shared" si="41"/>
        <v>277.893</v>
      </c>
      <c r="R302" s="30">
        <f t="shared" si="42"/>
        <v>117.4</v>
      </c>
    </row>
    <row r="303" spans="1:18" ht="16.5" customHeight="1">
      <c r="A303" s="49"/>
      <c r="B303" s="53"/>
      <c r="C303" s="7">
        <v>2019</v>
      </c>
      <c r="D303" s="23">
        <f t="shared" si="43"/>
        <v>2570.5266</v>
      </c>
      <c r="E303" s="23">
        <f t="shared" si="44"/>
        <v>0</v>
      </c>
      <c r="F303" s="23">
        <f t="shared" si="45"/>
        <v>0</v>
      </c>
      <c r="G303" s="23">
        <f t="shared" si="46"/>
        <v>0</v>
      </c>
      <c r="H303" s="23">
        <f t="shared" si="47"/>
        <v>0</v>
      </c>
      <c r="I303" s="23">
        <f t="shared" si="48"/>
        <v>2570.5266</v>
      </c>
      <c r="J303" s="21"/>
      <c r="K303" s="49"/>
      <c r="L303" s="49"/>
      <c r="N303" s="29">
        <v>2020</v>
      </c>
      <c r="O303" s="30">
        <f t="shared" si="39"/>
        <v>1813.9500000000003</v>
      </c>
      <c r="P303" s="30">
        <f t="shared" si="40"/>
        <v>148.10999999999999</v>
      </c>
      <c r="Q303" s="30">
        <f t="shared" si="41"/>
        <v>278.1034</v>
      </c>
      <c r="R303" s="30">
        <f t="shared" si="42"/>
        <v>119.6</v>
      </c>
    </row>
    <row r="304" spans="1:18" ht="16.5" customHeight="1">
      <c r="A304" s="49"/>
      <c r="B304" s="53"/>
      <c r="C304" s="7">
        <v>2020</v>
      </c>
      <c r="D304" s="23">
        <f t="shared" si="43"/>
        <v>2359.7634</v>
      </c>
      <c r="E304" s="23">
        <f t="shared" si="44"/>
        <v>0</v>
      </c>
      <c r="F304" s="23">
        <f t="shared" si="45"/>
        <v>0</v>
      </c>
      <c r="G304" s="23">
        <f t="shared" si="46"/>
        <v>0</v>
      </c>
      <c r="H304" s="23">
        <f t="shared" si="47"/>
        <v>0</v>
      </c>
      <c r="I304" s="23">
        <f t="shared" si="48"/>
        <v>2359.7634</v>
      </c>
      <c r="J304" s="21"/>
      <c r="K304" s="49"/>
      <c r="L304" s="49"/>
      <c r="N304" s="29">
        <v>2021</v>
      </c>
      <c r="O304" s="30">
        <f t="shared" si="39"/>
        <v>1630.3999999999999</v>
      </c>
      <c r="P304" s="30">
        <f t="shared" si="40"/>
        <v>210</v>
      </c>
      <c r="Q304" s="30">
        <f t="shared" si="41"/>
        <v>496.87999999999994</v>
      </c>
      <c r="R304" s="30">
        <f t="shared" si="42"/>
        <v>101.7</v>
      </c>
    </row>
    <row r="305" spans="1:18" ht="16.5" customHeight="1">
      <c r="A305" s="49"/>
      <c r="B305" s="53"/>
      <c r="C305" s="11">
        <v>2021</v>
      </c>
      <c r="D305" s="23">
        <f t="shared" si="43"/>
        <v>2438.9800000000005</v>
      </c>
      <c r="E305" s="23">
        <f t="shared" si="44"/>
        <v>0</v>
      </c>
      <c r="F305" s="23">
        <f t="shared" si="45"/>
        <v>0</v>
      </c>
      <c r="G305" s="23">
        <f t="shared" si="46"/>
        <v>0</v>
      </c>
      <c r="H305" s="23">
        <f t="shared" si="47"/>
        <v>0</v>
      </c>
      <c r="I305" s="23">
        <f t="shared" si="48"/>
        <v>2438.9800000000005</v>
      </c>
      <c r="J305" s="21"/>
      <c r="K305" s="49"/>
      <c r="L305" s="49"/>
      <c r="N305" s="29">
        <v>2022</v>
      </c>
      <c r="O305" s="30">
        <f t="shared" si="39"/>
        <v>1207.75</v>
      </c>
      <c r="P305" s="30">
        <f t="shared" si="40"/>
        <v>210</v>
      </c>
      <c r="Q305" s="30">
        <f t="shared" si="41"/>
        <v>268.122</v>
      </c>
      <c r="R305" s="30">
        <f t="shared" si="42"/>
        <v>101.7</v>
      </c>
    </row>
    <row r="306" spans="1:18" ht="16.5" customHeight="1">
      <c r="A306" s="49"/>
      <c r="B306" s="53"/>
      <c r="C306" s="11">
        <v>2022</v>
      </c>
      <c r="D306" s="23">
        <f t="shared" si="43"/>
        <v>1787.572</v>
      </c>
      <c r="E306" s="23">
        <f t="shared" si="44"/>
        <v>0</v>
      </c>
      <c r="F306" s="23">
        <f t="shared" si="45"/>
        <v>0</v>
      </c>
      <c r="G306" s="23">
        <f t="shared" si="46"/>
        <v>0</v>
      </c>
      <c r="H306" s="23">
        <f t="shared" si="47"/>
        <v>0</v>
      </c>
      <c r="I306" s="23">
        <f t="shared" si="48"/>
        <v>1787.572</v>
      </c>
      <c r="J306" s="21"/>
      <c r="K306" s="49"/>
      <c r="L306" s="49"/>
      <c r="N306" s="29">
        <v>2023</v>
      </c>
      <c r="O306" s="30">
        <f t="shared" si="39"/>
        <v>1207.75</v>
      </c>
      <c r="P306" s="30">
        <f t="shared" si="40"/>
        <v>210</v>
      </c>
      <c r="Q306" s="30">
        <f t="shared" si="41"/>
        <v>269.112</v>
      </c>
      <c r="R306" s="30">
        <f t="shared" si="42"/>
        <v>101.7</v>
      </c>
    </row>
    <row r="307" spans="1:12" ht="16.5" customHeight="1">
      <c r="A307" s="49"/>
      <c r="B307" s="53"/>
      <c r="C307" s="11">
        <v>2023</v>
      </c>
      <c r="D307" s="23">
        <f t="shared" si="43"/>
        <v>1788.562</v>
      </c>
      <c r="E307" s="23">
        <f t="shared" si="44"/>
        <v>0</v>
      </c>
      <c r="F307" s="23">
        <f t="shared" si="45"/>
        <v>0</v>
      </c>
      <c r="G307" s="23">
        <f t="shared" si="46"/>
        <v>0</v>
      </c>
      <c r="H307" s="23">
        <f t="shared" si="47"/>
        <v>0</v>
      </c>
      <c r="I307" s="23">
        <f t="shared" si="48"/>
        <v>1788.562</v>
      </c>
      <c r="J307" s="21"/>
      <c r="K307" s="49"/>
      <c r="L307" s="49"/>
    </row>
    <row r="308" spans="1:12" ht="16.5" customHeight="1">
      <c r="A308" s="49"/>
      <c r="B308" s="53"/>
      <c r="C308" s="22" t="s">
        <v>78</v>
      </c>
      <c r="D308" s="23">
        <f aca="true" t="shared" si="49" ref="D308:I308">D301+D302+D303+D304+D305+D306+D307</f>
        <v>15128.063</v>
      </c>
      <c r="E308" s="23">
        <f t="shared" si="49"/>
        <v>0</v>
      </c>
      <c r="F308" s="23">
        <f t="shared" si="49"/>
        <v>0</v>
      </c>
      <c r="G308" s="23">
        <f t="shared" si="49"/>
        <v>0</v>
      </c>
      <c r="H308" s="23">
        <f t="shared" si="49"/>
        <v>0</v>
      </c>
      <c r="I308" s="23">
        <f t="shared" si="49"/>
        <v>15128.063</v>
      </c>
      <c r="J308" s="21"/>
      <c r="K308" s="49"/>
      <c r="L308" s="49"/>
    </row>
    <row r="309" spans="1:12" ht="15" customHeight="1">
      <c r="A309" s="31"/>
      <c r="B309" s="32"/>
      <c r="C309" s="33"/>
      <c r="D309" s="34"/>
      <c r="E309" s="35"/>
      <c r="F309" s="35"/>
      <c r="G309" s="35"/>
      <c r="H309" s="35"/>
      <c r="I309" s="35"/>
      <c r="J309" s="36"/>
      <c r="K309" s="37"/>
      <c r="L309" s="36"/>
    </row>
    <row r="310" spans="1:12" ht="15" customHeight="1">
      <c r="A310" s="38" t="s">
        <v>79</v>
      </c>
      <c r="B310" s="32"/>
      <c r="C310" s="33"/>
      <c r="D310" s="34"/>
      <c r="E310" s="35"/>
      <c r="F310" s="35"/>
      <c r="G310" s="35"/>
      <c r="H310" s="35"/>
      <c r="I310" s="35"/>
      <c r="J310" s="36"/>
      <c r="K310" s="37"/>
      <c r="L310" s="39"/>
    </row>
    <row r="311" spans="1:12" ht="15.75">
      <c r="A311" s="38" t="s">
        <v>80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5.75">
      <c r="A312" s="38" t="s">
        <v>81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9"/>
    </row>
    <row r="313" spans="1:12" ht="15.75">
      <c r="A313" s="38" t="s">
        <v>82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9"/>
    </row>
    <row r="314" spans="1:12" ht="10.5" customHeight="1">
      <c r="A314" s="39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5.75">
      <c r="A315" s="39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9"/>
    </row>
    <row r="316" spans="1:12" ht="15.75">
      <c r="A316" s="39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9"/>
    </row>
    <row r="317" spans="1:12" ht="18.75">
      <c r="A317" s="40"/>
      <c r="B317" s="41" t="s">
        <v>83</v>
      </c>
      <c r="C317" s="41"/>
      <c r="D317" s="41"/>
      <c r="E317" s="41"/>
      <c r="F317" s="41"/>
      <c r="G317" s="41"/>
      <c r="H317" s="41"/>
      <c r="I317" s="41"/>
      <c r="J317" s="41" t="s">
        <v>84</v>
      </c>
      <c r="K317" s="41"/>
      <c r="L317" s="40"/>
    </row>
    <row r="318" ht="12" customHeight="1">
      <c r="A318" s="39"/>
    </row>
    <row r="319" spans="1:12" ht="15.75">
      <c r="A319" s="39"/>
      <c r="L319" s="39"/>
    </row>
    <row r="320" ht="9.75" customHeight="1">
      <c r="A320" s="39"/>
    </row>
    <row r="321" ht="9.75" customHeight="1">
      <c r="A321" s="39"/>
    </row>
    <row r="322" spans="1:12" ht="15.75">
      <c r="A322" s="39"/>
      <c r="L322" s="39"/>
    </row>
    <row r="323" spans="1:12" ht="12" customHeight="1">
      <c r="A323" s="42"/>
      <c r="L323" s="43"/>
    </row>
    <row r="324" spans="1:12" ht="15.75">
      <c r="A324" s="39"/>
      <c r="L324" s="39"/>
    </row>
  </sheetData>
  <sheetProtection selectLockedCells="1" selectUnlockedCells="1"/>
  <mergeCells count="133">
    <mergeCell ref="A294:A300"/>
    <mergeCell ref="B294:B300"/>
    <mergeCell ref="K294:K300"/>
    <mergeCell ref="L294:L300"/>
    <mergeCell ref="A301:A308"/>
    <mergeCell ref="B301:B308"/>
    <mergeCell ref="K301:K308"/>
    <mergeCell ref="L301:L308"/>
    <mergeCell ref="A278:L278"/>
    <mergeCell ref="B279:L279"/>
    <mergeCell ref="A280:A286"/>
    <mergeCell ref="B280:B286"/>
    <mergeCell ref="K280:K286"/>
    <mergeCell ref="L280:L293"/>
    <mergeCell ref="A287:A293"/>
    <mergeCell ref="B287:B293"/>
    <mergeCell ref="K287:K293"/>
    <mergeCell ref="A264:A270"/>
    <mergeCell ref="B264:B270"/>
    <mergeCell ref="K264:K270"/>
    <mergeCell ref="L264:L270"/>
    <mergeCell ref="A271:A277"/>
    <mergeCell ref="B271:B277"/>
    <mergeCell ref="K271:K277"/>
    <mergeCell ref="L271:L277"/>
    <mergeCell ref="A236:A263"/>
    <mergeCell ref="B236:B263"/>
    <mergeCell ref="K236:K242"/>
    <mergeCell ref="L236:L263"/>
    <mergeCell ref="K243:K249"/>
    <mergeCell ref="K250:K256"/>
    <mergeCell ref="K257:K263"/>
    <mergeCell ref="K215:K221"/>
    <mergeCell ref="K222:K228"/>
    <mergeCell ref="A229:A235"/>
    <mergeCell ref="B229:B235"/>
    <mergeCell ref="K229:K235"/>
    <mergeCell ref="L229:L235"/>
    <mergeCell ref="L187:L193"/>
    <mergeCell ref="A194:A200"/>
    <mergeCell ref="B194:B200"/>
    <mergeCell ref="K194:K200"/>
    <mergeCell ref="L194:L200"/>
    <mergeCell ref="A201:A228"/>
    <mergeCell ref="B201:B228"/>
    <mergeCell ref="K201:K207"/>
    <mergeCell ref="L201:L228"/>
    <mergeCell ref="K208:K214"/>
    <mergeCell ref="B159:B186"/>
    <mergeCell ref="K159:K165"/>
    <mergeCell ref="K166:K172"/>
    <mergeCell ref="K173:K179"/>
    <mergeCell ref="K180:K186"/>
    <mergeCell ref="A187:A193"/>
    <mergeCell ref="B187:B193"/>
    <mergeCell ref="K187:K193"/>
    <mergeCell ref="L123:L129"/>
    <mergeCell ref="B130:L130"/>
    <mergeCell ref="A131:A158"/>
    <mergeCell ref="B131:B158"/>
    <mergeCell ref="K131:K137"/>
    <mergeCell ref="L131:L186"/>
    <mergeCell ref="K138:K144"/>
    <mergeCell ref="K145:K151"/>
    <mergeCell ref="K152:K158"/>
    <mergeCell ref="A159:A186"/>
    <mergeCell ref="K102:K108"/>
    <mergeCell ref="K109:K115"/>
    <mergeCell ref="K116:K122"/>
    <mergeCell ref="A123:A129"/>
    <mergeCell ref="B123:B129"/>
    <mergeCell ref="K123:K129"/>
    <mergeCell ref="A67:A94"/>
    <mergeCell ref="B67:B94"/>
    <mergeCell ref="K67:K73"/>
    <mergeCell ref="L67:L122"/>
    <mergeCell ref="K74:K80"/>
    <mergeCell ref="K81:K87"/>
    <mergeCell ref="K88:K94"/>
    <mergeCell ref="A95:A122"/>
    <mergeCell ref="B95:B122"/>
    <mergeCell ref="K95:K101"/>
    <mergeCell ref="A58:A64"/>
    <mergeCell ref="B58:B64"/>
    <mergeCell ref="K58:K64"/>
    <mergeCell ref="L58:L64"/>
    <mergeCell ref="A65:L65"/>
    <mergeCell ref="B66:L66"/>
    <mergeCell ref="A44:A50"/>
    <mergeCell ref="B44:B50"/>
    <mergeCell ref="K44:K57"/>
    <mergeCell ref="L44:L57"/>
    <mergeCell ref="A51:A57"/>
    <mergeCell ref="B51:B57"/>
    <mergeCell ref="A35:A41"/>
    <mergeCell ref="B35:B41"/>
    <mergeCell ref="K35:K41"/>
    <mergeCell ref="L35:L41"/>
    <mergeCell ref="A42:L42"/>
    <mergeCell ref="B43:L43"/>
    <mergeCell ref="A21:A27"/>
    <mergeCell ref="B21:B27"/>
    <mergeCell ref="K21:K27"/>
    <mergeCell ref="L21:L27"/>
    <mergeCell ref="A28:A34"/>
    <mergeCell ref="B28:B34"/>
    <mergeCell ref="K28:K34"/>
    <mergeCell ref="L28:L34"/>
    <mergeCell ref="A12:L12"/>
    <mergeCell ref="A13:L13"/>
    <mergeCell ref="A14:A20"/>
    <mergeCell ref="B14:B20"/>
    <mergeCell ref="K14:K20"/>
    <mergeCell ref="L14:L20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</mergeCells>
  <printOptions/>
  <pageMargins left="0.39375" right="0.39375" top="1.18125" bottom="0.39375" header="0.5118055555555555" footer="0.5118055555555555"/>
  <pageSetup horizontalDpi="300" verticalDpi="300" orientation="landscape" paperSize="9" scale="64" r:id="rId1"/>
  <rowBreaks count="7" manualBreakCount="7">
    <brk id="41" max="255" man="1"/>
    <brk id="80" max="255" man="1"/>
    <brk id="122" max="255" man="1"/>
    <brk id="165" max="255" man="1"/>
    <brk id="207" max="255" man="1"/>
    <brk id="249" max="255" man="1"/>
    <brk id="28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2020-12-28T12:41:11Z</dcterms:modified>
  <cp:category/>
  <cp:version/>
  <cp:contentType/>
  <cp:contentStatus/>
</cp:coreProperties>
</file>