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<sst xmlns="http://schemas.openxmlformats.org/spreadsheetml/2006/main" count="76" uniqueCount="50">
  <si>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</si>
  <si>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</si>
  <si>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</si>
  <si>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</si>
  <si>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</si>
  <si>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</si>
  <si>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</si>
  <si>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</si>
  <si>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</si>
  <si>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</si>
  <si>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</si>
  <si>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</si>
  <si>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Эффективное управления муниципальными службами, службами администрации города.</t>
  </si>
  <si>
    <t>Развитие и обеспечение функционирования муниципального сегмента СМЭВ</t>
  </si>
  <si>
    <t>Создание условий для информационного взаимодействия с населением и организациями при предоставление государственных и муниципальных услуг.</t>
  </si>
  <si>
    <t>Приобретение оборудования и программного обеспечения для защиты информации и обеспечения информационной безопасности, аттестация информационных систем и автоматизированных рабочих мест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</si>
  <si>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</si>
  <si>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</si>
  <si>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всем пользователям информационно-справочных правовых систем</t>
  </si>
  <si>
    <t>Обеспечение доступа органов местного самоуправления ЗАТО г. Радужный к сети Интернет</t>
  </si>
  <si>
    <t>Финансовое управле</t>
  </si>
  <si>
    <t xml:space="preserve"> СНД</t>
  </si>
  <si>
    <t>Обеспечение 100% доступа органов местного самоуправления ЗАТО г. Радужный к сети Интернет</t>
  </si>
  <si>
    <t>Приобретение, сопровождение и обслуживание общесистемного лицензионного прикладного программного обеспечения</t>
  </si>
  <si>
    <t>СНД</t>
  </si>
  <si>
    <t>100% обеспечение муниципальных служащих современной вычислительной и периферийной техникой.</t>
  </si>
  <si>
    <t>Техническая поддержка и модернизация официального сайта ЗАТО г. Радужный</t>
  </si>
  <si>
    <t>Обеспечение средствами связи городских служб и служб администрации</t>
  </si>
  <si>
    <t>"АРМ. Платежи" для взаимодейстия с сервером Федерального казначейства ГИС ГМП</t>
  </si>
  <si>
    <t>Организация рабочего места для взаимодействия с ГИС ГМП</t>
  </si>
  <si>
    <t>Организация рабочих мест в общедоступной библиотеке для информационно-справочной поддержки населения и обеспечения публичного доступа к официальным ресурсам органов государственной и муниципальной власти</t>
  </si>
  <si>
    <t>МКУ Комитет по культуре и спорту</t>
  </si>
  <si>
    <t>2014-2016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</si>
  <si>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</si>
  <si>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</si>
  <si>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</si>
  <si>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</si>
  <si>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программного обеспечения.</t>
  </si>
  <si>
    <t>Приобретение, обновление и содержание средств вычислительной  периферийной техники.</t>
  </si>
  <si>
    <t>Обеспечение функционирования официального сайта, обеспечение 100% доступности официального сайта ЗАТО г. Радужный для пользователей сети Интернет.</t>
  </si>
  <si>
    <t>ИТОГО по программе:</t>
  </si>
  <si>
    <t>Цель:  Получение гражданами и организациями преимуществ от использования информационных и телекоммуникационных технологий. Повышение эффективности муниципального управления на основе использования информационных и телекоммуникационных технологий</t>
  </si>
  <si>
    <t>Задача: -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 Предоставление гражданам и организациям муниципальных услуг в электронной форме.Развитие технических средств становления информационного общества</t>
  </si>
  <si>
    <t>Перечень мероприятий муниципальной программы</t>
  </si>
  <si>
    <t>ИТОГО:</t>
  </si>
  <si>
    <t>Приобретение исключительных пользовательских прав на платформу "1С" и "КАМИН" для муниципальных учреждений города, конвертация данных</t>
  </si>
  <si>
    <t>КУМИ, Админис-трация</t>
  </si>
  <si>
    <t>Оптимизация расходов и экономия бюджетных средств</t>
  </si>
  <si>
    <t>Основные мероприятия                                                                                                                                                                                                                                                       Предоставление информации о деятельности органов местного самоуправления с использованием информационных и телекоммуникационных технологий</t>
  </si>
  <si>
    <t>Приложение № 2 к постановлению администрации ЗАТО г.Радужный Владимирской области                                                                                                                     от  30.12.2016 № 2138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</si>
</sst>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63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173" fontId="7" fillId="0" borderId="10" xfId="58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58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58" applyNumberFormat="1" applyFont="1" applyBorder="1" applyAlignment="1">
      <alignment vertical="center" wrapText="1"/>
    </xf>
    <xf numFmtId="173" fontId="3" fillId="0" borderId="10" xfId="58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0" xfId="0" applyNumberFormat="1" applyFont="1" applyAlignment="1">
      <alignment vertical="center" wrapText="1"/>
    </xf>
    <xf numFmtId="173" fontId="13" fillId="0" borderId="10" xfId="58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115" zoomScaleSheetLayoutView="115" zoomScalePageLayoutView="0" workbookViewId="0" topLeftCell="A1">
      <selection activeCell="A2" sqref="A2:J2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4.28125" style="0" customWidth="1"/>
    <col min="7" max="7" width="17.421875" style="0" customWidth="1"/>
    <col min="8" max="8" width="11.7109375" style="0" customWidth="1"/>
    <col min="9" max="9" width="12.57421875" style="0" customWidth="1"/>
    <col min="10" max="10" width="17.7109375" style="0" customWidth="1"/>
  </cols>
  <sheetData>
    <row r="1" spans="8:10" ht="39.75" customHeight="1">
      <c r="H1" s="75" t="s">
        <v>49</v>
      </c>
      <c r="I1" s="75"/>
      <c r="J1" s="75"/>
    </row>
    <row r="2" spans="1:10" ht="20.25" customHeight="1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</row>
    <row r="3" ht="5.25" customHeight="1"/>
    <row r="4" spans="1:10" ht="15">
      <c r="A4" s="89" t="s">
        <v>0</v>
      </c>
      <c r="B4" s="89" t="s">
        <v>1</v>
      </c>
      <c r="C4" s="89" t="s">
        <v>2</v>
      </c>
      <c r="D4" s="77" t="s">
        <v>33</v>
      </c>
      <c r="E4" s="90" t="s">
        <v>3</v>
      </c>
      <c r="F4" s="90"/>
      <c r="G4" s="90"/>
      <c r="H4" s="90" t="s">
        <v>4</v>
      </c>
      <c r="I4" s="89" t="s">
        <v>5</v>
      </c>
      <c r="J4" s="89" t="s">
        <v>6</v>
      </c>
    </row>
    <row r="5" spans="1:10" ht="15.75" customHeight="1">
      <c r="A5" s="89"/>
      <c r="B5" s="89"/>
      <c r="C5" s="89"/>
      <c r="D5" s="78"/>
      <c r="E5" s="90" t="s">
        <v>7</v>
      </c>
      <c r="F5" s="90" t="s">
        <v>8</v>
      </c>
      <c r="G5" s="90"/>
      <c r="H5" s="90"/>
      <c r="I5" s="89"/>
      <c r="J5" s="89"/>
    </row>
    <row r="6" spans="1:10" ht="39" customHeight="1">
      <c r="A6" s="89"/>
      <c r="B6" s="89"/>
      <c r="C6" s="89"/>
      <c r="D6" s="79"/>
      <c r="E6" s="90"/>
      <c r="F6" s="8" t="s">
        <v>9</v>
      </c>
      <c r="G6" s="8" t="s">
        <v>34</v>
      </c>
      <c r="H6" s="90"/>
      <c r="I6" s="89"/>
      <c r="J6" s="89"/>
    </row>
    <row r="7" spans="1:10" ht="15">
      <c r="A7" s="2">
        <v>1</v>
      </c>
      <c r="B7" s="2">
        <v>2</v>
      </c>
      <c r="C7" s="2">
        <v>3</v>
      </c>
      <c r="D7" s="2"/>
      <c r="E7" s="2">
        <v>5</v>
      </c>
      <c r="F7" s="2">
        <v>6</v>
      </c>
      <c r="G7" s="2">
        <v>7</v>
      </c>
      <c r="H7" s="7">
        <v>8</v>
      </c>
      <c r="I7" s="2">
        <v>9</v>
      </c>
      <c r="J7" s="2">
        <v>10</v>
      </c>
    </row>
    <row r="8" spans="1:10" ht="47.25" customHeight="1">
      <c r="A8" s="86" t="s">
        <v>48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33.75" customHeight="1">
      <c r="A9" s="69" t="s">
        <v>41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46.5" customHeight="1">
      <c r="A10" s="69" t="s">
        <v>42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42.75" customHeight="1">
      <c r="A11" s="70">
        <v>1</v>
      </c>
      <c r="B11" s="71" t="s">
        <v>11</v>
      </c>
      <c r="C11" s="10">
        <v>2014</v>
      </c>
      <c r="D11" s="26">
        <f>F11+G11</f>
        <v>85</v>
      </c>
      <c r="E11" s="9"/>
      <c r="F11" s="36">
        <v>35</v>
      </c>
      <c r="G11" s="26">
        <v>50</v>
      </c>
      <c r="H11" s="9"/>
      <c r="I11" s="66" t="s">
        <v>46</v>
      </c>
      <c r="J11" s="52" t="s">
        <v>12</v>
      </c>
    </row>
    <row r="12" spans="1:10" ht="21" customHeight="1">
      <c r="A12" s="70"/>
      <c r="B12" s="71"/>
      <c r="C12" s="10">
        <v>2015</v>
      </c>
      <c r="D12" s="26">
        <f>F12+G12</f>
        <v>90</v>
      </c>
      <c r="E12" s="9"/>
      <c r="F12" s="36"/>
      <c r="G12" s="26">
        <v>90</v>
      </c>
      <c r="H12" s="9"/>
      <c r="I12" s="67"/>
      <c r="J12" s="53"/>
    </row>
    <row r="13" spans="1:10" ht="27.75" customHeight="1">
      <c r="A13" s="70"/>
      <c r="B13" s="71"/>
      <c r="C13" s="10">
        <v>2016</v>
      </c>
      <c r="D13" s="26">
        <v>85</v>
      </c>
      <c r="E13" s="9"/>
      <c r="F13" s="36"/>
      <c r="G13" s="26">
        <v>85</v>
      </c>
      <c r="H13" s="9"/>
      <c r="I13" s="68"/>
      <c r="J13" s="54"/>
    </row>
    <row r="14" spans="1:10" ht="48.75" customHeight="1">
      <c r="A14" s="70">
        <v>2</v>
      </c>
      <c r="B14" s="71" t="s">
        <v>13</v>
      </c>
      <c r="C14" s="10">
        <v>2014</v>
      </c>
      <c r="D14" s="26">
        <f>F14+G14</f>
        <v>85.97952000000001</v>
      </c>
      <c r="E14" s="9"/>
      <c r="F14" s="36">
        <v>50.15472</v>
      </c>
      <c r="G14" s="26">
        <v>35.8248</v>
      </c>
      <c r="H14" s="9"/>
      <c r="I14" s="48" t="s">
        <v>35</v>
      </c>
      <c r="J14" s="55" t="s">
        <v>14</v>
      </c>
    </row>
    <row r="15" spans="1:10" ht="38.25" customHeight="1">
      <c r="A15" s="70"/>
      <c r="B15" s="71"/>
      <c r="C15" s="10">
        <v>2015</v>
      </c>
      <c r="D15" s="26">
        <f>F15+G15</f>
        <v>102.92752</v>
      </c>
      <c r="E15" s="9"/>
      <c r="F15" s="9"/>
      <c r="G15" s="26">
        <v>102.92752</v>
      </c>
      <c r="H15" s="9"/>
      <c r="I15" s="49"/>
      <c r="J15" s="56"/>
    </row>
    <row r="16" spans="1:10" ht="43.5" customHeight="1">
      <c r="A16" s="70"/>
      <c r="B16" s="71"/>
      <c r="C16" s="10">
        <v>2016</v>
      </c>
      <c r="D16" s="26">
        <f>F16+G16</f>
        <v>94.45352</v>
      </c>
      <c r="E16" s="9"/>
      <c r="F16" s="9"/>
      <c r="G16" s="26">
        <v>94.45352</v>
      </c>
      <c r="H16" s="9"/>
      <c r="I16" s="50"/>
      <c r="J16" s="60"/>
    </row>
    <row r="17" spans="1:10" ht="60" customHeight="1">
      <c r="A17" s="72">
        <v>3</v>
      </c>
      <c r="B17" s="80" t="s">
        <v>15</v>
      </c>
      <c r="C17" s="10">
        <v>2014</v>
      </c>
      <c r="D17" s="26">
        <f>F17+G17</f>
        <v>93.44</v>
      </c>
      <c r="E17" s="36"/>
      <c r="F17" s="36">
        <v>93.44</v>
      </c>
      <c r="G17" s="26">
        <v>0</v>
      </c>
      <c r="H17" s="9"/>
      <c r="I17" s="48" t="s">
        <v>35</v>
      </c>
      <c r="J17" s="64" t="s">
        <v>16</v>
      </c>
    </row>
    <row r="18" spans="1:10" ht="30.75" customHeight="1">
      <c r="A18" s="73"/>
      <c r="B18" s="81"/>
      <c r="C18" s="10">
        <v>2015</v>
      </c>
      <c r="D18" s="26">
        <f>E18+F18+G18</f>
        <v>95.08768</v>
      </c>
      <c r="E18" s="36"/>
      <c r="F18" s="36"/>
      <c r="G18" s="26">
        <v>95.08768</v>
      </c>
      <c r="H18" s="9"/>
      <c r="I18" s="49"/>
      <c r="J18" s="65"/>
    </row>
    <row r="19" spans="1:10" ht="43.5" customHeight="1">
      <c r="A19" s="73"/>
      <c r="B19" s="81"/>
      <c r="C19" s="10">
        <v>2016</v>
      </c>
      <c r="D19" s="26">
        <f>G19+F19+E19</f>
        <v>78.04971</v>
      </c>
      <c r="E19" s="36"/>
      <c r="F19" s="36"/>
      <c r="G19" s="26">
        <v>78.04971</v>
      </c>
      <c r="H19" s="9"/>
      <c r="I19" s="50"/>
      <c r="J19" s="65"/>
    </row>
    <row r="20" spans="1:10" ht="43.5" customHeight="1">
      <c r="A20" s="32"/>
      <c r="B20" s="24"/>
      <c r="C20" s="10">
        <v>2014</v>
      </c>
      <c r="D20" s="26">
        <f>F20+G20</f>
        <v>10.8</v>
      </c>
      <c r="E20" s="36"/>
      <c r="F20" s="36">
        <v>10.8</v>
      </c>
      <c r="G20" s="26">
        <v>0</v>
      </c>
      <c r="H20" s="9"/>
      <c r="I20" s="10" t="s">
        <v>24</v>
      </c>
      <c r="J20" s="30"/>
    </row>
    <row r="21" spans="1:10" ht="19.5" customHeight="1">
      <c r="A21" s="73"/>
      <c r="B21" s="83" t="s">
        <v>44</v>
      </c>
      <c r="C21" s="33">
        <v>2014</v>
      </c>
      <c r="D21" s="35">
        <f>SUM(D17,D20)</f>
        <v>104.24</v>
      </c>
      <c r="E21" s="39"/>
      <c r="F21" s="39">
        <f>SUM(F17,F20)</f>
        <v>104.24</v>
      </c>
      <c r="G21" s="35">
        <f>SUM(G17,G20)</f>
        <v>0</v>
      </c>
      <c r="H21" s="9"/>
      <c r="I21" s="27"/>
      <c r="J21" s="30"/>
    </row>
    <row r="22" spans="1:10" ht="15.75" customHeight="1">
      <c r="A22" s="73"/>
      <c r="B22" s="84"/>
      <c r="C22" s="33">
        <v>2015</v>
      </c>
      <c r="D22" s="35">
        <f>SUM(D18)</f>
        <v>95.08768</v>
      </c>
      <c r="E22" s="39"/>
      <c r="F22" s="39"/>
      <c r="G22" s="35">
        <f>SUM(D22)</f>
        <v>95.08768</v>
      </c>
      <c r="H22" s="9"/>
      <c r="I22" s="27"/>
      <c r="J22" s="30"/>
    </row>
    <row r="23" spans="1:10" ht="14.25" customHeight="1">
      <c r="A23" s="74"/>
      <c r="B23" s="85"/>
      <c r="C23" s="33">
        <v>2016</v>
      </c>
      <c r="D23" s="35">
        <f>G23</f>
        <v>78.04971</v>
      </c>
      <c r="E23" s="39"/>
      <c r="F23" s="39"/>
      <c r="G23" s="35">
        <f>G19</f>
        <v>78.04971</v>
      </c>
      <c r="H23" s="9"/>
      <c r="I23" s="10"/>
      <c r="J23" s="25"/>
    </row>
    <row r="24" spans="1:10" ht="23.25" customHeight="1">
      <c r="A24" s="72">
        <v>4</v>
      </c>
      <c r="B24" s="71" t="s">
        <v>17</v>
      </c>
      <c r="C24" s="10">
        <v>2014</v>
      </c>
      <c r="D24" s="26">
        <f>F24+G24</f>
        <v>230.38799999999998</v>
      </c>
      <c r="E24" s="9"/>
      <c r="F24" s="36">
        <v>95.514</v>
      </c>
      <c r="G24" s="26">
        <v>134.874</v>
      </c>
      <c r="H24" s="9"/>
      <c r="I24" s="48" t="s">
        <v>35</v>
      </c>
      <c r="J24" s="61" t="s">
        <v>18</v>
      </c>
    </row>
    <row r="25" spans="1:10" ht="27" customHeight="1">
      <c r="A25" s="73"/>
      <c r="B25" s="71"/>
      <c r="C25" s="10">
        <v>2015</v>
      </c>
      <c r="D25" s="26">
        <f>F25+G25</f>
        <v>237.82125</v>
      </c>
      <c r="E25" s="9"/>
      <c r="F25" s="9"/>
      <c r="G25" s="26">
        <v>237.82125</v>
      </c>
      <c r="H25" s="9"/>
      <c r="I25" s="49"/>
      <c r="J25" s="62"/>
    </row>
    <row r="26" spans="1:10" ht="32.25" customHeight="1">
      <c r="A26" s="74"/>
      <c r="B26" s="71"/>
      <c r="C26" s="10">
        <v>2016</v>
      </c>
      <c r="D26" s="26">
        <f>F26+G26</f>
        <v>239.99395</v>
      </c>
      <c r="E26" s="9"/>
      <c r="F26" s="9"/>
      <c r="G26" s="26">
        <v>239.99395</v>
      </c>
      <c r="H26" s="9"/>
      <c r="I26" s="50"/>
      <c r="J26" s="63"/>
    </row>
    <row r="27" spans="1:10" ht="19.5" customHeight="1">
      <c r="A27" s="70">
        <v>5</v>
      </c>
      <c r="B27" s="71" t="s">
        <v>19</v>
      </c>
      <c r="C27" s="10">
        <v>2014</v>
      </c>
      <c r="D27" s="26">
        <f>F27+G27</f>
        <v>30.32915</v>
      </c>
      <c r="E27" s="9"/>
      <c r="F27" s="36">
        <v>17.79165</v>
      </c>
      <c r="G27" s="26">
        <v>12.5375</v>
      </c>
      <c r="H27" s="9"/>
      <c r="I27" s="48" t="s">
        <v>35</v>
      </c>
      <c r="J27" s="57" t="s">
        <v>22</v>
      </c>
    </row>
    <row r="28" spans="1:10" ht="15">
      <c r="A28" s="70"/>
      <c r="B28" s="71"/>
      <c r="C28" s="10">
        <v>2015</v>
      </c>
      <c r="D28" s="26">
        <f aca="true" t="shared" si="0" ref="D28:D38">F28+G28</f>
        <v>56.85004</v>
      </c>
      <c r="E28" s="9"/>
      <c r="F28" s="9"/>
      <c r="G28" s="26">
        <v>56.85004</v>
      </c>
      <c r="H28" s="9"/>
      <c r="I28" s="49"/>
      <c r="J28" s="58"/>
    </row>
    <row r="29" spans="1:10" ht="15">
      <c r="A29" s="70"/>
      <c r="B29" s="71"/>
      <c r="C29" s="10">
        <v>2016</v>
      </c>
      <c r="D29" s="26">
        <f t="shared" si="0"/>
        <v>100.00328</v>
      </c>
      <c r="E29" s="9"/>
      <c r="F29" s="9"/>
      <c r="G29" s="41">
        <v>100.00328</v>
      </c>
      <c r="H29" s="9"/>
      <c r="I29" s="50"/>
      <c r="J29" s="58"/>
    </row>
    <row r="30" spans="1:10" ht="15">
      <c r="A30" s="70"/>
      <c r="B30" s="71"/>
      <c r="C30" s="10">
        <v>2014</v>
      </c>
      <c r="D30" s="26">
        <f t="shared" si="0"/>
        <v>23.788800000000002</v>
      </c>
      <c r="E30" s="9"/>
      <c r="F30" s="36">
        <v>13.8768</v>
      </c>
      <c r="G30" s="26">
        <v>9.912</v>
      </c>
      <c r="H30" s="9"/>
      <c r="I30" s="48" t="s">
        <v>10</v>
      </c>
      <c r="J30" s="58"/>
    </row>
    <row r="31" spans="1:10" ht="15">
      <c r="A31" s="70"/>
      <c r="B31" s="71"/>
      <c r="C31" s="10">
        <v>2015</v>
      </c>
      <c r="D31" s="26">
        <f t="shared" si="0"/>
        <v>23.7888</v>
      </c>
      <c r="E31" s="9"/>
      <c r="F31" s="9"/>
      <c r="G31" s="26">
        <v>23.7888</v>
      </c>
      <c r="H31" s="9"/>
      <c r="I31" s="49"/>
      <c r="J31" s="58"/>
    </row>
    <row r="32" spans="1:10" ht="15">
      <c r="A32" s="70"/>
      <c r="B32" s="71"/>
      <c r="C32" s="10">
        <v>2016</v>
      </c>
      <c r="D32" s="26">
        <f t="shared" si="0"/>
        <v>23.7888</v>
      </c>
      <c r="E32" s="9"/>
      <c r="F32" s="9"/>
      <c r="G32" s="26">
        <v>23.7888</v>
      </c>
      <c r="H32" s="9"/>
      <c r="I32" s="50"/>
      <c r="J32" s="58"/>
    </row>
    <row r="33" spans="1:10" ht="15" customHeight="1">
      <c r="A33" s="70"/>
      <c r="B33" s="71"/>
      <c r="C33" s="10">
        <v>2014</v>
      </c>
      <c r="D33" s="26">
        <f t="shared" si="0"/>
        <v>23.78878</v>
      </c>
      <c r="E33" s="9"/>
      <c r="F33" s="36">
        <v>11.8944</v>
      </c>
      <c r="G33" s="26">
        <v>11.89438</v>
      </c>
      <c r="H33" s="9"/>
      <c r="I33" s="48" t="s">
        <v>36</v>
      </c>
      <c r="J33" s="58"/>
    </row>
    <row r="34" spans="1:10" ht="15" customHeight="1">
      <c r="A34" s="70"/>
      <c r="B34" s="71"/>
      <c r="C34" s="10">
        <v>2015</v>
      </c>
      <c r="D34" s="26">
        <f t="shared" si="0"/>
        <v>24.072</v>
      </c>
      <c r="E34" s="9"/>
      <c r="F34" s="9"/>
      <c r="G34" s="26">
        <v>24.072</v>
      </c>
      <c r="H34" s="9"/>
      <c r="I34" s="49"/>
      <c r="J34" s="58"/>
    </row>
    <row r="35" spans="1:10" ht="15" customHeight="1">
      <c r="A35" s="70"/>
      <c r="B35" s="71"/>
      <c r="C35" s="10">
        <v>2016</v>
      </c>
      <c r="D35" s="26">
        <f t="shared" si="0"/>
        <v>24.072</v>
      </c>
      <c r="E35" s="9"/>
      <c r="F35" s="9"/>
      <c r="G35" s="26">
        <v>24.072</v>
      </c>
      <c r="H35" s="9"/>
      <c r="I35" s="50"/>
      <c r="J35" s="58"/>
    </row>
    <row r="36" spans="1:10" ht="15" customHeight="1">
      <c r="A36" s="70"/>
      <c r="B36" s="71"/>
      <c r="C36" s="10">
        <v>2014</v>
      </c>
      <c r="D36" s="26">
        <f t="shared" si="0"/>
        <v>5.9472000000000005</v>
      </c>
      <c r="E36" s="9"/>
      <c r="F36" s="36">
        <v>3.4692</v>
      </c>
      <c r="G36" s="26">
        <v>2.478</v>
      </c>
      <c r="H36" s="9"/>
      <c r="I36" s="48" t="s">
        <v>21</v>
      </c>
      <c r="J36" s="58"/>
    </row>
    <row r="37" spans="1:10" ht="15" customHeight="1">
      <c r="A37" s="70"/>
      <c r="B37" s="71"/>
      <c r="C37" s="10">
        <v>2015</v>
      </c>
      <c r="D37" s="26">
        <f t="shared" si="0"/>
        <v>5.9472</v>
      </c>
      <c r="E37" s="9"/>
      <c r="F37" s="9"/>
      <c r="G37" s="26">
        <v>5.9472</v>
      </c>
      <c r="H37" s="9"/>
      <c r="I37" s="49"/>
      <c r="J37" s="58"/>
    </row>
    <row r="38" spans="1:10" ht="15">
      <c r="A38" s="72"/>
      <c r="B38" s="71"/>
      <c r="C38" s="10">
        <v>2016</v>
      </c>
      <c r="D38" s="26">
        <f t="shared" si="0"/>
        <v>26.7624</v>
      </c>
      <c r="E38" s="9"/>
      <c r="F38" s="9"/>
      <c r="G38" s="41">
        <v>26.7624</v>
      </c>
      <c r="H38" s="9"/>
      <c r="I38" s="50"/>
      <c r="J38" s="58"/>
    </row>
    <row r="39" spans="1:10" ht="15.75" customHeight="1">
      <c r="A39" s="73"/>
      <c r="B39" s="83" t="s">
        <v>44</v>
      </c>
      <c r="C39" s="33">
        <v>2014</v>
      </c>
      <c r="D39" s="35">
        <f>F39+G39</f>
        <v>83.85392999999999</v>
      </c>
      <c r="E39" s="34"/>
      <c r="F39" s="39">
        <f>SUM(F27+F30+F33+F36)</f>
        <v>47.03205</v>
      </c>
      <c r="G39" s="35">
        <f>SUM(G27+G30+G33+G36)</f>
        <v>36.82188</v>
      </c>
      <c r="H39" s="9"/>
      <c r="I39" s="28"/>
      <c r="J39" s="29"/>
    </row>
    <row r="40" spans="1:10" ht="15.75" customHeight="1">
      <c r="A40" s="73"/>
      <c r="B40" s="84"/>
      <c r="C40" s="33">
        <v>2015</v>
      </c>
      <c r="D40" s="35">
        <f aca="true" t="shared" si="1" ref="D40:D53">F40+G40</f>
        <v>110.65804</v>
      </c>
      <c r="E40" s="34"/>
      <c r="F40" s="34"/>
      <c r="G40" s="35">
        <f>SUM(G28,G31,G34,G37)</f>
        <v>110.65804</v>
      </c>
      <c r="H40" s="9"/>
      <c r="I40" s="28"/>
      <c r="J40" s="29"/>
    </row>
    <row r="41" spans="1:10" ht="15.75" customHeight="1">
      <c r="A41" s="74"/>
      <c r="B41" s="85"/>
      <c r="C41" s="33">
        <v>2016</v>
      </c>
      <c r="D41" s="35">
        <f t="shared" si="1"/>
        <v>174.62648000000002</v>
      </c>
      <c r="E41" s="34"/>
      <c r="F41" s="34"/>
      <c r="G41" s="35">
        <f>SUM(G29,G32,G35,G38)</f>
        <v>174.62648000000002</v>
      </c>
      <c r="H41" s="9"/>
      <c r="I41" s="28"/>
      <c r="J41" s="29"/>
    </row>
    <row r="42" spans="1:10" ht="20.25" customHeight="1">
      <c r="A42" s="72">
        <v>6</v>
      </c>
      <c r="B42" s="80" t="s">
        <v>23</v>
      </c>
      <c r="C42" s="10">
        <v>2014</v>
      </c>
      <c r="D42" s="37">
        <f t="shared" si="1"/>
        <v>136.92000000000002</v>
      </c>
      <c r="E42" s="36"/>
      <c r="F42" s="36">
        <v>64.962</v>
      </c>
      <c r="G42" s="26">
        <v>71.958</v>
      </c>
      <c r="H42" s="9"/>
      <c r="I42" s="48" t="s">
        <v>35</v>
      </c>
      <c r="J42" s="55" t="s">
        <v>37</v>
      </c>
    </row>
    <row r="43" spans="1:10" ht="23.25" customHeight="1">
      <c r="A43" s="73"/>
      <c r="B43" s="81"/>
      <c r="C43" s="10">
        <v>2015</v>
      </c>
      <c r="D43" s="26">
        <f>F43+G43</f>
        <v>95.8505</v>
      </c>
      <c r="E43" s="36"/>
      <c r="F43" s="36"/>
      <c r="G43" s="26">
        <v>95.8505</v>
      </c>
      <c r="H43" s="9"/>
      <c r="I43" s="49"/>
      <c r="J43" s="56"/>
    </row>
    <row r="44" spans="1:10" ht="15" customHeight="1">
      <c r="A44" s="73"/>
      <c r="B44" s="81"/>
      <c r="C44" s="10">
        <v>2016</v>
      </c>
      <c r="D44" s="37">
        <f t="shared" si="1"/>
        <v>110.951</v>
      </c>
      <c r="E44" s="36"/>
      <c r="F44" s="36"/>
      <c r="G44" s="26">
        <v>110.951</v>
      </c>
      <c r="H44" s="9"/>
      <c r="I44" s="50"/>
      <c r="J44" s="56"/>
    </row>
    <row r="45" spans="1:10" ht="15.75" customHeight="1">
      <c r="A45" s="73"/>
      <c r="B45" s="81"/>
      <c r="C45" s="10">
        <v>2014</v>
      </c>
      <c r="D45" s="37">
        <f t="shared" si="1"/>
        <v>47.62</v>
      </c>
      <c r="E45" s="36"/>
      <c r="F45" s="36">
        <v>40.69</v>
      </c>
      <c r="G45" s="26">
        <v>6.93</v>
      </c>
      <c r="H45" s="9"/>
      <c r="I45" s="48" t="s">
        <v>10</v>
      </c>
      <c r="J45" s="56"/>
    </row>
    <row r="46" spans="1:10" ht="15.75" customHeight="1">
      <c r="A46" s="73"/>
      <c r="B46" s="81"/>
      <c r="C46" s="10">
        <v>2015</v>
      </c>
      <c r="D46" s="26">
        <f t="shared" si="1"/>
        <v>46.61</v>
      </c>
      <c r="E46" s="36"/>
      <c r="F46" s="36"/>
      <c r="G46" s="26">
        <v>46.61</v>
      </c>
      <c r="H46" s="9"/>
      <c r="I46" s="49"/>
      <c r="J46" s="56"/>
    </row>
    <row r="47" spans="1:10" ht="15.75" customHeight="1">
      <c r="A47" s="73"/>
      <c r="B47" s="81"/>
      <c r="C47" s="10">
        <v>2016</v>
      </c>
      <c r="D47" s="37">
        <f t="shared" si="1"/>
        <v>57.49</v>
      </c>
      <c r="E47" s="36"/>
      <c r="F47" s="36"/>
      <c r="G47" s="41">
        <v>57.49</v>
      </c>
      <c r="H47" s="9"/>
      <c r="I47" s="50"/>
      <c r="J47" s="56"/>
    </row>
    <row r="48" spans="1:10" ht="15.75" customHeight="1">
      <c r="A48" s="73"/>
      <c r="B48" s="81"/>
      <c r="C48" s="10">
        <v>2014</v>
      </c>
      <c r="D48" s="37">
        <f t="shared" si="1"/>
        <v>40.31425</v>
      </c>
      <c r="E48" s="36"/>
      <c r="F48" s="36">
        <v>13.318</v>
      </c>
      <c r="G48" s="26">
        <v>26.99625</v>
      </c>
      <c r="H48" s="9"/>
      <c r="I48" s="48" t="s">
        <v>20</v>
      </c>
      <c r="J48" s="56"/>
    </row>
    <row r="49" spans="1:10" ht="15.75" customHeight="1">
      <c r="A49" s="73"/>
      <c r="B49" s="81"/>
      <c r="C49" s="10">
        <v>2015</v>
      </c>
      <c r="D49" s="26">
        <f t="shared" si="1"/>
        <v>38.11825</v>
      </c>
      <c r="E49" s="36"/>
      <c r="F49" s="36"/>
      <c r="G49" s="26">
        <v>38.11825</v>
      </c>
      <c r="H49" s="9"/>
      <c r="I49" s="49"/>
      <c r="J49" s="56"/>
    </row>
    <row r="50" spans="1:10" ht="15.75" customHeight="1">
      <c r="A50" s="73"/>
      <c r="B50" s="81"/>
      <c r="C50" s="10">
        <v>2016</v>
      </c>
      <c r="D50" s="37">
        <f t="shared" si="1"/>
        <v>73.227</v>
      </c>
      <c r="E50" s="36"/>
      <c r="F50" s="36"/>
      <c r="G50" s="26">
        <v>73.227</v>
      </c>
      <c r="H50" s="9"/>
      <c r="I50" s="50"/>
      <c r="J50" s="56"/>
    </row>
    <row r="51" spans="1:10" ht="15.75" customHeight="1">
      <c r="A51" s="73"/>
      <c r="B51" s="81"/>
      <c r="C51" s="10">
        <v>2014</v>
      </c>
      <c r="D51" s="37">
        <f t="shared" si="1"/>
        <v>8.03</v>
      </c>
      <c r="E51" s="36"/>
      <c r="F51" s="36">
        <v>4.5</v>
      </c>
      <c r="G51" s="26">
        <v>3.53</v>
      </c>
      <c r="H51" s="9"/>
      <c r="I51" s="48" t="s">
        <v>24</v>
      </c>
      <c r="J51" s="56"/>
    </row>
    <row r="52" spans="1:10" ht="15.75" customHeight="1">
      <c r="A52" s="73"/>
      <c r="B52" s="81"/>
      <c r="C52" s="10">
        <v>2015</v>
      </c>
      <c r="D52" s="26">
        <f t="shared" si="1"/>
        <v>8.7</v>
      </c>
      <c r="E52" s="36"/>
      <c r="F52" s="36"/>
      <c r="G52" s="26">
        <v>8.7</v>
      </c>
      <c r="H52" s="9"/>
      <c r="I52" s="49"/>
      <c r="J52" s="56"/>
    </row>
    <row r="53" spans="1:10" ht="15" customHeight="1">
      <c r="A53" s="73"/>
      <c r="B53" s="82"/>
      <c r="C53" s="10">
        <v>2016</v>
      </c>
      <c r="D53" s="37">
        <f t="shared" si="1"/>
        <v>6.38</v>
      </c>
      <c r="E53" s="36"/>
      <c r="F53" s="36"/>
      <c r="G53" s="26">
        <v>6.38</v>
      </c>
      <c r="H53" s="9"/>
      <c r="I53" s="50"/>
      <c r="J53" s="56"/>
    </row>
    <row r="54" spans="1:10" ht="15" customHeight="1">
      <c r="A54" s="73"/>
      <c r="B54" s="83" t="s">
        <v>44</v>
      </c>
      <c r="C54" s="33">
        <v>2014</v>
      </c>
      <c r="D54" s="35">
        <f>SUM(D42,D45,D48,D51)</f>
        <v>232.88425000000004</v>
      </c>
      <c r="E54" s="39"/>
      <c r="F54" s="39">
        <f>SUM(F42,F45,F48,F51)</f>
        <v>123.47</v>
      </c>
      <c r="G54" s="35">
        <f>SUM(G42,G45,G48,G51)</f>
        <v>109.41425000000001</v>
      </c>
      <c r="H54" s="9"/>
      <c r="I54" s="28"/>
      <c r="J54" s="29"/>
    </row>
    <row r="55" spans="1:10" ht="15" customHeight="1">
      <c r="A55" s="73"/>
      <c r="B55" s="84"/>
      <c r="C55" s="33">
        <v>2015</v>
      </c>
      <c r="D55" s="35">
        <f>SUM(D43,D46,D49,D52)</f>
        <v>189.27875</v>
      </c>
      <c r="E55" s="39"/>
      <c r="F55" s="39"/>
      <c r="G55" s="35">
        <f>SUM(G43,G46,G49,G52)</f>
        <v>189.27875</v>
      </c>
      <c r="H55" s="9"/>
      <c r="I55" s="28"/>
      <c r="J55" s="29"/>
    </row>
    <row r="56" spans="1:10" ht="15" customHeight="1">
      <c r="A56" s="74"/>
      <c r="B56" s="85"/>
      <c r="C56" s="33">
        <v>2016</v>
      </c>
      <c r="D56" s="35">
        <f>SUM(D44,D47,D50,D53)</f>
        <v>248.048</v>
      </c>
      <c r="E56" s="39"/>
      <c r="F56" s="39"/>
      <c r="G56" s="35">
        <f>SUM(G44,G47,G50,G53)</f>
        <v>248.048</v>
      </c>
      <c r="H56" s="9"/>
      <c r="I56" s="28"/>
      <c r="J56" s="29"/>
    </row>
    <row r="57" spans="1:10" ht="15" customHeight="1">
      <c r="A57" s="70">
        <v>7</v>
      </c>
      <c r="B57" s="71" t="s">
        <v>38</v>
      </c>
      <c r="C57" s="10">
        <v>2014</v>
      </c>
      <c r="D57" s="26">
        <f aca="true" t="shared" si="2" ref="D57:D69">F57+G57</f>
        <v>108.11</v>
      </c>
      <c r="E57" s="36"/>
      <c r="F57" s="36">
        <v>72.148</v>
      </c>
      <c r="G57" s="26">
        <v>35.962</v>
      </c>
      <c r="H57" s="9"/>
      <c r="I57" s="48" t="s">
        <v>35</v>
      </c>
      <c r="J57" s="57" t="s">
        <v>25</v>
      </c>
    </row>
    <row r="58" spans="1:10" ht="15" customHeight="1">
      <c r="A58" s="70"/>
      <c r="B58" s="71"/>
      <c r="C58" s="10">
        <v>2015</v>
      </c>
      <c r="D58" s="26">
        <f t="shared" si="2"/>
        <v>89.74057</v>
      </c>
      <c r="E58" s="36"/>
      <c r="F58" s="36"/>
      <c r="G58" s="26">
        <v>89.74057</v>
      </c>
      <c r="H58" s="9"/>
      <c r="I58" s="49"/>
      <c r="J58" s="58"/>
    </row>
    <row r="59" spans="1:10" ht="15" customHeight="1">
      <c r="A59" s="70"/>
      <c r="B59" s="71"/>
      <c r="C59" s="10">
        <v>2016</v>
      </c>
      <c r="D59" s="26">
        <f t="shared" si="2"/>
        <v>116.29341</v>
      </c>
      <c r="E59" s="36"/>
      <c r="F59" s="36"/>
      <c r="G59" s="41">
        <v>116.29341</v>
      </c>
      <c r="H59" s="9"/>
      <c r="I59" s="50"/>
      <c r="J59" s="58"/>
    </row>
    <row r="60" spans="1:10" ht="15" customHeight="1">
      <c r="A60" s="70"/>
      <c r="B60" s="71"/>
      <c r="C60" s="10">
        <v>2014</v>
      </c>
      <c r="D60" s="26">
        <f t="shared" si="2"/>
        <v>20.1401</v>
      </c>
      <c r="E60" s="36"/>
      <c r="F60" s="36">
        <v>20.1401</v>
      </c>
      <c r="G60" s="26">
        <v>0</v>
      </c>
      <c r="H60" s="9"/>
      <c r="I60" s="48" t="s">
        <v>10</v>
      </c>
      <c r="J60" s="58"/>
    </row>
    <row r="61" spans="1:10" ht="15" customHeight="1">
      <c r="A61" s="70"/>
      <c r="B61" s="71"/>
      <c r="C61" s="10">
        <v>2015</v>
      </c>
      <c r="D61" s="26">
        <f t="shared" si="2"/>
        <v>30.61</v>
      </c>
      <c r="E61" s="36"/>
      <c r="F61" s="36"/>
      <c r="G61" s="26">
        <v>30.61</v>
      </c>
      <c r="H61" s="9"/>
      <c r="I61" s="49"/>
      <c r="J61" s="58"/>
    </row>
    <row r="62" spans="1:10" ht="15" customHeight="1">
      <c r="A62" s="70"/>
      <c r="B62" s="71"/>
      <c r="C62" s="10">
        <v>2016</v>
      </c>
      <c r="D62" s="26">
        <f t="shared" si="2"/>
        <v>71.11</v>
      </c>
      <c r="E62" s="36"/>
      <c r="F62" s="36"/>
      <c r="G62" s="41">
        <v>71.11</v>
      </c>
      <c r="H62" s="9"/>
      <c r="I62" s="50"/>
      <c r="J62" s="59"/>
    </row>
    <row r="63" spans="1:10" ht="15" customHeight="1">
      <c r="A63" s="70"/>
      <c r="B63" s="70"/>
      <c r="C63" s="10">
        <v>2014</v>
      </c>
      <c r="D63" s="26">
        <f t="shared" si="2"/>
        <v>196.924</v>
      </c>
      <c r="E63" s="36"/>
      <c r="F63" s="36">
        <v>146.15</v>
      </c>
      <c r="G63" s="26">
        <v>50.774</v>
      </c>
      <c r="H63" s="9"/>
      <c r="I63" s="48" t="s">
        <v>20</v>
      </c>
      <c r="J63" s="42"/>
    </row>
    <row r="64" spans="1:10" ht="15" customHeight="1">
      <c r="A64" s="70"/>
      <c r="B64" s="70"/>
      <c r="C64" s="10">
        <v>2015</v>
      </c>
      <c r="D64" s="26">
        <f t="shared" si="2"/>
        <v>81.859</v>
      </c>
      <c r="E64" s="36"/>
      <c r="F64" s="36"/>
      <c r="G64" s="26">
        <v>81.859</v>
      </c>
      <c r="H64" s="9"/>
      <c r="I64" s="49"/>
      <c r="J64" s="42"/>
    </row>
    <row r="65" spans="1:10" ht="15" customHeight="1">
      <c r="A65" s="70"/>
      <c r="B65" s="70"/>
      <c r="C65" s="10">
        <v>2016</v>
      </c>
      <c r="D65" s="26">
        <f t="shared" si="2"/>
        <v>116.29</v>
      </c>
      <c r="E65" s="36"/>
      <c r="F65" s="36"/>
      <c r="G65" s="26">
        <v>116.29</v>
      </c>
      <c r="H65" s="9"/>
      <c r="I65" s="50"/>
      <c r="J65" s="42"/>
    </row>
    <row r="66" spans="1:10" ht="15" customHeight="1">
      <c r="A66" s="70"/>
      <c r="B66" s="70"/>
      <c r="C66" s="10">
        <v>2014</v>
      </c>
      <c r="D66" s="26">
        <f t="shared" si="2"/>
        <v>10.42</v>
      </c>
      <c r="E66" s="36"/>
      <c r="F66" s="36">
        <v>8.16</v>
      </c>
      <c r="G66" s="26">
        <v>2.26</v>
      </c>
      <c r="H66" s="9"/>
      <c r="I66" s="48" t="s">
        <v>24</v>
      </c>
      <c r="J66" s="42"/>
    </row>
    <row r="67" spans="1:10" ht="15" customHeight="1">
      <c r="A67" s="70"/>
      <c r="B67" s="70"/>
      <c r="C67" s="10">
        <v>2015</v>
      </c>
      <c r="D67" s="26">
        <f t="shared" si="2"/>
        <v>48.48</v>
      </c>
      <c r="E67" s="36"/>
      <c r="F67" s="36"/>
      <c r="G67" s="26">
        <v>48.48</v>
      </c>
      <c r="H67" s="9"/>
      <c r="I67" s="49"/>
      <c r="J67" s="42"/>
    </row>
    <row r="68" spans="1:10" ht="15" customHeight="1">
      <c r="A68" s="72"/>
      <c r="B68" s="70"/>
      <c r="C68" s="10">
        <v>2016</v>
      </c>
      <c r="D68" s="26">
        <f t="shared" si="2"/>
        <v>26.69</v>
      </c>
      <c r="E68" s="36"/>
      <c r="F68" s="36"/>
      <c r="G68" s="26">
        <v>26.69</v>
      </c>
      <c r="H68" s="9"/>
      <c r="I68" s="50"/>
      <c r="J68" s="43"/>
    </row>
    <row r="69" spans="1:10" ht="15" customHeight="1">
      <c r="A69" s="73"/>
      <c r="B69" s="83" t="s">
        <v>44</v>
      </c>
      <c r="C69" s="33">
        <v>2014</v>
      </c>
      <c r="D69" s="35">
        <f t="shared" si="2"/>
        <v>335.5941</v>
      </c>
      <c r="E69" s="39"/>
      <c r="F69" s="39">
        <f>SUM(F57,F60,F63,F66)</f>
        <v>246.59810000000002</v>
      </c>
      <c r="G69" s="35">
        <f>SUM(G57,G60,G63,G66)</f>
        <v>88.99600000000001</v>
      </c>
      <c r="H69" s="9"/>
      <c r="I69" s="28"/>
      <c r="J69" s="44"/>
    </row>
    <row r="70" spans="1:10" ht="15" customHeight="1">
      <c r="A70" s="73"/>
      <c r="B70" s="84"/>
      <c r="C70" s="33">
        <v>2015</v>
      </c>
      <c r="D70" s="35">
        <f>SUM(D58,D61,D64,D67)</f>
        <v>250.68956999999997</v>
      </c>
      <c r="E70" s="39"/>
      <c r="F70" s="39"/>
      <c r="G70" s="35">
        <f>SUM(G58,G61,G64,G67)</f>
        <v>250.68956999999997</v>
      </c>
      <c r="H70" s="9"/>
      <c r="I70" s="28"/>
      <c r="J70" s="44"/>
    </row>
    <row r="71" spans="1:10" ht="15" customHeight="1">
      <c r="A71" s="74"/>
      <c r="B71" s="85"/>
      <c r="C71" s="33">
        <v>2016</v>
      </c>
      <c r="D71" s="35">
        <f>SUM(D59,D62,D65,D68)</f>
        <v>330.38341</v>
      </c>
      <c r="E71" s="39"/>
      <c r="F71" s="39"/>
      <c r="G71" s="35">
        <f>SUM(G59,G62,G65,G68)</f>
        <v>330.38341</v>
      </c>
      <c r="H71" s="9"/>
      <c r="I71" s="28"/>
      <c r="J71" s="45"/>
    </row>
    <row r="72" spans="1:10" ht="36.75" customHeight="1">
      <c r="A72" s="70">
        <v>8</v>
      </c>
      <c r="B72" s="71" t="s">
        <v>26</v>
      </c>
      <c r="C72" s="10">
        <v>2014</v>
      </c>
      <c r="D72" s="26">
        <f>F72+G72</f>
        <v>254.51000000000002</v>
      </c>
      <c r="E72" s="36"/>
      <c r="F72" s="36">
        <v>146.36</v>
      </c>
      <c r="G72" s="26">
        <v>108.15</v>
      </c>
      <c r="H72" s="9"/>
      <c r="I72" s="48" t="s">
        <v>35</v>
      </c>
      <c r="J72" s="52" t="s">
        <v>39</v>
      </c>
    </row>
    <row r="73" spans="1:10" ht="43.5" customHeight="1">
      <c r="A73" s="70"/>
      <c r="B73" s="71"/>
      <c r="C73" s="10">
        <v>2015</v>
      </c>
      <c r="D73" s="26">
        <f aca="true" t="shared" si="3" ref="D73:D86">F73+G73</f>
        <v>185.4</v>
      </c>
      <c r="E73" s="36"/>
      <c r="F73" s="36"/>
      <c r="G73" s="26">
        <v>185.4</v>
      </c>
      <c r="H73" s="9"/>
      <c r="I73" s="49"/>
      <c r="J73" s="53"/>
    </row>
    <row r="74" spans="1:10" ht="48" customHeight="1">
      <c r="A74" s="70"/>
      <c r="B74" s="71"/>
      <c r="C74" s="10">
        <v>2016</v>
      </c>
      <c r="D74" s="26">
        <f t="shared" si="3"/>
        <v>185.4</v>
      </c>
      <c r="E74" s="36"/>
      <c r="F74" s="36"/>
      <c r="G74" s="26">
        <v>185.4</v>
      </c>
      <c r="H74" s="9"/>
      <c r="I74" s="50"/>
      <c r="J74" s="54"/>
    </row>
    <row r="75" spans="1:10" ht="15">
      <c r="A75" s="70">
        <v>9</v>
      </c>
      <c r="B75" s="71" t="s">
        <v>27</v>
      </c>
      <c r="C75" s="10">
        <v>2014</v>
      </c>
      <c r="D75" s="26">
        <f t="shared" si="3"/>
        <v>293.65133000000003</v>
      </c>
      <c r="E75" s="36"/>
      <c r="F75" s="36">
        <v>173.13288</v>
      </c>
      <c r="G75" s="26">
        <v>120.51845</v>
      </c>
      <c r="H75" s="9"/>
      <c r="I75" s="48" t="s">
        <v>35</v>
      </c>
      <c r="J75" s="46" t="s">
        <v>27</v>
      </c>
    </row>
    <row r="76" spans="1:10" ht="15">
      <c r="A76" s="70"/>
      <c r="B76" s="71"/>
      <c r="C76" s="10">
        <v>2015</v>
      </c>
      <c r="D76" s="26">
        <f t="shared" si="3"/>
        <v>223.53233</v>
      </c>
      <c r="E76" s="36"/>
      <c r="F76" s="36"/>
      <c r="G76" s="26">
        <v>223.53233</v>
      </c>
      <c r="H76" s="9"/>
      <c r="I76" s="49"/>
      <c r="J76" s="47"/>
    </row>
    <row r="77" spans="1:10" ht="15">
      <c r="A77" s="70"/>
      <c r="B77" s="71"/>
      <c r="C77" s="10">
        <v>2016</v>
      </c>
      <c r="D77" s="26">
        <f t="shared" si="3"/>
        <v>223.83513</v>
      </c>
      <c r="E77" s="36"/>
      <c r="F77" s="36"/>
      <c r="G77" s="41">
        <v>223.83513</v>
      </c>
      <c r="H77" s="9"/>
      <c r="I77" s="50"/>
      <c r="J77" s="47"/>
    </row>
    <row r="78" spans="1:10" ht="15">
      <c r="A78" s="70"/>
      <c r="B78" s="71"/>
      <c r="C78" s="10">
        <v>2014</v>
      </c>
      <c r="D78" s="26">
        <f t="shared" si="3"/>
        <v>30.451099999999997</v>
      </c>
      <c r="E78" s="36"/>
      <c r="F78" s="36">
        <v>18.28261</v>
      </c>
      <c r="G78" s="26">
        <v>12.16849</v>
      </c>
      <c r="H78" s="9"/>
      <c r="I78" s="48" t="s">
        <v>10</v>
      </c>
      <c r="J78" s="47"/>
    </row>
    <row r="79" spans="1:10" ht="15">
      <c r="A79" s="70"/>
      <c r="B79" s="71"/>
      <c r="C79" s="10">
        <v>2015</v>
      </c>
      <c r="D79" s="26">
        <f t="shared" si="3"/>
        <v>30.9112</v>
      </c>
      <c r="E79" s="36"/>
      <c r="F79" s="36"/>
      <c r="G79" s="26">
        <v>30.9112</v>
      </c>
      <c r="H79" s="9"/>
      <c r="I79" s="49"/>
      <c r="J79" s="47"/>
    </row>
    <row r="80" spans="1:10" ht="15">
      <c r="A80" s="70"/>
      <c r="B80" s="71"/>
      <c r="C80" s="10">
        <v>2016</v>
      </c>
      <c r="D80" s="26">
        <f t="shared" si="3"/>
        <v>134.57806</v>
      </c>
      <c r="E80" s="36"/>
      <c r="F80" s="36"/>
      <c r="G80" s="26">
        <v>134.57806</v>
      </c>
      <c r="H80" s="9"/>
      <c r="I80" s="50"/>
      <c r="J80" s="47"/>
    </row>
    <row r="81" spans="1:10" ht="15">
      <c r="A81" s="70"/>
      <c r="B81" s="71"/>
      <c r="C81" s="10">
        <v>2014</v>
      </c>
      <c r="D81" s="26">
        <f t="shared" si="3"/>
        <v>32.893480000000004</v>
      </c>
      <c r="E81" s="36"/>
      <c r="F81" s="36">
        <v>10.62794</v>
      </c>
      <c r="G81" s="26">
        <v>22.26554</v>
      </c>
      <c r="H81" s="9"/>
      <c r="I81" s="48" t="s">
        <v>20</v>
      </c>
      <c r="J81" s="47"/>
    </row>
    <row r="82" spans="1:10" ht="15">
      <c r="A82" s="70"/>
      <c r="B82" s="71"/>
      <c r="C82" s="10">
        <v>2015</v>
      </c>
      <c r="D82" s="26">
        <f t="shared" si="3"/>
        <v>31.9</v>
      </c>
      <c r="E82" s="36"/>
      <c r="F82" s="36"/>
      <c r="G82" s="26">
        <v>31.9</v>
      </c>
      <c r="H82" s="9"/>
      <c r="I82" s="49"/>
      <c r="J82" s="47"/>
    </row>
    <row r="83" spans="1:10" ht="15">
      <c r="A83" s="70"/>
      <c r="B83" s="71"/>
      <c r="C83" s="10">
        <v>2016</v>
      </c>
      <c r="D83" s="26">
        <f t="shared" si="3"/>
        <v>29.8</v>
      </c>
      <c r="E83" s="36"/>
      <c r="F83" s="36"/>
      <c r="G83" s="26">
        <v>29.8</v>
      </c>
      <c r="H83" s="9"/>
      <c r="I83" s="50"/>
      <c r="J83" s="47"/>
    </row>
    <row r="84" spans="1:10" ht="15">
      <c r="A84" s="70"/>
      <c r="B84" s="71"/>
      <c r="C84" s="10">
        <v>2014</v>
      </c>
      <c r="D84" s="26">
        <f t="shared" si="3"/>
        <v>4.7028</v>
      </c>
      <c r="E84" s="36"/>
      <c r="F84" s="36">
        <v>2.72746</v>
      </c>
      <c r="G84" s="26">
        <v>1.97534</v>
      </c>
      <c r="H84" s="9"/>
      <c r="I84" s="48" t="s">
        <v>24</v>
      </c>
      <c r="J84" s="47"/>
    </row>
    <row r="85" spans="1:10" ht="15">
      <c r="A85" s="70"/>
      <c r="B85" s="71"/>
      <c r="C85" s="10">
        <v>2015</v>
      </c>
      <c r="D85" s="26">
        <f t="shared" si="3"/>
        <v>4.38866</v>
      </c>
      <c r="E85" s="36"/>
      <c r="F85" s="36"/>
      <c r="G85" s="26">
        <v>4.38866</v>
      </c>
      <c r="H85" s="9"/>
      <c r="I85" s="49"/>
      <c r="J85" s="47"/>
    </row>
    <row r="86" spans="1:10" ht="15" customHeight="1">
      <c r="A86" s="72"/>
      <c r="B86" s="71"/>
      <c r="C86" s="10">
        <v>2016</v>
      </c>
      <c r="D86" s="26">
        <f t="shared" si="3"/>
        <v>4.43096</v>
      </c>
      <c r="E86" s="36"/>
      <c r="F86" s="36"/>
      <c r="G86" s="26">
        <v>4.43096</v>
      </c>
      <c r="H86" s="9"/>
      <c r="I86" s="50"/>
      <c r="J86" s="47"/>
    </row>
    <row r="87" spans="1:10" ht="15" customHeight="1">
      <c r="A87" s="73"/>
      <c r="B87" s="83" t="s">
        <v>44</v>
      </c>
      <c r="C87" s="33">
        <v>2014</v>
      </c>
      <c r="D87" s="35">
        <f aca="true" t="shared" si="4" ref="D87:D94">F87+G87</f>
        <v>361.69871</v>
      </c>
      <c r="E87" s="39"/>
      <c r="F87" s="39">
        <f>SUM(F75,F78,F81,F84)</f>
        <v>204.77089</v>
      </c>
      <c r="G87" s="35">
        <f>SUM(G75,G78,G81,G84)</f>
        <v>156.92781999999997</v>
      </c>
      <c r="H87" s="9"/>
      <c r="I87" s="28"/>
      <c r="J87" s="31"/>
    </row>
    <row r="88" spans="1:10" ht="15" customHeight="1">
      <c r="A88" s="73"/>
      <c r="B88" s="84"/>
      <c r="C88" s="33">
        <v>2015</v>
      </c>
      <c r="D88" s="35">
        <f t="shared" si="4"/>
        <v>290.73219</v>
      </c>
      <c r="E88" s="39"/>
      <c r="F88" s="39"/>
      <c r="G88" s="35">
        <f>SUM(G76,G79,G82,G85)</f>
        <v>290.73219</v>
      </c>
      <c r="H88" s="9"/>
      <c r="I88" s="28"/>
      <c r="J88" s="31"/>
    </row>
    <row r="89" spans="1:10" ht="15" customHeight="1">
      <c r="A89" s="74"/>
      <c r="B89" s="85"/>
      <c r="C89" s="33">
        <v>2016</v>
      </c>
      <c r="D89" s="35">
        <f t="shared" si="4"/>
        <v>392.64415</v>
      </c>
      <c r="E89" s="39"/>
      <c r="F89" s="39"/>
      <c r="G89" s="35">
        <f>SUM(G77,G80,G83,G86)</f>
        <v>392.64415</v>
      </c>
      <c r="H89" s="9"/>
      <c r="I89" s="28"/>
      <c r="J89" s="31"/>
    </row>
    <row r="90" spans="1:10" ht="27" customHeight="1">
      <c r="A90" s="70">
        <v>10</v>
      </c>
      <c r="B90" s="71" t="s">
        <v>28</v>
      </c>
      <c r="C90" s="10">
        <v>2014</v>
      </c>
      <c r="D90" s="26">
        <f t="shared" si="4"/>
        <v>63</v>
      </c>
      <c r="E90" s="36"/>
      <c r="F90" s="36">
        <v>42</v>
      </c>
      <c r="G90" s="26">
        <v>21</v>
      </c>
      <c r="H90" s="9"/>
      <c r="I90" s="48" t="s">
        <v>35</v>
      </c>
      <c r="J90" s="46" t="s">
        <v>28</v>
      </c>
    </row>
    <row r="91" spans="1:10" ht="27" customHeight="1">
      <c r="A91" s="70"/>
      <c r="B91" s="71"/>
      <c r="C91" s="10">
        <v>2015</v>
      </c>
      <c r="D91" s="26">
        <f t="shared" si="4"/>
        <v>84</v>
      </c>
      <c r="E91" s="36"/>
      <c r="F91" s="36"/>
      <c r="G91" s="26">
        <v>84</v>
      </c>
      <c r="H91" s="9"/>
      <c r="I91" s="49"/>
      <c r="J91" s="47"/>
    </row>
    <row r="92" spans="1:10" ht="26.25" customHeight="1">
      <c r="A92" s="70"/>
      <c r="B92" s="71"/>
      <c r="C92" s="10">
        <v>2016</v>
      </c>
      <c r="D92" s="26">
        <f t="shared" si="4"/>
        <v>84</v>
      </c>
      <c r="E92" s="36"/>
      <c r="F92" s="36"/>
      <c r="G92" s="26">
        <v>84</v>
      </c>
      <c r="H92" s="9"/>
      <c r="I92" s="50"/>
      <c r="J92" s="51"/>
    </row>
    <row r="93" spans="1:10" ht="24.75" customHeight="1">
      <c r="A93" s="72">
        <v>11</v>
      </c>
      <c r="B93" s="80" t="s">
        <v>29</v>
      </c>
      <c r="C93" s="10">
        <v>2014</v>
      </c>
      <c r="D93" s="26">
        <f t="shared" si="4"/>
        <v>113</v>
      </c>
      <c r="E93" s="36"/>
      <c r="F93" s="36">
        <v>113</v>
      </c>
      <c r="G93" s="37">
        <v>0</v>
      </c>
      <c r="H93" s="9"/>
      <c r="I93" s="48" t="s">
        <v>35</v>
      </c>
      <c r="J93" s="46" t="s">
        <v>29</v>
      </c>
    </row>
    <row r="94" spans="1:10" ht="15" customHeight="1">
      <c r="A94" s="73"/>
      <c r="B94" s="81"/>
      <c r="C94" s="10">
        <v>2015</v>
      </c>
      <c r="D94" s="26">
        <f t="shared" si="4"/>
        <v>0</v>
      </c>
      <c r="E94" s="36"/>
      <c r="F94" s="36"/>
      <c r="G94" s="37">
        <v>0</v>
      </c>
      <c r="H94" s="9"/>
      <c r="I94" s="49"/>
      <c r="J94" s="47"/>
    </row>
    <row r="95" spans="1:10" ht="15" customHeight="1">
      <c r="A95" s="74"/>
      <c r="B95" s="82"/>
      <c r="C95" s="10">
        <v>2016</v>
      </c>
      <c r="D95" s="26">
        <f aca="true" t="shared" si="5" ref="D95:D101">F95+G95</f>
        <v>0</v>
      </c>
      <c r="E95" s="36"/>
      <c r="F95" s="36"/>
      <c r="G95" s="37">
        <v>0</v>
      </c>
      <c r="H95" s="9"/>
      <c r="I95" s="50"/>
      <c r="J95" s="51"/>
    </row>
    <row r="96" spans="1:10" ht="79.5" customHeight="1">
      <c r="A96" s="70">
        <v>12</v>
      </c>
      <c r="B96" s="71" t="s">
        <v>30</v>
      </c>
      <c r="C96" s="10">
        <v>2014</v>
      </c>
      <c r="D96" s="26">
        <f t="shared" si="5"/>
        <v>89.98500000000001</v>
      </c>
      <c r="E96" s="36"/>
      <c r="F96" s="36">
        <v>66.686</v>
      </c>
      <c r="G96" s="37">
        <v>23.299</v>
      </c>
      <c r="H96" s="9"/>
      <c r="I96" s="48" t="s">
        <v>31</v>
      </c>
      <c r="J96" s="52" t="s">
        <v>30</v>
      </c>
    </row>
    <row r="97" spans="1:10" ht="60.75" customHeight="1">
      <c r="A97" s="70"/>
      <c r="B97" s="71"/>
      <c r="C97" s="10">
        <v>2015</v>
      </c>
      <c r="D97" s="26">
        <f t="shared" si="5"/>
        <v>0</v>
      </c>
      <c r="E97" s="36"/>
      <c r="F97" s="40"/>
      <c r="G97" s="37">
        <v>0</v>
      </c>
      <c r="H97" s="9"/>
      <c r="I97" s="49"/>
      <c r="J97" s="53"/>
    </row>
    <row r="98" spans="1:10" ht="65.25" customHeight="1">
      <c r="A98" s="70"/>
      <c r="B98" s="71"/>
      <c r="C98" s="10">
        <v>2016</v>
      </c>
      <c r="D98" s="26">
        <f t="shared" si="5"/>
        <v>0</v>
      </c>
      <c r="E98" s="36"/>
      <c r="F98" s="36"/>
      <c r="G98" s="37">
        <v>0</v>
      </c>
      <c r="H98" s="9"/>
      <c r="I98" s="50"/>
      <c r="J98" s="54"/>
    </row>
    <row r="99" spans="1:10" ht="27" customHeight="1">
      <c r="A99" s="72">
        <v>13</v>
      </c>
      <c r="B99" s="72" t="s">
        <v>45</v>
      </c>
      <c r="C99" s="10">
        <v>2014</v>
      </c>
      <c r="D99" s="26">
        <f>F99+G99</f>
        <v>337.6</v>
      </c>
      <c r="E99" s="36"/>
      <c r="F99" s="36">
        <v>337.6</v>
      </c>
      <c r="G99" s="37">
        <v>0</v>
      </c>
      <c r="H99" s="9"/>
      <c r="I99" s="48" t="s">
        <v>36</v>
      </c>
      <c r="J99" s="46" t="s">
        <v>47</v>
      </c>
    </row>
    <row r="100" spans="1:10" ht="31.5" customHeight="1">
      <c r="A100" s="73"/>
      <c r="B100" s="73"/>
      <c r="C100" s="10">
        <v>2015</v>
      </c>
      <c r="D100" s="26">
        <f t="shared" si="5"/>
        <v>0</v>
      </c>
      <c r="E100" s="36"/>
      <c r="F100" s="36">
        <v>0</v>
      </c>
      <c r="G100" s="37"/>
      <c r="H100" s="9"/>
      <c r="I100" s="49"/>
      <c r="J100" s="47"/>
    </row>
    <row r="101" spans="1:10" ht="28.5" customHeight="1">
      <c r="A101" s="74"/>
      <c r="B101" s="74"/>
      <c r="C101" s="10">
        <v>2016</v>
      </c>
      <c r="D101" s="26">
        <f t="shared" si="5"/>
        <v>0</v>
      </c>
      <c r="E101" s="36"/>
      <c r="F101" s="36">
        <v>0</v>
      </c>
      <c r="G101" s="37"/>
      <c r="H101" s="9"/>
      <c r="I101" s="50"/>
      <c r="J101" s="51"/>
    </row>
    <row r="102" spans="1:10" ht="15.75" customHeight="1">
      <c r="A102" s="17">
        <v>14</v>
      </c>
      <c r="B102" s="21" t="s">
        <v>40</v>
      </c>
      <c r="C102" s="10">
        <v>2014</v>
      </c>
      <c r="D102" s="38">
        <f>D99+D96+D93+D90+D87+D72+D69+D54+D39+D24+D21+D14+D11</f>
        <v>2377.73351</v>
      </c>
      <c r="E102" s="23"/>
      <c r="F102" s="23">
        <f>SUM(F11,F14,F21,F24,F39,F54,F69,F72,F87,F90,F93,F96,F99)</f>
        <v>1612.42576</v>
      </c>
      <c r="G102" s="38">
        <f>SUM(G11,G14,G24,G39,G54,G69,G72,G87,G90,G96)</f>
        <v>765.3077499999999</v>
      </c>
      <c r="H102" s="1"/>
      <c r="I102" s="11"/>
      <c r="J102" s="4"/>
    </row>
    <row r="103" spans="1:10" ht="15" customHeight="1">
      <c r="A103" s="15"/>
      <c r="B103" s="15"/>
      <c r="C103" s="10">
        <v>2015</v>
      </c>
      <c r="D103" s="38">
        <f>D100+D97+D94+D91+D88+D73+D70+D55+D40+D25+D22+D15+D12</f>
        <v>1636.595</v>
      </c>
      <c r="E103" s="23"/>
      <c r="F103" s="23">
        <v>0</v>
      </c>
      <c r="G103" s="38">
        <f>SUM(G12,G15,G22,G25,G40,G55,G70,G73,G88,G91,G97)</f>
        <v>1636.595</v>
      </c>
      <c r="H103" s="1"/>
      <c r="I103" s="12"/>
      <c r="J103" s="5"/>
    </row>
    <row r="104" spans="1:10" ht="15" customHeight="1">
      <c r="A104" s="15"/>
      <c r="B104" s="15"/>
      <c r="C104" s="10">
        <v>2016</v>
      </c>
      <c r="D104" s="38">
        <f>D101+D98+D95+D92+D89+D74+D71+D56+D41+D26+D23+D16+D13</f>
        <v>1912.5992200000003</v>
      </c>
      <c r="E104" s="23"/>
      <c r="F104" s="23">
        <v>0</v>
      </c>
      <c r="G104" s="38">
        <f>SUM(G13,G16,G23,G26,G41,G56,G71,G74,G89,G92,G95,G98)</f>
        <v>1912.5992200000003</v>
      </c>
      <c r="H104" s="1"/>
      <c r="I104" s="12"/>
      <c r="J104" s="5"/>
    </row>
    <row r="105" spans="1:10" ht="15" customHeight="1">
      <c r="A105" s="14"/>
      <c r="B105" s="16"/>
      <c r="C105" s="22" t="s">
        <v>32</v>
      </c>
      <c r="D105" s="23">
        <f>D102+D103+D104</f>
        <v>5926.92773</v>
      </c>
      <c r="E105" s="23"/>
      <c r="F105" s="23">
        <f>SUM(F102:F104)</f>
        <v>1612.42576</v>
      </c>
      <c r="G105" s="23">
        <f>G102+G103+G104</f>
        <v>4314.50197</v>
      </c>
      <c r="H105" s="1"/>
      <c r="I105" s="13"/>
      <c r="J105" s="6"/>
    </row>
    <row r="107" spans="1:10" ht="15.75">
      <c r="A107" s="18"/>
      <c r="J107" s="18"/>
    </row>
    <row r="108" spans="1:10" ht="15.75">
      <c r="A108" s="18"/>
      <c r="J108" s="18"/>
    </row>
    <row r="109" ht="10.5" customHeight="1">
      <c r="A109" s="18"/>
    </row>
    <row r="110" spans="1:10" ht="15.75">
      <c r="A110" s="18"/>
      <c r="J110" s="18"/>
    </row>
    <row r="111" spans="1:10" ht="15.75">
      <c r="A111" s="18"/>
      <c r="J111" s="18"/>
    </row>
    <row r="112" ht="12" customHeight="1">
      <c r="A112" s="18"/>
    </row>
    <row r="113" spans="1:10" ht="15.75">
      <c r="A113" s="18"/>
      <c r="J113" s="18"/>
    </row>
    <row r="114" ht="9.75" customHeight="1">
      <c r="A114" s="18"/>
    </row>
    <row r="115" ht="9.75" customHeight="1">
      <c r="A115" s="18"/>
    </row>
    <row r="116" spans="1:10" ht="15.75">
      <c r="A116" s="18"/>
      <c r="J116" s="18"/>
    </row>
    <row r="117" spans="1:10" ht="12" customHeight="1">
      <c r="A117" s="19"/>
      <c r="J117" s="20"/>
    </row>
    <row r="118" spans="1:10" ht="15.75">
      <c r="A118" s="18"/>
      <c r="J118" s="18"/>
    </row>
  </sheetData>
  <sheetProtection/>
  <mergeCells count="93">
    <mergeCell ref="A8:J8"/>
    <mergeCell ref="A4:A6"/>
    <mergeCell ref="B4:B6"/>
    <mergeCell ref="C4:C6"/>
    <mergeCell ref="E4:G4"/>
    <mergeCell ref="H4:H6"/>
    <mergeCell ref="I4:I6"/>
    <mergeCell ref="J4:J6"/>
    <mergeCell ref="F5:G5"/>
    <mergeCell ref="E5:E6"/>
    <mergeCell ref="B87:B89"/>
    <mergeCell ref="A87:A89"/>
    <mergeCell ref="B24:B26"/>
    <mergeCell ref="B21:B23"/>
    <mergeCell ref="A21:A23"/>
    <mergeCell ref="B39:B41"/>
    <mergeCell ref="A39:A41"/>
    <mergeCell ref="B75:B86"/>
    <mergeCell ref="A54:A56"/>
    <mergeCell ref="B69:B71"/>
    <mergeCell ref="A69:A71"/>
    <mergeCell ref="B54:B56"/>
    <mergeCell ref="A75:A86"/>
    <mergeCell ref="B57:B62"/>
    <mergeCell ref="A57:A62"/>
    <mergeCell ref="B63:B68"/>
    <mergeCell ref="A63:A68"/>
    <mergeCell ref="B42:B53"/>
    <mergeCell ref="A42:A53"/>
    <mergeCell ref="A14:A16"/>
    <mergeCell ref="B14:B16"/>
    <mergeCell ref="J99:J101"/>
    <mergeCell ref="A72:A74"/>
    <mergeCell ref="B72:B74"/>
    <mergeCell ref="A27:A38"/>
    <mergeCell ref="B27:B38"/>
    <mergeCell ref="I75:I77"/>
    <mergeCell ref="A96:A98"/>
    <mergeCell ref="B96:B98"/>
    <mergeCell ref="A93:A95"/>
    <mergeCell ref="B93:B95"/>
    <mergeCell ref="A90:A92"/>
    <mergeCell ref="B90:B92"/>
    <mergeCell ref="A99:A101"/>
    <mergeCell ref="B99:B101"/>
    <mergeCell ref="I99:I101"/>
    <mergeCell ref="H1:J1"/>
    <mergeCell ref="A2:J2"/>
    <mergeCell ref="A24:A26"/>
    <mergeCell ref="I36:I38"/>
    <mergeCell ref="D4:D6"/>
    <mergeCell ref="A17:A19"/>
    <mergeCell ref="B17:B19"/>
    <mergeCell ref="I11:I13"/>
    <mergeCell ref="J11:J13"/>
    <mergeCell ref="A9:J9"/>
    <mergeCell ref="A10:J10"/>
    <mergeCell ref="A11:A13"/>
    <mergeCell ref="B11:B13"/>
    <mergeCell ref="J14:J16"/>
    <mergeCell ref="J24:J26"/>
    <mergeCell ref="J27:J38"/>
    <mergeCell ref="I14:I16"/>
    <mergeCell ref="I17:I19"/>
    <mergeCell ref="J17:J19"/>
    <mergeCell ref="I24:I26"/>
    <mergeCell ref="I27:I29"/>
    <mergeCell ref="I96:I98"/>
    <mergeCell ref="J96:J98"/>
    <mergeCell ref="I57:I59"/>
    <mergeCell ref="I60:I62"/>
    <mergeCell ref="I63:I65"/>
    <mergeCell ref="I30:I32"/>
    <mergeCell ref="I33:I35"/>
    <mergeCell ref="I78:I80"/>
    <mergeCell ref="I81:I83"/>
    <mergeCell ref="I90:I92"/>
    <mergeCell ref="J90:J92"/>
    <mergeCell ref="I93:I95"/>
    <mergeCell ref="J93:J95"/>
    <mergeCell ref="J72:J74"/>
    <mergeCell ref="J42:J53"/>
    <mergeCell ref="I42:I44"/>
    <mergeCell ref="I45:I47"/>
    <mergeCell ref="I48:I50"/>
    <mergeCell ref="I51:I53"/>
    <mergeCell ref="J57:J62"/>
    <mergeCell ref="J63:J68"/>
    <mergeCell ref="J69:J71"/>
    <mergeCell ref="J75:J86"/>
    <mergeCell ref="I66:I68"/>
    <mergeCell ref="I72:I74"/>
    <mergeCell ref="I84:I86"/>
  </mergeCells>
  <printOptions/>
  <pageMargins left="0.71" right="0.31496062992125984" top="0.83" bottom="0.35433070866141736" header="0.31496062992125984" footer="0.31496062992125984"/>
  <pageSetup horizontalDpi="600" verticalDpi="600" orientation="landscape" paperSize="9" scale="75" r:id="rId1"/>
  <rowBreaks count="3" manualBreakCount="3">
    <brk id="20" max="9" man="1"/>
    <brk id="62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2017-01-17T10:49:08Z</cp:lastPrinted>
  <dcterms:created xsi:type="dcterms:W3CDTF">2014-09-30T05:36:37Z</dcterms:created>
  <dcterms:modified xsi:type="dcterms:W3CDTF">2017-01-18T06:56:43Z</dcterms:modified>
  <cp:category/>
  <cp:version/>
  <cp:contentType/>
  <cp:contentStatus/>
</cp:coreProperties>
</file>