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2"/>
  </bookViews>
  <sheets>
    <sheet name="леса" sheetId="1" r:id="rId1"/>
    <sheet name="Ресурсы" sheetId="2" r:id="rId2"/>
    <sheet name="отходы" sheetId="3" r:id="rId3"/>
  </sheets>
  <definedNames>
    <definedName name="_xlnm.Print_Area" localSheetId="2">'отходы'!$A$1:$H$140</definedName>
    <definedName name="_xlnm.Print_Area" localSheetId="1">'Ресурсы'!$A$1:$G$29</definedName>
  </definedNames>
  <calcPr fullCalcOnLoad="1"/>
</workbook>
</file>

<file path=xl/sharedStrings.xml><?xml version="1.0" encoding="utf-8"?>
<sst xmlns="http://schemas.openxmlformats.org/spreadsheetml/2006/main" count="151" uniqueCount="109">
  <si>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</si>
  <si>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</si>
  <si>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</si>
  <si>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</si>
  <si>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</si>
  <si>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</si>
  <si>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МКУ «ГКМХ»</t>
  </si>
  <si>
    <t>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</si>
  <si>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</si>
  <si>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</si>
  <si>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</si>
  <si>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</si>
  <si>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</si>
  <si>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</si>
  <si>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</si>
  <si>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</si>
  <si>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</si>
  <si>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</si>
  <si>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</si>
  <si>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</si>
  <si>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</si>
  <si>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</si>
  <si>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</si>
  <si>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</si>
  <si>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</si>
  <si>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</si>
  <si>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</si>
  <si>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Субсидии и  иные межбюджетные трансферты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</si>
  <si>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</si>
  <si>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</si>
  <si>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</si>
  <si>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</si>
  <si>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</si>
  <si>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</si>
  <si>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</si>
  <si>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Охрана лесов и водных источников</t>
  </si>
  <si>
    <r>
      <t>Цель 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</si>
  <si>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t>Задачи:</t>
  </si>
  <si>
    <t>-  Сохранение природных ландшафтов, используемых для массового отдыха населения.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</si>
  <si>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</si>
  <si>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</si>
  <si>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Охрана и восстановление водных объектов - источников питьевого водоснабжения.</t>
  </si>
  <si>
    <t>3. Обустройство существующих противопожарных водоемов и подъездных путей к ним</t>
  </si>
  <si>
    <t>4. Уборка сухостойной и ветровальной древесины в парковой зоне и застроенной части города (1, 3, 9, 10 кварталы)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</si>
  <si>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</si>
  <si>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</si>
  <si>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</si>
  <si>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</si>
  <si>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</si>
  <si>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</si>
  <si>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</si>
  <si>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</si>
  <si>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</si>
  <si>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</si>
  <si>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</si>
  <si>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</si>
  <si>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</si>
  <si>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</si>
  <si>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</si>
  <si>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</si>
  <si>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</si>
  <si>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r>
      <t>1</t>
    </r>
    <r>
      <rPr>
        <sz val="12"/>
        <color indexed="8"/>
        <rFont val="Times New Roman"/>
        <family val="1"/>
      </rPr>
      <t>. Обустройство зон санитарной охраны выхода подземных вод (родники).</t>
    </r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</si>
  <si>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</si>
  <si>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</si>
  <si>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</si>
  <si>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</si>
  <si>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</si>
  <si>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</si>
  <si>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</si>
  <si>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</si>
  <si>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</si>
  <si>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 xml:space="preserve">Ограничение распространения несанкционированной свалки ЗАТО г. Радужный Владимирской оьласти на прилегающие территории 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</si>
  <si>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</si>
  <si>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</si>
  <si>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</si>
  <si>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подпрограммы "Городские леса ЗАТО г.Радужный Владимирской области"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</si>
  <si>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</si>
  <si>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</si>
  <si>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в том числе  по годам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</si>
  <si>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</si>
  <si>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</si>
  <si>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</si>
  <si>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</si>
  <si>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</si>
  <si>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>2. Гигиеническая экспертиза воды из родников</t>
  </si>
  <si>
    <t xml:space="preserve">2.15. Экологическая документация и её экспертиза </t>
  </si>
  <si>
    <t>2.16. Оценка риска для здоровья населения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</si>
  <si>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</si>
  <si>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</si>
  <si>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</si>
  <si>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</si>
  <si>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</si>
  <si>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</si>
  <si>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</si>
  <si>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>Программа «Охрана окружающей среды ЗАТО г. Радужный Владимирской области»</t>
  </si>
  <si>
    <t xml:space="preserve">                          МКУ «ГКМХ»,             МКУ «Дорожник»</t>
  </si>
  <si>
    <t>ИТОГО по Программе</t>
  </si>
  <si>
    <t>Подпрограмма «Городские леса ЗАТО г. Радужный Владимирской области»</t>
  </si>
  <si>
    <t>МКУ «ГКМХ»,             МКУ «Дорожник»   "КУМИ"</t>
  </si>
  <si>
    <t>ИТОГО по Подпрограмме</t>
  </si>
  <si>
    <t>Подпрограмма «Отходы ЗАТО г. Радужный Владимирской области»</t>
  </si>
  <si>
    <t xml:space="preserve">                            МКУ «ГКМХ»,             МКУ «Дорожник»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</si>
  <si>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</si>
  <si>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</si>
  <si>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>2017-2022</t>
  </si>
  <si>
    <t>Всего на 2017-2022 года:</t>
  </si>
  <si>
    <t>Приложение № 1 к постановлению администрации ЗАТО г. Радужный Владимирской области от 25.12.2019 № 1833</t>
  </si>
  <si>
    <t>Приложение № 3 к постановлению администрации ЗАТО г. Радужный Владимирской области от 25.12.2019 № 1833</t>
  </si>
  <si>
    <t>Приложение № 2 к постановлению администрации ЗАТО г. Радужный Владимирской области от 25.12.2019 № 1833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</si>
</sst>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top" wrapText="1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11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2"/>
  <sheetViews>
    <sheetView zoomScale="75" zoomScaleNormal="75" zoomScaleSheetLayoutView="75" zoomScalePageLayoutView="0" workbookViewId="0" topLeftCell="A1">
      <selection activeCell="O5" sqref="O5"/>
    </sheetView>
  </sheetViews>
  <sheetFormatPr defaultColWidth="9.140625" defaultRowHeight="15"/>
  <cols>
    <col min="1" max="1" width="40.00390625" style="0" customWidth="1"/>
    <col min="2" max="2" width="13.8515625" style="0" customWidth="1"/>
    <col min="3" max="3" width="15.421875" style="0" customWidth="1"/>
    <col min="4" max="4" width="18.851562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  <col min="9" max="9" width="12.421875" style="0" customWidth="1"/>
    <col min="10" max="10" width="17.140625" style="0" customWidth="1"/>
  </cols>
  <sheetData>
    <row r="1" spans="2:8" ht="39.75" customHeight="1">
      <c r="B1" s="84" t="s">
        <v>108</v>
      </c>
      <c r="C1" s="85"/>
      <c r="D1" s="85"/>
      <c r="E1" s="85"/>
      <c r="F1" s="85"/>
      <c r="G1" s="85"/>
      <c r="H1" s="85"/>
    </row>
    <row r="2" spans="3:8" ht="18.75">
      <c r="C2" s="103"/>
      <c r="D2" s="103"/>
      <c r="E2" s="103"/>
      <c r="F2" s="103"/>
      <c r="G2" s="103"/>
      <c r="H2" s="103"/>
    </row>
    <row r="3" spans="1:8" ht="23.25">
      <c r="A3" s="105" t="s">
        <v>75</v>
      </c>
      <c r="B3" s="105"/>
      <c r="C3" s="105"/>
      <c r="D3" s="105"/>
      <c r="E3" s="105"/>
      <c r="F3" s="105"/>
      <c r="G3" s="105"/>
      <c r="H3" s="105"/>
    </row>
    <row r="4" spans="1:8" ht="18.75">
      <c r="A4" s="104"/>
      <c r="B4" s="104"/>
      <c r="C4" s="104"/>
      <c r="D4" s="104"/>
      <c r="E4" s="104"/>
      <c r="F4" s="104"/>
      <c r="G4" s="104"/>
      <c r="H4" s="104"/>
    </row>
    <row r="5" spans="1:8" ht="18.75">
      <c r="A5" s="94" t="s">
        <v>0</v>
      </c>
      <c r="B5" s="94" t="s">
        <v>1</v>
      </c>
      <c r="C5" s="94" t="s">
        <v>2</v>
      </c>
      <c r="D5" s="94" t="s">
        <v>3</v>
      </c>
      <c r="E5" s="94"/>
      <c r="F5" s="94"/>
      <c r="G5" s="94" t="s">
        <v>4</v>
      </c>
      <c r="H5" s="94" t="s">
        <v>28</v>
      </c>
    </row>
    <row r="6" spans="1:8" ht="42" customHeight="1">
      <c r="A6" s="94"/>
      <c r="B6" s="94"/>
      <c r="C6" s="94"/>
      <c r="D6" s="112" t="s">
        <v>19</v>
      </c>
      <c r="E6" s="112"/>
      <c r="F6" s="94" t="s">
        <v>5</v>
      </c>
      <c r="G6" s="94"/>
      <c r="H6" s="94"/>
    </row>
    <row r="7" spans="1:8" ht="74.25" customHeight="1">
      <c r="A7" s="94"/>
      <c r="B7" s="94"/>
      <c r="C7" s="94"/>
      <c r="D7" s="5" t="s">
        <v>27</v>
      </c>
      <c r="E7" s="5" t="s">
        <v>20</v>
      </c>
      <c r="F7" s="94"/>
      <c r="G7" s="94"/>
      <c r="H7" s="94"/>
    </row>
    <row r="8" spans="1:8" ht="18.75">
      <c r="A8" s="109" t="s">
        <v>35</v>
      </c>
      <c r="B8" s="110"/>
      <c r="C8" s="110"/>
      <c r="D8" s="110"/>
      <c r="E8" s="110"/>
      <c r="F8" s="110"/>
      <c r="G8" s="110"/>
      <c r="H8" s="111"/>
    </row>
    <row r="9" spans="1:8" ht="60.75" customHeight="1">
      <c r="A9" s="99" t="s">
        <v>36</v>
      </c>
      <c r="B9" s="99"/>
      <c r="C9" s="99"/>
      <c r="D9" s="99"/>
      <c r="E9" s="99"/>
      <c r="F9" s="99"/>
      <c r="G9" s="99"/>
      <c r="H9" s="99"/>
    </row>
    <row r="10" spans="1:8" ht="18.75">
      <c r="A10" s="99" t="s">
        <v>7</v>
      </c>
      <c r="B10" s="99"/>
      <c r="C10" s="99"/>
      <c r="D10" s="99"/>
      <c r="E10" s="99"/>
      <c r="F10" s="99"/>
      <c r="G10" s="99"/>
      <c r="H10" s="99"/>
    </row>
    <row r="11" spans="1:8" ht="18.75">
      <c r="A11" s="99" t="s">
        <v>37</v>
      </c>
      <c r="B11" s="99"/>
      <c r="C11" s="99"/>
      <c r="D11" s="99"/>
      <c r="E11" s="99"/>
      <c r="F11" s="99"/>
      <c r="G11" s="99"/>
      <c r="H11" s="99"/>
    </row>
    <row r="12" spans="1:8" ht="27.75" customHeight="1">
      <c r="A12" s="92" t="s">
        <v>38</v>
      </c>
      <c r="B12" s="93"/>
      <c r="C12" s="93"/>
      <c r="D12" s="93"/>
      <c r="E12" s="93"/>
      <c r="F12" s="93"/>
      <c r="G12" s="93"/>
      <c r="H12" s="93"/>
    </row>
    <row r="13" spans="1:8" ht="38.25" customHeight="1">
      <c r="A13" s="92" t="s">
        <v>40</v>
      </c>
      <c r="B13" s="93"/>
      <c r="C13" s="93"/>
      <c r="D13" s="93"/>
      <c r="E13" s="93"/>
      <c r="F13" s="93"/>
      <c r="G13" s="93"/>
      <c r="H13" s="93"/>
    </row>
    <row r="14" spans="1:8" ht="53.25" customHeight="1">
      <c r="A14" s="92" t="s">
        <v>39</v>
      </c>
      <c r="B14" s="93"/>
      <c r="C14" s="93"/>
      <c r="D14" s="93"/>
      <c r="E14" s="93"/>
      <c r="F14" s="93"/>
      <c r="G14" s="93"/>
      <c r="H14" s="93"/>
    </row>
    <row r="15" spans="1:8" ht="24" customHeight="1">
      <c r="A15" s="92" t="s">
        <v>41</v>
      </c>
      <c r="B15" s="93"/>
      <c r="C15" s="93"/>
      <c r="D15" s="93"/>
      <c r="E15" s="93"/>
      <c r="F15" s="93"/>
      <c r="G15" s="93"/>
      <c r="H15" s="93"/>
    </row>
    <row r="16" spans="1:8" ht="33" customHeight="1">
      <c r="A16" s="95" t="s">
        <v>61</v>
      </c>
      <c r="B16" s="10">
        <v>2017</v>
      </c>
      <c r="C16" s="58">
        <f>F16+E16+D16</f>
        <v>229</v>
      </c>
      <c r="D16" s="14"/>
      <c r="E16" s="52">
        <v>229</v>
      </c>
      <c r="F16" s="14"/>
      <c r="G16" s="86" t="s">
        <v>23</v>
      </c>
      <c r="H16" s="90" t="s">
        <v>8</v>
      </c>
    </row>
    <row r="17" spans="1:8" ht="27.75" customHeight="1">
      <c r="A17" s="96"/>
      <c r="B17" s="10">
        <v>2018</v>
      </c>
      <c r="C17" s="58">
        <f aca="true" t="shared" si="0" ref="C17:C23">D17+E17+F17</f>
        <v>92.476</v>
      </c>
      <c r="D17" s="15"/>
      <c r="E17" s="53">
        <v>92.476</v>
      </c>
      <c r="F17" s="14"/>
      <c r="G17" s="87"/>
      <c r="H17" s="91"/>
    </row>
    <row r="18" spans="1:8" ht="21" customHeight="1">
      <c r="A18" s="96"/>
      <c r="B18" s="10">
        <v>2019</v>
      </c>
      <c r="C18" s="58">
        <f t="shared" si="0"/>
        <v>0</v>
      </c>
      <c r="D18" s="14"/>
      <c r="E18" s="52">
        <v>0</v>
      </c>
      <c r="F18" s="14"/>
      <c r="G18" s="87"/>
      <c r="H18" s="91"/>
    </row>
    <row r="19" spans="1:8" ht="21" customHeight="1">
      <c r="A19" s="97"/>
      <c r="B19" s="10">
        <v>2020</v>
      </c>
      <c r="C19" s="58">
        <f t="shared" si="0"/>
        <v>200</v>
      </c>
      <c r="D19" s="14"/>
      <c r="E19" s="52">
        <v>200</v>
      </c>
      <c r="F19" s="14"/>
      <c r="G19" s="88"/>
      <c r="H19" s="88"/>
    </row>
    <row r="20" spans="1:8" ht="21" customHeight="1">
      <c r="A20" s="97"/>
      <c r="B20" s="10">
        <v>2021</v>
      </c>
      <c r="C20" s="58">
        <f t="shared" si="0"/>
        <v>0</v>
      </c>
      <c r="D20" s="14"/>
      <c r="E20" s="52">
        <v>0</v>
      </c>
      <c r="F20" s="14"/>
      <c r="G20" s="88"/>
      <c r="H20" s="88"/>
    </row>
    <row r="21" spans="1:8" ht="21" customHeight="1">
      <c r="A21" s="98"/>
      <c r="B21" s="10">
        <v>2022</v>
      </c>
      <c r="C21" s="58">
        <f t="shared" si="0"/>
        <v>0</v>
      </c>
      <c r="D21" s="14"/>
      <c r="E21" s="52">
        <v>0</v>
      </c>
      <c r="F21" s="14"/>
      <c r="G21" s="89"/>
      <c r="H21" s="89"/>
    </row>
    <row r="22" spans="1:8" ht="39.75" customHeight="1">
      <c r="A22" s="113" t="s">
        <v>84</v>
      </c>
      <c r="B22" s="10">
        <v>2017</v>
      </c>
      <c r="C22" s="58">
        <f t="shared" si="0"/>
        <v>26.72936</v>
      </c>
      <c r="D22" s="14"/>
      <c r="E22" s="52">
        <v>26.72936</v>
      </c>
      <c r="F22" s="14"/>
      <c r="G22" s="86" t="s">
        <v>6</v>
      </c>
      <c r="H22" s="90" t="s">
        <v>9</v>
      </c>
    </row>
    <row r="23" spans="1:8" ht="27" customHeight="1">
      <c r="A23" s="96"/>
      <c r="B23" s="10">
        <v>2018</v>
      </c>
      <c r="C23" s="58">
        <f t="shared" si="0"/>
        <v>26.72936</v>
      </c>
      <c r="D23" s="15"/>
      <c r="E23" s="54">
        <v>26.72936</v>
      </c>
      <c r="F23" s="14"/>
      <c r="G23" s="87"/>
      <c r="H23" s="91"/>
    </row>
    <row r="24" spans="1:8" ht="21.75" customHeight="1">
      <c r="A24" s="96"/>
      <c r="B24" s="10">
        <v>2019</v>
      </c>
      <c r="C24" s="58">
        <f aca="true" t="shared" si="1" ref="C24:C35">D24+E24+F24</f>
        <v>27.1824</v>
      </c>
      <c r="D24" s="14"/>
      <c r="E24" s="52">
        <v>27.1824</v>
      </c>
      <c r="F24" s="14"/>
      <c r="G24" s="87"/>
      <c r="H24" s="91"/>
    </row>
    <row r="25" spans="1:8" ht="21.75" customHeight="1">
      <c r="A25" s="97"/>
      <c r="B25" s="10">
        <v>2020</v>
      </c>
      <c r="C25" s="58">
        <f t="shared" si="1"/>
        <v>35</v>
      </c>
      <c r="D25" s="14"/>
      <c r="E25" s="52">
        <v>35</v>
      </c>
      <c r="F25" s="14"/>
      <c r="G25" s="88"/>
      <c r="H25" s="88"/>
    </row>
    <row r="26" spans="1:8" ht="21.75" customHeight="1">
      <c r="A26" s="97"/>
      <c r="B26" s="10">
        <v>2021</v>
      </c>
      <c r="C26" s="58">
        <f>D26+E26+F26</f>
        <v>35</v>
      </c>
      <c r="D26" s="14"/>
      <c r="E26" s="52">
        <v>35</v>
      </c>
      <c r="F26" s="14"/>
      <c r="G26" s="88"/>
      <c r="H26" s="88"/>
    </row>
    <row r="27" spans="1:8" ht="21.75" customHeight="1">
      <c r="A27" s="98"/>
      <c r="B27" s="10">
        <v>2022</v>
      </c>
      <c r="C27" s="58">
        <f t="shared" si="1"/>
        <v>35</v>
      </c>
      <c r="D27" s="14"/>
      <c r="E27" s="52">
        <v>35</v>
      </c>
      <c r="F27" s="14"/>
      <c r="G27" s="89"/>
      <c r="H27" s="89"/>
    </row>
    <row r="28" spans="1:8" ht="24.75" customHeight="1">
      <c r="A28" s="102" t="s">
        <v>42</v>
      </c>
      <c r="B28" s="10">
        <v>2017</v>
      </c>
      <c r="C28" s="58">
        <f t="shared" si="1"/>
        <v>0</v>
      </c>
      <c r="D28" s="14"/>
      <c r="E28" s="52">
        <v>0</v>
      </c>
      <c r="F28" s="14"/>
      <c r="G28" s="94" t="s">
        <v>24</v>
      </c>
      <c r="H28" s="100" t="s">
        <v>25</v>
      </c>
    </row>
    <row r="29" spans="1:8" ht="23.25" customHeight="1">
      <c r="A29" s="102"/>
      <c r="B29" s="10">
        <v>2018</v>
      </c>
      <c r="C29" s="58">
        <f t="shared" si="1"/>
        <v>0</v>
      </c>
      <c r="D29" s="14"/>
      <c r="E29" s="52">
        <v>0</v>
      </c>
      <c r="F29" s="14"/>
      <c r="G29" s="94"/>
      <c r="H29" s="100"/>
    </row>
    <row r="30" spans="1:8" ht="27.75" customHeight="1">
      <c r="A30" s="102"/>
      <c r="B30" s="10">
        <v>2019</v>
      </c>
      <c r="C30" s="58">
        <f t="shared" si="1"/>
        <v>0</v>
      </c>
      <c r="D30" s="14"/>
      <c r="E30" s="52">
        <v>0</v>
      </c>
      <c r="F30" s="14"/>
      <c r="G30" s="94"/>
      <c r="H30" s="100"/>
    </row>
    <row r="31" spans="1:8" ht="42.75" customHeight="1">
      <c r="A31" s="101" t="s">
        <v>43</v>
      </c>
      <c r="B31" s="6">
        <v>2017</v>
      </c>
      <c r="C31" s="59">
        <f t="shared" si="1"/>
        <v>0</v>
      </c>
      <c r="D31" s="16"/>
      <c r="E31" s="55">
        <v>0</v>
      </c>
      <c r="F31" s="16"/>
      <c r="G31" s="94" t="s">
        <v>24</v>
      </c>
      <c r="H31" s="100" t="s">
        <v>10</v>
      </c>
    </row>
    <row r="32" spans="1:8" ht="27" customHeight="1">
      <c r="A32" s="101"/>
      <c r="B32" s="6">
        <v>2018</v>
      </c>
      <c r="C32" s="60">
        <f t="shared" si="1"/>
        <v>0</v>
      </c>
      <c r="D32" s="17"/>
      <c r="E32" s="56">
        <v>0</v>
      </c>
      <c r="F32" s="16"/>
      <c r="G32" s="94"/>
      <c r="H32" s="100"/>
    </row>
    <row r="33" spans="1:8" ht="21" customHeight="1">
      <c r="A33" s="101"/>
      <c r="B33" s="6">
        <v>2019</v>
      </c>
      <c r="C33" s="59">
        <f t="shared" si="1"/>
        <v>0</v>
      </c>
      <c r="D33" s="18"/>
      <c r="E33" s="55">
        <v>0</v>
      </c>
      <c r="F33" s="18"/>
      <c r="G33" s="94"/>
      <c r="H33" s="100"/>
    </row>
    <row r="34" spans="1:8" ht="43.5" customHeight="1">
      <c r="A34" s="101" t="s">
        <v>72</v>
      </c>
      <c r="B34" s="6">
        <v>2017</v>
      </c>
      <c r="C34" s="55">
        <f t="shared" si="1"/>
        <v>0</v>
      </c>
      <c r="D34" s="16"/>
      <c r="E34" s="55">
        <v>0</v>
      </c>
      <c r="F34" s="16"/>
      <c r="G34" s="94" t="s">
        <v>24</v>
      </c>
      <c r="H34" s="100" t="s">
        <v>26</v>
      </c>
    </row>
    <row r="35" spans="1:8" ht="43.5" customHeight="1">
      <c r="A35" s="101"/>
      <c r="B35" s="6">
        <v>2018</v>
      </c>
      <c r="C35" s="55">
        <f t="shared" si="1"/>
        <v>0</v>
      </c>
      <c r="D35" s="16"/>
      <c r="E35" s="55">
        <v>0</v>
      </c>
      <c r="F35" s="16"/>
      <c r="G35" s="94"/>
      <c r="H35" s="100"/>
    </row>
    <row r="36" spans="1:8" ht="56.25" customHeight="1">
      <c r="A36" s="101"/>
      <c r="B36" s="6">
        <v>2019</v>
      </c>
      <c r="C36" s="55">
        <f aca="true" t="shared" si="2" ref="C36:C43">D36+E36+F36</f>
        <v>0</v>
      </c>
      <c r="D36" s="16"/>
      <c r="E36" s="55">
        <v>0</v>
      </c>
      <c r="F36" s="16"/>
      <c r="G36" s="94"/>
      <c r="H36" s="100"/>
    </row>
    <row r="37" spans="1:8" ht="39.75" customHeight="1">
      <c r="A37" s="20" t="s">
        <v>105</v>
      </c>
      <c r="B37" s="62" t="s">
        <v>104</v>
      </c>
      <c r="C37" s="55">
        <f t="shared" si="2"/>
        <v>707.11712</v>
      </c>
      <c r="D37" s="16">
        <f>D38+D39+D43</f>
        <v>0</v>
      </c>
      <c r="E37" s="55">
        <f>E38+E39+E40+E41+E42+E43</f>
        <v>707.11712</v>
      </c>
      <c r="F37" s="16"/>
      <c r="G37" s="5"/>
      <c r="H37" s="13"/>
    </row>
    <row r="38" spans="1:8" ht="18.75">
      <c r="A38" s="106" t="s">
        <v>78</v>
      </c>
      <c r="B38" s="6">
        <v>2017</v>
      </c>
      <c r="C38" s="55">
        <f t="shared" si="2"/>
        <v>255.72935999999999</v>
      </c>
      <c r="D38" s="19">
        <f>D16+D22+D28+D31+D34</f>
        <v>0</v>
      </c>
      <c r="E38" s="57">
        <f>E16+E22+E28+E31+E34</f>
        <v>255.72935999999999</v>
      </c>
      <c r="F38" s="19"/>
      <c r="G38" s="7"/>
      <c r="H38" s="7"/>
    </row>
    <row r="39" spans="1:8" ht="18.75">
      <c r="A39" s="107"/>
      <c r="B39" s="6">
        <v>2018</v>
      </c>
      <c r="C39" s="55">
        <f t="shared" si="2"/>
        <v>119.20536</v>
      </c>
      <c r="D39" s="19">
        <f>D17+D23+D29+D32+D35</f>
        <v>0</v>
      </c>
      <c r="E39" s="57">
        <f>E17+E23+E29+E32+E35</f>
        <v>119.20536</v>
      </c>
      <c r="F39" s="19"/>
      <c r="G39" s="7"/>
      <c r="H39" s="7"/>
    </row>
    <row r="40" spans="1:8" ht="18.75">
      <c r="A40" s="107"/>
      <c r="B40" s="6">
        <v>2019</v>
      </c>
      <c r="C40" s="55">
        <f t="shared" si="2"/>
        <v>27.1824</v>
      </c>
      <c r="D40" s="19">
        <f>D17+D23+D29+D32+D35</f>
        <v>0</v>
      </c>
      <c r="E40" s="57">
        <f>E18+E24+E30+E33+E36</f>
        <v>27.1824</v>
      </c>
      <c r="F40" s="19"/>
      <c r="G40" s="7"/>
      <c r="H40" s="7"/>
    </row>
    <row r="41" spans="1:8" ht="18.75">
      <c r="A41" s="107"/>
      <c r="B41" s="6">
        <v>2020</v>
      </c>
      <c r="C41" s="55">
        <f>D41+E41+F41</f>
        <v>235</v>
      </c>
      <c r="D41" s="19">
        <f>D17+D23+D29+D32+D35</f>
        <v>0</v>
      </c>
      <c r="E41" s="57">
        <f>E19+E25</f>
        <v>235</v>
      </c>
      <c r="F41" s="19"/>
      <c r="G41" s="7"/>
      <c r="H41" s="7"/>
    </row>
    <row r="42" spans="1:8" ht="18.75">
      <c r="A42" s="107"/>
      <c r="B42" s="6">
        <v>2021</v>
      </c>
      <c r="C42" s="55">
        <f>D42+E42+F42</f>
        <v>35</v>
      </c>
      <c r="D42" s="19">
        <f>D17+D23+D29+D32+D35</f>
        <v>0</v>
      </c>
      <c r="E42" s="57">
        <f>E20+E26</f>
        <v>35</v>
      </c>
      <c r="F42" s="19"/>
      <c r="G42" s="7"/>
      <c r="H42" s="7"/>
    </row>
    <row r="43" spans="1:8" ht="18.75">
      <c r="A43" s="108"/>
      <c r="B43" s="6">
        <v>2022</v>
      </c>
      <c r="C43" s="55">
        <f t="shared" si="2"/>
        <v>35</v>
      </c>
      <c r="D43" s="19">
        <f>D18+D24+D30+D33+D36</f>
        <v>0</v>
      </c>
      <c r="E43" s="57">
        <f>E21+E27</f>
        <v>35</v>
      </c>
      <c r="F43" s="19"/>
      <c r="G43" s="7"/>
      <c r="H43" s="7"/>
    </row>
    <row r="44" ht="15">
      <c r="C44" s="9"/>
    </row>
    <row r="45" ht="15.75">
      <c r="A45" s="47" t="s">
        <v>83</v>
      </c>
    </row>
    <row r="51" ht="15">
      <c r="E51" s="9"/>
    </row>
    <row r="52" ht="15">
      <c r="E52" s="9"/>
    </row>
  </sheetData>
  <sheetProtection/>
  <mergeCells count="36">
    <mergeCell ref="A38:A43"/>
    <mergeCell ref="C5:C7"/>
    <mergeCell ref="D5:F5"/>
    <mergeCell ref="A8:H8"/>
    <mergeCell ref="G5:G7"/>
    <mergeCell ref="D6:E6"/>
    <mergeCell ref="B5:B7"/>
    <mergeCell ref="H31:H33"/>
    <mergeCell ref="G28:G30"/>
    <mergeCell ref="A22:A27"/>
    <mergeCell ref="C2:H2"/>
    <mergeCell ref="A4:H4"/>
    <mergeCell ref="A3:H3"/>
    <mergeCell ref="A15:H15"/>
    <mergeCell ref="A13:H13"/>
    <mergeCell ref="A11:H11"/>
    <mergeCell ref="A5:A7"/>
    <mergeCell ref="A14:H14"/>
    <mergeCell ref="A10:H10"/>
    <mergeCell ref="H34:H36"/>
    <mergeCell ref="A31:A33"/>
    <mergeCell ref="A28:A30"/>
    <mergeCell ref="A34:A36"/>
    <mergeCell ref="G34:G36"/>
    <mergeCell ref="G31:G33"/>
    <mergeCell ref="H28:H30"/>
    <mergeCell ref="B1:H1"/>
    <mergeCell ref="G22:G27"/>
    <mergeCell ref="H22:H27"/>
    <mergeCell ref="A12:H12"/>
    <mergeCell ref="F6:F7"/>
    <mergeCell ref="A16:A21"/>
    <mergeCell ref="H16:H21"/>
    <mergeCell ref="G16:G21"/>
    <mergeCell ref="H5:H7"/>
    <mergeCell ref="A9:H9"/>
  </mergeCells>
  <printOptions/>
  <pageMargins left="0.7086614173228347" right="0.7086614173228347" top="1.1811023622047245" bottom="0.35433070866141736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34.28125" style="0" customWidth="1"/>
    <col min="3" max="3" width="15.8515625" style="0" customWidth="1"/>
    <col min="4" max="4" width="19.140625" style="0" customWidth="1"/>
    <col min="5" max="5" width="15.00390625" style="0" customWidth="1"/>
    <col min="6" max="6" width="11.00390625" style="0" customWidth="1"/>
    <col min="7" max="7" width="17.8515625" style="0" customWidth="1"/>
  </cols>
  <sheetData>
    <row r="1" spans="2:7" ht="28.5" customHeight="1">
      <c r="B1" s="128" t="s">
        <v>106</v>
      </c>
      <c r="C1" s="85"/>
      <c r="D1" s="85"/>
      <c r="E1" s="85"/>
      <c r="F1" s="85"/>
      <c r="G1" s="85"/>
    </row>
    <row r="2" spans="4:7" ht="12" customHeight="1">
      <c r="D2" s="129"/>
      <c r="E2" s="129"/>
      <c r="F2" s="129"/>
      <c r="G2" s="129"/>
    </row>
    <row r="3" spans="1:7" ht="18.75">
      <c r="A3" s="130" t="s">
        <v>87</v>
      </c>
      <c r="B3" s="130"/>
      <c r="C3" s="130"/>
      <c r="D3" s="130"/>
      <c r="E3" s="130"/>
      <c r="F3" s="130"/>
      <c r="G3" s="130"/>
    </row>
    <row r="4" spans="1:7" ht="15">
      <c r="A4" s="123" t="s">
        <v>0</v>
      </c>
      <c r="B4" s="123" t="s">
        <v>88</v>
      </c>
      <c r="C4" s="123" t="s">
        <v>89</v>
      </c>
      <c r="D4" s="123" t="s">
        <v>3</v>
      </c>
      <c r="E4" s="123"/>
      <c r="F4" s="123"/>
      <c r="G4" s="123" t="s">
        <v>90</v>
      </c>
    </row>
    <row r="5" spans="1:7" ht="15">
      <c r="A5" s="123"/>
      <c r="B5" s="123"/>
      <c r="C5" s="123"/>
      <c r="D5" s="122" t="s">
        <v>19</v>
      </c>
      <c r="E5" s="122"/>
      <c r="F5" s="123" t="s">
        <v>91</v>
      </c>
      <c r="G5" s="123"/>
    </row>
    <row r="6" spans="1:7" ht="42.75" customHeight="1">
      <c r="A6" s="123"/>
      <c r="B6" s="123"/>
      <c r="C6" s="123"/>
      <c r="D6" s="66" t="s">
        <v>92</v>
      </c>
      <c r="E6" s="67" t="s">
        <v>93</v>
      </c>
      <c r="F6" s="123"/>
      <c r="G6" s="123"/>
    </row>
    <row r="7" spans="1:7" ht="15.75">
      <c r="A7" s="68">
        <v>1</v>
      </c>
      <c r="B7" s="68">
        <v>2</v>
      </c>
      <c r="C7" s="68">
        <v>3</v>
      </c>
      <c r="D7" s="68">
        <v>4</v>
      </c>
      <c r="E7" s="68">
        <v>6</v>
      </c>
      <c r="F7" s="68">
        <v>7</v>
      </c>
      <c r="G7" s="68">
        <v>8</v>
      </c>
    </row>
    <row r="8" spans="1:7" ht="15">
      <c r="A8" s="114" t="s">
        <v>94</v>
      </c>
      <c r="B8" s="69">
        <v>2017</v>
      </c>
      <c r="C8" s="70">
        <f aca="true" t="shared" si="0" ref="C8:C13">D8+E8+F8</f>
        <v>4773.751700000001</v>
      </c>
      <c r="D8" s="71"/>
      <c r="E8" s="70">
        <f aca="true" t="shared" si="1" ref="E8:E13">E15+E22</f>
        <v>4773.751700000001</v>
      </c>
      <c r="F8" s="71"/>
      <c r="G8" s="118" t="s">
        <v>95</v>
      </c>
    </row>
    <row r="9" spans="1:7" ht="15">
      <c r="A9" s="115"/>
      <c r="B9" s="69">
        <v>2018</v>
      </c>
      <c r="C9" s="70">
        <f t="shared" si="0"/>
        <v>5040.9032</v>
      </c>
      <c r="D9" s="71"/>
      <c r="E9" s="70">
        <f t="shared" si="1"/>
        <v>5040.9032</v>
      </c>
      <c r="F9" s="71"/>
      <c r="G9" s="119"/>
    </row>
    <row r="10" spans="1:7" ht="15">
      <c r="A10" s="115"/>
      <c r="B10" s="69">
        <v>2019</v>
      </c>
      <c r="C10" s="70">
        <f t="shared" si="0"/>
        <v>9385.9391</v>
      </c>
      <c r="D10" s="71"/>
      <c r="E10" s="70">
        <f t="shared" si="1"/>
        <v>9385.9391</v>
      </c>
      <c r="F10" s="71"/>
      <c r="G10" s="119"/>
    </row>
    <row r="11" spans="1:7" ht="15">
      <c r="A11" s="116"/>
      <c r="B11" s="69">
        <v>2020</v>
      </c>
      <c r="C11" s="70">
        <f t="shared" si="0"/>
        <v>5917.211</v>
      </c>
      <c r="D11" s="71"/>
      <c r="E11" s="70">
        <f t="shared" si="1"/>
        <v>5917.211</v>
      </c>
      <c r="F11" s="71"/>
      <c r="G11" s="120"/>
    </row>
    <row r="12" spans="1:7" ht="15">
      <c r="A12" s="116"/>
      <c r="B12" s="69">
        <v>2021</v>
      </c>
      <c r="C12" s="70">
        <f t="shared" si="0"/>
        <v>5580.423</v>
      </c>
      <c r="D12" s="71"/>
      <c r="E12" s="70">
        <f t="shared" si="1"/>
        <v>5580.423</v>
      </c>
      <c r="F12" s="71"/>
      <c r="G12" s="120"/>
    </row>
    <row r="13" spans="1:7" ht="15">
      <c r="A13" s="117"/>
      <c r="B13" s="69">
        <v>2022</v>
      </c>
      <c r="C13" s="70">
        <f t="shared" si="0"/>
        <v>5561.423</v>
      </c>
      <c r="D13" s="71"/>
      <c r="E13" s="70">
        <f t="shared" si="1"/>
        <v>5561.423</v>
      </c>
      <c r="F13" s="71"/>
      <c r="G13" s="121"/>
    </row>
    <row r="14" spans="1:7" ht="21.75" customHeight="1">
      <c r="A14" s="72" t="s">
        <v>96</v>
      </c>
      <c r="B14" s="73"/>
      <c r="C14" s="70">
        <f>C8+C9+C10+C11+C12+C13</f>
        <v>36259.651</v>
      </c>
      <c r="D14" s="71">
        <v>0</v>
      </c>
      <c r="E14" s="70">
        <f>E8+E9+E10+E11+E12+E13</f>
        <v>36259.651</v>
      </c>
      <c r="F14" s="71">
        <v>0</v>
      </c>
      <c r="G14" s="69"/>
    </row>
    <row r="15" spans="1:7" ht="15">
      <c r="A15" s="124" t="s">
        <v>97</v>
      </c>
      <c r="B15" s="69">
        <v>2017</v>
      </c>
      <c r="C15" s="74">
        <f aca="true" t="shared" si="2" ref="C15:C23">D15+E15+F15</f>
        <v>255.72936</v>
      </c>
      <c r="D15" s="75"/>
      <c r="E15" s="76">
        <v>255.72936</v>
      </c>
      <c r="F15" s="75"/>
      <c r="G15" s="118" t="s">
        <v>98</v>
      </c>
    </row>
    <row r="16" spans="1:7" ht="15">
      <c r="A16" s="125"/>
      <c r="B16" s="69">
        <v>2018</v>
      </c>
      <c r="C16" s="74">
        <f t="shared" si="2"/>
        <v>119.20536</v>
      </c>
      <c r="D16" s="75"/>
      <c r="E16" s="76">
        <v>119.20536</v>
      </c>
      <c r="F16" s="75"/>
      <c r="G16" s="119"/>
    </row>
    <row r="17" spans="1:7" ht="15">
      <c r="A17" s="125"/>
      <c r="B17" s="69">
        <v>2019</v>
      </c>
      <c r="C17" s="74">
        <f>D17+E17+F17</f>
        <v>27.1824</v>
      </c>
      <c r="D17" s="75"/>
      <c r="E17" s="77">
        <v>27.1824</v>
      </c>
      <c r="F17" s="75"/>
      <c r="G17" s="119"/>
    </row>
    <row r="18" spans="1:7" ht="15">
      <c r="A18" s="126"/>
      <c r="B18" s="69">
        <v>2020</v>
      </c>
      <c r="C18" s="74">
        <f>D18+E18+F18</f>
        <v>235</v>
      </c>
      <c r="D18" s="75"/>
      <c r="E18" s="77">
        <v>235</v>
      </c>
      <c r="F18" s="75"/>
      <c r="G18" s="120"/>
    </row>
    <row r="19" spans="1:7" ht="15">
      <c r="A19" s="126"/>
      <c r="B19" s="69">
        <v>2021</v>
      </c>
      <c r="C19" s="74">
        <f>D19+E19+F19</f>
        <v>35</v>
      </c>
      <c r="D19" s="75"/>
      <c r="E19" s="77">
        <v>35</v>
      </c>
      <c r="F19" s="75"/>
      <c r="G19" s="120"/>
    </row>
    <row r="20" spans="1:7" ht="15">
      <c r="A20" s="127"/>
      <c r="B20" s="69">
        <v>2022</v>
      </c>
      <c r="C20" s="74">
        <f>D20+E20+F20</f>
        <v>35</v>
      </c>
      <c r="D20" s="75"/>
      <c r="E20" s="77">
        <v>35</v>
      </c>
      <c r="F20" s="75"/>
      <c r="G20" s="121"/>
    </row>
    <row r="21" spans="1:7" ht="20.25" customHeight="1">
      <c r="A21" s="72" t="s">
        <v>99</v>
      </c>
      <c r="B21" s="73"/>
      <c r="C21" s="70">
        <f t="shared" si="2"/>
        <v>707.11712</v>
      </c>
      <c r="D21" s="71">
        <f>D15+D16+D17</f>
        <v>0</v>
      </c>
      <c r="E21" s="70">
        <f>SUM(E15:E20)</f>
        <v>707.11712</v>
      </c>
      <c r="F21" s="71">
        <v>0</v>
      </c>
      <c r="G21" s="78"/>
    </row>
    <row r="22" spans="1:7" ht="15">
      <c r="A22" s="114" t="s">
        <v>100</v>
      </c>
      <c r="B22" s="69">
        <v>2017</v>
      </c>
      <c r="C22" s="70">
        <f t="shared" si="2"/>
        <v>4518.02234</v>
      </c>
      <c r="D22" s="71"/>
      <c r="E22" s="79">
        <v>4518.02234</v>
      </c>
      <c r="F22" s="71"/>
      <c r="G22" s="118" t="s">
        <v>101</v>
      </c>
    </row>
    <row r="23" spans="1:7" ht="15">
      <c r="A23" s="115"/>
      <c r="B23" s="69">
        <v>2018</v>
      </c>
      <c r="C23" s="70">
        <f t="shared" si="2"/>
        <v>4921.69784</v>
      </c>
      <c r="D23" s="71"/>
      <c r="E23" s="79">
        <v>4921.69784</v>
      </c>
      <c r="F23" s="71"/>
      <c r="G23" s="119"/>
    </row>
    <row r="24" spans="1:7" ht="15">
      <c r="A24" s="115"/>
      <c r="B24" s="69">
        <v>2019</v>
      </c>
      <c r="C24" s="70">
        <f>D24+E24+F24</f>
        <v>9358.7567</v>
      </c>
      <c r="D24" s="71"/>
      <c r="E24" s="79">
        <v>9358.7567</v>
      </c>
      <c r="F24" s="71"/>
      <c r="G24" s="119"/>
    </row>
    <row r="25" spans="1:7" ht="15">
      <c r="A25" s="116"/>
      <c r="B25" s="69">
        <v>2020</v>
      </c>
      <c r="C25" s="70">
        <f>D25+E25+F25</f>
        <v>5682.211</v>
      </c>
      <c r="D25" s="71"/>
      <c r="E25" s="79">
        <v>5682.211</v>
      </c>
      <c r="F25" s="71"/>
      <c r="G25" s="120"/>
    </row>
    <row r="26" spans="1:7" ht="15">
      <c r="A26" s="116"/>
      <c r="B26" s="69">
        <v>2021</v>
      </c>
      <c r="C26" s="70">
        <f>D26+E26+F26</f>
        <v>5545.423</v>
      </c>
      <c r="D26" s="71"/>
      <c r="E26" s="79">
        <v>5545.423</v>
      </c>
      <c r="F26" s="71"/>
      <c r="G26" s="120"/>
    </row>
    <row r="27" spans="1:7" ht="15">
      <c r="A27" s="117"/>
      <c r="B27" s="69">
        <v>2022</v>
      </c>
      <c r="C27" s="70">
        <f>D27+E27+F27</f>
        <v>5526.423</v>
      </c>
      <c r="D27" s="71"/>
      <c r="E27" s="79">
        <v>5526.423</v>
      </c>
      <c r="F27" s="71"/>
      <c r="G27" s="121"/>
    </row>
    <row r="28" spans="1:7" ht="21.75" customHeight="1">
      <c r="A28" s="72" t="s">
        <v>99</v>
      </c>
      <c r="B28" s="80"/>
      <c r="C28" s="70">
        <f>C22+C23+C24+C25+C26+C27</f>
        <v>35552.53388</v>
      </c>
      <c r="D28" s="71">
        <f>D22+D23+D24</f>
        <v>0</v>
      </c>
      <c r="E28" s="70">
        <f>E22+E23+E24+E25+E26+E27</f>
        <v>35552.53388</v>
      </c>
      <c r="F28" s="71">
        <v>0</v>
      </c>
      <c r="G28" s="69"/>
    </row>
    <row r="29" ht="15">
      <c r="A29" s="81" t="s">
        <v>83</v>
      </c>
    </row>
  </sheetData>
  <sheetProtection/>
  <mergeCells count="16">
    <mergeCell ref="B1:G1"/>
    <mergeCell ref="D2:G2"/>
    <mergeCell ref="A3:G3"/>
    <mergeCell ref="A4:A6"/>
    <mergeCell ref="B4:B6"/>
    <mergeCell ref="C4:C6"/>
    <mergeCell ref="D4:F4"/>
    <mergeCell ref="G4:G6"/>
    <mergeCell ref="A22:A27"/>
    <mergeCell ref="G22:G27"/>
    <mergeCell ref="D5:E5"/>
    <mergeCell ref="F5:F6"/>
    <mergeCell ref="A8:A13"/>
    <mergeCell ref="G8:G13"/>
    <mergeCell ref="A15:A20"/>
    <mergeCell ref="G15:G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42"/>
  <sheetViews>
    <sheetView tabSelected="1" zoomScale="75" zoomScaleNormal="75" zoomScaleSheetLayoutView="100" zoomScalePageLayoutView="0" workbookViewId="0" topLeftCell="A1">
      <selection activeCell="C1" sqref="C1:L1"/>
    </sheetView>
  </sheetViews>
  <sheetFormatPr defaultColWidth="9.140625" defaultRowHeight="15"/>
  <cols>
    <col min="1" max="1" width="48.7109375" style="1" customWidth="1"/>
    <col min="2" max="2" width="17.14062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3:12" ht="23.25" customHeight="1">
      <c r="C1" s="160" t="s">
        <v>107</v>
      </c>
      <c r="D1" s="85"/>
      <c r="E1" s="85"/>
      <c r="F1" s="85"/>
      <c r="G1" s="85"/>
      <c r="H1" s="85"/>
      <c r="I1" s="85"/>
      <c r="J1" s="85"/>
      <c r="K1" s="85"/>
      <c r="L1" s="85"/>
    </row>
    <row r="2" spans="5:12" ht="18.75">
      <c r="E2" s="8"/>
      <c r="F2" s="8"/>
      <c r="G2" s="150"/>
      <c r="H2" s="150"/>
      <c r="I2" s="150"/>
      <c r="J2" s="150"/>
      <c r="K2" s="150"/>
      <c r="L2" s="150"/>
    </row>
    <row r="3" spans="1:8" ht="26.25">
      <c r="A3" s="165" t="s">
        <v>76</v>
      </c>
      <c r="B3" s="165"/>
      <c r="C3" s="165"/>
      <c r="D3" s="165"/>
      <c r="E3" s="165"/>
      <c r="F3" s="165"/>
      <c r="G3" s="165"/>
      <c r="H3" s="165"/>
    </row>
    <row r="4" spans="1:8" ht="18.75">
      <c r="A4" s="166"/>
      <c r="B4" s="166"/>
      <c r="C4" s="166"/>
      <c r="D4" s="166"/>
      <c r="E4" s="166"/>
      <c r="F4" s="166"/>
      <c r="G4" s="166"/>
      <c r="H4" s="166"/>
    </row>
    <row r="5" spans="1:8" ht="20.25">
      <c r="A5" s="159" t="s">
        <v>0</v>
      </c>
      <c r="B5" s="159" t="s">
        <v>33</v>
      </c>
      <c r="C5" s="159" t="s">
        <v>32</v>
      </c>
      <c r="D5" s="156" t="s">
        <v>3</v>
      </c>
      <c r="E5" s="156"/>
      <c r="F5" s="156"/>
      <c r="G5" s="159" t="s">
        <v>4</v>
      </c>
      <c r="H5" s="159" t="s">
        <v>28</v>
      </c>
    </row>
    <row r="6" spans="1:8" ht="34.5" customHeight="1">
      <c r="A6" s="159"/>
      <c r="B6" s="159"/>
      <c r="C6" s="159"/>
      <c r="D6" s="159" t="s">
        <v>19</v>
      </c>
      <c r="E6" s="159"/>
      <c r="F6" s="156" t="s">
        <v>31</v>
      </c>
      <c r="G6" s="159"/>
      <c r="H6" s="159"/>
    </row>
    <row r="7" spans="1:8" ht="99.75" customHeight="1">
      <c r="A7" s="159"/>
      <c r="B7" s="159"/>
      <c r="C7" s="159"/>
      <c r="D7" s="23" t="s">
        <v>29</v>
      </c>
      <c r="E7" s="23" t="s">
        <v>30</v>
      </c>
      <c r="F7" s="156"/>
      <c r="G7" s="159"/>
      <c r="H7" s="159"/>
    </row>
    <row r="8" spans="1:8" ht="25.5" customHeight="1">
      <c r="A8" s="158" t="s">
        <v>44</v>
      </c>
      <c r="B8" s="158"/>
      <c r="C8" s="158"/>
      <c r="D8" s="158"/>
      <c r="E8" s="158"/>
      <c r="F8" s="158"/>
      <c r="G8" s="158"/>
      <c r="H8" s="158"/>
    </row>
    <row r="9" spans="1:8" ht="28.5" customHeight="1">
      <c r="A9" s="157" t="s">
        <v>79</v>
      </c>
      <c r="B9" s="157"/>
      <c r="C9" s="157"/>
      <c r="D9" s="157"/>
      <c r="E9" s="157"/>
      <c r="F9" s="157"/>
      <c r="G9" s="157"/>
      <c r="H9" s="157"/>
    </row>
    <row r="10" spans="1:8" ht="22.5" customHeight="1">
      <c r="A10" s="157" t="s">
        <v>80</v>
      </c>
      <c r="B10" s="157"/>
      <c r="C10" s="157"/>
      <c r="D10" s="157"/>
      <c r="E10" s="157"/>
      <c r="F10" s="157"/>
      <c r="G10" s="157"/>
      <c r="H10" s="157"/>
    </row>
    <row r="11" spans="1:8" ht="21" customHeight="1">
      <c r="A11" s="151" t="s">
        <v>60</v>
      </c>
      <c r="B11" s="151"/>
      <c r="C11" s="151"/>
      <c r="D11" s="151"/>
      <c r="E11" s="151"/>
      <c r="F11" s="151"/>
      <c r="G11" s="151"/>
      <c r="H11" s="151"/>
    </row>
    <row r="12" spans="1:8" ht="21.75" customHeight="1">
      <c r="A12" s="151" t="s">
        <v>66</v>
      </c>
      <c r="B12" s="151"/>
      <c r="C12" s="151"/>
      <c r="D12" s="151"/>
      <c r="E12" s="151"/>
      <c r="F12" s="151"/>
      <c r="G12" s="151"/>
      <c r="H12" s="151"/>
    </row>
    <row r="13" spans="1:8" ht="21.75" customHeight="1">
      <c r="A13" s="151" t="s">
        <v>58</v>
      </c>
      <c r="B13" s="151"/>
      <c r="C13" s="151"/>
      <c r="D13" s="151"/>
      <c r="E13" s="151"/>
      <c r="F13" s="151"/>
      <c r="G13" s="151"/>
      <c r="H13" s="151"/>
    </row>
    <row r="14" spans="1:8" ht="37.5" customHeight="1">
      <c r="A14" s="151" t="s">
        <v>59</v>
      </c>
      <c r="B14" s="151"/>
      <c r="C14" s="151"/>
      <c r="D14" s="151"/>
      <c r="E14" s="151"/>
      <c r="F14" s="151"/>
      <c r="G14" s="151"/>
      <c r="H14" s="151"/>
    </row>
    <row r="15" spans="1:8" ht="47.25" customHeight="1">
      <c r="A15" s="152" t="s">
        <v>11</v>
      </c>
      <c r="B15" s="30">
        <v>2017</v>
      </c>
      <c r="C15" s="39"/>
      <c r="D15" s="39"/>
      <c r="E15" s="39"/>
      <c r="F15" s="39"/>
      <c r="G15" s="139" t="s">
        <v>6</v>
      </c>
      <c r="H15" s="141" t="s">
        <v>12</v>
      </c>
    </row>
    <row r="16" spans="1:8" ht="39" customHeight="1">
      <c r="A16" s="153"/>
      <c r="B16" s="30">
        <v>2018</v>
      </c>
      <c r="C16" s="39"/>
      <c r="D16" s="39"/>
      <c r="E16" s="39"/>
      <c r="F16" s="39"/>
      <c r="G16" s="140"/>
      <c r="H16" s="142"/>
    </row>
    <row r="17" spans="1:8" ht="31.5" customHeight="1">
      <c r="A17" s="153"/>
      <c r="B17" s="30">
        <v>2019</v>
      </c>
      <c r="C17" s="39"/>
      <c r="D17" s="39"/>
      <c r="E17" s="39"/>
      <c r="F17" s="39"/>
      <c r="G17" s="140"/>
      <c r="H17" s="142"/>
    </row>
    <row r="18" spans="1:8" ht="31.5" customHeight="1">
      <c r="A18" s="154"/>
      <c r="B18" s="30">
        <v>2020</v>
      </c>
      <c r="C18" s="39"/>
      <c r="D18" s="39"/>
      <c r="E18" s="39"/>
      <c r="F18" s="39"/>
      <c r="G18" s="89"/>
      <c r="H18" s="121"/>
    </row>
    <row r="19" spans="1:8" ht="53.25" customHeight="1">
      <c r="A19" s="133" t="s">
        <v>13</v>
      </c>
      <c r="B19" s="155">
        <v>2017</v>
      </c>
      <c r="C19" s="41">
        <f>D19+E19+F19</f>
        <v>0</v>
      </c>
      <c r="D19" s="42"/>
      <c r="E19" s="64">
        <v>0</v>
      </c>
      <c r="F19" s="42"/>
      <c r="G19" s="22" t="s">
        <v>18</v>
      </c>
      <c r="H19" s="141" t="s">
        <v>70</v>
      </c>
    </row>
    <row r="20" spans="1:8" ht="48" customHeight="1">
      <c r="A20" s="134"/>
      <c r="B20" s="155"/>
      <c r="C20" s="43">
        <v>0</v>
      </c>
      <c r="D20" s="40"/>
      <c r="E20" s="43">
        <v>0</v>
      </c>
      <c r="F20" s="40"/>
      <c r="G20" s="22" t="s">
        <v>17</v>
      </c>
      <c r="H20" s="142"/>
    </row>
    <row r="21" spans="1:8" ht="45" customHeight="1">
      <c r="A21" s="134"/>
      <c r="B21" s="155">
        <v>2018</v>
      </c>
      <c r="C21" s="43">
        <v>0</v>
      </c>
      <c r="D21" s="40"/>
      <c r="E21" s="43">
        <v>0</v>
      </c>
      <c r="F21" s="40"/>
      <c r="G21" s="22" t="s">
        <v>18</v>
      </c>
      <c r="H21" s="142"/>
    </row>
    <row r="22" spans="1:8" ht="43.5" customHeight="1">
      <c r="A22" s="134"/>
      <c r="B22" s="155"/>
      <c r="C22" s="43">
        <f>D22+E22+F22</f>
        <v>0</v>
      </c>
      <c r="D22" s="40"/>
      <c r="E22" s="43">
        <v>0</v>
      </c>
      <c r="F22" s="40"/>
      <c r="G22" s="22" t="s">
        <v>17</v>
      </c>
      <c r="H22" s="142"/>
    </row>
    <row r="23" spans="1:8" ht="42.75" customHeight="1">
      <c r="A23" s="134"/>
      <c r="B23" s="155">
        <v>2019</v>
      </c>
      <c r="C23" s="43">
        <f>D23+E23+F23</f>
        <v>0</v>
      </c>
      <c r="D23" s="40"/>
      <c r="E23" s="43">
        <v>0</v>
      </c>
      <c r="F23" s="40"/>
      <c r="G23" s="22" t="s">
        <v>18</v>
      </c>
      <c r="H23" s="142"/>
    </row>
    <row r="24" spans="1:8" ht="42.75" customHeight="1">
      <c r="A24" s="134"/>
      <c r="B24" s="155"/>
      <c r="C24" s="43">
        <f>D24+E24+F24</f>
        <v>0</v>
      </c>
      <c r="D24" s="40"/>
      <c r="E24" s="43">
        <v>0</v>
      </c>
      <c r="F24" s="40"/>
      <c r="G24" s="22" t="s">
        <v>17</v>
      </c>
      <c r="H24" s="142"/>
    </row>
    <row r="25" spans="1:8" ht="42.75" customHeight="1">
      <c r="A25" s="135"/>
      <c r="B25" s="40">
        <v>2020</v>
      </c>
      <c r="C25" s="43">
        <f>E25</f>
        <v>10</v>
      </c>
      <c r="D25" s="40"/>
      <c r="E25" s="43">
        <v>10</v>
      </c>
      <c r="F25" s="40"/>
      <c r="G25" s="22" t="s">
        <v>18</v>
      </c>
      <c r="H25" s="120"/>
    </row>
    <row r="26" spans="1:8" ht="42.75" customHeight="1">
      <c r="A26" s="135"/>
      <c r="B26" s="40">
        <v>2021</v>
      </c>
      <c r="C26" s="43">
        <f>E26</f>
        <v>10</v>
      </c>
      <c r="D26" s="40"/>
      <c r="E26" s="43">
        <v>10</v>
      </c>
      <c r="F26" s="40"/>
      <c r="G26" s="22" t="s">
        <v>18</v>
      </c>
      <c r="H26" s="120"/>
    </row>
    <row r="27" spans="1:8" ht="42.75" customHeight="1">
      <c r="A27" s="136"/>
      <c r="B27" s="40">
        <v>2022</v>
      </c>
      <c r="C27" s="43">
        <f>E27</f>
        <v>10</v>
      </c>
      <c r="D27" s="40"/>
      <c r="E27" s="43">
        <v>10</v>
      </c>
      <c r="F27" s="40"/>
      <c r="G27" s="22" t="s">
        <v>18</v>
      </c>
      <c r="H27" s="121"/>
    </row>
    <row r="28" spans="1:8" ht="50.25" customHeight="1">
      <c r="A28" s="158" t="s">
        <v>67</v>
      </c>
      <c r="B28" s="30">
        <v>2017</v>
      </c>
      <c r="C28" s="30"/>
      <c r="D28" s="30"/>
      <c r="E28" s="36"/>
      <c r="F28" s="30"/>
      <c r="G28" s="159" t="s">
        <v>65</v>
      </c>
      <c r="H28" s="164" t="s">
        <v>14</v>
      </c>
    </row>
    <row r="29" spans="1:8" ht="56.25" customHeight="1">
      <c r="A29" s="158"/>
      <c r="B29" s="30">
        <v>2018</v>
      </c>
      <c r="C29" s="30"/>
      <c r="D29" s="30"/>
      <c r="E29" s="36"/>
      <c r="F29" s="30"/>
      <c r="G29" s="159"/>
      <c r="H29" s="164"/>
    </row>
    <row r="30" spans="1:8" ht="55.5" customHeight="1">
      <c r="A30" s="158"/>
      <c r="B30" s="30">
        <v>2019</v>
      </c>
      <c r="C30" s="30"/>
      <c r="D30" s="30"/>
      <c r="E30" s="36"/>
      <c r="F30" s="30"/>
      <c r="G30" s="159"/>
      <c r="H30" s="164"/>
    </row>
    <row r="31" spans="1:8" ht="42" customHeight="1">
      <c r="A31" s="167" t="s">
        <v>68</v>
      </c>
      <c r="B31" s="30">
        <v>2017</v>
      </c>
      <c r="C31" s="30"/>
      <c r="D31" s="30"/>
      <c r="E31" s="36"/>
      <c r="F31" s="30"/>
      <c r="G31" s="156" t="s">
        <v>21</v>
      </c>
      <c r="H31" s="164" t="s">
        <v>71</v>
      </c>
    </row>
    <row r="32" spans="1:8" ht="41.25" customHeight="1">
      <c r="A32" s="167"/>
      <c r="B32" s="30">
        <v>2018</v>
      </c>
      <c r="C32" s="30"/>
      <c r="D32" s="30"/>
      <c r="E32" s="36"/>
      <c r="F32" s="30"/>
      <c r="G32" s="156"/>
      <c r="H32" s="164"/>
    </row>
    <row r="33" spans="1:8" ht="37.5" customHeight="1">
      <c r="A33" s="167"/>
      <c r="B33" s="30">
        <v>2019</v>
      </c>
      <c r="C33" s="30"/>
      <c r="D33" s="30"/>
      <c r="E33" s="36"/>
      <c r="F33" s="30"/>
      <c r="G33" s="156"/>
      <c r="H33" s="164"/>
    </row>
    <row r="34" spans="1:8" ht="38.25" customHeight="1">
      <c r="A34" s="167" t="s">
        <v>74</v>
      </c>
      <c r="B34" s="29">
        <v>2017</v>
      </c>
      <c r="C34" s="31"/>
      <c r="D34" s="31"/>
      <c r="E34" s="44"/>
      <c r="F34" s="31"/>
      <c r="G34" s="156" t="s">
        <v>6</v>
      </c>
      <c r="H34" s="162" t="s">
        <v>73</v>
      </c>
    </row>
    <row r="35" spans="1:8" ht="38.25" customHeight="1">
      <c r="A35" s="167"/>
      <c r="B35" s="29">
        <v>2018</v>
      </c>
      <c r="C35" s="31"/>
      <c r="D35" s="31"/>
      <c r="E35" s="31"/>
      <c r="F35" s="31"/>
      <c r="G35" s="156"/>
      <c r="H35" s="162"/>
    </row>
    <row r="36" spans="1:8" ht="21.75" customHeight="1">
      <c r="A36" s="167"/>
      <c r="B36" s="29">
        <v>2019</v>
      </c>
      <c r="C36" s="31"/>
      <c r="D36" s="31"/>
      <c r="E36" s="31"/>
      <c r="F36" s="31"/>
      <c r="G36" s="156"/>
      <c r="H36" s="162"/>
    </row>
    <row r="37" spans="1:8" ht="23.25">
      <c r="A37" s="144" t="s">
        <v>45</v>
      </c>
      <c r="B37" s="145"/>
      <c r="C37" s="145"/>
      <c r="D37" s="145"/>
      <c r="E37" s="145"/>
      <c r="F37" s="145"/>
      <c r="G37" s="145"/>
      <c r="H37" s="146"/>
    </row>
    <row r="38" spans="1:8" ht="23.25">
      <c r="A38" s="144" t="s">
        <v>69</v>
      </c>
      <c r="B38" s="145"/>
      <c r="C38" s="145"/>
      <c r="D38" s="145"/>
      <c r="E38" s="145"/>
      <c r="F38" s="145"/>
      <c r="G38" s="145"/>
      <c r="H38" s="146"/>
    </row>
    <row r="39" spans="1:8" ht="23.25">
      <c r="A39" s="144" t="s">
        <v>57</v>
      </c>
      <c r="B39" s="145"/>
      <c r="C39" s="145"/>
      <c r="D39" s="145"/>
      <c r="E39" s="145"/>
      <c r="F39" s="145"/>
      <c r="G39" s="145"/>
      <c r="H39" s="146"/>
    </row>
    <row r="40" spans="1:8" ht="26.25" customHeight="1">
      <c r="A40" s="167" t="s">
        <v>46</v>
      </c>
      <c r="B40" s="29">
        <v>2017</v>
      </c>
      <c r="C40" s="30">
        <f aca="true" t="shared" si="0" ref="C40:C114">D40+E40+F40</f>
        <v>0</v>
      </c>
      <c r="D40" s="31"/>
      <c r="E40" s="48">
        <v>0</v>
      </c>
      <c r="F40" s="31"/>
      <c r="G40" s="163" t="s">
        <v>64</v>
      </c>
      <c r="H40" s="162" t="s">
        <v>15</v>
      </c>
    </row>
    <row r="41" spans="1:8" ht="28.5" customHeight="1">
      <c r="A41" s="167"/>
      <c r="B41" s="29">
        <v>2018</v>
      </c>
      <c r="C41" s="30">
        <f t="shared" si="0"/>
        <v>0</v>
      </c>
      <c r="D41" s="31"/>
      <c r="E41" s="48">
        <v>0</v>
      </c>
      <c r="F41" s="31"/>
      <c r="G41" s="163"/>
      <c r="H41" s="162"/>
    </row>
    <row r="42" spans="1:8" ht="24.75" customHeight="1">
      <c r="A42" s="167"/>
      <c r="B42" s="29">
        <v>2019</v>
      </c>
      <c r="C42" s="30">
        <f t="shared" si="0"/>
        <v>0</v>
      </c>
      <c r="D42" s="32"/>
      <c r="E42" s="49">
        <v>0</v>
      </c>
      <c r="F42" s="32"/>
      <c r="G42" s="163"/>
      <c r="H42" s="162"/>
    </row>
    <row r="43" spans="1:54" s="3" customFormat="1" ht="28.5" customHeight="1">
      <c r="A43" s="147" t="s">
        <v>47</v>
      </c>
      <c r="B43" s="34">
        <v>2017</v>
      </c>
      <c r="C43" s="63">
        <f t="shared" si="0"/>
        <v>1222.164</v>
      </c>
      <c r="D43" s="35"/>
      <c r="E43" s="61">
        <v>1222.164</v>
      </c>
      <c r="F43" s="35"/>
      <c r="G43" s="137" t="s">
        <v>34</v>
      </c>
      <c r="H43" s="149" t="s">
        <v>22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3" customFormat="1" ht="27" customHeight="1">
      <c r="A44" s="148"/>
      <c r="B44" s="34">
        <v>2018</v>
      </c>
      <c r="C44" s="63">
        <f>D44+E44+F44</f>
        <v>1364.578</v>
      </c>
      <c r="D44" s="35"/>
      <c r="E44" s="50">
        <v>1364.578</v>
      </c>
      <c r="F44" s="35"/>
      <c r="G44" s="138"/>
      <c r="H44" s="14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30" customHeight="1">
      <c r="A45" s="148"/>
      <c r="B45" s="34">
        <v>2019</v>
      </c>
      <c r="C45" s="63">
        <f>D45+E45+F45</f>
        <v>1432.327</v>
      </c>
      <c r="D45" s="35"/>
      <c r="E45" s="50">
        <v>1432.327</v>
      </c>
      <c r="F45" s="35"/>
      <c r="G45" s="138"/>
      <c r="H45" s="14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26.25" customHeight="1">
      <c r="A46" s="148"/>
      <c r="B46" s="34">
        <v>2020</v>
      </c>
      <c r="C46" s="63">
        <f>E46</f>
        <v>1474.353</v>
      </c>
      <c r="D46" s="35"/>
      <c r="E46" s="50">
        <v>1474.353</v>
      </c>
      <c r="F46" s="35"/>
      <c r="G46" s="120"/>
      <c r="H46" s="14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148"/>
      <c r="B47" s="34">
        <v>2021</v>
      </c>
      <c r="C47" s="63">
        <f>E47</f>
        <v>1413.464</v>
      </c>
      <c r="D47" s="35"/>
      <c r="E47" s="50">
        <v>1413.464</v>
      </c>
      <c r="F47" s="35"/>
      <c r="G47" s="120"/>
      <c r="H47" s="14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136"/>
      <c r="B48" s="34">
        <v>2022</v>
      </c>
      <c r="C48" s="63">
        <f>E48</f>
        <v>1413.464</v>
      </c>
      <c r="D48" s="35"/>
      <c r="E48" s="50">
        <v>1413.464</v>
      </c>
      <c r="F48" s="35"/>
      <c r="G48" s="121"/>
      <c r="H48" s="14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0.25" customHeight="1">
      <c r="A49" s="147" t="s">
        <v>48</v>
      </c>
      <c r="B49" s="34">
        <v>2017</v>
      </c>
      <c r="C49" s="30">
        <f t="shared" si="0"/>
        <v>368.75484</v>
      </c>
      <c r="D49" s="35"/>
      <c r="E49" s="61">
        <v>368.75484</v>
      </c>
      <c r="F49" s="35"/>
      <c r="G49" s="137" t="s">
        <v>34</v>
      </c>
      <c r="H49" s="14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4.75" customHeight="1">
      <c r="A50" s="148"/>
      <c r="B50" s="34">
        <v>2018</v>
      </c>
      <c r="C50" s="48">
        <f>D50+E50+F50</f>
        <v>411.27756</v>
      </c>
      <c r="D50" s="35"/>
      <c r="E50" s="50">
        <v>411.27756</v>
      </c>
      <c r="F50" s="35"/>
      <c r="G50" s="138"/>
      <c r="H50" s="14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1.75" customHeight="1">
      <c r="A51" s="148"/>
      <c r="B51" s="34">
        <v>2019</v>
      </c>
      <c r="C51" s="48">
        <f>D51+E51+F51</f>
        <v>432.563</v>
      </c>
      <c r="D51" s="35"/>
      <c r="E51" s="50">
        <v>432.563</v>
      </c>
      <c r="F51" s="35"/>
      <c r="G51" s="138"/>
      <c r="H51" s="14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1.75" customHeight="1">
      <c r="A52" s="148"/>
      <c r="B52" s="34">
        <v>2020</v>
      </c>
      <c r="C52" s="48">
        <f>D52+E52+F52</f>
        <v>445.255</v>
      </c>
      <c r="D52" s="35"/>
      <c r="E52" s="50">
        <v>445.255</v>
      </c>
      <c r="F52" s="35"/>
      <c r="G52" s="120"/>
      <c r="H52" s="14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1.75" customHeight="1">
      <c r="A53" s="148"/>
      <c r="B53" s="34">
        <v>2021</v>
      </c>
      <c r="C53" s="48">
        <f>D53+E53+F53</f>
        <v>426.866</v>
      </c>
      <c r="D53" s="35"/>
      <c r="E53" s="50">
        <v>426.866</v>
      </c>
      <c r="F53" s="35"/>
      <c r="G53" s="120"/>
      <c r="H53" s="14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1.75" customHeight="1">
      <c r="A54" s="136"/>
      <c r="B54" s="34">
        <v>2022</v>
      </c>
      <c r="C54" s="48">
        <f>D54+E54+F54</f>
        <v>426.866</v>
      </c>
      <c r="D54" s="35"/>
      <c r="E54" s="50">
        <v>426.866</v>
      </c>
      <c r="F54" s="35"/>
      <c r="G54" s="121"/>
      <c r="H54" s="14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4.75" customHeight="1">
      <c r="A55" s="147" t="s">
        <v>49</v>
      </c>
      <c r="B55" s="34">
        <v>2017</v>
      </c>
      <c r="C55" s="48">
        <f t="shared" si="0"/>
        <v>0</v>
      </c>
      <c r="D55" s="35"/>
      <c r="E55" s="61">
        <v>0</v>
      </c>
      <c r="F55" s="35"/>
      <c r="G55" s="137" t="s">
        <v>34</v>
      </c>
      <c r="H55" s="14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9.25" customHeight="1">
      <c r="A56" s="148"/>
      <c r="B56" s="34">
        <v>2018</v>
      </c>
      <c r="C56" s="48">
        <f t="shared" si="0"/>
        <v>0</v>
      </c>
      <c r="D56" s="35"/>
      <c r="E56" s="50">
        <v>0</v>
      </c>
      <c r="F56" s="35"/>
      <c r="G56" s="161"/>
      <c r="H56" s="14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6.25" customHeight="1">
      <c r="A57" s="148"/>
      <c r="B57" s="34">
        <v>2019</v>
      </c>
      <c r="C57" s="48">
        <f t="shared" si="0"/>
        <v>0</v>
      </c>
      <c r="D57" s="35"/>
      <c r="E57" s="50">
        <v>0</v>
      </c>
      <c r="F57" s="35"/>
      <c r="G57" s="161"/>
      <c r="H57" s="14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6.25" customHeight="1">
      <c r="A58" s="148"/>
      <c r="B58" s="34">
        <v>2020</v>
      </c>
      <c r="C58" s="48">
        <f t="shared" si="0"/>
        <v>0</v>
      </c>
      <c r="D58" s="35"/>
      <c r="E58" s="50">
        <v>0</v>
      </c>
      <c r="F58" s="35"/>
      <c r="G58" s="120"/>
      <c r="H58" s="14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6.25" customHeight="1">
      <c r="A59" s="136"/>
      <c r="B59" s="34">
        <v>2021</v>
      </c>
      <c r="C59" s="48">
        <f>D59+E59+F59</f>
        <v>0</v>
      </c>
      <c r="D59" s="35"/>
      <c r="E59" s="50">
        <v>0</v>
      </c>
      <c r="F59" s="35"/>
      <c r="G59" s="121"/>
      <c r="H59" s="14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31.5" customHeight="1">
      <c r="A60" s="147" t="s">
        <v>82</v>
      </c>
      <c r="B60" s="34">
        <v>2017</v>
      </c>
      <c r="C60" s="48">
        <f t="shared" si="0"/>
        <v>6.9455</v>
      </c>
      <c r="D60" s="35"/>
      <c r="E60" s="61">
        <v>6.9455</v>
      </c>
      <c r="F60" s="35"/>
      <c r="G60" s="137" t="s">
        <v>34</v>
      </c>
      <c r="H60" s="14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7" customHeight="1">
      <c r="A61" s="148"/>
      <c r="B61" s="34">
        <v>2018</v>
      </c>
      <c r="C61" s="48">
        <f t="shared" si="0"/>
        <v>6.8295</v>
      </c>
      <c r="D61" s="35"/>
      <c r="E61" s="50">
        <v>6.8295</v>
      </c>
      <c r="F61" s="35"/>
      <c r="G61" s="138"/>
      <c r="H61" s="14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7.75" customHeight="1">
      <c r="A62" s="148"/>
      <c r="B62" s="34">
        <v>2019</v>
      </c>
      <c r="C62" s="48">
        <f t="shared" si="0"/>
        <v>20.59</v>
      </c>
      <c r="D62" s="35"/>
      <c r="E62" s="50">
        <v>20.59</v>
      </c>
      <c r="F62" s="35"/>
      <c r="G62" s="138"/>
      <c r="H62" s="14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7.75" customHeight="1">
      <c r="A63" s="148"/>
      <c r="B63" s="34">
        <v>2020</v>
      </c>
      <c r="C63" s="48">
        <f t="shared" si="0"/>
        <v>25.8</v>
      </c>
      <c r="D63" s="35"/>
      <c r="E63" s="50">
        <v>25.8</v>
      </c>
      <c r="F63" s="35"/>
      <c r="G63" s="120"/>
      <c r="H63" s="14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7.75" customHeight="1">
      <c r="A64" s="148"/>
      <c r="B64" s="34">
        <v>2021</v>
      </c>
      <c r="C64" s="48">
        <f>D64+E64+F64</f>
        <v>25.8</v>
      </c>
      <c r="D64" s="35"/>
      <c r="E64" s="50">
        <v>25.8</v>
      </c>
      <c r="F64" s="35"/>
      <c r="G64" s="120"/>
      <c r="H64" s="14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27.75" customHeight="1">
      <c r="A65" s="136"/>
      <c r="B65" s="34">
        <v>2022</v>
      </c>
      <c r="C65" s="48">
        <f>D65+E65+F65</f>
        <v>25.8</v>
      </c>
      <c r="D65" s="35"/>
      <c r="E65" s="50">
        <v>25.8</v>
      </c>
      <c r="F65" s="35"/>
      <c r="G65" s="121"/>
      <c r="H65" s="14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3.25">
      <c r="A66" s="147" t="s">
        <v>50</v>
      </c>
      <c r="B66" s="34">
        <v>2017</v>
      </c>
      <c r="C66" s="48">
        <f t="shared" si="0"/>
        <v>85</v>
      </c>
      <c r="D66" s="35"/>
      <c r="E66" s="61">
        <v>85</v>
      </c>
      <c r="F66" s="35"/>
      <c r="G66" s="137" t="s">
        <v>34</v>
      </c>
      <c r="H66" s="14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3.25">
      <c r="A67" s="148"/>
      <c r="B67" s="34">
        <v>2018</v>
      </c>
      <c r="C67" s="48">
        <f t="shared" si="0"/>
        <v>89.9986</v>
      </c>
      <c r="D67" s="35"/>
      <c r="E67" s="50">
        <v>89.9986</v>
      </c>
      <c r="F67" s="35"/>
      <c r="G67" s="138"/>
      <c r="H67" s="14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32.25" customHeight="1">
      <c r="A68" s="148"/>
      <c r="B68" s="34">
        <v>2019</v>
      </c>
      <c r="C68" s="48">
        <f t="shared" si="0"/>
        <v>100.57638</v>
      </c>
      <c r="D68" s="35"/>
      <c r="E68" s="50">
        <v>100.57638</v>
      </c>
      <c r="F68" s="35"/>
      <c r="G68" s="138"/>
      <c r="H68" s="14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32.25" customHeight="1">
      <c r="A69" s="148"/>
      <c r="B69" s="34">
        <v>2020</v>
      </c>
      <c r="C69" s="48">
        <f t="shared" si="0"/>
        <v>115.75</v>
      </c>
      <c r="D69" s="35"/>
      <c r="E69" s="50">
        <v>115.75</v>
      </c>
      <c r="F69" s="35"/>
      <c r="G69" s="120"/>
      <c r="H69" s="14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32.25" customHeight="1">
      <c r="A70" s="148"/>
      <c r="B70" s="34">
        <v>2021</v>
      </c>
      <c r="C70" s="48">
        <f>D70+E70+F70</f>
        <v>115.75</v>
      </c>
      <c r="D70" s="35"/>
      <c r="E70" s="50">
        <v>115.75</v>
      </c>
      <c r="F70" s="35"/>
      <c r="G70" s="120"/>
      <c r="H70" s="14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32.25" customHeight="1">
      <c r="A71" s="136"/>
      <c r="B71" s="34">
        <v>2022</v>
      </c>
      <c r="C71" s="48">
        <f>D71+E71+F71</f>
        <v>115.75</v>
      </c>
      <c r="D71" s="35"/>
      <c r="E71" s="50">
        <v>115.75</v>
      </c>
      <c r="F71" s="35"/>
      <c r="G71" s="121"/>
      <c r="H71" s="14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36.75" customHeight="1">
      <c r="A72" s="147" t="s">
        <v>51</v>
      </c>
      <c r="B72" s="34">
        <v>2017</v>
      </c>
      <c r="C72" s="48">
        <f t="shared" si="0"/>
        <v>17.608</v>
      </c>
      <c r="D72" s="35"/>
      <c r="E72" s="61">
        <v>17.608</v>
      </c>
      <c r="F72" s="35"/>
      <c r="G72" s="137" t="s">
        <v>34</v>
      </c>
      <c r="H72" s="14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36" customHeight="1">
      <c r="A73" s="148"/>
      <c r="B73" s="34">
        <v>2018</v>
      </c>
      <c r="C73" s="48">
        <f t="shared" si="0"/>
        <v>17.1</v>
      </c>
      <c r="D73" s="35"/>
      <c r="E73" s="50">
        <v>17.1</v>
      </c>
      <c r="F73" s="35"/>
      <c r="G73" s="161"/>
      <c r="H73" s="14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36" customHeight="1">
      <c r="A74" s="148"/>
      <c r="B74" s="34">
        <v>2019</v>
      </c>
      <c r="C74" s="48">
        <f t="shared" si="0"/>
        <v>0</v>
      </c>
      <c r="D74" s="35"/>
      <c r="E74" s="50">
        <v>0</v>
      </c>
      <c r="F74" s="35"/>
      <c r="G74" s="161"/>
      <c r="H74" s="14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36" customHeight="1">
      <c r="A75" s="148"/>
      <c r="B75" s="34">
        <v>2020</v>
      </c>
      <c r="C75" s="48">
        <f t="shared" si="0"/>
        <v>37</v>
      </c>
      <c r="D75" s="35"/>
      <c r="E75" s="50">
        <v>37</v>
      </c>
      <c r="F75" s="35"/>
      <c r="G75" s="120"/>
      <c r="H75" s="14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36" customHeight="1">
      <c r="A76" s="148"/>
      <c r="B76" s="34">
        <v>2021</v>
      </c>
      <c r="C76" s="48">
        <f>D76+E76+F76</f>
        <v>0</v>
      </c>
      <c r="D76" s="35"/>
      <c r="E76" s="50">
        <v>0</v>
      </c>
      <c r="F76" s="35"/>
      <c r="G76" s="120"/>
      <c r="H76" s="14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36" customHeight="1">
      <c r="A77" s="136"/>
      <c r="B77" s="34">
        <v>2022</v>
      </c>
      <c r="C77" s="48">
        <f>D77+E77+F77</f>
        <v>0</v>
      </c>
      <c r="D77" s="35"/>
      <c r="E77" s="50">
        <v>0</v>
      </c>
      <c r="F77" s="35"/>
      <c r="G77" s="121"/>
      <c r="H77" s="14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23.25">
      <c r="A78" s="147" t="s">
        <v>52</v>
      </c>
      <c r="B78" s="34">
        <v>2017</v>
      </c>
      <c r="C78" s="48">
        <f t="shared" si="0"/>
        <v>113.19608</v>
      </c>
      <c r="D78" s="35"/>
      <c r="E78" s="61">
        <v>113.19608</v>
      </c>
      <c r="F78" s="35"/>
      <c r="G78" s="137" t="s">
        <v>34</v>
      </c>
      <c r="H78" s="14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23.25">
      <c r="A79" s="148"/>
      <c r="B79" s="34">
        <v>2018</v>
      </c>
      <c r="C79" s="48">
        <f t="shared" si="0"/>
        <v>137.44</v>
      </c>
      <c r="D79" s="35"/>
      <c r="E79" s="50">
        <v>137.44</v>
      </c>
      <c r="F79" s="35"/>
      <c r="G79" s="138"/>
      <c r="H79" s="14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23.25">
      <c r="A80" s="148"/>
      <c r="B80" s="34">
        <v>2019</v>
      </c>
      <c r="C80" s="48">
        <f t="shared" si="0"/>
        <v>12.51</v>
      </c>
      <c r="D80" s="35"/>
      <c r="E80" s="50">
        <v>12.51</v>
      </c>
      <c r="F80" s="35"/>
      <c r="G80" s="138"/>
      <c r="H80" s="14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23.25">
      <c r="A81" s="148"/>
      <c r="B81" s="34">
        <v>2020</v>
      </c>
      <c r="C81" s="48">
        <f t="shared" si="0"/>
        <v>40.7</v>
      </c>
      <c r="D81" s="35"/>
      <c r="E81" s="50">
        <v>40.7</v>
      </c>
      <c r="F81" s="35"/>
      <c r="G81" s="120"/>
      <c r="H81" s="14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23.25">
      <c r="A82" s="148"/>
      <c r="B82" s="34">
        <v>2021</v>
      </c>
      <c r="C82" s="48">
        <f>D82+E82+F82</f>
        <v>40.7</v>
      </c>
      <c r="D82" s="35"/>
      <c r="E82" s="50">
        <v>40.7</v>
      </c>
      <c r="F82" s="35"/>
      <c r="G82" s="120"/>
      <c r="H82" s="14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23.25">
      <c r="A83" s="136"/>
      <c r="B83" s="34">
        <v>2022</v>
      </c>
      <c r="C83" s="48">
        <f>D83+E83+F83</f>
        <v>40.7</v>
      </c>
      <c r="D83" s="35"/>
      <c r="E83" s="50">
        <v>40.7</v>
      </c>
      <c r="F83" s="35"/>
      <c r="G83" s="121"/>
      <c r="H83" s="14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27" customHeight="1">
      <c r="A84" s="137" t="s">
        <v>53</v>
      </c>
      <c r="B84" s="34">
        <v>2017</v>
      </c>
      <c r="C84" s="48">
        <f t="shared" si="0"/>
        <v>1003.93861</v>
      </c>
      <c r="D84" s="35"/>
      <c r="E84" s="61">
        <v>1003.93861</v>
      </c>
      <c r="F84" s="35"/>
      <c r="G84" s="137" t="s">
        <v>34</v>
      </c>
      <c r="H84" s="14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24.75" customHeight="1">
      <c r="A85" s="138"/>
      <c r="B85" s="34">
        <v>2018</v>
      </c>
      <c r="C85" s="48">
        <f t="shared" si="0"/>
        <v>659.03413</v>
      </c>
      <c r="D85" s="35"/>
      <c r="E85" s="50">
        <v>659.03413</v>
      </c>
      <c r="F85" s="35"/>
      <c r="G85" s="138"/>
      <c r="H85" s="14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26.25" customHeight="1">
      <c r="A86" s="138"/>
      <c r="B86" s="34">
        <v>2019</v>
      </c>
      <c r="C86" s="48">
        <f t="shared" si="0"/>
        <v>92.98</v>
      </c>
      <c r="D86" s="35"/>
      <c r="E86" s="50">
        <v>92.98</v>
      </c>
      <c r="F86" s="35"/>
      <c r="G86" s="138"/>
      <c r="H86" s="14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26.25" customHeight="1">
      <c r="A87" s="138"/>
      <c r="B87" s="34">
        <v>2020</v>
      </c>
      <c r="C87" s="48">
        <f t="shared" si="0"/>
        <v>396</v>
      </c>
      <c r="D87" s="35"/>
      <c r="E87" s="50">
        <v>396</v>
      </c>
      <c r="F87" s="35"/>
      <c r="G87" s="120"/>
      <c r="H87" s="14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26.25" customHeight="1">
      <c r="A88" s="138"/>
      <c r="B88" s="34">
        <v>2021</v>
      </c>
      <c r="C88" s="48">
        <f>D88+E88+F88</f>
        <v>375.624</v>
      </c>
      <c r="D88" s="35"/>
      <c r="E88" s="50">
        <v>375.624</v>
      </c>
      <c r="F88" s="35"/>
      <c r="G88" s="120"/>
      <c r="H88" s="14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26.25" customHeight="1">
      <c r="A89" s="121"/>
      <c r="B89" s="34">
        <v>2022</v>
      </c>
      <c r="C89" s="48">
        <f>D89+E89+F89</f>
        <v>356.624</v>
      </c>
      <c r="D89" s="35"/>
      <c r="E89" s="50">
        <v>356.624</v>
      </c>
      <c r="F89" s="35"/>
      <c r="G89" s="121"/>
      <c r="H89" s="14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21" customHeight="1">
      <c r="A90" s="137" t="s">
        <v>54</v>
      </c>
      <c r="B90" s="34">
        <v>2017</v>
      </c>
      <c r="C90" s="48">
        <f t="shared" si="0"/>
        <v>0.24775</v>
      </c>
      <c r="D90" s="35"/>
      <c r="E90" s="61">
        <v>0.24775</v>
      </c>
      <c r="F90" s="35"/>
      <c r="G90" s="137" t="s">
        <v>34</v>
      </c>
      <c r="H90" s="14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19.5" customHeight="1">
      <c r="A91" s="138"/>
      <c r="B91" s="34">
        <v>2018</v>
      </c>
      <c r="C91" s="48">
        <f t="shared" si="0"/>
        <v>0.419</v>
      </c>
      <c r="D91" s="35"/>
      <c r="E91" s="50">
        <v>0.419</v>
      </c>
      <c r="F91" s="35"/>
      <c r="G91" s="138"/>
      <c r="H91" s="14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18" customHeight="1">
      <c r="A92" s="138"/>
      <c r="B92" s="34">
        <v>2019</v>
      </c>
      <c r="C92" s="48">
        <f t="shared" si="0"/>
        <v>0.376</v>
      </c>
      <c r="D92" s="35"/>
      <c r="E92" s="50">
        <v>0.376</v>
      </c>
      <c r="F92" s="35"/>
      <c r="G92" s="138"/>
      <c r="H92" s="14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29.25" customHeight="1">
      <c r="A93" s="138"/>
      <c r="B93" s="34">
        <v>2020</v>
      </c>
      <c r="C93" s="48">
        <f t="shared" si="0"/>
        <v>0.376</v>
      </c>
      <c r="D93" s="35"/>
      <c r="E93" s="50">
        <v>0.376</v>
      </c>
      <c r="F93" s="35"/>
      <c r="G93" s="120"/>
      <c r="H93" s="14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29.25" customHeight="1">
      <c r="A94" s="138"/>
      <c r="B94" s="34">
        <v>2021</v>
      </c>
      <c r="C94" s="48">
        <f>D94+E94+F94</f>
        <v>0.376</v>
      </c>
      <c r="D94" s="35"/>
      <c r="E94" s="50">
        <v>0.376</v>
      </c>
      <c r="F94" s="35"/>
      <c r="G94" s="120"/>
      <c r="H94" s="14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29.25" customHeight="1">
      <c r="A95" s="121"/>
      <c r="B95" s="34">
        <v>2022</v>
      </c>
      <c r="C95" s="48">
        <f>D95+E95+F95</f>
        <v>0.376</v>
      </c>
      <c r="D95" s="35"/>
      <c r="E95" s="50">
        <v>0.376</v>
      </c>
      <c r="F95" s="35"/>
      <c r="G95" s="121"/>
      <c r="H95" s="14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24.75" customHeight="1">
      <c r="A96" s="147" t="s">
        <v>63</v>
      </c>
      <c r="B96" s="34">
        <v>2017</v>
      </c>
      <c r="C96" s="48">
        <f t="shared" si="0"/>
        <v>38.39992</v>
      </c>
      <c r="D96" s="35"/>
      <c r="E96" s="61">
        <v>38.39992</v>
      </c>
      <c r="F96" s="35"/>
      <c r="G96" s="137" t="s">
        <v>34</v>
      </c>
      <c r="H96" s="14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29.25" customHeight="1">
      <c r="A97" s="148"/>
      <c r="B97" s="34">
        <v>2018</v>
      </c>
      <c r="C97" s="48">
        <f t="shared" si="0"/>
        <v>38.97815</v>
      </c>
      <c r="D97" s="35"/>
      <c r="E97" s="50">
        <v>38.97815</v>
      </c>
      <c r="F97" s="35"/>
      <c r="G97" s="161"/>
      <c r="H97" s="14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1" customHeight="1">
      <c r="A98" s="148"/>
      <c r="B98" s="34">
        <v>2019</v>
      </c>
      <c r="C98" s="48">
        <f t="shared" si="0"/>
        <v>548.2536</v>
      </c>
      <c r="D98" s="35"/>
      <c r="E98" s="50">
        <v>548.2536</v>
      </c>
      <c r="F98" s="35"/>
      <c r="G98" s="161"/>
      <c r="H98" s="14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8.5" customHeight="1">
      <c r="A99" s="148"/>
      <c r="B99" s="34">
        <v>2020</v>
      </c>
      <c r="C99" s="48">
        <f t="shared" si="0"/>
        <v>500.66</v>
      </c>
      <c r="D99" s="35"/>
      <c r="E99" s="50">
        <v>500.66</v>
      </c>
      <c r="F99" s="35"/>
      <c r="G99" s="120"/>
      <c r="H99" s="14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8.5" customHeight="1">
      <c r="A100" s="148"/>
      <c r="B100" s="34">
        <v>2021</v>
      </c>
      <c r="C100" s="48">
        <f>D100+E100+F100</f>
        <v>500.66</v>
      </c>
      <c r="D100" s="35"/>
      <c r="E100" s="50">
        <v>500.66</v>
      </c>
      <c r="F100" s="35"/>
      <c r="G100" s="120"/>
      <c r="H100" s="14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28.5" customHeight="1">
      <c r="A101" s="136"/>
      <c r="B101" s="34">
        <v>2022</v>
      </c>
      <c r="C101" s="48">
        <f>D101+E101+F101</f>
        <v>500.66</v>
      </c>
      <c r="D101" s="35"/>
      <c r="E101" s="50">
        <v>500.66</v>
      </c>
      <c r="F101" s="35"/>
      <c r="G101" s="121"/>
      <c r="H101" s="14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5.5" customHeight="1">
      <c r="A102" s="147" t="s">
        <v>55</v>
      </c>
      <c r="B102" s="34">
        <v>2017</v>
      </c>
      <c r="C102" s="48">
        <f t="shared" si="0"/>
        <v>7.07</v>
      </c>
      <c r="D102" s="35"/>
      <c r="E102" s="61">
        <v>7.07</v>
      </c>
      <c r="F102" s="35"/>
      <c r="G102" s="137" t="s">
        <v>34</v>
      </c>
      <c r="H102" s="14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6.25" customHeight="1">
      <c r="A103" s="148"/>
      <c r="B103" s="34">
        <v>2018</v>
      </c>
      <c r="C103" s="48">
        <f t="shared" si="0"/>
        <v>7.397</v>
      </c>
      <c r="D103" s="35"/>
      <c r="E103" s="50">
        <v>7.397</v>
      </c>
      <c r="F103" s="35"/>
      <c r="G103" s="138"/>
      <c r="H103" s="14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36.75" customHeight="1">
      <c r="A104" s="148"/>
      <c r="B104" s="34">
        <v>2019</v>
      </c>
      <c r="C104" s="48">
        <f t="shared" si="0"/>
        <v>0</v>
      </c>
      <c r="D104" s="35"/>
      <c r="E104" s="50">
        <v>0</v>
      </c>
      <c r="F104" s="35"/>
      <c r="G104" s="138"/>
      <c r="H104" s="14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36.75" customHeight="1">
      <c r="A105" s="148"/>
      <c r="B105" s="34">
        <v>2020</v>
      </c>
      <c r="C105" s="48">
        <f t="shared" si="0"/>
        <v>0</v>
      </c>
      <c r="D105" s="35"/>
      <c r="E105" s="50">
        <v>0</v>
      </c>
      <c r="F105" s="35"/>
      <c r="G105" s="120"/>
      <c r="H105" s="14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36.75" customHeight="1">
      <c r="A106" s="136"/>
      <c r="B106" s="34">
        <v>2021</v>
      </c>
      <c r="C106" s="48">
        <f>D106+E106+F106</f>
        <v>0</v>
      </c>
      <c r="D106" s="35"/>
      <c r="E106" s="50">
        <v>0</v>
      </c>
      <c r="F106" s="35"/>
      <c r="G106" s="121"/>
      <c r="H106" s="14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9.25" customHeight="1">
      <c r="A107" s="147" t="s">
        <v>56</v>
      </c>
      <c r="B107" s="34">
        <v>2017</v>
      </c>
      <c r="C107" s="48">
        <f t="shared" si="0"/>
        <v>1395.69764</v>
      </c>
      <c r="D107" s="35"/>
      <c r="E107" s="61">
        <v>1395.69764</v>
      </c>
      <c r="F107" s="35"/>
      <c r="G107" s="137" t="s">
        <v>34</v>
      </c>
      <c r="H107" s="14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8" ht="21.75" customHeight="1">
      <c r="A108" s="148"/>
      <c r="B108" s="34">
        <v>2018</v>
      </c>
      <c r="C108" s="48">
        <f t="shared" si="0"/>
        <v>1893.6459</v>
      </c>
      <c r="D108" s="35"/>
      <c r="E108" s="50">
        <v>1893.6459</v>
      </c>
      <c r="F108" s="35"/>
      <c r="G108" s="138"/>
      <c r="H108" s="149"/>
    </row>
    <row r="109" spans="1:8" ht="31.5" customHeight="1">
      <c r="A109" s="148"/>
      <c r="B109" s="34">
        <v>2019</v>
      </c>
      <c r="C109" s="48">
        <f t="shared" si="0"/>
        <v>1939.66272</v>
      </c>
      <c r="D109" s="35"/>
      <c r="E109" s="50">
        <v>1939.66272</v>
      </c>
      <c r="F109" s="35"/>
      <c r="G109" s="138"/>
      <c r="H109" s="149"/>
    </row>
    <row r="110" spans="1:8" ht="31.5" customHeight="1">
      <c r="A110" s="148"/>
      <c r="B110" s="34">
        <v>2020</v>
      </c>
      <c r="C110" s="48">
        <f t="shared" si="0"/>
        <v>2159.317</v>
      </c>
      <c r="D110" s="35"/>
      <c r="E110" s="50">
        <v>2159.317</v>
      </c>
      <c r="F110" s="35"/>
      <c r="G110" s="120"/>
      <c r="H110" s="143" t="s">
        <v>22</v>
      </c>
    </row>
    <row r="111" spans="1:8" ht="31.5" customHeight="1">
      <c r="A111" s="148"/>
      <c r="B111" s="34">
        <v>2021</v>
      </c>
      <c r="C111" s="48">
        <f>D111+E111+F111</f>
        <v>2159.183</v>
      </c>
      <c r="D111" s="35"/>
      <c r="E111" s="50">
        <v>2159.183</v>
      </c>
      <c r="F111" s="35"/>
      <c r="G111" s="120"/>
      <c r="H111" s="120"/>
    </row>
    <row r="112" spans="1:8" ht="31.5" customHeight="1">
      <c r="A112" s="136"/>
      <c r="B112" s="34">
        <v>2022</v>
      </c>
      <c r="C112" s="48">
        <f>D112+E112+F112</f>
        <v>2159.183</v>
      </c>
      <c r="D112" s="35"/>
      <c r="E112" s="50">
        <v>2159.183</v>
      </c>
      <c r="F112" s="35"/>
      <c r="G112" s="121"/>
      <c r="H112" s="120"/>
    </row>
    <row r="113" spans="1:8" ht="51" customHeight="1">
      <c r="A113" s="147" t="s">
        <v>77</v>
      </c>
      <c r="B113" s="34">
        <v>2017</v>
      </c>
      <c r="C113" s="48">
        <f t="shared" si="0"/>
        <v>259</v>
      </c>
      <c r="D113" s="35"/>
      <c r="E113" s="61">
        <v>259</v>
      </c>
      <c r="F113" s="35"/>
      <c r="G113" s="170" t="s">
        <v>34</v>
      </c>
      <c r="H113" s="120"/>
    </row>
    <row r="114" spans="1:8" ht="26.25" customHeight="1">
      <c r="A114" s="148"/>
      <c r="B114" s="34">
        <v>2018</v>
      </c>
      <c r="C114" s="48">
        <f t="shared" si="0"/>
        <v>295</v>
      </c>
      <c r="D114" s="35"/>
      <c r="E114" s="50">
        <v>295</v>
      </c>
      <c r="F114" s="35"/>
      <c r="G114" s="120"/>
      <c r="H114" s="120"/>
    </row>
    <row r="115" spans="1:8" ht="26.25" customHeight="1">
      <c r="A115" s="148"/>
      <c r="B115" s="34">
        <v>2019</v>
      </c>
      <c r="C115" s="48">
        <f aca="true" t="shared" si="1" ref="C115:C124">E115</f>
        <v>299</v>
      </c>
      <c r="D115" s="35"/>
      <c r="E115" s="50">
        <v>299</v>
      </c>
      <c r="F115" s="35"/>
      <c r="G115" s="120"/>
      <c r="H115" s="120"/>
    </row>
    <row r="116" spans="1:8" ht="26.25" customHeight="1">
      <c r="A116" s="148"/>
      <c r="B116" s="34">
        <v>2020</v>
      </c>
      <c r="C116" s="48">
        <f t="shared" si="1"/>
        <v>322</v>
      </c>
      <c r="D116" s="35"/>
      <c r="E116" s="50">
        <v>322</v>
      </c>
      <c r="F116" s="35"/>
      <c r="G116" s="120"/>
      <c r="H116" s="120"/>
    </row>
    <row r="117" spans="1:8" ht="26.25" customHeight="1">
      <c r="A117" s="148"/>
      <c r="B117" s="34">
        <v>2021</v>
      </c>
      <c r="C117" s="48">
        <f>E117</f>
        <v>322</v>
      </c>
      <c r="D117" s="35"/>
      <c r="E117" s="50">
        <v>322</v>
      </c>
      <c r="F117" s="35"/>
      <c r="G117" s="120"/>
      <c r="H117" s="120"/>
    </row>
    <row r="118" spans="1:8" ht="26.25" customHeight="1">
      <c r="A118" s="136"/>
      <c r="B118" s="34">
        <v>2022</v>
      </c>
      <c r="C118" s="48">
        <f t="shared" si="1"/>
        <v>322</v>
      </c>
      <c r="D118" s="35"/>
      <c r="E118" s="50">
        <v>322</v>
      </c>
      <c r="F118" s="35"/>
      <c r="G118" s="121"/>
      <c r="H118" s="120"/>
    </row>
    <row r="119" spans="1:8" ht="48" customHeight="1">
      <c r="A119" s="171" t="s">
        <v>85</v>
      </c>
      <c r="B119" s="34">
        <v>2020</v>
      </c>
      <c r="C119" s="48">
        <f t="shared" si="1"/>
        <v>155</v>
      </c>
      <c r="D119" s="35"/>
      <c r="E119" s="50">
        <v>155</v>
      </c>
      <c r="F119" s="35"/>
      <c r="G119" s="172" t="s">
        <v>34</v>
      </c>
      <c r="H119" s="120"/>
    </row>
    <row r="120" spans="1:8" ht="48" customHeight="1">
      <c r="A120" s="135"/>
      <c r="B120" s="34">
        <v>2021</v>
      </c>
      <c r="C120" s="48">
        <f t="shared" si="1"/>
        <v>155</v>
      </c>
      <c r="D120" s="35"/>
      <c r="E120" s="50">
        <v>155</v>
      </c>
      <c r="F120" s="35"/>
      <c r="G120" s="120"/>
      <c r="H120" s="120"/>
    </row>
    <row r="121" spans="1:8" ht="48" customHeight="1">
      <c r="A121" s="136"/>
      <c r="B121" s="34">
        <v>2022</v>
      </c>
      <c r="C121" s="48">
        <f t="shared" si="1"/>
        <v>155</v>
      </c>
      <c r="D121" s="35"/>
      <c r="E121" s="50">
        <v>155</v>
      </c>
      <c r="F121" s="35"/>
      <c r="G121" s="121"/>
      <c r="H121" s="120"/>
    </row>
    <row r="122" spans="1:8" ht="48" customHeight="1">
      <c r="A122" s="65" t="s">
        <v>86</v>
      </c>
      <c r="B122" s="34">
        <v>2019</v>
      </c>
      <c r="C122" s="48">
        <f t="shared" si="1"/>
        <v>555</v>
      </c>
      <c r="D122" s="35"/>
      <c r="E122" s="50">
        <v>555</v>
      </c>
      <c r="F122" s="35"/>
      <c r="G122" s="82" t="s">
        <v>34</v>
      </c>
      <c r="H122" s="120"/>
    </row>
    <row r="123" spans="1:8" ht="116.25" customHeight="1">
      <c r="A123" s="83" t="s">
        <v>102</v>
      </c>
      <c r="B123" s="34">
        <v>2019</v>
      </c>
      <c r="C123" s="48">
        <f t="shared" si="1"/>
        <v>50</v>
      </c>
      <c r="D123" s="35"/>
      <c r="E123" s="50">
        <v>50</v>
      </c>
      <c r="F123" s="35"/>
      <c r="G123" s="82" t="s">
        <v>34</v>
      </c>
      <c r="H123" s="120"/>
    </row>
    <row r="124" spans="1:8" ht="98.25" customHeight="1">
      <c r="A124" s="83" t="s">
        <v>103</v>
      </c>
      <c r="B124" s="34">
        <v>2019</v>
      </c>
      <c r="C124" s="48">
        <f t="shared" si="1"/>
        <v>3874.918</v>
      </c>
      <c r="D124" s="35"/>
      <c r="E124" s="50">
        <v>3874.918</v>
      </c>
      <c r="F124" s="35"/>
      <c r="G124" s="82" t="s">
        <v>34</v>
      </c>
      <c r="H124" s="121"/>
    </row>
    <row r="125" spans="1:8" ht="27" customHeight="1">
      <c r="A125" s="45" t="s">
        <v>62</v>
      </c>
      <c r="B125" s="34" t="s">
        <v>104</v>
      </c>
      <c r="C125" s="49">
        <f aca="true" t="shared" si="2" ref="C125:C138">D125+E125+F125</f>
        <v>35522.53388</v>
      </c>
      <c r="D125" s="33"/>
      <c r="E125" s="49">
        <f>E126+E127+E128+E129+E130+E131</f>
        <v>35522.53388</v>
      </c>
      <c r="F125" s="33"/>
      <c r="G125" s="24"/>
      <c r="H125" s="25"/>
    </row>
    <row r="126" spans="1:8" ht="23.25">
      <c r="A126" s="131" t="s">
        <v>81</v>
      </c>
      <c r="B126" s="34">
        <v>2017</v>
      </c>
      <c r="C126" s="49">
        <f t="shared" si="2"/>
        <v>4518.02234</v>
      </c>
      <c r="D126" s="33"/>
      <c r="E126" s="49">
        <f>E43+E49+E66+E78+E84+E102+E107+E90+E60+E55+E40+E96+E72+E113</f>
        <v>4518.02234</v>
      </c>
      <c r="F126" s="33"/>
      <c r="G126" s="24"/>
      <c r="H126" s="25"/>
    </row>
    <row r="127" spans="1:8" ht="23.25">
      <c r="A127" s="132"/>
      <c r="B127" s="34">
        <v>2018</v>
      </c>
      <c r="C127" s="49">
        <f t="shared" si="2"/>
        <v>4921.69784</v>
      </c>
      <c r="D127" s="33"/>
      <c r="E127" s="49">
        <f>E44+E50+E67+E79+E85+E103+E108+E61+E91+E97+E73+E56+E41+E114</f>
        <v>4921.69784</v>
      </c>
      <c r="F127" s="33"/>
      <c r="G127" s="24"/>
      <c r="H127" s="25"/>
    </row>
    <row r="128" spans="1:8" ht="23.25">
      <c r="A128" s="132"/>
      <c r="B128" s="34">
        <v>2019</v>
      </c>
      <c r="C128" s="49">
        <f t="shared" si="2"/>
        <v>9358.7567</v>
      </c>
      <c r="D128" s="33"/>
      <c r="E128" s="49">
        <f>E45+E51+E57+E62+E68+E74+E80+E86+E92+E98+E104+E109+E115+E122+E123+E124</f>
        <v>9358.7567</v>
      </c>
      <c r="F128" s="33"/>
      <c r="G128" s="26"/>
      <c r="H128" s="25"/>
    </row>
    <row r="129" spans="1:8" ht="23.25">
      <c r="A129" s="88"/>
      <c r="B129" s="34">
        <v>2020</v>
      </c>
      <c r="C129" s="49">
        <f t="shared" si="2"/>
        <v>5672.211</v>
      </c>
      <c r="D129" s="33"/>
      <c r="E129" s="49">
        <f>E46+E52+E58+E63+E69+E75+E81+E87+E93+E99+E105+E110+E116+E119</f>
        <v>5672.211</v>
      </c>
      <c r="F129" s="33"/>
      <c r="G129" s="26"/>
      <c r="H129" s="25"/>
    </row>
    <row r="130" spans="1:8" ht="23.25">
      <c r="A130" s="88"/>
      <c r="B130" s="34">
        <v>2021</v>
      </c>
      <c r="C130" s="49">
        <f t="shared" si="2"/>
        <v>5535.423</v>
      </c>
      <c r="D130" s="33"/>
      <c r="E130" s="49">
        <f>E47+E53+E59+E64+E70+E76+E82+E88+E94+E100+E106+E111+E117+E120</f>
        <v>5535.423</v>
      </c>
      <c r="F130" s="33"/>
      <c r="G130" s="26"/>
      <c r="H130" s="25"/>
    </row>
    <row r="131" spans="1:8" ht="23.25">
      <c r="A131" s="89"/>
      <c r="B131" s="34">
        <v>2022</v>
      </c>
      <c r="C131" s="49">
        <f t="shared" si="2"/>
        <v>5516.423</v>
      </c>
      <c r="D131" s="33"/>
      <c r="E131" s="49">
        <f>E48+E54+E65+E71+E77+E83+E89+E95+E101+E112+E118+E121</f>
        <v>5516.423</v>
      </c>
      <c r="F131" s="33"/>
      <c r="G131" s="26"/>
      <c r="H131" s="25"/>
    </row>
    <row r="132" spans="1:8" ht="23.25">
      <c r="A132" s="46" t="s">
        <v>16</v>
      </c>
      <c r="B132" s="37" t="s">
        <v>104</v>
      </c>
      <c r="C132" s="49">
        <f t="shared" si="2"/>
        <v>35552.53388</v>
      </c>
      <c r="D132" s="38">
        <f>D133+D134+D135</f>
        <v>0</v>
      </c>
      <c r="E132" s="51">
        <f>E133+E134+E135+E136+E137+E138</f>
        <v>35552.53388</v>
      </c>
      <c r="F132" s="38"/>
      <c r="G132" s="27"/>
      <c r="H132" s="28"/>
    </row>
    <row r="133" spans="1:8" ht="23.25">
      <c r="A133" s="168" t="s">
        <v>81</v>
      </c>
      <c r="B133" s="37">
        <v>2017</v>
      </c>
      <c r="C133" s="49">
        <f t="shared" si="2"/>
        <v>4518.02234</v>
      </c>
      <c r="D133" s="38">
        <f>D19+D20+D28+D31+D34+D40</f>
        <v>0</v>
      </c>
      <c r="E133" s="51">
        <f>E19+E20+E126</f>
        <v>4518.02234</v>
      </c>
      <c r="F133" s="38"/>
      <c r="G133" s="27"/>
      <c r="H133" s="28"/>
    </row>
    <row r="134" spans="1:8" ht="23.25">
      <c r="A134" s="169"/>
      <c r="B134" s="37">
        <v>2018</v>
      </c>
      <c r="C134" s="49">
        <f t="shared" si="2"/>
        <v>4921.69784</v>
      </c>
      <c r="D134" s="38">
        <f>D20+D21+D29+D32+D35+D41</f>
        <v>0</v>
      </c>
      <c r="E134" s="51">
        <f>E21+E22+E127</f>
        <v>4921.69784</v>
      </c>
      <c r="F134" s="38"/>
      <c r="G134" s="27"/>
      <c r="H134" s="28"/>
    </row>
    <row r="135" spans="1:8" ht="23.25">
      <c r="A135" s="169"/>
      <c r="B135" s="37">
        <v>2019</v>
      </c>
      <c r="C135" s="49">
        <f t="shared" si="2"/>
        <v>9358.7567</v>
      </c>
      <c r="D135" s="38">
        <f>D21+D22+D30+D33+D36+D42</f>
        <v>0</v>
      </c>
      <c r="E135" s="51">
        <f>E23+E24+E128</f>
        <v>9358.7567</v>
      </c>
      <c r="F135" s="38"/>
      <c r="G135" s="27"/>
      <c r="H135" s="28"/>
    </row>
    <row r="136" spans="1:8" ht="23.25">
      <c r="A136" s="169"/>
      <c r="B136" s="37">
        <v>2020</v>
      </c>
      <c r="C136" s="49">
        <f t="shared" si="2"/>
        <v>5682.211</v>
      </c>
      <c r="D136" s="38">
        <v>0</v>
      </c>
      <c r="E136" s="51">
        <f>E24+E25+E129</f>
        <v>5682.211</v>
      </c>
      <c r="F136" s="38"/>
      <c r="G136" s="27"/>
      <c r="H136" s="28"/>
    </row>
    <row r="137" spans="1:8" ht="23.25">
      <c r="A137" s="169"/>
      <c r="B137" s="37">
        <v>2021</v>
      </c>
      <c r="C137" s="49">
        <f>D137+E137+F137</f>
        <v>5545.423</v>
      </c>
      <c r="D137" s="38">
        <v>0</v>
      </c>
      <c r="E137" s="51">
        <f>E130+E26</f>
        <v>5545.423</v>
      </c>
      <c r="F137" s="38"/>
      <c r="G137" s="27"/>
      <c r="H137" s="28"/>
    </row>
    <row r="138" spans="1:8" ht="23.25">
      <c r="A138" s="121"/>
      <c r="B138" s="37">
        <v>2022</v>
      </c>
      <c r="C138" s="49">
        <f t="shared" si="2"/>
        <v>5526.423</v>
      </c>
      <c r="D138" s="38">
        <v>0</v>
      </c>
      <c r="E138" s="51">
        <f>E131+E27</f>
        <v>5526.423</v>
      </c>
      <c r="F138" s="38"/>
      <c r="G138" s="27"/>
      <c r="H138" s="28"/>
    </row>
    <row r="139" spans="1:7" ht="15">
      <c r="A139" s="11"/>
      <c r="B139" s="12"/>
      <c r="C139" s="12"/>
      <c r="D139" s="12"/>
      <c r="E139" s="12"/>
      <c r="F139" s="12"/>
      <c r="G139" s="12"/>
    </row>
    <row r="140" ht="15.75">
      <c r="A140" s="21" t="s">
        <v>83</v>
      </c>
    </row>
    <row r="142" ht="15">
      <c r="E142" s="9"/>
    </row>
  </sheetData>
  <sheetProtection/>
  <mergeCells count="74">
    <mergeCell ref="A119:A121"/>
    <mergeCell ref="G119:G121"/>
    <mergeCell ref="G55:G59"/>
    <mergeCell ref="A60:A65"/>
    <mergeCell ref="G96:G101"/>
    <mergeCell ref="A96:A101"/>
    <mergeCell ref="G90:G95"/>
    <mergeCell ref="A84:A89"/>
    <mergeCell ref="A113:A118"/>
    <mergeCell ref="G113:G118"/>
    <mergeCell ref="A90:A95"/>
    <mergeCell ref="G102:G106"/>
    <mergeCell ref="A102:A106"/>
    <mergeCell ref="G107:G112"/>
    <mergeCell ref="A14:H14"/>
    <mergeCell ref="A34:A36"/>
    <mergeCell ref="G34:G36"/>
    <mergeCell ref="A133:A138"/>
    <mergeCell ref="A28:A30"/>
    <mergeCell ref="G28:G30"/>
    <mergeCell ref="A39:H39"/>
    <mergeCell ref="A31:A33"/>
    <mergeCell ref="H40:H42"/>
    <mergeCell ref="G31:G33"/>
    <mergeCell ref="A3:H3"/>
    <mergeCell ref="A4:H4"/>
    <mergeCell ref="B5:B7"/>
    <mergeCell ref="D6:E6"/>
    <mergeCell ref="H31:H33"/>
    <mergeCell ref="A40:A42"/>
    <mergeCell ref="A13:H13"/>
    <mergeCell ref="A11:H11"/>
    <mergeCell ref="B21:B22"/>
    <mergeCell ref="B23:B24"/>
    <mergeCell ref="C1:L1"/>
    <mergeCell ref="G72:G77"/>
    <mergeCell ref="A72:A77"/>
    <mergeCell ref="H34:H36"/>
    <mergeCell ref="A37:H37"/>
    <mergeCell ref="G40:G42"/>
    <mergeCell ref="H28:H30"/>
    <mergeCell ref="C5:C7"/>
    <mergeCell ref="A10:H10"/>
    <mergeCell ref="A5:A7"/>
    <mergeCell ref="G2:L2"/>
    <mergeCell ref="A12:H12"/>
    <mergeCell ref="A15:A18"/>
    <mergeCell ref="B19:B20"/>
    <mergeCell ref="F6:F7"/>
    <mergeCell ref="A9:H9"/>
    <mergeCell ref="A8:H8"/>
    <mergeCell ref="H5:H7"/>
    <mergeCell ref="D5:F5"/>
    <mergeCell ref="G5:G7"/>
    <mergeCell ref="G66:G71"/>
    <mergeCell ref="A66:A71"/>
    <mergeCell ref="A78:A83"/>
    <mergeCell ref="G78:G83"/>
    <mergeCell ref="H43:H109"/>
    <mergeCell ref="A49:A54"/>
    <mergeCell ref="A107:A112"/>
    <mergeCell ref="G49:G54"/>
    <mergeCell ref="A55:A59"/>
    <mergeCell ref="G84:G89"/>
    <mergeCell ref="A126:A131"/>
    <mergeCell ref="A19:A27"/>
    <mergeCell ref="G60:G65"/>
    <mergeCell ref="G15:G18"/>
    <mergeCell ref="H15:H18"/>
    <mergeCell ref="H19:H27"/>
    <mergeCell ref="H110:H124"/>
    <mergeCell ref="A38:H38"/>
    <mergeCell ref="A43:A48"/>
    <mergeCell ref="G43:G48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2019-12-17T11:05:54Z</cp:lastPrinted>
  <dcterms:created xsi:type="dcterms:W3CDTF">2014-10-29T06:40:22Z</dcterms:created>
  <dcterms:modified xsi:type="dcterms:W3CDTF">2019-12-27T06:58:18Z</dcterms:modified>
  <cp:category/>
  <cp:version/>
  <cp:contentType/>
  <cp:contentStatus/>
</cp:coreProperties>
</file>