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'Лист1'!$A$1:$I$759</definedName>
  </definedNames>
  <calcPr fullCalcOnLoad="1"/>
</workbook>
</file>

<file path=xl/sharedStrings.xml><?xml version="1.0" encoding="utf-8"?>
<sst xmlns="http://schemas.openxmlformats.org/spreadsheetml/2006/main" count="619" uniqueCount="151">
  <si>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</si>
  <si>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</si>
  <si>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</si>
  <si>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</si>
  <si>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</si>
  <si>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</si>
  <si>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</si>
  <si>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</si>
  <si>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</si>
  <si>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1.2.Ремонт объектов жилого фонда</t>
  </si>
  <si>
    <t>Обеспечение жителей города услугами бытового назначения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</si>
  <si>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</si>
  <si>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</si>
  <si>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</si>
  <si>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</si>
  <si>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</si>
  <si>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</si>
  <si>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</si>
  <si>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</si>
  <si>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</si>
  <si>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</si>
  <si>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</si>
  <si>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</si>
  <si>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>Итого по пункту 9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</si>
  <si>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</si>
  <si>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</si>
  <si>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</si>
  <si>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</si>
  <si>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</si>
  <si>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</si>
  <si>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</si>
  <si>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</si>
  <si>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</si>
  <si>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</si>
  <si>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</si>
  <si>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</si>
  <si>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</si>
  <si>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</si>
  <si>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</si>
  <si>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</si>
  <si>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</si>
  <si>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</si>
  <si>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</si>
  <si>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</si>
  <si>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</si>
  <si>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</si>
  <si>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</si>
  <si>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</si>
  <si>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</si>
  <si>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</si>
  <si>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</si>
  <si>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 xml:space="preserve">Перечень мероприятий </t>
  </si>
  <si>
    <t>ВСЕГО  по подпрограмме:</t>
  </si>
  <si>
    <t xml:space="preserve">4. Предупреждение чрезвычайных ситуаций на территории города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</si>
  <si>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</si>
  <si>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</si>
  <si>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3.2.Возмещение выпадающих доходов  МУП "ЖКХ" от вывоза крупногабаритного мусора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</si>
  <si>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</si>
  <si>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</si>
  <si>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</si>
  <si>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</si>
  <si>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</si>
  <si>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Повышение качества и доступности предоставляемых жилищных и коммунальных услуг    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</si>
  <si>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</si>
  <si>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</si>
  <si>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>Задача: создание условий для надлежащего содержания мест захоронения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</si>
  <si>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</si>
  <si>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>2018</t>
  </si>
  <si>
    <t>4.4. Расходы на утилизацию ртутьсодержащих ламп населения</t>
  </si>
  <si>
    <t>5.4. Установка приборов учета тепловой энергии в МУП кафе "Радужное"</t>
  </si>
  <si>
    <t>Итого по пункту 7: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</si>
  <si>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</si>
  <si>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</si>
  <si>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>2020</t>
  </si>
  <si>
    <t xml:space="preserve">6. 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 </t>
  </si>
  <si>
    <t>Улучшение организации оказания ритуальных услуг и содержание в надлежащем состоянии кладбища традиционного захоронения</t>
  </si>
  <si>
    <t xml:space="preserve">1.1.1. Содержание и обслуживание существующих  узлов учета тепловой энергии и воды в многоквартирных  домах. </t>
  </si>
  <si>
    <t>2021</t>
  </si>
  <si>
    <t>2.2.Услуги по диспетчеризации работы узлов учета  тепловой энергии, холодной и горячей воды,  установленных на вводах в город,  в многоквартирных домах, на объектах социально-культурного назначения</t>
  </si>
  <si>
    <t>2.1. Обслуживание, периодическая поверка и  ремонт  узлов учета тепловой энергии и воды  на вводах в город</t>
  </si>
  <si>
    <t>1.2.2. Замена, ремонт газовых и электрических плит в муниципальных квартирах</t>
  </si>
  <si>
    <t>1.2.4. Ремонт крылец и козырьков входов в муниципальны общежития №1 и №2  (общ. №1 - левое крыло , общ.2 - левое и правое крыло)</t>
  </si>
  <si>
    <t>1.2.5. Ремонт полов  в общих коридорах  муниципального общежития №2 (левое и правое крыло)</t>
  </si>
  <si>
    <t>1.2.7. Ремонт вентиляционной системы  муниципального общежития  № 3</t>
  </si>
  <si>
    <t>1.2.8. Замена почтовых ящиков на 1 этаже муниципального общежития № 3</t>
  </si>
  <si>
    <t>1.2.10. Пристройка крыльца к входу социальных служб в многоквартирном доме №13 квартал 1  (2017 год - пристройка крыльца, 2018 год - устройство козырька крыльца и пандуса)</t>
  </si>
  <si>
    <t xml:space="preserve">9.4.Командировочные расходы </t>
  </si>
  <si>
    <t>9.5.Услуги связи</t>
  </si>
  <si>
    <t>9.6.Работы, услуги по содержанию имущества</t>
  </si>
  <si>
    <t xml:space="preserve">9.7.Прочие работы, услуги </t>
  </si>
  <si>
    <t>9.3. Выплаты по уходу за ребенком до 3 лет</t>
  </si>
  <si>
    <t>9.8. Страхование СРО</t>
  </si>
  <si>
    <t xml:space="preserve">9.9.Увеличение стоимости материальных запасов </t>
  </si>
  <si>
    <t>9.10.Увеличение стоимости основных средств</t>
  </si>
  <si>
    <t>9.11.Налоги, госпошлины</t>
  </si>
  <si>
    <t>9.11.1. Налог на имущество</t>
  </si>
  <si>
    <t>9.11.2. Налог на землю</t>
  </si>
  <si>
    <t>9.11.3. Транспортный налог</t>
  </si>
  <si>
    <t>9.11.4. Налог на прибыль</t>
  </si>
  <si>
    <t xml:space="preserve">1.2.1. Замена стояков горячего, холодного водоснабжения, канализации  и санитарно-технические  работы в муниципальных квартирах    многоквартирных домов (текущий ремонт внутренних инженерных сетей)
</t>
  </si>
  <si>
    <t>9.11.6. Взносы СРО ( в т ч подача в суд на взыскание пеней с подрядчиков)</t>
  </si>
  <si>
    <t>4.2.Обслуживание и ремонт  городской  системы видеонаблюдения и системы видеонаблюдения в здании администрации</t>
  </si>
  <si>
    <t>5.1. Обслуживание городских бань</t>
  </si>
  <si>
    <t xml:space="preserve">1.1.3. Модернизация пожарной сигнализации в муниципальных общежитиях в том числе проектные работы </t>
  </si>
  <si>
    <t>2022</t>
  </si>
  <si>
    <t xml:space="preserve">Задача: - организация технического обслуживания, ремонта, а также сохранности и надлежащего исполь-зования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</si>
  <si>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Цель: 1.Организация выполнения работ, необходимых для надлежащего    содержания и безопасной эксплуатации муниципальных объектов.    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образования.                  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области.</t>
  </si>
  <si>
    <t>6.2.Вырубка кустарника,мелколесья, асфальтирование территории,устройство ограждения территории городского кладбища.</t>
  </si>
  <si>
    <t>1.2.11. Текущий ремонт освещения и пожарных щитов в местах общего пользования в муниципальном общежитии №3</t>
  </si>
  <si>
    <t>5.3. Ремонт  в МУП кафе "Радужное"                 (2017г  - ремонт общественных туалетов, 2020г-текущий ремонт трубопроводов ХВС).</t>
  </si>
  <si>
    <t xml:space="preserve">1.1.5. Обследование технического состояния лифтов в многоквартирных домах </t>
  </si>
  <si>
    <t xml:space="preserve">1.1.6.Взносы на ремонт  общего имущества многоквартирных домов в части муниципального жилья  </t>
  </si>
  <si>
    <t>2023</t>
  </si>
  <si>
    <t>7.3. Ремонт системы отопления в МФЦ ЗАТО г. Радужный Владимирской области</t>
  </si>
  <si>
    <t>7.4. Ремонт помещений в городском Совете ветеранов (1 квартал, дом 32)</t>
  </si>
  <si>
    <t>7.2. Перепланировка помещения №116А в административном здании квартал 1, дом 55 (разработка проекта перепланировки, изготовление технического паспорта)</t>
  </si>
  <si>
    <t>2.3. Приобретение тепловизора для нужд жилищно-коммунального хозяйства (2017г)         Приобретение влагомера для нужд жилищно-коммунального хозяйства (2021г)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</si>
  <si>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текущ. ремонта, содержание незаселенных помещений, дезинсекция муниц. помещений)</t>
  </si>
  <si>
    <t>6.4. Устройство контейнерной площадки;  устройство водопропускного железобетонного лотка.</t>
  </si>
  <si>
    <t>6.5. Расходы на оснащение службы по похоронному делу</t>
  </si>
  <si>
    <t>6.6. Средства на погребение умерших, не имеющих родственников либо законного представителя, а также при отсутствии иных лиц, взявших на себя обязанность осуществить погребение (согласно  гарантированному перечню услуг на погребение)</t>
  </si>
  <si>
    <t>6.3.Текущий ремонт участка для воинских захоронений.</t>
  </si>
  <si>
    <t>1.2.13. Текущий ремонт помещений кухонь в муниципальных общежитиях с заменой электрических плит</t>
  </si>
  <si>
    <t>1.1.8. Средства на обеспечение незаселенных муниципальных помещений коммунальными услугами (теплоснабжение)</t>
  </si>
  <si>
    <t>1.1.9. Средства на предоставление управляющей организации субсидии на оплату расходов  по теплоснабжению муниципальных общежитий</t>
  </si>
  <si>
    <r>
      <t xml:space="preserve">1.2.12.Текущий ремонт  блоков в муниципальных общежитиях:                  </t>
    </r>
    <r>
      <rPr>
        <sz val="10"/>
        <rFont val="Times New Roman"/>
        <family val="1"/>
      </rPr>
      <t>2018г (9-4-251, 9-6/2-102,  9-8-104, 9-8-702,  9-4-113, 9-4-131);    2019г (9-6/1-159, 9-8-802,  9-6/2-210а);  2020г-(9-8-902,  9-4-227)  2021г (9-4-214)</t>
    </r>
  </si>
  <si>
    <t>6.7. Установка электрических обогревателей в административном здании на территории городского кладбища (2019г), установка емкости для воды на территории городского кладбища(2020г).</t>
  </si>
  <si>
    <t>7.5. Ремонт помещений ЗАГСа</t>
  </si>
  <si>
    <t>7.6. Текущий ремонт кровли над помещением службы ритуальных услуг ( 9 квартал, дом 6 )</t>
  </si>
  <si>
    <t>Пособия, компенсации и иные социальные выплаты гражданам</t>
  </si>
  <si>
    <t>9.11.5 Госпошлины</t>
  </si>
  <si>
    <t>9.11.7. Неустойка, выплаты по исполнительному листу</t>
  </si>
  <si>
    <t>2024</t>
  </si>
  <si>
    <t>2017-2024</t>
  </si>
  <si>
    <t>1.2.14. Текущий ремонт общедомовой системы отопления правого крыла муниципального общежития №1</t>
  </si>
  <si>
    <t xml:space="preserve"> Перечень мероприятий                                                                                                                                                                                       подпрограммы  "Развитие жилищно-коммунального комплекса на территории ЗАТО г. Радужный Владимирской области"</t>
  </si>
  <si>
    <r>
      <t xml:space="preserve">1.2.9. Текущий ремонт муниципальных квартир </t>
    </r>
    <r>
      <rPr>
        <sz val="10"/>
        <rFont val="Times New Roman"/>
        <family val="1"/>
      </rPr>
      <t>(2017 г: 1-16-136 , 1-5-32, 1-35-95;   2018г: 1-5-32, 3-13-2;    2019г: 3-29-51; 3-12-14;   2020г: 1-15-43, 1-5-38, 3-22-33, 1-1-61;    2021г: 1-6-14; )</t>
    </r>
  </si>
  <si>
    <t>1.1.7. Устройство вентканалов на конек на скатных кровлях МКД (2018,2019 гг)                                                                                                                                       Устройство во перегородки в вестибюле  ж.д. 1-31 после устройства пандуса; подг. фасада ж.д.1-13 к размещению мемор. доски (2021г)</t>
  </si>
  <si>
    <t>к постановлению администрации ЗАТО г. Радужный Владимирской области</t>
  </si>
  <si>
    <t>5.2. Ремонт  здания городских бань                     (2017г - ремонт кровли,  2019г -замена печей в парной,  2022г -ремонт крыльца,  ремонт помещений)</t>
  </si>
  <si>
    <t>1.2.3. Замена оконных, оконно-балконных и дверных блоков в муниципальных общежитиях      (2017 г - общ. №1 и №2;   2018 г- общ №2;  2019 г. -общ №3;  2020г - общ. №1; 2021г-общ. №1, №3; 2022 - общ №2)</t>
  </si>
  <si>
    <t>1.2.15. Текущий ремонт ограждений балконов в муниципальных общежитиях</t>
  </si>
  <si>
    <r>
      <t xml:space="preserve">1.2.6. Ремонт осветительной сети сети в муниципальных общежитиях </t>
    </r>
    <r>
      <rPr>
        <sz val="10"/>
        <rFont val="Times New Roman"/>
        <family val="1"/>
      </rPr>
      <t>(2017 г - общ. № 3 (правое крыло), общ. №2;       2019 г. -общ. №1;      2020-общ. №2 жилые блоки с установкой электросчетчиков, 2022 - общ №2 электропроводка в МОП)</t>
    </r>
  </si>
  <si>
    <t>1.1.2.Обслуживание системы пожарной сигнализации в муниципальных общежитиях</t>
  </si>
  <si>
    <t xml:space="preserve">1.1.4. Мониторинг систем пожарной безопасности объектов, охрана объектов </t>
  </si>
  <si>
    <t>3.4. Субсидии на возмещение расходов, связанных с наладочными работами при запуске тепла в многоквартирные дома на территории ЗАТО г. Радужный Владимирской области</t>
  </si>
  <si>
    <t>3.5. Субсидии на возмещение расходов на тепловую энергию за отопление части площадей общего пользования муниципальных общежитий</t>
  </si>
  <si>
    <t xml:space="preserve">2.5.Региональный проект «Обеспечение оказания государственной поддержки проектам,  направленным на оздоровление окружающей среды и в сфере обращения с отходами» в рамках  государственной программы Владимирской области «Охрана окружающей среды и рациональное природопользование на территории Владимирской области»:  устройство мест (площадок) для накопления твердых коммунальных отходов на территории ЗАТО г. Радужный </t>
  </si>
  <si>
    <t>Приложение № 3</t>
  </si>
  <si>
    <r>
      <t xml:space="preserve">7.1.Ремонт в административном здании- квартал 1, дом 55 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2017</t>
    </r>
    <r>
      <rPr>
        <sz val="10"/>
        <rFont val="Times New Roman"/>
        <family val="1"/>
      </rPr>
      <t xml:space="preserve">-рем. крыльца гл. входа, кабинеты; ЕДДС; уст-во архива , кровля гаража.    </t>
    </r>
    <r>
      <rPr>
        <b/>
        <sz val="10"/>
        <rFont val="Times New Roman"/>
        <family val="1"/>
      </rPr>
      <t xml:space="preserve">2018 </t>
    </r>
    <r>
      <rPr>
        <sz val="10"/>
        <rFont val="Times New Roman"/>
        <family val="1"/>
      </rPr>
      <t xml:space="preserve"> - рем. крыльц с сев. и южн. сторон, замена линолеума , замена окон , огнезащита кровли, кабинеты .  </t>
    </r>
    <r>
      <rPr>
        <b/>
        <sz val="10"/>
        <rFont val="Times New Roman"/>
        <family val="1"/>
      </rPr>
      <t>2019</t>
    </r>
    <r>
      <rPr>
        <sz val="10"/>
        <rFont val="Times New Roman"/>
        <family val="1"/>
      </rPr>
      <t xml:space="preserve">-  рем. крыльца входа с вост. стороны, рем каб. админ, в т ч восстановл  телеф линии.  </t>
    </r>
    <r>
      <rPr>
        <b/>
        <sz val="10"/>
        <rFont val="Times New Roman"/>
        <family val="1"/>
      </rPr>
      <t>2020</t>
    </r>
    <r>
      <rPr>
        <sz val="10"/>
        <rFont val="Times New Roman"/>
        <family val="1"/>
      </rPr>
      <t xml:space="preserve"> -замена окон в библиотекеке, освещ.в кабинетах, монтаж подвесн. потолка. </t>
    </r>
    <r>
      <rPr>
        <b/>
        <sz val="10"/>
        <rFont val="Times New Roman"/>
        <family val="1"/>
      </rPr>
      <t>2021</t>
    </r>
    <r>
      <rPr>
        <sz val="10"/>
        <rFont val="Times New Roman"/>
        <family val="1"/>
      </rPr>
      <t xml:space="preserve">- рем. кабинетов (в т.ч. замена окон), переоборуд-е санузла для маломоб. граждан, </t>
    </r>
    <r>
      <rPr>
        <b/>
        <sz val="10"/>
        <rFont val="Times New Roman"/>
        <family val="1"/>
      </rPr>
      <t>2022 -</t>
    </r>
    <r>
      <rPr>
        <sz val="10"/>
        <rFont val="Times New Roman"/>
        <family val="1"/>
      </rPr>
      <t xml:space="preserve"> ремонт каб 405).</t>
    </r>
  </si>
  <si>
    <t>от 22.04.2022 № 534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</si>
</sst>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  <numFmt numFmtId="185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10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11"/>
      <color indexed="36"/>
      <name val="Calibri"/>
      <family val="2"/>
    </font>
    <font>
      <sz val="9"/>
      <color indexed="10"/>
      <name val="Calibri"/>
      <family val="2"/>
    </font>
    <font>
      <sz val="11"/>
      <color indexed="3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9"/>
      <color rgb="FFFF0000"/>
      <name val="Calibri"/>
      <family val="2"/>
    </font>
    <font>
      <i/>
      <sz val="9"/>
      <color theme="1"/>
      <name val="Calibri"/>
      <family val="2"/>
    </font>
    <font>
      <sz val="11"/>
      <color rgb="FF7030A0"/>
      <name val="Calibri"/>
      <family val="2"/>
    </font>
    <font>
      <sz val="9"/>
      <color rgb="FFFF0000"/>
      <name val="Calibri"/>
      <family val="2"/>
    </font>
    <font>
      <sz val="10"/>
      <color theme="1"/>
      <name val="Times New Roman"/>
      <family val="1"/>
    </font>
    <font>
      <sz val="11"/>
      <color rgb="FF0070C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5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35" fillId="0" borderId="0" xfId="0" applyFont="1" applyFill="1" applyAlignment="1">
      <alignment/>
    </xf>
    <xf numFmtId="175" fontId="66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/>
    </xf>
    <xf numFmtId="175" fontId="67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68" fillId="0" borderId="0" xfId="0" applyFont="1" applyFill="1" applyAlignment="1">
      <alignment wrapText="1"/>
    </xf>
    <xf numFmtId="175" fontId="64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70" fillId="0" borderId="0" xfId="0" applyFont="1" applyFill="1" applyAlignment="1">
      <alignment/>
    </xf>
    <xf numFmtId="172" fontId="69" fillId="0" borderId="0" xfId="0" applyNumberFormat="1" applyFont="1" applyFill="1" applyAlignment="1">
      <alignment/>
    </xf>
    <xf numFmtId="175" fontId="56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175" fontId="71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175" fontId="68" fillId="0" borderId="0" xfId="0" applyNumberFormat="1" applyFont="1" applyFill="1" applyAlignment="1">
      <alignment wrapText="1"/>
    </xf>
    <xf numFmtId="0" fontId="67" fillId="0" borderId="0" xfId="0" applyFont="1" applyFill="1" applyAlignment="1">
      <alignment wrapText="1"/>
    </xf>
    <xf numFmtId="0" fontId="67" fillId="0" borderId="0" xfId="0" applyFont="1" applyFill="1" applyAlignment="1">
      <alignment/>
    </xf>
    <xf numFmtId="0" fontId="72" fillId="0" borderId="0" xfId="0" applyFont="1" applyFill="1" applyAlignment="1">
      <alignment vertical="center" wrapText="1"/>
    </xf>
    <xf numFmtId="0" fontId="72" fillId="0" borderId="0" xfId="0" applyFont="1" applyFill="1" applyAlignment="1">
      <alignment/>
    </xf>
    <xf numFmtId="175" fontId="0" fillId="0" borderId="0" xfId="0" applyNumberFormat="1" applyFont="1" applyFill="1" applyAlignment="1">
      <alignment wrapText="1"/>
    </xf>
    <xf numFmtId="175" fontId="40" fillId="0" borderId="0" xfId="0" applyNumberFormat="1" applyFont="1" applyFill="1" applyAlignment="1">
      <alignment/>
    </xf>
    <xf numFmtId="175" fontId="7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75" fontId="16" fillId="0" borderId="0" xfId="0" applyNumberFormat="1" applyFont="1" applyFill="1" applyBorder="1" applyAlignment="1">
      <alignment vertical="top" wrapText="1"/>
    </xf>
    <xf numFmtId="2" fontId="64" fillId="0" borderId="0" xfId="0" applyNumberFormat="1" applyFont="1" applyFill="1" applyAlignment="1">
      <alignment/>
    </xf>
    <xf numFmtId="175" fontId="35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16" fontId="0" fillId="0" borderId="0" xfId="0" applyNumberFormat="1" applyFill="1" applyAlignment="1">
      <alignment/>
    </xf>
    <xf numFmtId="175" fontId="9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175" fontId="4" fillId="0" borderId="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175" fontId="5" fillId="32" borderId="0" xfId="0" applyNumberFormat="1" applyFont="1" applyFill="1" applyAlignment="1">
      <alignment/>
    </xf>
    <xf numFmtId="174" fontId="5" fillId="32" borderId="0" xfId="0" applyNumberFormat="1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175" fontId="5" fillId="32" borderId="10" xfId="0" applyNumberFormat="1" applyFont="1" applyFill="1" applyBorder="1" applyAlignment="1">
      <alignment vertical="top" wrapText="1"/>
    </xf>
    <xf numFmtId="174" fontId="5" fillId="32" borderId="10" xfId="0" applyNumberFormat="1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174" fontId="6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 horizontal="center" vertical="center"/>
    </xf>
    <xf numFmtId="175" fontId="5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174" fontId="5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/>
    </xf>
    <xf numFmtId="175" fontId="75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justify" wrapText="1"/>
    </xf>
    <xf numFmtId="17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75" fontId="64" fillId="0" borderId="0" xfId="0" applyNumberFormat="1" applyFont="1" applyFill="1" applyAlignment="1">
      <alignment wrapText="1"/>
    </xf>
    <xf numFmtId="175" fontId="5" fillId="0" borderId="0" xfId="0" applyNumberFormat="1" applyFont="1" applyFill="1" applyAlignment="1">
      <alignment horizontal="center"/>
    </xf>
    <xf numFmtId="175" fontId="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75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175" fontId="76" fillId="0" borderId="0" xfId="0" applyNumberFormat="1" applyFont="1" applyFill="1" applyAlignment="1">
      <alignment horizontal="center"/>
    </xf>
    <xf numFmtId="175" fontId="6" fillId="0" borderId="0" xfId="0" applyNumberFormat="1" applyFont="1" applyFill="1" applyAlignment="1">
      <alignment horizontal="center"/>
    </xf>
    <xf numFmtId="2" fontId="12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77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wrapText="1"/>
    </xf>
    <xf numFmtId="0" fontId="76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 vertical="center" wrapText="1"/>
    </xf>
    <xf numFmtId="175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35" fillId="0" borderId="12" xfId="0" applyFont="1" applyFill="1" applyBorder="1" applyAlignment="1">
      <alignment wrapText="1"/>
    </xf>
    <xf numFmtId="0" fontId="35" fillId="0" borderId="14" xfId="0" applyFont="1" applyFill="1" applyBorder="1" applyAlignment="1">
      <alignment wrapText="1"/>
    </xf>
    <xf numFmtId="175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0" fontId="35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6" fillId="0" borderId="10" xfId="0" applyNumberFormat="1" applyFont="1" applyFill="1" applyBorder="1" applyAlignment="1" applyProtection="1">
      <alignment horizontal="center" vertical="center"/>
      <protection/>
    </xf>
    <xf numFmtId="175" fontId="6" fillId="0" borderId="10" xfId="0" applyNumberFormat="1" applyFont="1" applyFill="1" applyBorder="1" applyAlignment="1" applyProtection="1">
      <alignment horizontal="center" vertical="top"/>
      <protection/>
    </xf>
    <xf numFmtId="175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2" fontId="17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 applyProtection="1">
      <alignment vertical="top" wrapText="1"/>
      <protection/>
    </xf>
    <xf numFmtId="175" fontId="7" fillId="0" borderId="10" xfId="0" applyNumberFormat="1" applyFont="1" applyFill="1" applyBorder="1" applyAlignment="1">
      <alignment horizontal="center" vertical="center" wrapText="1"/>
    </xf>
    <xf numFmtId="175" fontId="1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175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justify" wrapText="1"/>
    </xf>
    <xf numFmtId="175" fontId="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justify" wrapText="1"/>
    </xf>
    <xf numFmtId="2" fontId="16" fillId="0" borderId="0" xfId="0" applyNumberFormat="1" applyFont="1" applyFill="1" applyBorder="1" applyAlignment="1">
      <alignment horizontal="center" vertical="center" wrapText="1"/>
    </xf>
    <xf numFmtId="175" fontId="16" fillId="0" borderId="0" xfId="0" applyNumberFormat="1" applyFont="1" applyFill="1" applyBorder="1" applyAlignment="1">
      <alignment vertical="justify" wrapText="1"/>
    </xf>
    <xf numFmtId="0" fontId="12" fillId="0" borderId="0" xfId="0" applyFont="1" applyFill="1" applyBorder="1" applyAlignment="1">
      <alignment vertical="justify" wrapText="1"/>
    </xf>
    <xf numFmtId="0" fontId="12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vertical="justify" wrapText="1"/>
    </xf>
    <xf numFmtId="2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175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justify" wrapText="1"/>
    </xf>
    <xf numFmtId="175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17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7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75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175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74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17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175" fontId="6" fillId="32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2" fontId="6" fillId="0" borderId="15" xfId="0" applyNumberFormat="1" applyFont="1" applyFill="1" applyBorder="1" applyAlignment="1" applyProtection="1">
      <alignment horizontal="left" vertical="top" wrapText="1"/>
      <protection/>
    </xf>
    <xf numFmtId="2" fontId="6" fillId="0" borderId="16" xfId="0" applyNumberFormat="1" applyFont="1" applyFill="1" applyBorder="1" applyAlignment="1" applyProtection="1">
      <alignment horizontal="left" vertical="top" wrapText="1"/>
      <protection/>
    </xf>
    <xf numFmtId="0" fontId="35" fillId="0" borderId="16" xfId="0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175" fontId="6" fillId="0" borderId="15" xfId="0" applyNumberFormat="1" applyFont="1" applyFill="1" applyBorder="1" applyAlignment="1">
      <alignment horizontal="center" vertical="center" wrapText="1"/>
    </xf>
    <xf numFmtId="175" fontId="35" fillId="0" borderId="16" xfId="0" applyNumberFormat="1" applyFont="1" applyFill="1" applyBorder="1" applyAlignment="1">
      <alignment horizontal="center" vertical="center" wrapText="1"/>
    </xf>
    <xf numFmtId="175" fontId="35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2" fontId="6" fillId="0" borderId="11" xfId="0" applyNumberFormat="1" applyFont="1" applyFill="1" applyBorder="1" applyAlignment="1">
      <alignment horizontal="left" vertical="justify" wrapText="1"/>
    </xf>
    <xf numFmtId="0" fontId="0" fillId="0" borderId="12" xfId="0" applyFill="1" applyBorder="1" applyAlignment="1">
      <alignment wrapText="1"/>
    </xf>
    <xf numFmtId="175" fontId="35" fillId="0" borderId="16" xfId="0" applyNumberFormat="1" applyFont="1" applyFill="1" applyBorder="1" applyAlignment="1">
      <alignment/>
    </xf>
    <xf numFmtId="175" fontId="35" fillId="0" borderId="13" xfId="0" applyNumberFormat="1" applyFont="1" applyFill="1" applyBorder="1" applyAlignment="1">
      <alignment/>
    </xf>
    <xf numFmtId="0" fontId="76" fillId="0" borderId="16" xfId="0" applyFont="1" applyFill="1" applyBorder="1" applyAlignment="1">
      <alignment horizontal="left" vertical="top" wrapText="1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6" fillId="0" borderId="15" xfId="0" applyNumberFormat="1" applyFont="1" applyFill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applyProtection="1">
      <alignment horizontal="center" vertical="top"/>
      <protection/>
    </xf>
    <xf numFmtId="0" fontId="35" fillId="0" borderId="16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76" fillId="0" borderId="15" xfId="0" applyFont="1" applyFill="1" applyBorder="1" applyAlignment="1">
      <alignment horizontal="left" vertical="top" wrapText="1" shrinkToFit="1"/>
    </xf>
    <xf numFmtId="0" fontId="76" fillId="0" borderId="16" xfId="0" applyFont="1" applyFill="1" applyBorder="1" applyAlignment="1">
      <alignment horizontal="left" vertical="top" wrapText="1" shrinkToFit="1"/>
    </xf>
    <xf numFmtId="0" fontId="0" fillId="0" borderId="16" xfId="0" applyFill="1" applyBorder="1" applyAlignment="1">
      <alignment horizontal="left" vertical="top" wrapText="1" shrinkToFit="1"/>
    </xf>
    <xf numFmtId="0" fontId="0" fillId="0" borderId="13" xfId="0" applyFill="1" applyBorder="1" applyAlignment="1">
      <alignment horizontal="left" vertical="top" wrapText="1" shrinkToFit="1"/>
    </xf>
    <xf numFmtId="2" fontId="6" fillId="0" borderId="15" xfId="0" applyNumberFormat="1" applyFont="1" applyFill="1" applyBorder="1" applyAlignment="1" applyProtection="1">
      <alignment horizontal="left" vertical="top"/>
      <protection/>
    </xf>
    <xf numFmtId="2" fontId="6" fillId="0" borderId="16" xfId="0" applyNumberFormat="1" applyFont="1" applyFill="1" applyBorder="1" applyAlignment="1" applyProtection="1">
      <alignment horizontal="left" vertical="top"/>
      <protection/>
    </xf>
    <xf numFmtId="0" fontId="35" fillId="0" borderId="16" xfId="0" applyFont="1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vertical="top" wrapText="1"/>
    </xf>
    <xf numFmtId="0" fontId="35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2" fontId="6" fillId="0" borderId="15" xfId="0" applyNumberFormat="1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49" fontId="76" fillId="0" borderId="15" xfId="0" applyNumberFormat="1" applyFon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vertical="top" wrapText="1"/>
    </xf>
    <xf numFmtId="0" fontId="76" fillId="0" borderId="15" xfId="0" applyFont="1" applyFill="1" applyBorder="1" applyAlignment="1">
      <alignment horizontal="left" vertical="center" wrapText="1"/>
    </xf>
    <xf numFmtId="0" fontId="76" fillId="0" borderId="16" xfId="0" applyFont="1" applyBorder="1" applyAlignment="1">
      <alignment horizontal="left" vertical="center" wrapText="1"/>
    </xf>
    <xf numFmtId="0" fontId="76" fillId="0" borderId="13" xfId="0" applyFont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top" wrapText="1"/>
    </xf>
    <xf numFmtId="2" fontId="35" fillId="0" borderId="16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left" vertical="top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35" fillId="0" borderId="16" xfId="0" applyNumberFormat="1" applyFont="1" applyFill="1" applyBorder="1" applyAlignment="1">
      <alignment/>
    </xf>
    <xf numFmtId="1" fontId="35" fillId="0" borderId="13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horizontal="center" vertical="top" wrapText="1"/>
    </xf>
    <xf numFmtId="0" fontId="66" fillId="0" borderId="0" xfId="0" applyFont="1" applyFill="1" applyAlignment="1">
      <alignment wrapText="1"/>
    </xf>
    <xf numFmtId="0" fontId="66" fillId="0" borderId="0" xfId="0" applyFont="1" applyAlignment="1">
      <alignment wrapText="1"/>
    </xf>
    <xf numFmtId="2" fontId="10" fillId="0" borderId="15" xfId="0" applyNumberFormat="1" applyFont="1" applyFill="1" applyBorder="1" applyAlignment="1">
      <alignment vertical="top" wrapText="1"/>
    </xf>
    <xf numFmtId="0" fontId="35" fillId="0" borderId="13" xfId="0" applyFont="1" applyFill="1" applyBorder="1" applyAlignment="1">
      <alignment vertical="top" wrapText="1"/>
    </xf>
    <xf numFmtId="0" fontId="0" fillId="0" borderId="14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8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left" vertical="justify" wrapText="1"/>
    </xf>
    <xf numFmtId="175" fontId="3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top" wrapText="1"/>
    </xf>
    <xf numFmtId="0" fontId="5" fillId="32" borderId="0" xfId="0" applyFont="1" applyFill="1" applyAlignment="1">
      <alignment horizontal="center" wrapText="1"/>
    </xf>
    <xf numFmtId="0" fontId="0" fillId="32" borderId="0" xfId="0" applyFill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76" fillId="0" borderId="15" xfId="0" applyFont="1" applyFill="1" applyBorder="1" applyAlignment="1">
      <alignment vertical="top" wrapText="1"/>
    </xf>
    <xf numFmtId="0" fontId="76" fillId="0" borderId="16" xfId="0" applyFont="1" applyFill="1" applyBorder="1" applyAlignment="1">
      <alignment vertical="top" wrapText="1"/>
    </xf>
    <xf numFmtId="2" fontId="76" fillId="0" borderId="15" xfId="0" applyNumberFormat="1" applyFont="1" applyFill="1" applyBorder="1" applyAlignment="1">
      <alignment horizontal="left" vertical="top" wrapText="1"/>
    </xf>
    <xf numFmtId="2" fontId="76" fillId="0" borderId="16" xfId="0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2" fontId="35" fillId="0" borderId="16" xfId="0" applyNumberFormat="1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23"/>
  <sheetViews>
    <sheetView tabSelected="1" workbookViewId="0" topLeftCell="A1">
      <selection activeCell="H9" sqref="H9:H11"/>
    </sheetView>
  </sheetViews>
  <sheetFormatPr defaultColWidth="9.140625" defaultRowHeight="15"/>
  <cols>
    <col min="1" max="1" width="37.140625" style="47" customWidth="1"/>
    <col min="2" max="2" width="11.8515625" style="47" customWidth="1"/>
    <col min="3" max="3" width="14.7109375" style="48" customWidth="1"/>
    <col min="4" max="4" width="14.28125" style="47" customWidth="1"/>
    <col min="5" max="5" width="13.421875" style="47" customWidth="1"/>
    <col min="6" max="6" width="17.28125" style="49" customWidth="1"/>
    <col min="7" max="7" width="14.28125" style="47" customWidth="1"/>
    <col min="8" max="8" width="18.28125" style="68" customWidth="1"/>
    <col min="9" max="9" width="25.140625" style="69" customWidth="1"/>
    <col min="10" max="17" width="9.00390625" style="6" hidden="1" customWidth="1"/>
    <col min="18" max="19" width="14.8515625" style="6" customWidth="1"/>
    <col min="20" max="20" width="14.8515625" style="0" customWidth="1"/>
    <col min="21" max="21" width="11.7109375" style="0" customWidth="1"/>
    <col min="22" max="22" width="14.421875" style="0" bestFit="1" customWidth="1"/>
    <col min="23" max="23" width="13.7109375" style="0" bestFit="1" customWidth="1"/>
    <col min="24" max="24" width="13.421875" style="0" bestFit="1" customWidth="1"/>
    <col min="25" max="25" width="12.57421875" style="0" bestFit="1" customWidth="1"/>
    <col min="26" max="26" width="9.57421875" style="0" bestFit="1" customWidth="1"/>
    <col min="27" max="27" width="10.57421875" style="0" bestFit="1" customWidth="1"/>
  </cols>
  <sheetData>
    <row r="1" spans="7:9" ht="15">
      <c r="G1" s="253" t="s">
        <v>148</v>
      </c>
      <c r="H1" s="254"/>
      <c r="I1" s="254"/>
    </row>
    <row r="2" spans="7:9" ht="49.5" customHeight="1">
      <c r="G2" s="255" t="s">
        <v>138</v>
      </c>
      <c r="H2" s="256"/>
      <c r="I2" s="256"/>
    </row>
    <row r="3" spans="7:9" ht="21" customHeight="1">
      <c r="G3" s="255" t="s">
        <v>150</v>
      </c>
      <c r="H3" s="256"/>
      <c r="I3" s="256"/>
    </row>
    <row r="4" spans="7:9" ht="15" hidden="1">
      <c r="G4" s="253"/>
      <c r="H4" s="253"/>
      <c r="I4" s="253"/>
    </row>
    <row r="5" spans="7:9" ht="27.75" customHeight="1" hidden="1">
      <c r="G5" s="318"/>
      <c r="H5" s="319"/>
      <c r="I5" s="319"/>
    </row>
    <row r="6" spans="7:9" ht="18" customHeight="1" hidden="1">
      <c r="G6" s="318"/>
      <c r="H6" s="319"/>
      <c r="I6" s="319"/>
    </row>
    <row r="7" spans="1:19" ht="18.75" customHeight="1" hidden="1">
      <c r="A7" s="311" t="s">
        <v>51</v>
      </c>
      <c r="B7" s="311"/>
      <c r="C7" s="311"/>
      <c r="D7" s="311"/>
      <c r="E7" s="311"/>
      <c r="F7" s="311"/>
      <c r="G7" s="311"/>
      <c r="H7" s="311"/>
      <c r="I7" s="311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41.25" customHeight="1">
      <c r="A8" s="314" t="s">
        <v>135</v>
      </c>
      <c r="B8" s="314"/>
      <c r="C8" s="314"/>
      <c r="D8" s="314"/>
      <c r="E8" s="314"/>
      <c r="F8" s="314"/>
      <c r="G8" s="314"/>
      <c r="H8" s="314"/>
      <c r="I8" s="314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24" customHeight="1">
      <c r="A9" s="297" t="s">
        <v>0</v>
      </c>
      <c r="B9" s="297" t="s">
        <v>42</v>
      </c>
      <c r="C9" s="313" t="s">
        <v>4</v>
      </c>
      <c r="D9" s="297" t="s">
        <v>41</v>
      </c>
      <c r="E9" s="297"/>
      <c r="F9" s="297"/>
      <c r="G9" s="297"/>
      <c r="H9" s="297" t="s">
        <v>1</v>
      </c>
      <c r="I9" s="297" t="s">
        <v>2</v>
      </c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4" customHeight="1">
      <c r="A10" s="297"/>
      <c r="B10" s="297"/>
      <c r="C10" s="313"/>
      <c r="D10" s="320" t="s">
        <v>40</v>
      </c>
      <c r="E10" s="297" t="s">
        <v>20</v>
      </c>
      <c r="F10" s="297"/>
      <c r="G10" s="297" t="s">
        <v>19</v>
      </c>
      <c r="H10" s="297"/>
      <c r="I10" s="297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60" customHeight="1">
      <c r="A11" s="297"/>
      <c r="B11" s="297"/>
      <c r="C11" s="313"/>
      <c r="D11" s="320"/>
      <c r="E11" s="50" t="s">
        <v>17</v>
      </c>
      <c r="F11" s="51" t="s">
        <v>18</v>
      </c>
      <c r="G11" s="297"/>
      <c r="H11" s="297"/>
      <c r="I11" s="297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75.75" customHeight="1">
      <c r="A12" s="52" t="s">
        <v>59</v>
      </c>
      <c r="B12" s="53"/>
      <c r="C12" s="54"/>
      <c r="D12" s="53"/>
      <c r="E12" s="53"/>
      <c r="F12" s="55"/>
      <c r="G12" s="53"/>
      <c r="H12" s="56"/>
      <c r="I12" s="53" t="s">
        <v>62</v>
      </c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20.25" customHeight="1">
      <c r="A13" s="312" t="s">
        <v>60</v>
      </c>
      <c r="B13" s="312"/>
      <c r="C13" s="312"/>
      <c r="D13" s="312"/>
      <c r="E13" s="312"/>
      <c r="F13" s="312"/>
      <c r="G13" s="312"/>
      <c r="H13" s="312"/>
      <c r="I13" s="57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20.25" customHeight="1">
      <c r="A14" s="312" t="s">
        <v>29</v>
      </c>
      <c r="B14" s="312"/>
      <c r="C14" s="312"/>
      <c r="D14" s="312"/>
      <c r="E14" s="312"/>
      <c r="F14" s="312"/>
      <c r="G14" s="312"/>
      <c r="H14" s="312"/>
      <c r="I14" s="57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5" ht="32.25" customHeight="1">
      <c r="A15" s="58" t="s">
        <v>8</v>
      </c>
      <c r="B15" s="53"/>
      <c r="C15" s="54"/>
      <c r="D15" s="53"/>
      <c r="E15" s="53"/>
      <c r="F15" s="55"/>
      <c r="G15" s="53"/>
      <c r="H15" s="56"/>
      <c r="I15" s="53"/>
      <c r="J15" s="3"/>
      <c r="K15" s="3"/>
      <c r="L15" s="3"/>
      <c r="M15" s="3"/>
      <c r="N15" s="3"/>
      <c r="O15" s="3"/>
      <c r="P15" s="3"/>
      <c r="Q15" s="3"/>
      <c r="R15" s="3"/>
      <c r="S15" s="3"/>
      <c r="T15" s="1"/>
      <c r="U15" s="1"/>
      <c r="V15" s="1"/>
      <c r="W15" s="1"/>
      <c r="X15" s="1"/>
      <c r="Y15" s="1"/>
    </row>
    <row r="16" spans="1:25" ht="18" customHeight="1">
      <c r="A16" s="293" t="s">
        <v>76</v>
      </c>
      <c r="B16" s="72">
        <v>2017</v>
      </c>
      <c r="C16" s="73">
        <f aca="true" t="shared" si="0" ref="C16:C23">F16+E16+D16</f>
        <v>2457.7336</v>
      </c>
      <c r="D16" s="73"/>
      <c r="E16" s="73"/>
      <c r="F16" s="82">
        <v>2457.7336</v>
      </c>
      <c r="G16" s="83"/>
      <c r="H16" s="224" t="s">
        <v>11</v>
      </c>
      <c r="I16" s="84"/>
      <c r="J16" s="3"/>
      <c r="K16" s="3"/>
      <c r="L16" s="3"/>
      <c r="M16" s="3"/>
      <c r="N16" s="3"/>
      <c r="O16" s="3"/>
      <c r="P16" s="3"/>
      <c r="Q16" s="3"/>
      <c r="R16" s="3"/>
      <c r="S16" s="3"/>
      <c r="T16" s="5"/>
      <c r="U16" s="1"/>
      <c r="V16" s="7"/>
      <c r="W16" s="7"/>
      <c r="X16" s="1"/>
      <c r="Y16" s="1"/>
    </row>
    <row r="17" spans="1:25" ht="16.5" customHeight="1">
      <c r="A17" s="294"/>
      <c r="B17" s="77">
        <v>2018</v>
      </c>
      <c r="C17" s="73">
        <f t="shared" si="0"/>
        <v>3002.25267</v>
      </c>
      <c r="D17" s="73"/>
      <c r="E17" s="73"/>
      <c r="F17" s="73">
        <v>3002.25267</v>
      </c>
      <c r="G17" s="83"/>
      <c r="H17" s="225"/>
      <c r="I17" s="84"/>
      <c r="J17" s="3"/>
      <c r="K17" s="3"/>
      <c r="L17" s="3"/>
      <c r="M17" s="3"/>
      <c r="N17" s="3"/>
      <c r="O17" s="3"/>
      <c r="P17" s="3"/>
      <c r="Q17" s="3"/>
      <c r="R17" s="3"/>
      <c r="S17" s="3"/>
      <c r="T17" s="7"/>
      <c r="U17" s="1"/>
      <c r="V17" s="15"/>
      <c r="W17" s="20"/>
      <c r="X17" s="1"/>
      <c r="Y17" s="1"/>
    </row>
    <row r="18" spans="1:25" ht="17.25" customHeight="1">
      <c r="A18" s="294"/>
      <c r="B18" s="72">
        <v>2019</v>
      </c>
      <c r="C18" s="73">
        <f t="shared" si="0"/>
        <v>1104.057</v>
      </c>
      <c r="D18" s="73"/>
      <c r="E18" s="73"/>
      <c r="F18" s="73">
        <v>1104.057</v>
      </c>
      <c r="G18" s="83"/>
      <c r="H18" s="225"/>
      <c r="I18" s="84"/>
      <c r="J18" s="3"/>
      <c r="K18" s="3"/>
      <c r="L18" s="3"/>
      <c r="M18" s="3"/>
      <c r="N18" s="3"/>
      <c r="O18" s="3"/>
      <c r="P18" s="3"/>
      <c r="Q18" s="3"/>
      <c r="R18" s="3"/>
      <c r="S18" s="3"/>
      <c r="T18" s="7"/>
      <c r="U18" s="7"/>
      <c r="V18" s="1"/>
      <c r="W18" s="15"/>
      <c r="X18" s="7"/>
      <c r="Y18" s="1"/>
    </row>
    <row r="19" spans="1:25" ht="15.75" customHeight="1">
      <c r="A19" s="234"/>
      <c r="B19" s="72" t="s">
        <v>73</v>
      </c>
      <c r="C19" s="73">
        <f t="shared" si="0"/>
        <v>0</v>
      </c>
      <c r="D19" s="73"/>
      <c r="E19" s="73"/>
      <c r="F19" s="73">
        <v>0</v>
      </c>
      <c r="G19" s="83"/>
      <c r="H19" s="226"/>
      <c r="I19" s="84"/>
      <c r="J19" s="3"/>
      <c r="K19" s="3"/>
      <c r="L19" s="3"/>
      <c r="M19" s="3"/>
      <c r="N19" s="3"/>
      <c r="O19" s="3"/>
      <c r="P19" s="3"/>
      <c r="Q19" s="3"/>
      <c r="R19" s="3"/>
      <c r="S19" s="3"/>
      <c r="T19" s="1"/>
      <c r="U19" s="1"/>
      <c r="V19" s="1"/>
      <c r="W19" s="1"/>
      <c r="X19" s="1"/>
      <c r="Y19" s="1"/>
    </row>
    <row r="20" spans="1:25" ht="15.75" customHeight="1">
      <c r="A20" s="234"/>
      <c r="B20" s="72" t="s">
        <v>77</v>
      </c>
      <c r="C20" s="73">
        <f t="shared" si="0"/>
        <v>0</v>
      </c>
      <c r="D20" s="73"/>
      <c r="E20" s="73"/>
      <c r="F20" s="73">
        <v>0</v>
      </c>
      <c r="G20" s="83"/>
      <c r="H20" s="226"/>
      <c r="I20" s="84"/>
      <c r="J20" s="3"/>
      <c r="K20" s="3"/>
      <c r="L20" s="3"/>
      <c r="M20" s="3"/>
      <c r="N20" s="3"/>
      <c r="O20" s="3"/>
      <c r="P20" s="3"/>
      <c r="Q20" s="3"/>
      <c r="R20" s="3"/>
      <c r="S20" s="3"/>
      <c r="T20" s="1"/>
      <c r="U20" s="1"/>
      <c r="V20" s="1"/>
      <c r="W20" s="1"/>
      <c r="X20" s="1"/>
      <c r="Y20" s="1"/>
    </row>
    <row r="21" spans="1:25" ht="18.75" customHeight="1">
      <c r="A21" s="230"/>
      <c r="B21" s="72" t="s">
        <v>104</v>
      </c>
      <c r="C21" s="73">
        <f t="shared" si="0"/>
        <v>0</v>
      </c>
      <c r="D21" s="73"/>
      <c r="E21" s="73"/>
      <c r="F21" s="73">
        <v>0</v>
      </c>
      <c r="G21" s="83"/>
      <c r="H21" s="227"/>
      <c r="I21" s="84"/>
      <c r="J21" s="3"/>
      <c r="K21" s="3"/>
      <c r="L21" s="3"/>
      <c r="M21" s="3"/>
      <c r="N21" s="3"/>
      <c r="O21" s="3"/>
      <c r="P21" s="3"/>
      <c r="Q21" s="3"/>
      <c r="R21" s="3"/>
      <c r="S21" s="3"/>
      <c r="T21" s="1"/>
      <c r="U21" s="1"/>
      <c r="V21" s="1"/>
      <c r="W21" s="1"/>
      <c r="X21" s="1"/>
      <c r="Y21" s="1"/>
    </row>
    <row r="22" spans="1:25" ht="15" customHeight="1">
      <c r="A22" s="230"/>
      <c r="B22" s="72" t="s">
        <v>112</v>
      </c>
      <c r="C22" s="73">
        <f t="shared" si="0"/>
        <v>0</v>
      </c>
      <c r="D22" s="73"/>
      <c r="E22" s="73"/>
      <c r="F22" s="73">
        <v>0</v>
      </c>
      <c r="G22" s="83"/>
      <c r="H22" s="227"/>
      <c r="I22" s="84"/>
      <c r="J22" s="3"/>
      <c r="K22" s="3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</row>
    <row r="23" spans="1:25" ht="15" customHeight="1">
      <c r="A23" s="295"/>
      <c r="B23" s="72" t="s">
        <v>132</v>
      </c>
      <c r="C23" s="73">
        <f t="shared" si="0"/>
        <v>0</v>
      </c>
      <c r="D23" s="73"/>
      <c r="E23" s="73"/>
      <c r="F23" s="73">
        <v>0</v>
      </c>
      <c r="G23" s="83"/>
      <c r="H23" s="296"/>
      <c r="I23" s="84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  <c r="Y23" s="1"/>
    </row>
    <row r="24" spans="1:22" s="1" customFormat="1" ht="16.5" customHeight="1">
      <c r="A24" s="281" t="s">
        <v>143</v>
      </c>
      <c r="B24" s="72">
        <v>2017</v>
      </c>
      <c r="C24" s="73">
        <f aca="true" t="shared" si="1" ref="C24:C31">D24+E24+F24+G24</f>
        <v>190.8516</v>
      </c>
      <c r="D24" s="73"/>
      <c r="E24" s="73"/>
      <c r="F24" s="73">
        <v>190.8516</v>
      </c>
      <c r="G24" s="84"/>
      <c r="H24" s="224" t="s">
        <v>11</v>
      </c>
      <c r="I24" s="84"/>
      <c r="J24" s="3"/>
      <c r="K24" s="3"/>
      <c r="L24" s="3"/>
      <c r="M24" s="3"/>
      <c r="N24" s="3"/>
      <c r="O24" s="3"/>
      <c r="P24" s="3"/>
      <c r="Q24" s="3"/>
      <c r="R24" s="3"/>
      <c r="S24" s="3"/>
      <c r="U24" s="7"/>
      <c r="V24" s="7"/>
    </row>
    <row r="25" spans="1:23" s="1" customFormat="1" ht="17.25" customHeight="1">
      <c r="A25" s="292"/>
      <c r="B25" s="77">
        <v>2018</v>
      </c>
      <c r="C25" s="73">
        <f t="shared" si="1"/>
        <v>179.9736</v>
      </c>
      <c r="D25" s="73"/>
      <c r="E25" s="73"/>
      <c r="F25" s="85">
        <v>179.9736</v>
      </c>
      <c r="G25" s="84"/>
      <c r="H25" s="225"/>
      <c r="I25" s="84"/>
      <c r="J25" s="3"/>
      <c r="K25" s="3"/>
      <c r="L25" s="3"/>
      <c r="M25" s="3"/>
      <c r="N25" s="3"/>
      <c r="O25" s="3"/>
      <c r="P25" s="3"/>
      <c r="Q25" s="3"/>
      <c r="R25" s="3"/>
      <c r="S25" s="3"/>
      <c r="U25" s="7"/>
      <c r="W25" s="7"/>
    </row>
    <row r="26" spans="1:25" s="1" customFormat="1" ht="16.5" customHeight="1">
      <c r="A26" s="292"/>
      <c r="B26" s="72">
        <v>2019</v>
      </c>
      <c r="C26" s="73">
        <f t="shared" si="1"/>
        <v>185.304</v>
      </c>
      <c r="D26" s="73"/>
      <c r="E26" s="73"/>
      <c r="F26" s="73">
        <v>185.304</v>
      </c>
      <c r="G26" s="84"/>
      <c r="H26" s="225"/>
      <c r="I26" s="84"/>
      <c r="J26" s="3"/>
      <c r="K26" s="3"/>
      <c r="L26" s="3"/>
      <c r="M26" s="3"/>
      <c r="N26" s="3"/>
      <c r="O26" s="3"/>
      <c r="P26" s="3"/>
      <c r="Q26" s="3"/>
      <c r="R26" s="3"/>
      <c r="S26" s="3"/>
      <c r="V26" s="7"/>
      <c r="W26" s="13"/>
      <c r="Y26" s="20"/>
    </row>
    <row r="27" spans="1:21" s="1" customFormat="1" ht="15.75" customHeight="1">
      <c r="A27" s="282"/>
      <c r="B27" s="72" t="s">
        <v>73</v>
      </c>
      <c r="C27" s="73">
        <f t="shared" si="1"/>
        <v>244.66667</v>
      </c>
      <c r="D27" s="73"/>
      <c r="E27" s="73"/>
      <c r="F27" s="73">
        <v>244.66667</v>
      </c>
      <c r="G27" s="84"/>
      <c r="H27" s="226"/>
      <c r="I27" s="84"/>
      <c r="J27" s="3"/>
      <c r="K27" s="3"/>
      <c r="L27" s="3"/>
      <c r="M27" s="3"/>
      <c r="N27" s="3"/>
      <c r="O27" s="3"/>
      <c r="P27" s="3"/>
      <c r="Q27" s="3"/>
      <c r="R27" s="3"/>
      <c r="S27" s="3"/>
      <c r="T27" s="7"/>
      <c r="U27" s="7"/>
    </row>
    <row r="28" spans="1:21" s="1" customFormat="1" ht="15.75" customHeight="1">
      <c r="A28" s="282"/>
      <c r="B28" s="72" t="s">
        <v>77</v>
      </c>
      <c r="C28" s="73">
        <f t="shared" si="1"/>
        <v>246.5896</v>
      </c>
      <c r="D28" s="73"/>
      <c r="E28" s="73"/>
      <c r="F28" s="73">
        <v>246.5896</v>
      </c>
      <c r="G28" s="84"/>
      <c r="H28" s="226"/>
      <c r="I28" s="84"/>
      <c r="J28" s="3"/>
      <c r="K28" s="3"/>
      <c r="L28" s="3"/>
      <c r="M28" s="3"/>
      <c r="N28" s="3"/>
      <c r="O28" s="3"/>
      <c r="P28" s="3"/>
      <c r="Q28" s="3"/>
      <c r="R28" s="46"/>
      <c r="S28" s="46"/>
      <c r="U28" s="7"/>
    </row>
    <row r="29" spans="1:19" s="1" customFormat="1" ht="16.5" customHeight="1">
      <c r="A29" s="283"/>
      <c r="B29" s="72" t="s">
        <v>104</v>
      </c>
      <c r="C29" s="73">
        <f t="shared" si="1"/>
        <v>220.3152</v>
      </c>
      <c r="D29" s="73"/>
      <c r="E29" s="73"/>
      <c r="F29" s="73">
        <v>220.3152</v>
      </c>
      <c r="G29" s="84"/>
      <c r="H29" s="227"/>
      <c r="I29" s="84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18" customHeight="1">
      <c r="A30" s="283"/>
      <c r="B30" s="72" t="s">
        <v>112</v>
      </c>
      <c r="C30" s="73">
        <f t="shared" si="1"/>
        <v>180</v>
      </c>
      <c r="D30" s="73"/>
      <c r="E30" s="73"/>
      <c r="F30" s="73">
        <v>180</v>
      </c>
      <c r="G30" s="84"/>
      <c r="H30" s="227"/>
      <c r="I30" s="84"/>
      <c r="J30" s="3"/>
      <c r="K30" s="3"/>
      <c r="L30" s="3"/>
      <c r="M30" s="3"/>
      <c r="N30" s="3"/>
      <c r="O30" s="3"/>
      <c r="P30" s="3"/>
      <c r="Q30" s="3"/>
      <c r="R30" s="3"/>
      <c r="S30" s="46"/>
    </row>
    <row r="31" spans="1:19" s="1" customFormat="1" ht="18" customHeight="1">
      <c r="A31" s="284"/>
      <c r="B31" s="72" t="s">
        <v>132</v>
      </c>
      <c r="C31" s="73">
        <f t="shared" si="1"/>
        <v>180</v>
      </c>
      <c r="D31" s="73"/>
      <c r="E31" s="73"/>
      <c r="F31" s="73">
        <v>180</v>
      </c>
      <c r="G31" s="84"/>
      <c r="H31" s="228"/>
      <c r="I31" s="84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2" s="1" customFormat="1" ht="15.75" customHeight="1">
      <c r="A32" s="293" t="s">
        <v>103</v>
      </c>
      <c r="B32" s="72">
        <v>2017</v>
      </c>
      <c r="C32" s="73">
        <f aca="true" t="shared" si="2" ref="C32:C47">F32+E32+D32</f>
        <v>0</v>
      </c>
      <c r="D32" s="73"/>
      <c r="E32" s="73"/>
      <c r="F32" s="73">
        <v>0</v>
      </c>
      <c r="G32" s="84"/>
      <c r="H32" s="224" t="s">
        <v>11</v>
      </c>
      <c r="I32" s="84"/>
      <c r="J32" s="3"/>
      <c r="K32" s="3"/>
      <c r="L32" s="3"/>
      <c r="M32" s="3"/>
      <c r="N32" s="3"/>
      <c r="O32" s="3"/>
      <c r="P32" s="3"/>
      <c r="Q32" s="3"/>
      <c r="R32" s="3"/>
      <c r="S32" s="3"/>
      <c r="V32" s="7"/>
    </row>
    <row r="33" spans="1:23" s="1" customFormat="1" ht="18" customHeight="1">
      <c r="A33" s="234"/>
      <c r="B33" s="77">
        <v>2018</v>
      </c>
      <c r="C33" s="73">
        <f t="shared" si="2"/>
        <v>199.984</v>
      </c>
      <c r="D33" s="73"/>
      <c r="E33" s="73"/>
      <c r="F33" s="73">
        <v>199.984</v>
      </c>
      <c r="G33" s="84"/>
      <c r="H33" s="225"/>
      <c r="I33" s="84"/>
      <c r="J33" s="3"/>
      <c r="K33" s="3"/>
      <c r="L33" s="3"/>
      <c r="M33" s="3"/>
      <c r="N33" s="3"/>
      <c r="O33" s="3"/>
      <c r="P33" s="3"/>
      <c r="Q33" s="3"/>
      <c r="R33" s="3"/>
      <c r="S33" s="3"/>
      <c r="V33" s="20"/>
      <c r="W33" s="7"/>
    </row>
    <row r="34" spans="1:25" s="1" customFormat="1" ht="15" customHeight="1">
      <c r="A34" s="234"/>
      <c r="B34" s="72">
        <v>2019</v>
      </c>
      <c r="C34" s="73">
        <f t="shared" si="2"/>
        <v>3727.56309</v>
      </c>
      <c r="D34" s="73"/>
      <c r="E34" s="73"/>
      <c r="F34" s="73">
        <v>3727.56309</v>
      </c>
      <c r="G34" s="84"/>
      <c r="H34" s="225"/>
      <c r="I34" s="84"/>
      <c r="J34" s="3"/>
      <c r="K34" s="3"/>
      <c r="L34" s="3"/>
      <c r="M34" s="3"/>
      <c r="N34" s="3"/>
      <c r="O34" s="3"/>
      <c r="P34" s="3"/>
      <c r="Q34" s="3"/>
      <c r="R34" s="3"/>
      <c r="S34" s="3"/>
      <c r="U34" s="37"/>
      <c r="V34" s="7"/>
      <c r="Y34" s="20"/>
    </row>
    <row r="35" spans="1:22" s="1" customFormat="1" ht="18" customHeight="1">
      <c r="A35" s="234"/>
      <c r="B35" s="72" t="s">
        <v>73</v>
      </c>
      <c r="C35" s="73">
        <f t="shared" si="2"/>
        <v>709.6874</v>
      </c>
      <c r="D35" s="73"/>
      <c r="E35" s="73"/>
      <c r="F35" s="73">
        <v>709.6874</v>
      </c>
      <c r="G35" s="84"/>
      <c r="H35" s="226"/>
      <c r="I35" s="84"/>
      <c r="J35" s="3"/>
      <c r="K35" s="3"/>
      <c r="L35" s="3"/>
      <c r="M35" s="3"/>
      <c r="N35" s="3"/>
      <c r="O35" s="3"/>
      <c r="P35" s="3"/>
      <c r="Q35" s="3"/>
      <c r="R35" s="46"/>
      <c r="S35" s="46"/>
      <c r="T35" s="7"/>
      <c r="U35" s="4"/>
      <c r="V35" s="7"/>
    </row>
    <row r="36" spans="1:22" s="1" customFormat="1" ht="18" customHeight="1">
      <c r="A36" s="234"/>
      <c r="B36" s="72" t="s">
        <v>77</v>
      </c>
      <c r="C36" s="73">
        <f t="shared" si="2"/>
        <v>632.45769</v>
      </c>
      <c r="D36" s="73"/>
      <c r="E36" s="73"/>
      <c r="F36" s="73">
        <v>632.45769</v>
      </c>
      <c r="G36" s="84"/>
      <c r="H36" s="226"/>
      <c r="I36" s="84"/>
      <c r="J36" s="3"/>
      <c r="K36" s="3"/>
      <c r="L36" s="3"/>
      <c r="M36" s="3"/>
      <c r="N36" s="3"/>
      <c r="O36" s="3"/>
      <c r="P36" s="3"/>
      <c r="Q36" s="3"/>
      <c r="R36" s="3"/>
      <c r="S36" s="46"/>
      <c r="T36" s="7"/>
      <c r="U36" s="7"/>
      <c r="V36" s="20"/>
    </row>
    <row r="37" spans="1:23" s="1" customFormat="1" ht="18" customHeight="1">
      <c r="A37" s="230"/>
      <c r="B37" s="72" t="s">
        <v>104</v>
      </c>
      <c r="C37" s="73">
        <f t="shared" si="2"/>
        <v>26.383</v>
      </c>
      <c r="D37" s="73"/>
      <c r="E37" s="73"/>
      <c r="F37" s="73">
        <v>26.383</v>
      </c>
      <c r="G37" s="84"/>
      <c r="H37" s="227"/>
      <c r="I37" s="84"/>
      <c r="J37" s="3"/>
      <c r="K37" s="3"/>
      <c r="L37" s="3"/>
      <c r="M37" s="3"/>
      <c r="N37" s="3"/>
      <c r="O37" s="3"/>
      <c r="P37" s="3"/>
      <c r="Q37" s="3"/>
      <c r="R37" s="46"/>
      <c r="S37" s="3"/>
      <c r="V37" s="7"/>
      <c r="W37" s="7"/>
    </row>
    <row r="38" spans="1:23" s="1" customFormat="1" ht="18" customHeight="1">
      <c r="A38" s="230"/>
      <c r="B38" s="72" t="s">
        <v>112</v>
      </c>
      <c r="C38" s="73">
        <f t="shared" si="2"/>
        <v>0</v>
      </c>
      <c r="D38" s="73"/>
      <c r="E38" s="73"/>
      <c r="F38" s="73">
        <v>0</v>
      </c>
      <c r="G38" s="84"/>
      <c r="H38" s="227"/>
      <c r="I38" s="84"/>
      <c r="J38" s="3"/>
      <c r="K38" s="3"/>
      <c r="L38" s="3"/>
      <c r="M38" s="3"/>
      <c r="N38" s="3"/>
      <c r="O38" s="3"/>
      <c r="P38" s="3"/>
      <c r="Q38" s="3"/>
      <c r="R38" s="46"/>
      <c r="S38" s="3"/>
      <c r="V38" s="7"/>
      <c r="W38" s="7"/>
    </row>
    <row r="39" spans="1:23" s="1" customFormat="1" ht="18" customHeight="1">
      <c r="A39" s="231"/>
      <c r="B39" s="72" t="s">
        <v>132</v>
      </c>
      <c r="C39" s="73">
        <f t="shared" si="2"/>
        <v>0</v>
      </c>
      <c r="D39" s="73"/>
      <c r="E39" s="73"/>
      <c r="F39" s="73">
        <v>0</v>
      </c>
      <c r="G39" s="84"/>
      <c r="H39" s="228"/>
      <c r="I39" s="84"/>
      <c r="J39" s="3"/>
      <c r="K39" s="3"/>
      <c r="L39" s="3"/>
      <c r="M39" s="3"/>
      <c r="N39" s="3"/>
      <c r="O39" s="3"/>
      <c r="P39" s="3"/>
      <c r="Q39" s="3"/>
      <c r="R39" s="46"/>
      <c r="S39" s="3"/>
      <c r="V39" s="7"/>
      <c r="W39" s="7"/>
    </row>
    <row r="40" spans="1:23" s="1" customFormat="1" ht="16.5" customHeight="1">
      <c r="A40" s="229" t="s">
        <v>144</v>
      </c>
      <c r="B40" s="72">
        <v>2017</v>
      </c>
      <c r="C40" s="73">
        <f t="shared" si="2"/>
        <v>0</v>
      </c>
      <c r="D40" s="73"/>
      <c r="E40" s="73"/>
      <c r="F40" s="73">
        <v>0</v>
      </c>
      <c r="G40" s="84"/>
      <c r="H40" s="224" t="s">
        <v>11</v>
      </c>
      <c r="I40" s="84"/>
      <c r="J40" s="3"/>
      <c r="K40" s="3"/>
      <c r="L40" s="3"/>
      <c r="M40" s="3"/>
      <c r="N40" s="3"/>
      <c r="O40" s="3"/>
      <c r="P40" s="3"/>
      <c r="Q40" s="3"/>
      <c r="R40" s="3"/>
      <c r="S40" s="3"/>
      <c r="V40" s="20"/>
      <c r="W40" s="20"/>
    </row>
    <row r="41" spans="1:23" s="1" customFormat="1" ht="15" customHeight="1">
      <c r="A41" s="230"/>
      <c r="B41" s="77">
        <v>2018</v>
      </c>
      <c r="C41" s="73">
        <f t="shared" si="2"/>
        <v>0</v>
      </c>
      <c r="D41" s="73"/>
      <c r="E41" s="73"/>
      <c r="F41" s="73">
        <v>0</v>
      </c>
      <c r="G41" s="84"/>
      <c r="H41" s="225"/>
      <c r="I41" s="84"/>
      <c r="J41" s="3"/>
      <c r="K41" s="3"/>
      <c r="L41" s="3"/>
      <c r="M41" s="3"/>
      <c r="N41" s="3"/>
      <c r="O41" s="3"/>
      <c r="P41" s="3"/>
      <c r="Q41" s="3"/>
      <c r="R41" s="3"/>
      <c r="S41" s="3"/>
      <c r="V41" s="7"/>
      <c r="W41" s="7"/>
    </row>
    <row r="42" spans="1:23" s="1" customFormat="1" ht="16.5" customHeight="1">
      <c r="A42" s="230"/>
      <c r="B42" s="72">
        <v>2019</v>
      </c>
      <c r="C42" s="73">
        <f t="shared" si="2"/>
        <v>0</v>
      </c>
      <c r="D42" s="73"/>
      <c r="E42" s="73"/>
      <c r="F42" s="73">
        <v>0</v>
      </c>
      <c r="G42" s="84"/>
      <c r="H42" s="225"/>
      <c r="I42" s="84"/>
      <c r="J42" s="3"/>
      <c r="K42" s="3"/>
      <c r="L42" s="3"/>
      <c r="M42" s="3"/>
      <c r="N42" s="3"/>
      <c r="O42" s="3"/>
      <c r="P42" s="3"/>
      <c r="Q42" s="3"/>
      <c r="R42" s="3"/>
      <c r="S42" s="3"/>
      <c r="V42" s="7"/>
      <c r="W42" s="7"/>
    </row>
    <row r="43" spans="1:23" s="1" customFormat="1" ht="18" customHeight="1">
      <c r="A43" s="230"/>
      <c r="B43" s="72" t="s">
        <v>73</v>
      </c>
      <c r="C43" s="73">
        <f t="shared" si="2"/>
        <v>62.13333</v>
      </c>
      <c r="D43" s="73"/>
      <c r="E43" s="73"/>
      <c r="F43" s="73">
        <v>62.13333</v>
      </c>
      <c r="G43" s="84"/>
      <c r="H43" s="226"/>
      <c r="I43" s="84"/>
      <c r="J43" s="3"/>
      <c r="K43" s="3"/>
      <c r="L43" s="3"/>
      <c r="M43" s="3"/>
      <c r="N43" s="3"/>
      <c r="O43" s="3"/>
      <c r="P43" s="3"/>
      <c r="Q43" s="3"/>
      <c r="R43" s="3"/>
      <c r="S43" s="46"/>
      <c r="V43" s="7"/>
      <c r="W43" s="7"/>
    </row>
    <row r="44" spans="1:23" s="1" customFormat="1" ht="18" customHeight="1">
      <c r="A44" s="230"/>
      <c r="B44" s="72" t="s">
        <v>77</v>
      </c>
      <c r="C44" s="73">
        <f t="shared" si="2"/>
        <v>80.4</v>
      </c>
      <c r="D44" s="73"/>
      <c r="E44" s="73"/>
      <c r="F44" s="73">
        <v>80.4</v>
      </c>
      <c r="G44" s="84"/>
      <c r="H44" s="226"/>
      <c r="I44" s="84"/>
      <c r="J44" s="3"/>
      <c r="K44" s="3"/>
      <c r="L44" s="3"/>
      <c r="M44" s="3"/>
      <c r="N44" s="3"/>
      <c r="O44" s="3"/>
      <c r="P44" s="3"/>
      <c r="Q44" s="3"/>
      <c r="R44" s="3"/>
      <c r="S44" s="46"/>
      <c r="T44" s="7"/>
      <c r="V44" s="7"/>
      <c r="W44" s="7"/>
    </row>
    <row r="45" spans="1:24" s="1" customFormat="1" ht="18" customHeight="1">
      <c r="A45" s="230"/>
      <c r="B45" s="72" t="s">
        <v>104</v>
      </c>
      <c r="C45" s="73">
        <f t="shared" si="2"/>
        <v>167.88</v>
      </c>
      <c r="D45" s="73"/>
      <c r="E45" s="73"/>
      <c r="F45" s="73">
        <v>167.88</v>
      </c>
      <c r="G45" s="84"/>
      <c r="H45" s="227"/>
      <c r="I45" s="84"/>
      <c r="J45" s="3"/>
      <c r="K45" s="3"/>
      <c r="L45" s="3"/>
      <c r="M45" s="3"/>
      <c r="N45" s="3"/>
      <c r="O45" s="3"/>
      <c r="P45" s="3"/>
      <c r="Q45" s="3"/>
      <c r="R45" s="46"/>
      <c r="S45" s="3"/>
      <c r="V45" s="7"/>
      <c r="W45" s="7"/>
      <c r="X45" s="7"/>
    </row>
    <row r="46" spans="1:23" s="1" customFormat="1" ht="18" customHeight="1">
      <c r="A46" s="230"/>
      <c r="B46" s="72" t="s">
        <v>112</v>
      </c>
      <c r="C46" s="73">
        <f t="shared" si="2"/>
        <v>0</v>
      </c>
      <c r="D46" s="73"/>
      <c r="E46" s="73"/>
      <c r="F46" s="73">
        <v>0</v>
      </c>
      <c r="G46" s="84"/>
      <c r="H46" s="227"/>
      <c r="I46" s="84"/>
      <c r="J46" s="3"/>
      <c r="K46" s="3"/>
      <c r="L46" s="3"/>
      <c r="M46" s="3"/>
      <c r="N46" s="3"/>
      <c r="O46" s="3"/>
      <c r="P46" s="3"/>
      <c r="Q46" s="3"/>
      <c r="R46" s="46"/>
      <c r="S46" s="3"/>
      <c r="T46" s="7"/>
      <c r="V46" s="7"/>
      <c r="W46" s="7"/>
    </row>
    <row r="47" spans="1:23" s="1" customFormat="1" ht="18" customHeight="1">
      <c r="A47" s="231"/>
      <c r="B47" s="72" t="s">
        <v>132</v>
      </c>
      <c r="C47" s="73">
        <f t="shared" si="2"/>
        <v>0</v>
      </c>
      <c r="D47" s="73"/>
      <c r="E47" s="73"/>
      <c r="F47" s="73">
        <v>0</v>
      </c>
      <c r="G47" s="84"/>
      <c r="H47" s="228"/>
      <c r="I47" s="84"/>
      <c r="J47" s="3"/>
      <c r="K47" s="3"/>
      <c r="L47" s="3"/>
      <c r="M47" s="3"/>
      <c r="N47" s="3"/>
      <c r="O47" s="3"/>
      <c r="P47" s="3"/>
      <c r="Q47" s="3"/>
      <c r="R47" s="46"/>
      <c r="S47" s="3"/>
      <c r="T47" s="7"/>
      <c r="W47" s="7"/>
    </row>
    <row r="48" spans="1:22" s="1" customFormat="1" ht="18" customHeight="1">
      <c r="A48" s="281" t="s">
        <v>110</v>
      </c>
      <c r="B48" s="72">
        <v>2017</v>
      </c>
      <c r="C48" s="73">
        <f aca="true" t="shared" si="3" ref="C48:C71">F48+E48+D48</f>
        <v>192</v>
      </c>
      <c r="D48" s="73"/>
      <c r="E48" s="73"/>
      <c r="F48" s="73">
        <v>192</v>
      </c>
      <c r="G48" s="84"/>
      <c r="H48" s="224" t="s">
        <v>11</v>
      </c>
      <c r="I48" s="84"/>
      <c r="J48" s="3"/>
      <c r="K48" s="3"/>
      <c r="L48" s="3"/>
      <c r="M48" s="3"/>
      <c r="N48" s="3"/>
      <c r="O48" s="3"/>
      <c r="P48" s="3"/>
      <c r="Q48" s="3"/>
      <c r="R48" s="3"/>
      <c r="S48" s="3"/>
      <c r="V48" s="221"/>
    </row>
    <row r="49" spans="1:22" s="1" customFormat="1" ht="18" customHeight="1">
      <c r="A49" s="292"/>
      <c r="B49" s="72">
        <v>2018</v>
      </c>
      <c r="C49" s="73">
        <f t="shared" si="3"/>
        <v>240</v>
      </c>
      <c r="D49" s="73"/>
      <c r="E49" s="73"/>
      <c r="F49" s="73">
        <v>240</v>
      </c>
      <c r="G49" s="84"/>
      <c r="H49" s="225"/>
      <c r="I49" s="84"/>
      <c r="J49" s="3"/>
      <c r="K49" s="3"/>
      <c r="L49" s="3"/>
      <c r="M49" s="3"/>
      <c r="N49" s="3"/>
      <c r="O49" s="3"/>
      <c r="P49" s="3"/>
      <c r="Q49" s="3"/>
      <c r="R49" s="3"/>
      <c r="S49" s="3"/>
      <c r="V49" s="7"/>
    </row>
    <row r="50" spans="1:23" s="1" customFormat="1" ht="18" customHeight="1">
      <c r="A50" s="292"/>
      <c r="B50" s="72">
        <v>2019</v>
      </c>
      <c r="C50" s="73">
        <f t="shared" si="3"/>
        <v>120</v>
      </c>
      <c r="D50" s="73"/>
      <c r="E50" s="73"/>
      <c r="F50" s="73">
        <v>120</v>
      </c>
      <c r="G50" s="84"/>
      <c r="H50" s="225"/>
      <c r="I50" s="84"/>
      <c r="J50" s="3"/>
      <c r="K50" s="3"/>
      <c r="L50" s="3"/>
      <c r="M50" s="3"/>
      <c r="N50" s="3"/>
      <c r="O50" s="3"/>
      <c r="P50" s="3"/>
      <c r="Q50" s="3"/>
      <c r="R50" s="3"/>
      <c r="S50" s="3"/>
      <c r="U50" s="7"/>
      <c r="W50" s="15"/>
    </row>
    <row r="51" spans="1:19" s="1" customFormat="1" ht="18" customHeight="1">
      <c r="A51" s="282"/>
      <c r="B51" s="72" t="s">
        <v>73</v>
      </c>
      <c r="C51" s="73">
        <f t="shared" si="3"/>
        <v>0</v>
      </c>
      <c r="D51" s="73"/>
      <c r="E51" s="73"/>
      <c r="F51" s="73">
        <v>0</v>
      </c>
      <c r="G51" s="84"/>
      <c r="H51" s="226"/>
      <c r="I51" s="84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s="1" customFormat="1" ht="16.5" customHeight="1">
      <c r="A52" s="282"/>
      <c r="B52" s="72" t="s">
        <v>77</v>
      </c>
      <c r="C52" s="73">
        <f>F52+E52+D52</f>
        <v>0</v>
      </c>
      <c r="D52" s="73"/>
      <c r="E52" s="73"/>
      <c r="F52" s="73">
        <v>0</v>
      </c>
      <c r="G52" s="84"/>
      <c r="H52" s="226"/>
      <c r="I52" s="84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s="1" customFormat="1" ht="18" customHeight="1">
      <c r="A53" s="283"/>
      <c r="B53" s="72" t="s">
        <v>104</v>
      </c>
      <c r="C53" s="73">
        <f t="shared" si="3"/>
        <v>0</v>
      </c>
      <c r="D53" s="73"/>
      <c r="E53" s="73"/>
      <c r="F53" s="73">
        <v>0</v>
      </c>
      <c r="G53" s="84"/>
      <c r="H53" s="227"/>
      <c r="I53" s="84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s="1" customFormat="1" ht="16.5" customHeight="1">
      <c r="A54" s="283"/>
      <c r="B54" s="72" t="s">
        <v>112</v>
      </c>
      <c r="C54" s="73">
        <f t="shared" si="3"/>
        <v>0</v>
      </c>
      <c r="D54" s="73"/>
      <c r="E54" s="73"/>
      <c r="F54" s="73">
        <v>0</v>
      </c>
      <c r="G54" s="84"/>
      <c r="H54" s="227"/>
      <c r="I54" s="84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s="1" customFormat="1" ht="16.5" customHeight="1">
      <c r="A55" s="284"/>
      <c r="B55" s="72" t="s">
        <v>132</v>
      </c>
      <c r="C55" s="73">
        <f t="shared" si="3"/>
        <v>0</v>
      </c>
      <c r="D55" s="73"/>
      <c r="E55" s="73"/>
      <c r="F55" s="73">
        <v>0</v>
      </c>
      <c r="G55" s="84"/>
      <c r="H55" s="228"/>
      <c r="I55" s="84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s="1" customFormat="1" ht="18" customHeight="1">
      <c r="A56" s="281" t="s">
        <v>111</v>
      </c>
      <c r="B56" s="72">
        <v>2017</v>
      </c>
      <c r="C56" s="73">
        <f t="shared" si="3"/>
        <v>2285.7899</v>
      </c>
      <c r="D56" s="73"/>
      <c r="E56" s="73"/>
      <c r="F56" s="86">
        <v>2285.7899</v>
      </c>
      <c r="G56" s="84"/>
      <c r="H56" s="224" t="s">
        <v>11</v>
      </c>
      <c r="I56" s="84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23" s="1" customFormat="1" ht="18" customHeight="1">
      <c r="A57" s="292"/>
      <c r="B57" s="72">
        <v>2018</v>
      </c>
      <c r="C57" s="73">
        <f t="shared" si="3"/>
        <v>2315.915</v>
      </c>
      <c r="D57" s="73"/>
      <c r="E57" s="73"/>
      <c r="F57" s="16">
        <v>2315.915</v>
      </c>
      <c r="G57" s="84"/>
      <c r="H57" s="225"/>
      <c r="I57" s="84"/>
      <c r="J57" s="3"/>
      <c r="K57" s="3"/>
      <c r="L57" s="3"/>
      <c r="M57" s="3"/>
      <c r="N57" s="3"/>
      <c r="O57" s="3"/>
      <c r="P57" s="3"/>
      <c r="Q57" s="3"/>
      <c r="R57" s="3"/>
      <c r="S57" s="3"/>
      <c r="W57" s="7"/>
    </row>
    <row r="58" spans="1:25" s="1" customFormat="1" ht="18" customHeight="1">
      <c r="A58" s="292"/>
      <c r="B58" s="72">
        <v>2019</v>
      </c>
      <c r="C58" s="73">
        <f t="shared" si="3"/>
        <v>2087.59255</v>
      </c>
      <c r="D58" s="73"/>
      <c r="E58" s="73"/>
      <c r="F58" s="16">
        <v>2087.59255</v>
      </c>
      <c r="G58" s="84"/>
      <c r="H58" s="225"/>
      <c r="I58" s="84"/>
      <c r="J58" s="3"/>
      <c r="K58" s="3"/>
      <c r="L58" s="3"/>
      <c r="M58" s="3"/>
      <c r="N58" s="3"/>
      <c r="O58" s="3"/>
      <c r="P58" s="3"/>
      <c r="Q58" s="3"/>
      <c r="R58" s="3"/>
      <c r="S58" s="3"/>
      <c r="V58" s="7"/>
      <c r="Y58" s="20"/>
    </row>
    <row r="59" spans="1:19" s="1" customFormat="1" ht="18" customHeight="1">
      <c r="A59" s="282"/>
      <c r="B59" s="72" t="s">
        <v>73</v>
      </c>
      <c r="C59" s="73">
        <f t="shared" si="3"/>
        <v>2070.28388</v>
      </c>
      <c r="D59" s="73"/>
      <c r="E59" s="73"/>
      <c r="F59" s="16">
        <v>2070.28388</v>
      </c>
      <c r="G59" s="84"/>
      <c r="H59" s="226"/>
      <c r="I59" s="84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s="1" customFormat="1" ht="18" customHeight="1">
      <c r="A60" s="282"/>
      <c r="B60" s="72" t="s">
        <v>77</v>
      </c>
      <c r="C60" s="73">
        <f>F60+E60+D60</f>
        <v>2239.73866</v>
      </c>
      <c r="D60" s="73"/>
      <c r="E60" s="73"/>
      <c r="F60" s="16">
        <v>2239.73866</v>
      </c>
      <c r="G60" s="84"/>
      <c r="H60" s="226"/>
      <c r="I60" s="84"/>
      <c r="J60" s="3"/>
      <c r="K60" s="3"/>
      <c r="L60" s="3"/>
      <c r="M60" s="3"/>
      <c r="N60" s="3"/>
      <c r="O60" s="3"/>
      <c r="P60" s="3"/>
      <c r="Q60" s="3"/>
      <c r="R60" s="71"/>
      <c r="S60" s="46"/>
    </row>
    <row r="61" spans="1:20" s="1" customFormat="1" ht="18" customHeight="1">
      <c r="A61" s="283"/>
      <c r="B61" s="72" t="s">
        <v>104</v>
      </c>
      <c r="C61" s="73">
        <f t="shared" si="3"/>
        <v>2290.024</v>
      </c>
      <c r="D61" s="73"/>
      <c r="E61" s="73"/>
      <c r="F61" s="16">
        <v>2290.024</v>
      </c>
      <c r="G61" s="84"/>
      <c r="H61" s="227"/>
      <c r="I61" s="84"/>
      <c r="J61" s="3"/>
      <c r="K61" s="3"/>
      <c r="L61" s="3"/>
      <c r="M61" s="3"/>
      <c r="N61" s="3"/>
      <c r="O61" s="3"/>
      <c r="P61" s="3"/>
      <c r="Q61" s="3"/>
      <c r="R61" s="3"/>
      <c r="S61" s="3"/>
      <c r="T61" s="11"/>
    </row>
    <row r="62" spans="1:19" s="1" customFormat="1" ht="18" customHeight="1">
      <c r="A62" s="283"/>
      <c r="B62" s="72" t="s">
        <v>112</v>
      </c>
      <c r="C62" s="73">
        <f t="shared" si="3"/>
        <v>0</v>
      </c>
      <c r="D62" s="73"/>
      <c r="E62" s="73"/>
      <c r="F62" s="16">
        <v>0</v>
      </c>
      <c r="G62" s="84"/>
      <c r="H62" s="227"/>
      <c r="I62" s="84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s="1" customFormat="1" ht="18" customHeight="1">
      <c r="A63" s="284"/>
      <c r="B63" s="72" t="s">
        <v>132</v>
      </c>
      <c r="C63" s="73">
        <f t="shared" si="3"/>
        <v>0</v>
      </c>
      <c r="D63" s="73"/>
      <c r="E63" s="73"/>
      <c r="F63" s="16">
        <v>0</v>
      </c>
      <c r="G63" s="84"/>
      <c r="H63" s="228"/>
      <c r="I63" s="84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s="1" customFormat="1" ht="18" customHeight="1">
      <c r="A64" s="293" t="s">
        <v>137</v>
      </c>
      <c r="B64" s="72">
        <v>2017</v>
      </c>
      <c r="C64" s="73">
        <f t="shared" si="3"/>
        <v>0</v>
      </c>
      <c r="D64" s="73"/>
      <c r="E64" s="73"/>
      <c r="F64" s="16">
        <v>0</v>
      </c>
      <c r="G64" s="84"/>
      <c r="H64" s="224" t="s">
        <v>11</v>
      </c>
      <c r="I64" s="84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22" s="1" customFormat="1" ht="18" customHeight="1">
      <c r="A65" s="234"/>
      <c r="B65" s="72">
        <v>2018</v>
      </c>
      <c r="C65" s="73">
        <f t="shared" si="3"/>
        <v>412.863</v>
      </c>
      <c r="D65" s="73"/>
      <c r="E65" s="73"/>
      <c r="F65" s="16">
        <v>412.863</v>
      </c>
      <c r="G65" s="84"/>
      <c r="H65" s="225"/>
      <c r="I65" s="84"/>
      <c r="J65" s="3"/>
      <c r="K65" s="3"/>
      <c r="L65" s="3"/>
      <c r="M65" s="3"/>
      <c r="N65" s="3"/>
      <c r="O65" s="3"/>
      <c r="P65" s="3"/>
      <c r="Q65" s="3"/>
      <c r="R65" s="3"/>
      <c r="S65" s="3"/>
      <c r="V65" s="7"/>
    </row>
    <row r="66" spans="1:19" s="1" customFormat="1" ht="18" customHeight="1">
      <c r="A66" s="234"/>
      <c r="B66" s="72">
        <v>2019</v>
      </c>
      <c r="C66" s="73">
        <f t="shared" si="3"/>
        <v>31.612</v>
      </c>
      <c r="D66" s="73"/>
      <c r="E66" s="73"/>
      <c r="F66" s="16">
        <v>31.612</v>
      </c>
      <c r="G66" s="84"/>
      <c r="H66" s="225"/>
      <c r="I66" s="84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1" customFormat="1" ht="18" customHeight="1">
      <c r="A67" s="234"/>
      <c r="B67" s="72" t="s">
        <v>73</v>
      </c>
      <c r="C67" s="73">
        <f t="shared" si="3"/>
        <v>0</v>
      </c>
      <c r="D67" s="73"/>
      <c r="E67" s="73"/>
      <c r="F67" s="16">
        <v>0</v>
      </c>
      <c r="G67" s="84"/>
      <c r="H67" s="226"/>
      <c r="I67" s="84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1" customFormat="1" ht="18" customHeight="1">
      <c r="A68" s="234"/>
      <c r="B68" s="72" t="s">
        <v>77</v>
      </c>
      <c r="C68" s="73">
        <f>F68+E68+D68</f>
        <v>95.029</v>
      </c>
      <c r="D68" s="73"/>
      <c r="E68" s="73"/>
      <c r="F68" s="16">
        <v>95.029</v>
      </c>
      <c r="G68" s="84"/>
      <c r="H68" s="226"/>
      <c r="I68" s="84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1" customFormat="1" ht="18" customHeight="1">
      <c r="A69" s="230"/>
      <c r="B69" s="72" t="s">
        <v>104</v>
      </c>
      <c r="C69" s="73">
        <f t="shared" si="3"/>
        <v>0</v>
      </c>
      <c r="D69" s="73"/>
      <c r="E69" s="73"/>
      <c r="F69" s="16">
        <v>0</v>
      </c>
      <c r="G69" s="84"/>
      <c r="H69" s="227"/>
      <c r="I69" s="84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s="1" customFormat="1" ht="18" customHeight="1">
      <c r="A70" s="230"/>
      <c r="B70" s="72" t="s">
        <v>112</v>
      </c>
      <c r="C70" s="73">
        <f t="shared" si="3"/>
        <v>0</v>
      </c>
      <c r="D70" s="73"/>
      <c r="E70" s="73"/>
      <c r="F70" s="16">
        <v>0</v>
      </c>
      <c r="G70" s="84"/>
      <c r="H70" s="227"/>
      <c r="I70" s="84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s="1" customFormat="1" ht="18" customHeight="1">
      <c r="A71" s="231"/>
      <c r="B71" s="72" t="s">
        <v>132</v>
      </c>
      <c r="C71" s="73">
        <f t="shared" si="3"/>
        <v>0</v>
      </c>
      <c r="D71" s="73"/>
      <c r="E71" s="73"/>
      <c r="F71" s="16">
        <v>0</v>
      </c>
      <c r="G71" s="84"/>
      <c r="H71" s="228"/>
      <c r="I71" s="84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23" s="1" customFormat="1" ht="15.75" customHeight="1">
      <c r="A72" s="327" t="s">
        <v>123</v>
      </c>
      <c r="B72" s="72">
        <v>2017</v>
      </c>
      <c r="C72" s="73">
        <f aca="true" t="shared" si="4" ref="C72:C87">D72+E72+F72+G72</f>
        <v>0</v>
      </c>
      <c r="D72" s="73"/>
      <c r="E72" s="73"/>
      <c r="F72" s="16">
        <v>0</v>
      </c>
      <c r="G72" s="84"/>
      <c r="H72" s="224" t="s">
        <v>11</v>
      </c>
      <c r="I72" s="84"/>
      <c r="J72" s="3"/>
      <c r="K72" s="3"/>
      <c r="L72" s="3"/>
      <c r="M72" s="3"/>
      <c r="N72" s="3"/>
      <c r="O72" s="3"/>
      <c r="P72" s="3"/>
      <c r="Q72" s="3"/>
      <c r="R72" s="3"/>
      <c r="S72" s="3"/>
      <c r="T72" s="7"/>
      <c r="V72" s="7"/>
      <c r="W72" s="7"/>
    </row>
    <row r="73" spans="1:20" s="1" customFormat="1" ht="16.5" customHeight="1">
      <c r="A73" s="252"/>
      <c r="B73" s="77">
        <v>2018</v>
      </c>
      <c r="C73" s="73">
        <f t="shared" si="4"/>
        <v>4</v>
      </c>
      <c r="D73" s="73"/>
      <c r="E73" s="73"/>
      <c r="F73" s="16">
        <v>4</v>
      </c>
      <c r="G73" s="84"/>
      <c r="H73" s="225"/>
      <c r="I73" s="84"/>
      <c r="J73" s="3"/>
      <c r="K73" s="3"/>
      <c r="L73" s="3"/>
      <c r="M73" s="3"/>
      <c r="N73" s="3"/>
      <c r="O73" s="3"/>
      <c r="P73" s="3"/>
      <c r="Q73" s="3"/>
      <c r="R73" s="3"/>
      <c r="S73" s="46"/>
      <c r="T73" s="7"/>
    </row>
    <row r="74" spans="1:25" s="1" customFormat="1" ht="17.25" customHeight="1">
      <c r="A74" s="252"/>
      <c r="B74" s="72">
        <v>2019</v>
      </c>
      <c r="C74" s="73">
        <f t="shared" si="4"/>
        <v>7.42084</v>
      </c>
      <c r="D74" s="73"/>
      <c r="E74" s="73"/>
      <c r="F74" s="16">
        <v>7.42084</v>
      </c>
      <c r="G74" s="84"/>
      <c r="H74" s="225"/>
      <c r="I74" s="84"/>
      <c r="J74" s="3"/>
      <c r="K74" s="3"/>
      <c r="L74" s="3"/>
      <c r="M74" s="3"/>
      <c r="N74" s="3"/>
      <c r="O74" s="3"/>
      <c r="P74" s="3"/>
      <c r="Q74" s="3"/>
      <c r="R74" s="3"/>
      <c r="S74" s="3"/>
      <c r="Y74" s="20"/>
    </row>
    <row r="75" spans="1:19" s="1" customFormat="1" ht="16.5" customHeight="1">
      <c r="A75" s="252"/>
      <c r="B75" s="72" t="s">
        <v>73</v>
      </c>
      <c r="C75" s="73">
        <f t="shared" si="4"/>
        <v>9.16277</v>
      </c>
      <c r="D75" s="73"/>
      <c r="E75" s="73"/>
      <c r="F75" s="16">
        <v>9.16277</v>
      </c>
      <c r="G75" s="84"/>
      <c r="H75" s="226"/>
      <c r="I75" s="84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20" s="1" customFormat="1" ht="16.5" customHeight="1">
      <c r="A76" s="252"/>
      <c r="B76" s="72" t="s">
        <v>77</v>
      </c>
      <c r="C76" s="73">
        <f t="shared" si="4"/>
        <v>1322.90635</v>
      </c>
      <c r="D76" s="73"/>
      <c r="E76" s="73"/>
      <c r="F76" s="16">
        <v>1322.90635</v>
      </c>
      <c r="G76" s="84"/>
      <c r="H76" s="226"/>
      <c r="I76" s="84"/>
      <c r="J76" s="3"/>
      <c r="K76" s="3"/>
      <c r="L76" s="3"/>
      <c r="M76" s="3"/>
      <c r="N76" s="3"/>
      <c r="O76" s="3"/>
      <c r="P76" s="3"/>
      <c r="Q76" s="3"/>
      <c r="R76" s="81"/>
      <c r="S76" s="70"/>
      <c r="T76" s="7"/>
    </row>
    <row r="77" spans="1:25" s="1" customFormat="1" ht="16.5" customHeight="1">
      <c r="A77" s="230"/>
      <c r="B77" s="72" t="s">
        <v>104</v>
      </c>
      <c r="C77" s="73">
        <f t="shared" si="4"/>
        <v>900</v>
      </c>
      <c r="D77" s="73"/>
      <c r="E77" s="73"/>
      <c r="F77" s="16">
        <v>900</v>
      </c>
      <c r="G77" s="84"/>
      <c r="H77" s="227"/>
      <c r="I77" s="84"/>
      <c r="J77" s="3"/>
      <c r="K77" s="3"/>
      <c r="L77" s="3"/>
      <c r="M77" s="3"/>
      <c r="N77" s="3"/>
      <c r="O77" s="3"/>
      <c r="P77" s="3"/>
      <c r="Q77" s="3"/>
      <c r="R77" s="3"/>
      <c r="S77" s="3"/>
      <c r="U77" s="7"/>
      <c r="Y77" s="7"/>
    </row>
    <row r="78" spans="1:25" s="1" customFormat="1" ht="16.5" customHeight="1">
      <c r="A78" s="230"/>
      <c r="B78" s="72" t="s">
        <v>112</v>
      </c>
      <c r="C78" s="73">
        <f t="shared" si="4"/>
        <v>0</v>
      </c>
      <c r="D78" s="73"/>
      <c r="E78" s="73"/>
      <c r="F78" s="16">
        <v>0</v>
      </c>
      <c r="G78" s="84"/>
      <c r="H78" s="227"/>
      <c r="I78" s="84"/>
      <c r="J78" s="3"/>
      <c r="K78" s="3"/>
      <c r="L78" s="3"/>
      <c r="M78" s="3"/>
      <c r="N78" s="3"/>
      <c r="O78" s="3"/>
      <c r="P78" s="3"/>
      <c r="Q78" s="3"/>
      <c r="R78" s="3"/>
      <c r="S78" s="46"/>
      <c r="U78" s="7"/>
      <c r="Y78" s="7"/>
    </row>
    <row r="79" spans="1:25" s="1" customFormat="1" ht="16.5" customHeight="1">
      <c r="A79" s="231"/>
      <c r="B79" s="72" t="s">
        <v>132</v>
      </c>
      <c r="C79" s="73">
        <f t="shared" si="4"/>
        <v>0</v>
      </c>
      <c r="D79" s="73"/>
      <c r="E79" s="73"/>
      <c r="F79" s="16">
        <v>0</v>
      </c>
      <c r="G79" s="84"/>
      <c r="H79" s="228"/>
      <c r="I79" s="84"/>
      <c r="J79" s="3"/>
      <c r="K79" s="3"/>
      <c r="L79" s="3"/>
      <c r="M79" s="3"/>
      <c r="N79" s="3"/>
      <c r="O79" s="3"/>
      <c r="P79" s="3"/>
      <c r="Q79" s="3"/>
      <c r="R79" s="3"/>
      <c r="S79" s="3"/>
      <c r="U79" s="7"/>
      <c r="Y79" s="7"/>
    </row>
    <row r="80" spans="1:25" s="1" customFormat="1" ht="16.5" customHeight="1">
      <c r="A80" s="327" t="s">
        <v>124</v>
      </c>
      <c r="B80" s="72">
        <v>2017</v>
      </c>
      <c r="C80" s="73">
        <f t="shared" si="4"/>
        <v>0</v>
      </c>
      <c r="D80" s="73"/>
      <c r="E80" s="73"/>
      <c r="F80" s="16">
        <v>0</v>
      </c>
      <c r="G80" s="84"/>
      <c r="H80" s="224" t="s">
        <v>11</v>
      </c>
      <c r="I80" s="84"/>
      <c r="J80" s="3"/>
      <c r="K80" s="3"/>
      <c r="L80" s="3"/>
      <c r="M80" s="3"/>
      <c r="N80" s="3"/>
      <c r="O80" s="3"/>
      <c r="P80" s="3"/>
      <c r="Q80" s="3"/>
      <c r="R80" s="3"/>
      <c r="S80" s="46"/>
      <c r="U80" s="7"/>
      <c r="Y80" s="7"/>
    </row>
    <row r="81" spans="1:25" s="1" customFormat="1" ht="16.5" customHeight="1">
      <c r="A81" s="252"/>
      <c r="B81" s="77">
        <v>2018</v>
      </c>
      <c r="C81" s="73">
        <f t="shared" si="4"/>
        <v>0</v>
      </c>
      <c r="D81" s="73"/>
      <c r="E81" s="73"/>
      <c r="F81" s="16">
        <v>0</v>
      </c>
      <c r="G81" s="84"/>
      <c r="H81" s="225"/>
      <c r="I81" s="84"/>
      <c r="J81" s="3"/>
      <c r="K81" s="3"/>
      <c r="L81" s="3"/>
      <c r="M81" s="3"/>
      <c r="N81" s="3"/>
      <c r="O81" s="3"/>
      <c r="P81" s="3"/>
      <c r="Q81" s="3"/>
      <c r="R81" s="3"/>
      <c r="S81" s="3"/>
      <c r="U81" s="7"/>
      <c r="Y81" s="7"/>
    </row>
    <row r="82" spans="1:25" s="1" customFormat="1" ht="16.5" customHeight="1">
      <c r="A82" s="252"/>
      <c r="B82" s="72">
        <v>2019</v>
      </c>
      <c r="C82" s="73">
        <f t="shared" si="4"/>
        <v>0</v>
      </c>
      <c r="D82" s="73"/>
      <c r="E82" s="73"/>
      <c r="F82" s="16">
        <v>0</v>
      </c>
      <c r="G82" s="84"/>
      <c r="H82" s="225"/>
      <c r="I82" s="84"/>
      <c r="J82" s="3"/>
      <c r="K82" s="3"/>
      <c r="L82" s="3"/>
      <c r="M82" s="3"/>
      <c r="N82" s="3"/>
      <c r="O82" s="3"/>
      <c r="P82" s="3"/>
      <c r="Q82" s="3"/>
      <c r="R82" s="3"/>
      <c r="S82" s="3"/>
      <c r="U82" s="7"/>
      <c r="Y82" s="7"/>
    </row>
    <row r="83" spans="1:25" s="1" customFormat="1" ht="16.5" customHeight="1">
      <c r="A83" s="252"/>
      <c r="B83" s="72" t="s">
        <v>73</v>
      </c>
      <c r="C83" s="73">
        <f t="shared" si="4"/>
        <v>0</v>
      </c>
      <c r="D83" s="73"/>
      <c r="E83" s="73"/>
      <c r="F83" s="16">
        <v>0</v>
      </c>
      <c r="G83" s="84"/>
      <c r="H83" s="226"/>
      <c r="I83" s="84"/>
      <c r="J83" s="3"/>
      <c r="K83" s="3"/>
      <c r="L83" s="3"/>
      <c r="M83" s="3"/>
      <c r="N83" s="3"/>
      <c r="O83" s="3"/>
      <c r="P83" s="3"/>
      <c r="Q83" s="3"/>
      <c r="R83" s="3"/>
      <c r="S83" s="3"/>
      <c r="U83" s="7"/>
      <c r="Y83" s="7"/>
    </row>
    <row r="84" spans="1:25" s="1" customFormat="1" ht="16.5" customHeight="1">
      <c r="A84" s="252"/>
      <c r="B84" s="72" t="s">
        <v>77</v>
      </c>
      <c r="C84" s="73">
        <f t="shared" si="4"/>
        <v>820.2</v>
      </c>
      <c r="D84" s="73"/>
      <c r="E84" s="73"/>
      <c r="F84" s="16">
        <v>820.2</v>
      </c>
      <c r="G84" s="84"/>
      <c r="H84" s="226"/>
      <c r="I84" s="84"/>
      <c r="J84" s="3"/>
      <c r="K84" s="3"/>
      <c r="L84" s="3"/>
      <c r="M84" s="3"/>
      <c r="N84" s="3"/>
      <c r="O84" s="3"/>
      <c r="P84" s="3"/>
      <c r="Q84" s="3"/>
      <c r="R84" s="3"/>
      <c r="S84" s="3"/>
      <c r="U84" s="7"/>
      <c r="Y84" s="7"/>
    </row>
    <row r="85" spans="1:25" s="1" customFormat="1" ht="16.5" customHeight="1">
      <c r="A85" s="230"/>
      <c r="B85" s="72" t="s">
        <v>104</v>
      </c>
      <c r="C85" s="73">
        <f t="shared" si="4"/>
        <v>0</v>
      </c>
      <c r="D85" s="73"/>
      <c r="E85" s="73"/>
      <c r="F85" s="16">
        <v>0</v>
      </c>
      <c r="G85" s="84"/>
      <c r="H85" s="227"/>
      <c r="I85" s="84"/>
      <c r="J85" s="3"/>
      <c r="K85" s="3"/>
      <c r="L85" s="3"/>
      <c r="M85" s="3"/>
      <c r="N85" s="3"/>
      <c r="O85" s="3"/>
      <c r="P85" s="3"/>
      <c r="Q85" s="3"/>
      <c r="R85" s="3"/>
      <c r="S85" s="3"/>
      <c r="U85" s="7"/>
      <c r="Y85" s="7"/>
    </row>
    <row r="86" spans="1:25" s="1" customFormat="1" ht="16.5" customHeight="1">
      <c r="A86" s="230"/>
      <c r="B86" s="72" t="s">
        <v>112</v>
      </c>
      <c r="C86" s="73">
        <f t="shared" si="4"/>
        <v>0</v>
      </c>
      <c r="D86" s="73"/>
      <c r="E86" s="73"/>
      <c r="F86" s="16">
        <v>0</v>
      </c>
      <c r="G86" s="84"/>
      <c r="H86" s="227"/>
      <c r="I86" s="84"/>
      <c r="J86" s="3"/>
      <c r="K86" s="3"/>
      <c r="L86" s="3"/>
      <c r="M86" s="3"/>
      <c r="N86" s="3"/>
      <c r="O86" s="3"/>
      <c r="P86" s="3"/>
      <c r="Q86" s="3"/>
      <c r="R86" s="3"/>
      <c r="S86" s="3"/>
      <c r="U86" s="7"/>
      <c r="Y86" s="7"/>
    </row>
    <row r="87" spans="1:25" s="1" customFormat="1" ht="16.5" customHeight="1">
      <c r="A87" s="231"/>
      <c r="B87" s="72" t="s">
        <v>132</v>
      </c>
      <c r="C87" s="73">
        <f t="shared" si="4"/>
        <v>0</v>
      </c>
      <c r="D87" s="73"/>
      <c r="E87" s="73"/>
      <c r="F87" s="16">
        <v>0</v>
      </c>
      <c r="G87" s="84"/>
      <c r="H87" s="228"/>
      <c r="I87" s="84"/>
      <c r="J87" s="3"/>
      <c r="K87" s="3"/>
      <c r="L87" s="3"/>
      <c r="M87" s="3"/>
      <c r="N87" s="3"/>
      <c r="O87" s="3"/>
      <c r="P87" s="3"/>
      <c r="Q87" s="3"/>
      <c r="R87" s="3"/>
      <c r="S87" s="3"/>
      <c r="U87" s="7"/>
      <c r="Y87" s="7"/>
    </row>
    <row r="88" spans="1:25" s="1" customFormat="1" ht="15.75" customHeight="1">
      <c r="A88" s="87" t="s">
        <v>43</v>
      </c>
      <c r="B88" s="88"/>
      <c r="C88" s="89"/>
      <c r="D88" s="89"/>
      <c r="E88" s="89"/>
      <c r="F88" s="89"/>
      <c r="G88" s="84"/>
      <c r="H88" s="90"/>
      <c r="I88" s="84"/>
      <c r="J88" s="3"/>
      <c r="K88" s="3"/>
      <c r="L88" s="3"/>
      <c r="M88" s="3"/>
      <c r="N88" s="3"/>
      <c r="O88" s="3"/>
      <c r="P88" s="3"/>
      <c r="Q88" s="3"/>
      <c r="R88" s="3"/>
      <c r="S88" s="3"/>
      <c r="Y88" s="7"/>
    </row>
    <row r="89" spans="1:19" s="1" customFormat="1" ht="15.75" customHeight="1">
      <c r="A89" s="91"/>
      <c r="B89" s="72">
        <v>2017</v>
      </c>
      <c r="C89" s="73">
        <f aca="true" t="shared" si="5" ref="C89:C97">D89+E89+F89+G89</f>
        <v>5126.3751</v>
      </c>
      <c r="D89" s="73"/>
      <c r="E89" s="73"/>
      <c r="F89" s="73">
        <f>F16+F24+F32+F48+F56+F64+F72</f>
        <v>5126.3751</v>
      </c>
      <c r="G89" s="84"/>
      <c r="H89" s="90"/>
      <c r="I89" s="84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s="1" customFormat="1" ht="15" customHeight="1">
      <c r="A90" s="91"/>
      <c r="B90" s="77">
        <v>2018</v>
      </c>
      <c r="C90" s="73">
        <f t="shared" si="5"/>
        <v>6354.98827</v>
      </c>
      <c r="D90" s="73"/>
      <c r="E90" s="73"/>
      <c r="F90" s="73">
        <f>F17+F25+F33+F49+F57+F65+F73</f>
        <v>6354.98827</v>
      </c>
      <c r="G90" s="84"/>
      <c r="H90" s="90"/>
      <c r="I90" s="84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s="1" customFormat="1" ht="15" customHeight="1">
      <c r="A91" s="91"/>
      <c r="B91" s="72">
        <v>2019</v>
      </c>
      <c r="C91" s="73">
        <f t="shared" si="5"/>
        <v>7263.54948</v>
      </c>
      <c r="D91" s="73"/>
      <c r="E91" s="73"/>
      <c r="F91" s="73">
        <f>F18+F26+F34+F50+F58+F66+F74</f>
        <v>7263.54948</v>
      </c>
      <c r="G91" s="84"/>
      <c r="H91" s="90"/>
      <c r="I91" s="84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20" s="1" customFormat="1" ht="14.25" customHeight="1">
      <c r="A92" s="91"/>
      <c r="B92" s="72" t="s">
        <v>73</v>
      </c>
      <c r="C92" s="73">
        <f t="shared" si="5"/>
        <v>3095.93405</v>
      </c>
      <c r="D92" s="73"/>
      <c r="E92" s="73"/>
      <c r="F92" s="73">
        <f>F19+F27+F35+F43+F51+F59+F67+F75</f>
        <v>3095.93405</v>
      </c>
      <c r="G92" s="84"/>
      <c r="H92" s="90"/>
      <c r="I92" s="84"/>
      <c r="J92" s="3"/>
      <c r="K92" s="3"/>
      <c r="L92" s="3"/>
      <c r="M92" s="3"/>
      <c r="N92" s="3"/>
      <c r="O92" s="3"/>
      <c r="P92" s="3"/>
      <c r="Q92" s="3"/>
      <c r="R92" s="3"/>
      <c r="S92" s="3"/>
      <c r="T92" s="7"/>
    </row>
    <row r="93" spans="1:19" s="1" customFormat="1" ht="15.75" customHeight="1">
      <c r="A93" s="91"/>
      <c r="B93" s="72" t="s">
        <v>77</v>
      </c>
      <c r="C93" s="73">
        <f t="shared" si="5"/>
        <v>5437.3213</v>
      </c>
      <c r="D93" s="73"/>
      <c r="E93" s="73"/>
      <c r="F93" s="73">
        <f>F20+F28+F36+F44+F52+F60+F68+F76+F84</f>
        <v>5437.3213</v>
      </c>
      <c r="G93" s="84"/>
      <c r="H93" s="90"/>
      <c r="I93" s="84"/>
      <c r="J93" s="3"/>
      <c r="K93" s="3"/>
      <c r="L93" s="3"/>
      <c r="M93" s="3"/>
      <c r="N93" s="3"/>
      <c r="O93" s="3"/>
      <c r="P93" s="3"/>
      <c r="Q93" s="3"/>
      <c r="R93" s="3"/>
      <c r="S93" s="46"/>
    </row>
    <row r="94" spans="1:19" s="1" customFormat="1" ht="15.75" customHeight="1">
      <c r="A94" s="91"/>
      <c r="B94" s="72" t="s">
        <v>104</v>
      </c>
      <c r="C94" s="73">
        <f t="shared" si="5"/>
        <v>3604.6022</v>
      </c>
      <c r="D94" s="73"/>
      <c r="E94" s="73"/>
      <c r="F94" s="73">
        <f>F21+F29+F37+F45+F53+F61+F69+F77+F85</f>
        <v>3604.6022</v>
      </c>
      <c r="G94" s="84"/>
      <c r="H94" s="90"/>
      <c r="I94" s="84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21" s="1" customFormat="1" ht="15.75" customHeight="1">
      <c r="A95" s="91"/>
      <c r="B95" s="72" t="s">
        <v>112</v>
      </c>
      <c r="C95" s="73">
        <f t="shared" si="5"/>
        <v>180</v>
      </c>
      <c r="D95" s="73"/>
      <c r="E95" s="73"/>
      <c r="F95" s="73">
        <f>F22+F30+F38+F46+F54+F62+F70+F78+F86</f>
        <v>180</v>
      </c>
      <c r="G95" s="84"/>
      <c r="H95" s="90"/>
      <c r="I95" s="84"/>
      <c r="J95" s="3"/>
      <c r="K95" s="3"/>
      <c r="L95" s="3"/>
      <c r="M95" s="3"/>
      <c r="N95" s="3"/>
      <c r="O95" s="3"/>
      <c r="P95" s="3"/>
      <c r="Q95" s="3"/>
      <c r="R95" s="3"/>
      <c r="S95" s="3"/>
      <c r="U95" s="7"/>
    </row>
    <row r="96" spans="1:19" s="1" customFormat="1" ht="15.75" customHeight="1">
      <c r="A96" s="91"/>
      <c r="B96" s="72" t="s">
        <v>132</v>
      </c>
      <c r="C96" s="73">
        <f t="shared" si="5"/>
        <v>180</v>
      </c>
      <c r="D96" s="73"/>
      <c r="E96" s="73"/>
      <c r="F96" s="73">
        <f>F23+F31+F39+F47+F55+F63+F71+F79+F87</f>
        <v>180</v>
      </c>
      <c r="G96" s="84"/>
      <c r="H96" s="90"/>
      <c r="I96" s="84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s="1" customFormat="1" ht="19.5" customHeight="1">
      <c r="A97" s="92"/>
      <c r="B97" s="72" t="s">
        <v>133</v>
      </c>
      <c r="C97" s="73">
        <f t="shared" si="5"/>
        <v>31242.7704</v>
      </c>
      <c r="D97" s="73"/>
      <c r="E97" s="73"/>
      <c r="F97" s="73">
        <f>F89+F90+F91+F92+F93+F94+F95+F96</f>
        <v>31242.7704</v>
      </c>
      <c r="G97" s="84"/>
      <c r="H97" s="90"/>
      <c r="I97" s="84"/>
      <c r="J97" s="3"/>
      <c r="K97" s="3"/>
      <c r="L97" s="3"/>
      <c r="M97" s="3"/>
      <c r="N97" s="3"/>
      <c r="O97" s="3"/>
      <c r="P97" s="3"/>
      <c r="Q97" s="3"/>
      <c r="R97" s="46"/>
      <c r="S97" s="3"/>
    </row>
    <row r="98" spans="1:19" s="1" customFormat="1" ht="15.75" customHeight="1">
      <c r="A98" s="87" t="s">
        <v>9</v>
      </c>
      <c r="B98" s="93"/>
      <c r="C98" s="89"/>
      <c r="D98" s="89"/>
      <c r="E98" s="89"/>
      <c r="F98" s="89"/>
      <c r="G98" s="84"/>
      <c r="H98" s="90"/>
      <c r="I98" s="84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23" s="1" customFormat="1" ht="18.75" customHeight="1">
      <c r="A99" s="293" t="s">
        <v>99</v>
      </c>
      <c r="B99" s="72">
        <v>2017</v>
      </c>
      <c r="C99" s="73">
        <f aca="true" t="shared" si="6" ref="C99:C106">F99+E99+D99</f>
        <v>83.97412</v>
      </c>
      <c r="D99" s="73"/>
      <c r="E99" s="73"/>
      <c r="F99" s="16">
        <v>83.97412</v>
      </c>
      <c r="G99" s="84"/>
      <c r="H99" s="224" t="s">
        <v>11</v>
      </c>
      <c r="I99" s="84"/>
      <c r="J99" s="3"/>
      <c r="K99" s="3"/>
      <c r="L99" s="3"/>
      <c r="M99" s="3"/>
      <c r="N99" s="3"/>
      <c r="O99" s="3"/>
      <c r="P99" s="3"/>
      <c r="Q99" s="3"/>
      <c r="R99" s="3"/>
      <c r="S99" s="3"/>
      <c r="V99" s="7"/>
      <c r="W99" s="7"/>
    </row>
    <row r="100" spans="1:22" s="1" customFormat="1" ht="15" customHeight="1">
      <c r="A100" s="298"/>
      <c r="B100" s="77">
        <v>2018</v>
      </c>
      <c r="C100" s="73">
        <f t="shared" si="6"/>
        <v>68.864</v>
      </c>
      <c r="D100" s="73"/>
      <c r="E100" s="73"/>
      <c r="F100" s="16">
        <v>68.864</v>
      </c>
      <c r="G100" s="84"/>
      <c r="H100" s="225"/>
      <c r="I100" s="84"/>
      <c r="J100" s="3"/>
      <c r="K100" s="3"/>
      <c r="L100" s="3"/>
      <c r="M100" s="3"/>
      <c r="N100" s="3"/>
      <c r="O100" s="3"/>
      <c r="P100" s="3"/>
      <c r="Q100" s="3"/>
      <c r="R100" s="3"/>
      <c r="S100" s="3"/>
      <c r="U100" s="7"/>
      <c r="V100" s="7"/>
    </row>
    <row r="101" spans="1:25" s="1" customFormat="1" ht="15.75" customHeight="1">
      <c r="A101" s="298"/>
      <c r="B101" s="72">
        <v>2019</v>
      </c>
      <c r="C101" s="73">
        <f t="shared" si="6"/>
        <v>93.48</v>
      </c>
      <c r="D101" s="73"/>
      <c r="E101" s="73"/>
      <c r="F101" s="16">
        <v>93.48</v>
      </c>
      <c r="G101" s="84"/>
      <c r="H101" s="225"/>
      <c r="I101" s="84"/>
      <c r="J101" s="3"/>
      <c r="K101" s="3"/>
      <c r="L101" s="3"/>
      <c r="M101" s="3"/>
      <c r="N101" s="3"/>
      <c r="O101" s="3"/>
      <c r="P101" s="3"/>
      <c r="Q101" s="3"/>
      <c r="R101" s="46"/>
      <c r="S101" s="3"/>
      <c r="T101" s="7"/>
      <c r="U101" s="7"/>
      <c r="V101" s="7"/>
      <c r="W101" s="41"/>
      <c r="X101" s="7"/>
      <c r="Y101" s="20"/>
    </row>
    <row r="102" spans="1:19" s="1" customFormat="1" ht="15" customHeight="1">
      <c r="A102" s="234"/>
      <c r="B102" s="72" t="s">
        <v>73</v>
      </c>
      <c r="C102" s="73">
        <f t="shared" si="6"/>
        <v>0</v>
      </c>
      <c r="D102" s="73"/>
      <c r="E102" s="94"/>
      <c r="F102" s="16">
        <v>0</v>
      </c>
      <c r="G102" s="84"/>
      <c r="H102" s="226"/>
      <c r="I102" s="84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s="1" customFormat="1" ht="16.5" customHeight="1">
      <c r="A103" s="234"/>
      <c r="B103" s="72" t="s">
        <v>77</v>
      </c>
      <c r="C103" s="73">
        <f t="shared" si="6"/>
        <v>52.528</v>
      </c>
      <c r="D103" s="73"/>
      <c r="E103" s="94"/>
      <c r="F103" s="16">
        <v>52.528</v>
      </c>
      <c r="G103" s="84"/>
      <c r="H103" s="226"/>
      <c r="I103" s="84"/>
      <c r="J103" s="3"/>
      <c r="K103" s="3"/>
      <c r="L103" s="3"/>
      <c r="M103" s="3"/>
      <c r="N103" s="3"/>
      <c r="O103" s="3"/>
      <c r="P103" s="3"/>
      <c r="Q103" s="3"/>
      <c r="R103" s="3"/>
      <c r="S103" s="46"/>
    </row>
    <row r="104" spans="1:19" s="1" customFormat="1" ht="16.5" customHeight="1">
      <c r="A104" s="230"/>
      <c r="B104" s="72" t="s">
        <v>104</v>
      </c>
      <c r="C104" s="73">
        <f t="shared" si="6"/>
        <v>89.577</v>
      </c>
      <c r="D104" s="73"/>
      <c r="E104" s="94"/>
      <c r="F104" s="16">
        <v>89.577</v>
      </c>
      <c r="G104" s="84"/>
      <c r="H104" s="227"/>
      <c r="I104" s="84"/>
      <c r="J104" s="3"/>
      <c r="K104" s="3"/>
      <c r="L104" s="3"/>
      <c r="M104" s="3"/>
      <c r="N104" s="3"/>
      <c r="O104" s="3"/>
      <c r="P104" s="3"/>
      <c r="Q104" s="3"/>
      <c r="R104" s="71">
        <v>-10</v>
      </c>
      <c r="S104" s="46"/>
    </row>
    <row r="105" spans="1:19" s="1" customFormat="1" ht="15.75" customHeight="1">
      <c r="A105" s="230"/>
      <c r="B105" s="72" t="s">
        <v>112</v>
      </c>
      <c r="C105" s="73">
        <f t="shared" si="6"/>
        <v>0</v>
      </c>
      <c r="D105" s="73"/>
      <c r="E105" s="94"/>
      <c r="F105" s="16">
        <v>0</v>
      </c>
      <c r="G105" s="84"/>
      <c r="H105" s="227"/>
      <c r="I105" s="84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s="1" customFormat="1" ht="15.75" customHeight="1">
      <c r="A106" s="231"/>
      <c r="B106" s="72" t="s">
        <v>132</v>
      </c>
      <c r="C106" s="73">
        <f t="shared" si="6"/>
        <v>0</v>
      </c>
      <c r="D106" s="73"/>
      <c r="E106" s="94"/>
      <c r="F106" s="16">
        <v>0</v>
      </c>
      <c r="G106" s="84"/>
      <c r="H106" s="228"/>
      <c r="I106" s="84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s="1" customFormat="1" ht="17.25" customHeight="1">
      <c r="A107" s="281" t="s">
        <v>80</v>
      </c>
      <c r="B107" s="72">
        <v>2017</v>
      </c>
      <c r="C107" s="73">
        <f aca="true" t="shared" si="7" ref="C107:C114">D107+E107+F107+G107</f>
        <v>100</v>
      </c>
      <c r="D107" s="73"/>
      <c r="E107" s="73"/>
      <c r="F107" s="16">
        <v>100</v>
      </c>
      <c r="G107" s="84"/>
      <c r="H107" s="224" t="s">
        <v>11</v>
      </c>
      <c r="I107" s="84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s="1" customFormat="1" ht="15.75" customHeight="1">
      <c r="A108" s="292"/>
      <c r="B108" s="77">
        <v>2018</v>
      </c>
      <c r="C108" s="73">
        <f t="shared" si="7"/>
        <v>26</v>
      </c>
      <c r="D108" s="73"/>
      <c r="E108" s="73"/>
      <c r="F108" s="16">
        <v>26</v>
      </c>
      <c r="G108" s="84"/>
      <c r="H108" s="225"/>
      <c r="I108" s="84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21" s="1" customFormat="1" ht="17.25" customHeight="1">
      <c r="A109" s="292"/>
      <c r="B109" s="72">
        <v>2019</v>
      </c>
      <c r="C109" s="73">
        <f t="shared" si="7"/>
        <v>186.929</v>
      </c>
      <c r="D109" s="73"/>
      <c r="E109" s="73"/>
      <c r="F109" s="16">
        <v>186.929</v>
      </c>
      <c r="G109" s="84"/>
      <c r="H109" s="225"/>
      <c r="I109" s="84"/>
      <c r="J109" s="3"/>
      <c r="K109" s="3"/>
      <c r="L109" s="3"/>
      <c r="M109" s="3"/>
      <c r="N109" s="3"/>
      <c r="O109" s="3"/>
      <c r="P109" s="3"/>
      <c r="Q109" s="3"/>
      <c r="R109" s="3"/>
      <c r="S109" s="3"/>
      <c r="U109" s="17"/>
    </row>
    <row r="110" spans="1:21" s="1" customFormat="1" ht="16.5" customHeight="1">
      <c r="A110" s="282"/>
      <c r="B110" s="72" t="s">
        <v>73</v>
      </c>
      <c r="C110" s="73">
        <f t="shared" si="7"/>
        <v>27.244</v>
      </c>
      <c r="D110" s="73"/>
      <c r="E110" s="73"/>
      <c r="F110" s="16">
        <v>27.244</v>
      </c>
      <c r="G110" s="84"/>
      <c r="H110" s="226"/>
      <c r="I110" s="84"/>
      <c r="J110" s="3"/>
      <c r="K110" s="3"/>
      <c r="L110" s="3"/>
      <c r="M110" s="3"/>
      <c r="N110" s="3"/>
      <c r="O110" s="3"/>
      <c r="P110" s="3"/>
      <c r="Q110" s="3"/>
      <c r="R110" s="3"/>
      <c r="S110" s="3"/>
      <c r="U110" s="7"/>
    </row>
    <row r="111" spans="1:19" s="1" customFormat="1" ht="16.5" customHeight="1">
      <c r="A111" s="282"/>
      <c r="B111" s="72" t="s">
        <v>77</v>
      </c>
      <c r="C111" s="73">
        <f t="shared" si="7"/>
        <v>80</v>
      </c>
      <c r="D111" s="73"/>
      <c r="E111" s="73"/>
      <c r="F111" s="16">
        <v>80</v>
      </c>
      <c r="G111" s="84"/>
      <c r="H111" s="226"/>
      <c r="I111" s="84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s="1" customFormat="1" ht="16.5" customHeight="1">
      <c r="A112" s="283"/>
      <c r="B112" s="72" t="s">
        <v>104</v>
      </c>
      <c r="C112" s="73">
        <f t="shared" si="7"/>
        <v>80</v>
      </c>
      <c r="D112" s="73"/>
      <c r="E112" s="73"/>
      <c r="F112" s="16">
        <v>80</v>
      </c>
      <c r="G112" s="84"/>
      <c r="H112" s="227"/>
      <c r="I112" s="84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s="1" customFormat="1" ht="16.5" customHeight="1">
      <c r="A113" s="283"/>
      <c r="B113" s="72" t="s">
        <v>112</v>
      </c>
      <c r="C113" s="73">
        <f t="shared" si="7"/>
        <v>0</v>
      </c>
      <c r="D113" s="73"/>
      <c r="E113" s="73"/>
      <c r="F113" s="16">
        <v>0</v>
      </c>
      <c r="G113" s="84"/>
      <c r="H113" s="227"/>
      <c r="I113" s="84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s="1" customFormat="1" ht="17.25" customHeight="1">
      <c r="A114" s="284"/>
      <c r="B114" s="72" t="s">
        <v>132</v>
      </c>
      <c r="C114" s="73">
        <f t="shared" si="7"/>
        <v>0</v>
      </c>
      <c r="D114" s="73"/>
      <c r="E114" s="73"/>
      <c r="F114" s="16">
        <v>0</v>
      </c>
      <c r="G114" s="84"/>
      <c r="H114" s="228"/>
      <c r="I114" s="84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22" s="1" customFormat="1" ht="18" customHeight="1">
      <c r="A115" s="277" t="s">
        <v>140</v>
      </c>
      <c r="B115" s="72">
        <v>2017</v>
      </c>
      <c r="C115" s="73">
        <f aca="true" t="shared" si="8" ref="C115:C125">F115+E115+D115</f>
        <v>866.45</v>
      </c>
      <c r="D115" s="73"/>
      <c r="E115" s="73"/>
      <c r="F115" s="16">
        <v>866.45</v>
      </c>
      <c r="G115" s="84"/>
      <c r="H115" s="224" t="s">
        <v>11</v>
      </c>
      <c r="I115" s="84"/>
      <c r="J115" s="3"/>
      <c r="K115" s="3"/>
      <c r="L115" s="3"/>
      <c r="M115" s="3"/>
      <c r="N115" s="3"/>
      <c r="O115" s="3"/>
      <c r="P115" s="3"/>
      <c r="Q115" s="3"/>
      <c r="R115" s="3"/>
      <c r="S115" s="3"/>
      <c r="V115" s="7"/>
    </row>
    <row r="116" spans="1:22" s="1" customFormat="1" ht="15" customHeight="1">
      <c r="A116" s="328"/>
      <c r="B116" s="77">
        <v>2018</v>
      </c>
      <c r="C116" s="73">
        <f t="shared" si="8"/>
        <v>591.02021</v>
      </c>
      <c r="D116" s="73"/>
      <c r="E116" s="73"/>
      <c r="F116" s="16">
        <v>591.02021</v>
      </c>
      <c r="G116" s="84"/>
      <c r="H116" s="225"/>
      <c r="I116" s="84"/>
      <c r="J116" s="3"/>
      <c r="K116" s="3"/>
      <c r="L116" s="3"/>
      <c r="M116" s="3"/>
      <c r="N116" s="3"/>
      <c r="O116" s="3"/>
      <c r="P116" s="3"/>
      <c r="Q116" s="3"/>
      <c r="R116" s="3"/>
      <c r="S116" s="3"/>
      <c r="U116" s="7"/>
      <c r="V116" s="7"/>
    </row>
    <row r="117" spans="1:23" s="1" customFormat="1" ht="15.75" customHeight="1">
      <c r="A117" s="328"/>
      <c r="B117" s="72">
        <v>2019</v>
      </c>
      <c r="C117" s="73">
        <f t="shared" si="8"/>
        <v>576.60983</v>
      </c>
      <c r="D117" s="73"/>
      <c r="E117" s="73"/>
      <c r="F117" s="16">
        <v>576.60983</v>
      </c>
      <c r="G117" s="84"/>
      <c r="H117" s="225"/>
      <c r="I117" s="8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41"/>
      <c r="U117" s="7"/>
      <c r="V117" s="7"/>
      <c r="W117" s="16"/>
    </row>
    <row r="118" spans="1:22" s="1" customFormat="1" ht="17.25" customHeight="1">
      <c r="A118" s="278"/>
      <c r="B118" s="72" t="s">
        <v>73</v>
      </c>
      <c r="C118" s="73">
        <f t="shared" si="8"/>
        <v>20.882</v>
      </c>
      <c r="D118" s="73"/>
      <c r="E118" s="73"/>
      <c r="F118" s="16">
        <v>20.882</v>
      </c>
      <c r="G118" s="84"/>
      <c r="H118" s="226"/>
      <c r="I118" s="84"/>
      <c r="J118" s="3"/>
      <c r="K118" s="3"/>
      <c r="L118" s="3"/>
      <c r="M118" s="3"/>
      <c r="N118" s="3"/>
      <c r="O118" s="3"/>
      <c r="P118" s="3"/>
      <c r="Q118" s="3"/>
      <c r="R118" s="3"/>
      <c r="S118" s="3"/>
      <c r="V118" s="7"/>
    </row>
    <row r="119" spans="1:19" s="1" customFormat="1" ht="17.25" customHeight="1">
      <c r="A119" s="278"/>
      <c r="B119" s="72" t="s">
        <v>77</v>
      </c>
      <c r="C119" s="73">
        <f t="shared" si="8"/>
        <v>188.035</v>
      </c>
      <c r="D119" s="73"/>
      <c r="E119" s="73"/>
      <c r="F119" s="16">
        <v>188.035</v>
      </c>
      <c r="G119" s="84"/>
      <c r="H119" s="226"/>
      <c r="I119" s="84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22" s="1" customFormat="1" ht="16.5" customHeight="1">
      <c r="A120" s="279"/>
      <c r="B120" s="72" t="s">
        <v>104</v>
      </c>
      <c r="C120" s="73">
        <f t="shared" si="8"/>
        <v>550.368</v>
      </c>
      <c r="D120" s="73"/>
      <c r="E120" s="73"/>
      <c r="F120" s="16">
        <v>550.368</v>
      </c>
      <c r="G120" s="84"/>
      <c r="H120" s="227"/>
      <c r="I120" s="84"/>
      <c r="J120" s="3"/>
      <c r="K120" s="3"/>
      <c r="L120" s="3"/>
      <c r="M120" s="3"/>
      <c r="N120" s="3"/>
      <c r="O120" s="3"/>
      <c r="P120" s="3"/>
      <c r="Q120" s="3"/>
      <c r="R120" s="3"/>
      <c r="S120" s="3"/>
      <c r="V120" s="7"/>
    </row>
    <row r="121" spans="1:22" s="1" customFormat="1" ht="15" customHeight="1">
      <c r="A121" s="279"/>
      <c r="B121" s="72" t="s">
        <v>112</v>
      </c>
      <c r="C121" s="73">
        <f t="shared" si="8"/>
        <v>0</v>
      </c>
      <c r="D121" s="73"/>
      <c r="E121" s="73"/>
      <c r="F121" s="16">
        <v>0</v>
      </c>
      <c r="G121" s="84"/>
      <c r="H121" s="227"/>
      <c r="I121" s="84"/>
      <c r="J121" s="3"/>
      <c r="K121" s="3"/>
      <c r="L121" s="3"/>
      <c r="M121" s="3"/>
      <c r="N121" s="3"/>
      <c r="O121" s="3"/>
      <c r="P121" s="3"/>
      <c r="Q121" s="3"/>
      <c r="R121" s="3"/>
      <c r="S121" s="3"/>
      <c r="V121" s="7"/>
    </row>
    <row r="122" spans="1:22" s="1" customFormat="1" ht="15" customHeight="1">
      <c r="A122" s="280"/>
      <c r="B122" s="72" t="s">
        <v>132</v>
      </c>
      <c r="C122" s="73">
        <f t="shared" si="8"/>
        <v>0</v>
      </c>
      <c r="D122" s="73"/>
      <c r="E122" s="73"/>
      <c r="F122" s="16">
        <v>0</v>
      </c>
      <c r="G122" s="84"/>
      <c r="H122" s="228"/>
      <c r="I122" s="84"/>
      <c r="J122" s="3"/>
      <c r="K122" s="3"/>
      <c r="L122" s="3"/>
      <c r="M122" s="3"/>
      <c r="N122" s="3"/>
      <c r="O122" s="3"/>
      <c r="P122" s="3"/>
      <c r="Q122" s="3"/>
      <c r="R122" s="3"/>
      <c r="S122" s="3"/>
      <c r="V122" s="7"/>
    </row>
    <row r="123" spans="1:22" s="1" customFormat="1" ht="17.25" customHeight="1">
      <c r="A123" s="281" t="s">
        <v>81</v>
      </c>
      <c r="B123" s="72">
        <v>2017</v>
      </c>
      <c r="C123" s="73">
        <f t="shared" si="8"/>
        <v>39.442</v>
      </c>
      <c r="D123" s="73"/>
      <c r="E123" s="73"/>
      <c r="F123" s="16">
        <v>39.442</v>
      </c>
      <c r="G123" s="83"/>
      <c r="H123" s="224" t="s">
        <v>11</v>
      </c>
      <c r="I123" s="84"/>
      <c r="J123" s="3"/>
      <c r="K123" s="3"/>
      <c r="L123" s="3"/>
      <c r="M123" s="3"/>
      <c r="N123" s="3"/>
      <c r="O123" s="3"/>
      <c r="P123" s="3"/>
      <c r="Q123" s="3"/>
      <c r="R123" s="3"/>
      <c r="S123" s="3"/>
      <c r="U123" s="7"/>
      <c r="V123" s="7"/>
    </row>
    <row r="124" spans="1:19" s="1" customFormat="1" ht="15.75" customHeight="1">
      <c r="A124" s="292"/>
      <c r="B124" s="77">
        <v>2018</v>
      </c>
      <c r="C124" s="73">
        <f t="shared" si="8"/>
        <v>0</v>
      </c>
      <c r="D124" s="73"/>
      <c r="E124" s="73"/>
      <c r="F124" s="16">
        <v>0</v>
      </c>
      <c r="G124" s="83"/>
      <c r="H124" s="225"/>
      <c r="I124" s="84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s="1" customFormat="1" ht="18" customHeight="1">
      <c r="A125" s="292"/>
      <c r="B125" s="72">
        <v>2019</v>
      </c>
      <c r="C125" s="73">
        <f t="shared" si="8"/>
        <v>0</v>
      </c>
      <c r="D125" s="73"/>
      <c r="E125" s="73"/>
      <c r="F125" s="16">
        <v>0</v>
      </c>
      <c r="G125" s="83"/>
      <c r="H125" s="225"/>
      <c r="I125" s="84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s="1" customFormat="1" ht="15.75" customHeight="1">
      <c r="A126" s="282"/>
      <c r="B126" s="72" t="s">
        <v>73</v>
      </c>
      <c r="C126" s="73">
        <f>F126+E126+D126</f>
        <v>0</v>
      </c>
      <c r="D126" s="73"/>
      <c r="E126" s="73"/>
      <c r="F126" s="16">
        <v>0</v>
      </c>
      <c r="G126" s="83"/>
      <c r="H126" s="226"/>
      <c r="I126" s="84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22" s="1" customFormat="1" ht="15.75" customHeight="1">
      <c r="A127" s="282"/>
      <c r="B127" s="72" t="s">
        <v>77</v>
      </c>
      <c r="C127" s="73">
        <f>F127+E127+D127</f>
        <v>0</v>
      </c>
      <c r="D127" s="73"/>
      <c r="E127" s="73"/>
      <c r="F127" s="16">
        <v>0</v>
      </c>
      <c r="G127" s="83"/>
      <c r="H127" s="226"/>
      <c r="I127" s="84"/>
      <c r="J127" s="3"/>
      <c r="K127" s="3"/>
      <c r="L127" s="3"/>
      <c r="M127" s="3"/>
      <c r="N127" s="3"/>
      <c r="O127" s="3"/>
      <c r="P127" s="3"/>
      <c r="Q127" s="3"/>
      <c r="R127" s="3"/>
      <c r="S127" s="3"/>
      <c r="V127" s="7"/>
    </row>
    <row r="128" spans="1:19" s="1" customFormat="1" ht="15" customHeight="1">
      <c r="A128" s="283"/>
      <c r="B128" s="72" t="s">
        <v>104</v>
      </c>
      <c r="C128" s="73">
        <f>F128+E128+D128</f>
        <v>0</v>
      </c>
      <c r="D128" s="73"/>
      <c r="E128" s="73"/>
      <c r="F128" s="16">
        <v>0</v>
      </c>
      <c r="G128" s="83"/>
      <c r="H128" s="227"/>
      <c r="I128" s="84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s="1" customFormat="1" ht="15" customHeight="1">
      <c r="A129" s="283"/>
      <c r="B129" s="72" t="s">
        <v>112</v>
      </c>
      <c r="C129" s="73">
        <f>F129+E129+D129</f>
        <v>0</v>
      </c>
      <c r="D129" s="73"/>
      <c r="E129" s="73"/>
      <c r="F129" s="16">
        <v>0</v>
      </c>
      <c r="G129" s="83"/>
      <c r="H129" s="227"/>
      <c r="I129" s="84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s="1" customFormat="1" ht="15" customHeight="1">
      <c r="A130" s="284"/>
      <c r="B130" s="72" t="s">
        <v>132</v>
      </c>
      <c r="C130" s="73">
        <f>F130+E130+D130</f>
        <v>0</v>
      </c>
      <c r="D130" s="73"/>
      <c r="E130" s="73"/>
      <c r="F130" s="16">
        <v>0</v>
      </c>
      <c r="G130" s="83"/>
      <c r="H130" s="228"/>
      <c r="I130" s="84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21" s="1" customFormat="1" ht="18" customHeight="1">
      <c r="A131" s="243" t="s">
        <v>82</v>
      </c>
      <c r="B131" s="72">
        <v>2017</v>
      </c>
      <c r="C131" s="73">
        <f>G131+F131+E131+D131</f>
        <v>588.0044</v>
      </c>
      <c r="D131" s="73"/>
      <c r="E131" s="73"/>
      <c r="F131" s="16">
        <v>588.0044</v>
      </c>
      <c r="G131" s="84"/>
      <c r="H131" s="224" t="s">
        <v>11</v>
      </c>
      <c r="I131" s="84"/>
      <c r="J131" s="3"/>
      <c r="K131" s="3"/>
      <c r="L131" s="3"/>
      <c r="M131" s="3"/>
      <c r="N131" s="3"/>
      <c r="O131" s="3"/>
      <c r="P131" s="3"/>
      <c r="Q131" s="3"/>
      <c r="R131" s="3"/>
      <c r="S131" s="3"/>
      <c r="U131" s="7"/>
    </row>
    <row r="132" spans="1:19" s="1" customFormat="1" ht="16.5" customHeight="1">
      <c r="A132" s="236"/>
      <c r="B132" s="77">
        <v>2018</v>
      </c>
      <c r="C132" s="73">
        <f aca="true" t="shared" si="9" ref="C132:C138">G132+F132+E132+D132</f>
        <v>0</v>
      </c>
      <c r="D132" s="73"/>
      <c r="E132" s="73"/>
      <c r="F132" s="16">
        <v>0</v>
      </c>
      <c r="G132" s="84"/>
      <c r="H132" s="225"/>
      <c r="I132" s="84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s="1" customFormat="1" ht="17.25" customHeight="1">
      <c r="A133" s="236"/>
      <c r="B133" s="72">
        <v>2019</v>
      </c>
      <c r="C133" s="73">
        <f t="shared" si="9"/>
        <v>0</v>
      </c>
      <c r="D133" s="73"/>
      <c r="E133" s="73"/>
      <c r="F133" s="16">
        <v>0</v>
      </c>
      <c r="G133" s="84"/>
      <c r="H133" s="225"/>
      <c r="I133" s="84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s="1" customFormat="1" ht="15.75" customHeight="1">
      <c r="A134" s="237"/>
      <c r="B134" s="72" t="s">
        <v>73</v>
      </c>
      <c r="C134" s="73">
        <f t="shared" si="9"/>
        <v>0</v>
      </c>
      <c r="D134" s="73"/>
      <c r="E134" s="73"/>
      <c r="F134" s="16">
        <v>0</v>
      </c>
      <c r="G134" s="84"/>
      <c r="H134" s="226"/>
      <c r="I134" s="84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s="1" customFormat="1" ht="15.75" customHeight="1">
      <c r="A135" s="237"/>
      <c r="B135" s="72" t="s">
        <v>77</v>
      </c>
      <c r="C135" s="73">
        <f t="shared" si="9"/>
        <v>0</v>
      </c>
      <c r="D135" s="73"/>
      <c r="E135" s="73"/>
      <c r="F135" s="16">
        <v>0</v>
      </c>
      <c r="G135" s="84"/>
      <c r="H135" s="226"/>
      <c r="I135" s="84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s="1" customFormat="1" ht="15" customHeight="1">
      <c r="A136" s="238"/>
      <c r="B136" s="72" t="s">
        <v>104</v>
      </c>
      <c r="C136" s="73">
        <f t="shared" si="9"/>
        <v>0</v>
      </c>
      <c r="D136" s="73"/>
      <c r="E136" s="73"/>
      <c r="F136" s="16">
        <v>0</v>
      </c>
      <c r="G136" s="84"/>
      <c r="H136" s="227"/>
      <c r="I136" s="84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s="1" customFormat="1" ht="15" customHeight="1">
      <c r="A137" s="238"/>
      <c r="B137" s="72" t="s">
        <v>112</v>
      </c>
      <c r="C137" s="73">
        <f t="shared" si="9"/>
        <v>0</v>
      </c>
      <c r="D137" s="73"/>
      <c r="E137" s="73"/>
      <c r="F137" s="16">
        <v>0</v>
      </c>
      <c r="G137" s="84"/>
      <c r="H137" s="227"/>
      <c r="I137" s="84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s="1" customFormat="1" ht="15" customHeight="1">
      <c r="A138" s="239"/>
      <c r="B138" s="72" t="s">
        <v>132</v>
      </c>
      <c r="C138" s="73">
        <f t="shared" si="9"/>
        <v>0</v>
      </c>
      <c r="D138" s="73"/>
      <c r="E138" s="73"/>
      <c r="F138" s="16">
        <v>0</v>
      </c>
      <c r="G138" s="84"/>
      <c r="H138" s="228"/>
      <c r="I138" s="84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22" s="1" customFormat="1" ht="15" customHeight="1">
      <c r="A139" s="293" t="s">
        <v>142</v>
      </c>
      <c r="B139" s="72">
        <v>2017</v>
      </c>
      <c r="C139" s="73">
        <f aca="true" t="shared" si="10" ref="C139:C146">E139+F139</f>
        <v>1816.74414</v>
      </c>
      <c r="D139" s="73"/>
      <c r="E139" s="73"/>
      <c r="F139" s="16">
        <v>1816.74414</v>
      </c>
      <c r="G139" s="84"/>
      <c r="H139" s="224" t="s">
        <v>11</v>
      </c>
      <c r="I139" s="84"/>
      <c r="J139" s="3"/>
      <c r="K139" s="3"/>
      <c r="L139" s="3"/>
      <c r="M139" s="3"/>
      <c r="N139" s="3"/>
      <c r="O139" s="3"/>
      <c r="P139" s="3"/>
      <c r="Q139" s="3"/>
      <c r="R139" s="3"/>
      <c r="S139" s="3"/>
      <c r="U139" s="7"/>
      <c r="V139" s="7"/>
    </row>
    <row r="140" spans="1:19" s="1" customFormat="1" ht="13.5" customHeight="1">
      <c r="A140" s="298"/>
      <c r="B140" s="77">
        <v>2018</v>
      </c>
      <c r="C140" s="73">
        <f t="shared" si="10"/>
        <v>0</v>
      </c>
      <c r="D140" s="73"/>
      <c r="E140" s="73"/>
      <c r="F140" s="16">
        <v>0</v>
      </c>
      <c r="G140" s="84"/>
      <c r="H140" s="225"/>
      <c r="I140" s="84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23" s="1" customFormat="1" ht="16.5" customHeight="1">
      <c r="A141" s="298"/>
      <c r="B141" s="72">
        <v>2019</v>
      </c>
      <c r="C141" s="73">
        <f t="shared" si="10"/>
        <v>155.97519</v>
      </c>
      <c r="D141" s="73"/>
      <c r="E141" s="73"/>
      <c r="F141" s="95">
        <v>155.97519</v>
      </c>
      <c r="G141" s="84"/>
      <c r="H141" s="225"/>
      <c r="I141" s="84"/>
      <c r="J141" s="3"/>
      <c r="K141" s="3"/>
      <c r="L141" s="3"/>
      <c r="M141" s="3"/>
      <c r="N141" s="3"/>
      <c r="O141" s="3"/>
      <c r="P141" s="3"/>
      <c r="Q141" s="3"/>
      <c r="R141" s="3"/>
      <c r="S141" s="3"/>
      <c r="U141" s="7"/>
      <c r="W141" s="15"/>
    </row>
    <row r="142" spans="1:19" s="1" customFormat="1" ht="15.75" customHeight="1">
      <c r="A142" s="234"/>
      <c r="B142" s="72" t="s">
        <v>73</v>
      </c>
      <c r="C142" s="73">
        <f t="shared" si="10"/>
        <v>99.129</v>
      </c>
      <c r="D142" s="73"/>
      <c r="E142" s="73"/>
      <c r="F142" s="16">
        <v>99.129</v>
      </c>
      <c r="G142" s="84"/>
      <c r="H142" s="226"/>
      <c r="I142" s="84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s="1" customFormat="1" ht="15.75" customHeight="1">
      <c r="A143" s="234"/>
      <c r="B143" s="72" t="s">
        <v>77</v>
      </c>
      <c r="C143" s="73">
        <f t="shared" si="10"/>
        <v>0</v>
      </c>
      <c r="D143" s="73"/>
      <c r="E143" s="73"/>
      <c r="F143" s="16">
        <v>0</v>
      </c>
      <c r="G143" s="84"/>
      <c r="H143" s="226"/>
      <c r="I143" s="84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s="1" customFormat="1" ht="13.5" customHeight="1">
      <c r="A144" s="230"/>
      <c r="B144" s="72" t="s">
        <v>104</v>
      </c>
      <c r="C144" s="73">
        <f t="shared" si="10"/>
        <v>427.883</v>
      </c>
      <c r="D144" s="73"/>
      <c r="E144" s="73"/>
      <c r="F144" s="16">
        <v>427.883</v>
      </c>
      <c r="G144" s="84"/>
      <c r="H144" s="227"/>
      <c r="I144" s="84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s="1" customFormat="1" ht="13.5" customHeight="1">
      <c r="A145" s="230"/>
      <c r="B145" s="72" t="s">
        <v>112</v>
      </c>
      <c r="C145" s="73">
        <f t="shared" si="10"/>
        <v>0</v>
      </c>
      <c r="D145" s="73"/>
      <c r="E145" s="73"/>
      <c r="F145" s="16">
        <v>0</v>
      </c>
      <c r="G145" s="84"/>
      <c r="H145" s="227"/>
      <c r="I145" s="84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s="1" customFormat="1" ht="13.5" customHeight="1">
      <c r="A146" s="231"/>
      <c r="B146" s="72" t="s">
        <v>132</v>
      </c>
      <c r="C146" s="73">
        <f t="shared" si="10"/>
        <v>0</v>
      </c>
      <c r="D146" s="73"/>
      <c r="E146" s="73"/>
      <c r="F146" s="16">
        <v>0</v>
      </c>
      <c r="G146" s="84"/>
      <c r="H146" s="228"/>
      <c r="I146" s="84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22" s="1" customFormat="1" ht="15.75" customHeight="1">
      <c r="A147" s="281" t="s">
        <v>83</v>
      </c>
      <c r="B147" s="72">
        <v>2017</v>
      </c>
      <c r="C147" s="73">
        <f aca="true" t="shared" si="11" ref="C147:C154">G147+F147+E147+D147</f>
        <v>135.143</v>
      </c>
      <c r="D147" s="73"/>
      <c r="E147" s="73"/>
      <c r="F147" s="16">
        <v>135.143</v>
      </c>
      <c r="G147" s="83"/>
      <c r="H147" s="224" t="s">
        <v>11</v>
      </c>
      <c r="I147" s="84"/>
      <c r="J147" s="3"/>
      <c r="K147" s="3"/>
      <c r="L147" s="3"/>
      <c r="M147" s="3"/>
      <c r="N147" s="3"/>
      <c r="O147" s="3"/>
      <c r="P147" s="3"/>
      <c r="Q147" s="3"/>
      <c r="R147" s="3"/>
      <c r="S147" s="3"/>
      <c r="V147" s="7"/>
    </row>
    <row r="148" spans="1:22" s="1" customFormat="1" ht="14.25" customHeight="1">
      <c r="A148" s="292"/>
      <c r="B148" s="77">
        <v>2018</v>
      </c>
      <c r="C148" s="73">
        <f t="shared" si="11"/>
        <v>615.6328</v>
      </c>
      <c r="D148" s="73"/>
      <c r="E148" s="73"/>
      <c r="F148" s="16">
        <v>615.6328</v>
      </c>
      <c r="G148" s="83"/>
      <c r="H148" s="225"/>
      <c r="I148" s="84"/>
      <c r="J148" s="3"/>
      <c r="K148" s="3"/>
      <c r="L148" s="3"/>
      <c r="M148" s="3"/>
      <c r="N148" s="3"/>
      <c r="O148" s="3"/>
      <c r="P148" s="3"/>
      <c r="Q148" s="3"/>
      <c r="R148" s="3"/>
      <c r="S148" s="3"/>
      <c r="U148" s="7"/>
      <c r="V148" s="7"/>
    </row>
    <row r="149" spans="1:19" s="1" customFormat="1" ht="16.5" customHeight="1">
      <c r="A149" s="292"/>
      <c r="B149" s="72">
        <v>2019</v>
      </c>
      <c r="C149" s="73">
        <f t="shared" si="11"/>
        <v>0</v>
      </c>
      <c r="D149" s="73"/>
      <c r="E149" s="73"/>
      <c r="F149" s="16">
        <v>0</v>
      </c>
      <c r="G149" s="83"/>
      <c r="H149" s="225"/>
      <c r="I149" s="84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s="1" customFormat="1" ht="15.75" customHeight="1">
      <c r="A150" s="282"/>
      <c r="B150" s="72" t="s">
        <v>73</v>
      </c>
      <c r="C150" s="73">
        <f t="shared" si="11"/>
        <v>0</v>
      </c>
      <c r="D150" s="73"/>
      <c r="E150" s="73"/>
      <c r="F150" s="16">
        <v>0</v>
      </c>
      <c r="G150" s="83"/>
      <c r="H150" s="226"/>
      <c r="I150" s="84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s="1" customFormat="1" ht="13.5" customHeight="1">
      <c r="A151" s="282"/>
      <c r="B151" s="72" t="s">
        <v>77</v>
      </c>
      <c r="C151" s="73">
        <f t="shared" si="11"/>
        <v>0</v>
      </c>
      <c r="D151" s="73"/>
      <c r="E151" s="73"/>
      <c r="F151" s="16">
        <v>0</v>
      </c>
      <c r="G151" s="83"/>
      <c r="H151" s="226"/>
      <c r="I151" s="84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s="1" customFormat="1" ht="16.5" customHeight="1">
      <c r="A152" s="283"/>
      <c r="B152" s="72" t="s">
        <v>104</v>
      </c>
      <c r="C152" s="73">
        <f t="shared" si="11"/>
        <v>0</v>
      </c>
      <c r="D152" s="73"/>
      <c r="E152" s="73"/>
      <c r="F152" s="16">
        <v>0</v>
      </c>
      <c r="G152" s="83"/>
      <c r="H152" s="227"/>
      <c r="I152" s="84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s="1" customFormat="1" ht="15.75" customHeight="1">
      <c r="A153" s="283"/>
      <c r="B153" s="72" t="s">
        <v>112</v>
      </c>
      <c r="C153" s="73">
        <f t="shared" si="11"/>
        <v>0</v>
      </c>
      <c r="D153" s="73"/>
      <c r="E153" s="73"/>
      <c r="F153" s="16">
        <v>0</v>
      </c>
      <c r="G153" s="83"/>
      <c r="H153" s="227"/>
      <c r="I153" s="84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s="1" customFormat="1" ht="15" customHeight="1">
      <c r="A154" s="284"/>
      <c r="B154" s="72" t="s">
        <v>132</v>
      </c>
      <c r="C154" s="73">
        <f t="shared" si="11"/>
        <v>0</v>
      </c>
      <c r="D154" s="73"/>
      <c r="E154" s="73"/>
      <c r="F154" s="16">
        <v>0</v>
      </c>
      <c r="G154" s="83"/>
      <c r="H154" s="228"/>
      <c r="I154" s="84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22" s="1" customFormat="1" ht="16.5" customHeight="1">
      <c r="A155" s="281" t="s">
        <v>84</v>
      </c>
      <c r="B155" s="72">
        <v>2017</v>
      </c>
      <c r="C155" s="73">
        <f>F155+E155+D155</f>
        <v>35.02698</v>
      </c>
      <c r="D155" s="73"/>
      <c r="E155" s="73"/>
      <c r="F155" s="16">
        <v>35.02698</v>
      </c>
      <c r="G155" s="83"/>
      <c r="H155" s="224" t="s">
        <v>11</v>
      </c>
      <c r="I155" s="84"/>
      <c r="J155" s="3"/>
      <c r="K155" s="3"/>
      <c r="L155" s="3"/>
      <c r="M155" s="3"/>
      <c r="N155" s="3"/>
      <c r="O155" s="3"/>
      <c r="P155" s="3"/>
      <c r="Q155" s="3"/>
      <c r="R155" s="3"/>
      <c r="S155" s="3"/>
      <c r="V155" s="7"/>
    </row>
    <row r="156" spans="1:19" s="1" customFormat="1" ht="17.25" customHeight="1">
      <c r="A156" s="282"/>
      <c r="B156" s="77">
        <v>2018</v>
      </c>
      <c r="C156" s="73">
        <f aca="true" t="shared" si="12" ref="C156:C194">F156+E156+D156</f>
        <v>0</v>
      </c>
      <c r="D156" s="73"/>
      <c r="E156" s="73"/>
      <c r="F156" s="16">
        <v>0</v>
      </c>
      <c r="G156" s="83"/>
      <c r="H156" s="225"/>
      <c r="I156" s="84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s="1" customFormat="1" ht="15" customHeight="1">
      <c r="A157" s="282"/>
      <c r="B157" s="72">
        <v>2019</v>
      </c>
      <c r="C157" s="73">
        <f t="shared" si="12"/>
        <v>0</v>
      </c>
      <c r="D157" s="73"/>
      <c r="E157" s="73"/>
      <c r="F157" s="16">
        <v>0</v>
      </c>
      <c r="G157" s="83"/>
      <c r="H157" s="225"/>
      <c r="I157" s="84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s="1" customFormat="1" ht="17.25" customHeight="1">
      <c r="A158" s="282"/>
      <c r="B158" s="72" t="s">
        <v>73</v>
      </c>
      <c r="C158" s="73">
        <f t="shared" si="12"/>
        <v>0</v>
      </c>
      <c r="D158" s="73"/>
      <c r="E158" s="73"/>
      <c r="F158" s="16">
        <v>0</v>
      </c>
      <c r="G158" s="83"/>
      <c r="H158" s="226"/>
      <c r="I158" s="84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s="1" customFormat="1" ht="17.25" customHeight="1">
      <c r="A159" s="282"/>
      <c r="B159" s="72" t="s">
        <v>77</v>
      </c>
      <c r="C159" s="73">
        <f t="shared" si="12"/>
        <v>0</v>
      </c>
      <c r="D159" s="73"/>
      <c r="E159" s="73"/>
      <c r="F159" s="16">
        <v>0</v>
      </c>
      <c r="G159" s="83"/>
      <c r="H159" s="226"/>
      <c r="I159" s="84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s="1" customFormat="1" ht="15" customHeight="1">
      <c r="A160" s="283"/>
      <c r="B160" s="72" t="s">
        <v>104</v>
      </c>
      <c r="C160" s="73">
        <f t="shared" si="12"/>
        <v>0</v>
      </c>
      <c r="D160" s="73"/>
      <c r="E160" s="73"/>
      <c r="F160" s="16">
        <v>0</v>
      </c>
      <c r="G160" s="83"/>
      <c r="H160" s="227"/>
      <c r="I160" s="84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s="1" customFormat="1" ht="15.75" customHeight="1">
      <c r="A161" s="283"/>
      <c r="B161" s="72" t="s">
        <v>112</v>
      </c>
      <c r="C161" s="73">
        <f t="shared" si="12"/>
        <v>0</v>
      </c>
      <c r="D161" s="73"/>
      <c r="E161" s="73"/>
      <c r="F161" s="16">
        <v>0</v>
      </c>
      <c r="G161" s="83"/>
      <c r="H161" s="227"/>
      <c r="I161" s="84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21" s="1" customFormat="1" ht="14.25" customHeight="1">
      <c r="A162" s="284"/>
      <c r="B162" s="72" t="s">
        <v>132</v>
      </c>
      <c r="C162" s="73">
        <f t="shared" si="12"/>
        <v>0</v>
      </c>
      <c r="D162" s="73"/>
      <c r="E162" s="73"/>
      <c r="F162" s="16">
        <v>0</v>
      </c>
      <c r="G162" s="83"/>
      <c r="H162" s="228"/>
      <c r="I162" s="84"/>
      <c r="J162" s="3"/>
      <c r="K162" s="3"/>
      <c r="L162" s="3"/>
      <c r="M162" s="3"/>
      <c r="N162" s="3"/>
      <c r="O162" s="3"/>
      <c r="P162" s="3"/>
      <c r="Q162" s="3"/>
      <c r="R162" s="3"/>
      <c r="S162" s="3"/>
      <c r="U162" s="7"/>
    </row>
    <row r="163" spans="1:22" s="1" customFormat="1" ht="17.25" customHeight="1">
      <c r="A163" s="281" t="s">
        <v>136</v>
      </c>
      <c r="B163" s="72">
        <v>2017</v>
      </c>
      <c r="C163" s="73">
        <f t="shared" si="12"/>
        <v>272.05896</v>
      </c>
      <c r="D163" s="73"/>
      <c r="E163" s="73"/>
      <c r="F163" s="16">
        <v>272.05896</v>
      </c>
      <c r="G163" s="84"/>
      <c r="H163" s="224" t="s">
        <v>11</v>
      </c>
      <c r="I163" s="84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7"/>
      <c r="V163" s="7"/>
    </row>
    <row r="164" spans="1:20" s="1" customFormat="1" ht="15.75" customHeight="1">
      <c r="A164" s="282"/>
      <c r="B164" s="77">
        <v>2018</v>
      </c>
      <c r="C164" s="73">
        <f t="shared" si="12"/>
        <v>647.48396</v>
      </c>
      <c r="D164" s="73"/>
      <c r="E164" s="73"/>
      <c r="F164" s="16">
        <v>647.48396</v>
      </c>
      <c r="G164" s="84"/>
      <c r="H164" s="225"/>
      <c r="I164" s="84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7"/>
    </row>
    <row r="165" spans="1:22" s="1" customFormat="1" ht="15.75" customHeight="1">
      <c r="A165" s="282"/>
      <c r="B165" s="72">
        <v>2019</v>
      </c>
      <c r="C165" s="73">
        <f t="shared" si="12"/>
        <v>696.15049</v>
      </c>
      <c r="D165" s="73"/>
      <c r="E165" s="73"/>
      <c r="F165" s="16">
        <v>696.15049</v>
      </c>
      <c r="G165" s="84"/>
      <c r="H165" s="225"/>
      <c r="I165" s="84"/>
      <c r="J165" s="3"/>
      <c r="K165" s="3"/>
      <c r="L165" s="3"/>
      <c r="M165" s="3"/>
      <c r="N165" s="3"/>
      <c r="O165" s="3"/>
      <c r="P165" s="3"/>
      <c r="Q165" s="3"/>
      <c r="R165" s="3"/>
      <c r="S165" s="3"/>
      <c r="U165" s="7"/>
      <c r="V165" s="7"/>
    </row>
    <row r="166" spans="1:25" s="1" customFormat="1" ht="15" customHeight="1">
      <c r="A166" s="282"/>
      <c r="B166" s="72" t="s">
        <v>73</v>
      </c>
      <c r="C166" s="73">
        <f t="shared" si="12"/>
        <v>531.668</v>
      </c>
      <c r="D166" s="73"/>
      <c r="E166" s="73"/>
      <c r="F166" s="85">
        <v>531.668</v>
      </c>
      <c r="G166" s="84"/>
      <c r="H166" s="226"/>
      <c r="I166" s="84"/>
      <c r="J166" s="3"/>
      <c r="K166" s="3"/>
      <c r="L166" s="3"/>
      <c r="M166" s="3"/>
      <c r="N166" s="3"/>
      <c r="O166" s="3"/>
      <c r="P166" s="3"/>
      <c r="Q166" s="3"/>
      <c r="R166" s="3"/>
      <c r="S166" s="3"/>
      <c r="U166" s="14"/>
      <c r="V166" s="7"/>
      <c r="W166" s="7"/>
      <c r="X166" s="7"/>
      <c r="Y166" s="7"/>
    </row>
    <row r="167" spans="1:21" s="1" customFormat="1" ht="15" customHeight="1">
      <c r="A167" s="282"/>
      <c r="B167" s="72" t="s">
        <v>77</v>
      </c>
      <c r="C167" s="73">
        <f t="shared" si="12"/>
        <v>321.783</v>
      </c>
      <c r="D167" s="73"/>
      <c r="E167" s="73"/>
      <c r="F167" s="16">
        <v>321.783</v>
      </c>
      <c r="G167" s="84"/>
      <c r="H167" s="226"/>
      <c r="I167" s="84"/>
      <c r="J167" s="3"/>
      <c r="K167" s="3"/>
      <c r="L167" s="3"/>
      <c r="M167" s="3"/>
      <c r="N167" s="3"/>
      <c r="O167" s="3"/>
      <c r="P167" s="3"/>
      <c r="Q167" s="3"/>
      <c r="R167" s="3"/>
      <c r="S167" s="46"/>
      <c r="U167" s="7"/>
    </row>
    <row r="168" spans="1:19" s="1" customFormat="1" ht="15.75" customHeight="1">
      <c r="A168" s="283"/>
      <c r="B168" s="72" t="s">
        <v>104</v>
      </c>
      <c r="C168" s="73">
        <f t="shared" si="12"/>
        <v>0</v>
      </c>
      <c r="D168" s="73"/>
      <c r="E168" s="73"/>
      <c r="F168" s="16">
        <v>0</v>
      </c>
      <c r="G168" s="84"/>
      <c r="H168" s="227"/>
      <c r="I168" s="84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s="1" customFormat="1" ht="13.5" customHeight="1">
      <c r="A169" s="283"/>
      <c r="B169" s="72" t="s">
        <v>112</v>
      </c>
      <c r="C169" s="73">
        <f t="shared" si="12"/>
        <v>0</v>
      </c>
      <c r="D169" s="73"/>
      <c r="E169" s="73"/>
      <c r="F169" s="16">
        <v>0</v>
      </c>
      <c r="G169" s="84"/>
      <c r="H169" s="227"/>
      <c r="I169" s="84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20" s="1" customFormat="1" ht="15" customHeight="1">
      <c r="A170" s="284"/>
      <c r="B170" s="72" t="s">
        <v>132</v>
      </c>
      <c r="C170" s="73">
        <f t="shared" si="12"/>
        <v>0</v>
      </c>
      <c r="D170" s="73"/>
      <c r="E170" s="73"/>
      <c r="F170" s="16">
        <v>0</v>
      </c>
      <c r="G170" s="84"/>
      <c r="H170" s="228"/>
      <c r="I170" s="84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7"/>
    </row>
    <row r="171" spans="1:26" s="1" customFormat="1" ht="16.5" customHeight="1">
      <c r="A171" s="293" t="s">
        <v>85</v>
      </c>
      <c r="B171" s="72">
        <v>2017</v>
      </c>
      <c r="C171" s="73">
        <f t="shared" si="12"/>
        <v>304.792</v>
      </c>
      <c r="D171" s="73"/>
      <c r="E171" s="73"/>
      <c r="F171" s="16">
        <v>304.792</v>
      </c>
      <c r="G171" s="84"/>
      <c r="H171" s="224" t="s">
        <v>11</v>
      </c>
      <c r="I171" s="84"/>
      <c r="J171" s="3"/>
      <c r="K171" s="3"/>
      <c r="L171" s="3"/>
      <c r="M171" s="3"/>
      <c r="N171" s="3"/>
      <c r="O171" s="3"/>
      <c r="P171" s="3"/>
      <c r="Q171" s="3"/>
      <c r="R171" s="3"/>
      <c r="S171" s="46"/>
      <c r="V171" s="7"/>
      <c r="Z171" s="7"/>
    </row>
    <row r="172" spans="1:22" s="1" customFormat="1" ht="15" customHeight="1">
      <c r="A172" s="234"/>
      <c r="B172" s="77">
        <v>2018</v>
      </c>
      <c r="C172" s="73">
        <f t="shared" si="12"/>
        <v>296.599</v>
      </c>
      <c r="D172" s="73"/>
      <c r="E172" s="73"/>
      <c r="F172" s="16">
        <v>296.599</v>
      </c>
      <c r="G172" s="84"/>
      <c r="H172" s="225"/>
      <c r="I172" s="84"/>
      <c r="J172" s="3"/>
      <c r="K172" s="3"/>
      <c r="L172" s="3"/>
      <c r="M172" s="3"/>
      <c r="N172" s="3"/>
      <c r="O172" s="3"/>
      <c r="P172" s="3"/>
      <c r="Q172" s="3"/>
      <c r="R172" s="3"/>
      <c r="S172" s="3"/>
      <c r="U172" s="7"/>
      <c r="V172" s="7"/>
    </row>
    <row r="173" spans="1:19" s="1" customFormat="1" ht="16.5" customHeight="1">
      <c r="A173" s="234"/>
      <c r="B173" s="72">
        <v>2019</v>
      </c>
      <c r="C173" s="73">
        <f t="shared" si="12"/>
        <v>0</v>
      </c>
      <c r="D173" s="73"/>
      <c r="E173" s="73"/>
      <c r="F173" s="16">
        <v>0</v>
      </c>
      <c r="G173" s="84"/>
      <c r="H173" s="225"/>
      <c r="I173" s="84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s="1" customFormat="1" ht="16.5" customHeight="1">
      <c r="A174" s="234"/>
      <c r="B174" s="72" t="s">
        <v>73</v>
      </c>
      <c r="C174" s="73">
        <f t="shared" si="12"/>
        <v>0</v>
      </c>
      <c r="D174" s="73"/>
      <c r="E174" s="73"/>
      <c r="F174" s="16">
        <v>0</v>
      </c>
      <c r="G174" s="84"/>
      <c r="H174" s="226"/>
      <c r="I174" s="84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s="1" customFormat="1" ht="17.25" customHeight="1">
      <c r="A175" s="234"/>
      <c r="B175" s="72" t="s">
        <v>77</v>
      </c>
      <c r="C175" s="73">
        <f t="shared" si="12"/>
        <v>0</v>
      </c>
      <c r="D175" s="73"/>
      <c r="E175" s="73"/>
      <c r="F175" s="16">
        <v>0</v>
      </c>
      <c r="G175" s="84"/>
      <c r="H175" s="226"/>
      <c r="I175" s="84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s="1" customFormat="1" ht="15.75" customHeight="1">
      <c r="A176" s="230"/>
      <c r="B176" s="72" t="s">
        <v>104</v>
      </c>
      <c r="C176" s="73">
        <f>F176+E176+D176</f>
        <v>0</v>
      </c>
      <c r="D176" s="73"/>
      <c r="E176" s="73"/>
      <c r="F176" s="16">
        <v>0</v>
      </c>
      <c r="G176" s="84"/>
      <c r="H176" s="227"/>
      <c r="I176" s="84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s="1" customFormat="1" ht="15.75" customHeight="1">
      <c r="A177" s="230"/>
      <c r="B177" s="72" t="s">
        <v>112</v>
      </c>
      <c r="C177" s="73">
        <f>F177+E177+D177</f>
        <v>0</v>
      </c>
      <c r="D177" s="73"/>
      <c r="E177" s="73"/>
      <c r="F177" s="16">
        <v>0</v>
      </c>
      <c r="G177" s="84"/>
      <c r="H177" s="227"/>
      <c r="I177" s="84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s="1" customFormat="1" ht="16.5" customHeight="1">
      <c r="A178" s="231"/>
      <c r="B178" s="72" t="s">
        <v>132</v>
      </c>
      <c r="C178" s="73">
        <f>F178+E178+D178</f>
        <v>0</v>
      </c>
      <c r="D178" s="73"/>
      <c r="E178" s="73"/>
      <c r="F178" s="16">
        <v>0</v>
      </c>
      <c r="G178" s="84"/>
      <c r="H178" s="228"/>
      <c r="I178" s="84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s="1" customFormat="1" ht="15" customHeight="1">
      <c r="A179" s="293" t="s">
        <v>108</v>
      </c>
      <c r="B179" s="72">
        <v>2017</v>
      </c>
      <c r="C179" s="73">
        <f t="shared" si="12"/>
        <v>0</v>
      </c>
      <c r="D179" s="73"/>
      <c r="E179" s="73"/>
      <c r="F179" s="16">
        <v>0</v>
      </c>
      <c r="G179" s="84"/>
      <c r="H179" s="224" t="s">
        <v>11</v>
      </c>
      <c r="I179" s="84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22" s="1" customFormat="1" ht="13.5" customHeight="1">
      <c r="A180" s="234"/>
      <c r="B180" s="77">
        <v>2018</v>
      </c>
      <c r="C180" s="73">
        <f t="shared" si="12"/>
        <v>0</v>
      </c>
      <c r="D180" s="73"/>
      <c r="E180" s="73"/>
      <c r="F180" s="16">
        <v>0</v>
      </c>
      <c r="G180" s="84"/>
      <c r="H180" s="225"/>
      <c r="I180" s="84"/>
      <c r="J180" s="3"/>
      <c r="K180" s="3"/>
      <c r="L180" s="3"/>
      <c r="M180" s="3"/>
      <c r="N180" s="3"/>
      <c r="O180" s="3"/>
      <c r="P180" s="3"/>
      <c r="Q180" s="3"/>
      <c r="R180" s="3"/>
      <c r="S180" s="3"/>
      <c r="U180" s="7"/>
      <c r="V180" s="7"/>
    </row>
    <row r="181" spans="1:19" s="1" customFormat="1" ht="15.75" customHeight="1">
      <c r="A181" s="234"/>
      <c r="B181" s="72">
        <v>2019</v>
      </c>
      <c r="C181" s="73">
        <f t="shared" si="12"/>
        <v>0</v>
      </c>
      <c r="D181" s="73"/>
      <c r="E181" s="73"/>
      <c r="F181" s="16">
        <v>0</v>
      </c>
      <c r="G181" s="84"/>
      <c r="H181" s="225"/>
      <c r="I181" s="84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25" s="1" customFormat="1" ht="17.25" customHeight="1">
      <c r="A182" s="234"/>
      <c r="B182" s="72" t="s">
        <v>73</v>
      </c>
      <c r="C182" s="73">
        <f t="shared" si="12"/>
        <v>369.54974</v>
      </c>
      <c r="D182" s="73"/>
      <c r="E182" s="73"/>
      <c r="F182" s="16">
        <v>369.54974</v>
      </c>
      <c r="G182" s="84"/>
      <c r="H182" s="226"/>
      <c r="I182" s="84"/>
      <c r="J182" s="3"/>
      <c r="K182" s="3"/>
      <c r="L182" s="3"/>
      <c r="M182" s="3"/>
      <c r="N182" s="3"/>
      <c r="O182" s="3"/>
      <c r="P182" s="3"/>
      <c r="Q182" s="3"/>
      <c r="R182" s="3"/>
      <c r="S182" s="3"/>
      <c r="Y182" s="7"/>
    </row>
    <row r="183" spans="1:19" s="1" customFormat="1" ht="15.75" customHeight="1">
      <c r="A183" s="234"/>
      <c r="B183" s="72" t="s">
        <v>77</v>
      </c>
      <c r="C183" s="73">
        <f t="shared" si="12"/>
        <v>0</v>
      </c>
      <c r="D183" s="73"/>
      <c r="E183" s="73"/>
      <c r="F183" s="16">
        <v>0</v>
      </c>
      <c r="G183" s="84"/>
      <c r="H183" s="226"/>
      <c r="I183" s="84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s="1" customFormat="1" ht="16.5" customHeight="1">
      <c r="A184" s="230"/>
      <c r="B184" s="72" t="s">
        <v>104</v>
      </c>
      <c r="C184" s="73">
        <f t="shared" si="12"/>
        <v>0</v>
      </c>
      <c r="D184" s="73"/>
      <c r="E184" s="73"/>
      <c r="F184" s="16">
        <v>0</v>
      </c>
      <c r="G184" s="84"/>
      <c r="H184" s="227"/>
      <c r="I184" s="84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s="1" customFormat="1" ht="16.5" customHeight="1">
      <c r="A185" s="230"/>
      <c r="B185" s="72" t="s">
        <v>112</v>
      </c>
      <c r="C185" s="73">
        <f t="shared" si="12"/>
        <v>0</v>
      </c>
      <c r="D185" s="73"/>
      <c r="E185" s="73"/>
      <c r="F185" s="16">
        <v>0</v>
      </c>
      <c r="G185" s="84"/>
      <c r="H185" s="227"/>
      <c r="I185" s="84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s="1" customFormat="1" ht="18" customHeight="1">
      <c r="A186" s="231"/>
      <c r="B186" s="72" t="s">
        <v>132</v>
      </c>
      <c r="C186" s="73">
        <f t="shared" si="12"/>
        <v>0</v>
      </c>
      <c r="D186" s="73"/>
      <c r="E186" s="73"/>
      <c r="F186" s="16">
        <v>0</v>
      </c>
      <c r="G186" s="84"/>
      <c r="H186" s="228"/>
      <c r="I186" s="84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s="1" customFormat="1" ht="18" customHeight="1">
      <c r="A187" s="293" t="s">
        <v>125</v>
      </c>
      <c r="B187" s="72">
        <v>2017</v>
      </c>
      <c r="C187" s="73">
        <f t="shared" si="12"/>
        <v>0</v>
      </c>
      <c r="D187" s="73"/>
      <c r="E187" s="73"/>
      <c r="F187" s="16">
        <v>0</v>
      </c>
      <c r="G187" s="84"/>
      <c r="H187" s="224" t="s">
        <v>11</v>
      </c>
      <c r="I187" s="84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22" s="1" customFormat="1" ht="23.25" customHeight="1">
      <c r="A188" s="234"/>
      <c r="B188" s="77">
        <v>2018</v>
      </c>
      <c r="C188" s="73">
        <f t="shared" si="12"/>
        <v>760.077</v>
      </c>
      <c r="D188" s="73"/>
      <c r="E188" s="73"/>
      <c r="F188" s="16">
        <v>760.077</v>
      </c>
      <c r="G188" s="84"/>
      <c r="H188" s="225"/>
      <c r="I188" s="84"/>
      <c r="J188" s="3"/>
      <c r="K188" s="3"/>
      <c r="L188" s="3"/>
      <c r="M188" s="3"/>
      <c r="N188" s="3"/>
      <c r="O188" s="3"/>
      <c r="P188" s="3"/>
      <c r="Q188" s="3"/>
      <c r="R188" s="3"/>
      <c r="S188" s="3"/>
      <c r="V188" s="7"/>
    </row>
    <row r="189" spans="1:19" s="1" customFormat="1" ht="18" customHeight="1">
      <c r="A189" s="234"/>
      <c r="B189" s="72">
        <v>2019</v>
      </c>
      <c r="C189" s="73">
        <f t="shared" si="12"/>
        <v>141.8636</v>
      </c>
      <c r="D189" s="73"/>
      <c r="E189" s="73"/>
      <c r="F189" s="16">
        <v>141.8636</v>
      </c>
      <c r="G189" s="84"/>
      <c r="H189" s="225"/>
      <c r="I189" s="84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20" s="1" customFormat="1" ht="18" customHeight="1">
      <c r="A190" s="234"/>
      <c r="B190" s="72" t="s">
        <v>73</v>
      </c>
      <c r="C190" s="73">
        <f t="shared" si="12"/>
        <v>34.011</v>
      </c>
      <c r="D190" s="73"/>
      <c r="E190" s="73"/>
      <c r="F190" s="16">
        <v>34.011</v>
      </c>
      <c r="G190" s="84"/>
      <c r="H190" s="226"/>
      <c r="I190" s="84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7"/>
    </row>
    <row r="191" spans="1:19" s="1" customFormat="1" ht="18" customHeight="1">
      <c r="A191" s="234"/>
      <c r="B191" s="72" t="s">
        <v>77</v>
      </c>
      <c r="C191" s="73">
        <f t="shared" si="12"/>
        <v>117.536</v>
      </c>
      <c r="D191" s="73"/>
      <c r="E191" s="73"/>
      <c r="F191" s="16">
        <v>117.536</v>
      </c>
      <c r="G191" s="84"/>
      <c r="H191" s="226"/>
      <c r="I191" s="84"/>
      <c r="J191" s="3"/>
      <c r="K191" s="3"/>
      <c r="L191" s="3"/>
      <c r="M191" s="3"/>
      <c r="N191" s="3"/>
      <c r="O191" s="3"/>
      <c r="P191" s="3"/>
      <c r="Q191" s="3"/>
      <c r="R191" s="3"/>
      <c r="S191" s="46"/>
    </row>
    <row r="192" spans="1:19" s="1" customFormat="1" ht="18" customHeight="1">
      <c r="A192" s="230"/>
      <c r="B192" s="72" t="s">
        <v>104</v>
      </c>
      <c r="C192" s="73">
        <f t="shared" si="12"/>
        <v>0</v>
      </c>
      <c r="D192" s="73"/>
      <c r="E192" s="73"/>
      <c r="F192" s="16">
        <v>0</v>
      </c>
      <c r="G192" s="84"/>
      <c r="H192" s="227"/>
      <c r="I192" s="84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s="1" customFormat="1" ht="16.5" customHeight="1">
      <c r="A193" s="230"/>
      <c r="B193" s="72" t="s">
        <v>112</v>
      </c>
      <c r="C193" s="73">
        <f t="shared" si="12"/>
        <v>0</v>
      </c>
      <c r="D193" s="73"/>
      <c r="E193" s="73"/>
      <c r="F193" s="16">
        <v>0</v>
      </c>
      <c r="G193" s="84"/>
      <c r="H193" s="227"/>
      <c r="I193" s="84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s="1" customFormat="1" ht="16.5" customHeight="1">
      <c r="A194" s="231"/>
      <c r="B194" s="72" t="s">
        <v>132</v>
      </c>
      <c r="C194" s="73">
        <f t="shared" si="12"/>
        <v>0</v>
      </c>
      <c r="D194" s="73"/>
      <c r="E194" s="73"/>
      <c r="F194" s="16">
        <v>0</v>
      </c>
      <c r="G194" s="84"/>
      <c r="H194" s="228"/>
      <c r="I194" s="84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s="1" customFormat="1" ht="16.5" customHeight="1">
      <c r="A195" s="293" t="s">
        <v>122</v>
      </c>
      <c r="B195" s="72">
        <v>2017</v>
      </c>
      <c r="C195" s="73">
        <f>F195+E195+D196</f>
        <v>0</v>
      </c>
      <c r="D195" s="73"/>
      <c r="E195" s="73"/>
      <c r="F195" s="16">
        <v>0</v>
      </c>
      <c r="G195" s="84"/>
      <c r="H195" s="224" t="s">
        <v>11</v>
      </c>
      <c r="I195" s="84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22" s="1" customFormat="1" ht="16.5" customHeight="1">
      <c r="A196" s="234"/>
      <c r="B196" s="77">
        <v>2018</v>
      </c>
      <c r="C196" s="73">
        <f>F196+E196+D197</f>
        <v>0</v>
      </c>
      <c r="D196" s="73"/>
      <c r="E196" s="73"/>
      <c r="F196" s="16">
        <v>0</v>
      </c>
      <c r="G196" s="84"/>
      <c r="H196" s="225"/>
      <c r="I196" s="84"/>
      <c r="J196" s="3"/>
      <c r="K196" s="3"/>
      <c r="L196" s="3"/>
      <c r="M196" s="3"/>
      <c r="N196" s="3"/>
      <c r="O196" s="3"/>
      <c r="P196" s="3"/>
      <c r="Q196" s="3"/>
      <c r="R196" s="3"/>
      <c r="S196" s="3"/>
      <c r="V196" s="7"/>
    </row>
    <row r="197" spans="1:23" s="1" customFormat="1" ht="16.5" customHeight="1">
      <c r="A197" s="234"/>
      <c r="B197" s="72">
        <v>2019</v>
      </c>
      <c r="C197" s="73">
        <f>F197+E197+D198</f>
        <v>431.37324</v>
      </c>
      <c r="D197" s="73"/>
      <c r="E197" s="73"/>
      <c r="F197" s="16">
        <v>431.37324</v>
      </c>
      <c r="G197" s="84"/>
      <c r="H197" s="225"/>
      <c r="I197" s="84"/>
      <c r="J197" s="3"/>
      <c r="K197" s="3"/>
      <c r="L197" s="3"/>
      <c r="M197" s="3"/>
      <c r="N197" s="3"/>
      <c r="O197" s="3"/>
      <c r="P197" s="3"/>
      <c r="Q197" s="3"/>
      <c r="R197" s="3"/>
      <c r="S197" s="3"/>
      <c r="U197" s="7"/>
      <c r="V197" s="7"/>
      <c r="W197" s="38"/>
    </row>
    <row r="198" spans="1:24" s="1" customFormat="1" ht="16.5" customHeight="1">
      <c r="A198" s="234"/>
      <c r="B198" s="72" t="s">
        <v>73</v>
      </c>
      <c r="C198" s="73">
        <f>F198+E198+D200</f>
        <v>0</v>
      </c>
      <c r="D198" s="73"/>
      <c r="E198" s="73"/>
      <c r="F198" s="16">
        <v>0</v>
      </c>
      <c r="G198" s="84"/>
      <c r="H198" s="226"/>
      <c r="I198" s="84"/>
      <c r="J198" s="3"/>
      <c r="K198" s="3"/>
      <c r="L198" s="3"/>
      <c r="M198" s="3"/>
      <c r="N198" s="3"/>
      <c r="O198" s="3"/>
      <c r="P198" s="3"/>
      <c r="Q198" s="3"/>
      <c r="R198" s="3"/>
      <c r="S198" s="3"/>
      <c r="W198" s="15"/>
      <c r="X198" s="15"/>
    </row>
    <row r="199" spans="1:24" s="1" customFormat="1" ht="16.5" customHeight="1">
      <c r="A199" s="234"/>
      <c r="B199" s="72" t="s">
        <v>77</v>
      </c>
      <c r="C199" s="73">
        <f>F199+E199+D219</f>
        <v>0</v>
      </c>
      <c r="D199" s="73"/>
      <c r="E199" s="73"/>
      <c r="F199" s="16">
        <v>0</v>
      </c>
      <c r="G199" s="84"/>
      <c r="H199" s="226"/>
      <c r="I199" s="84"/>
      <c r="J199" s="3"/>
      <c r="K199" s="3"/>
      <c r="L199" s="3"/>
      <c r="M199" s="3"/>
      <c r="N199" s="3"/>
      <c r="O199" s="3"/>
      <c r="P199" s="3"/>
      <c r="Q199" s="3"/>
      <c r="R199" s="3"/>
      <c r="S199" s="3"/>
      <c r="W199" s="15"/>
      <c r="X199" s="15"/>
    </row>
    <row r="200" spans="1:19" s="1" customFormat="1" ht="16.5" customHeight="1">
      <c r="A200" s="230"/>
      <c r="B200" s="72" t="s">
        <v>104</v>
      </c>
      <c r="C200" s="73">
        <f>F200+E200+D219</f>
        <v>0</v>
      </c>
      <c r="D200" s="73"/>
      <c r="E200" s="73"/>
      <c r="F200" s="16">
        <v>0</v>
      </c>
      <c r="G200" s="84"/>
      <c r="H200" s="227"/>
      <c r="I200" s="84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s="1" customFormat="1" ht="16.5" customHeight="1">
      <c r="A201" s="230"/>
      <c r="B201" s="72" t="s">
        <v>112</v>
      </c>
      <c r="C201" s="73">
        <f>F201+E201+D220</f>
        <v>0</v>
      </c>
      <c r="D201" s="73"/>
      <c r="E201" s="73"/>
      <c r="F201" s="16">
        <v>0</v>
      </c>
      <c r="G201" s="84"/>
      <c r="H201" s="227"/>
      <c r="I201" s="84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s="1" customFormat="1" ht="16.5" customHeight="1">
      <c r="A202" s="231"/>
      <c r="B202" s="72" t="s">
        <v>132</v>
      </c>
      <c r="C202" s="73">
        <f>F202+E202+D221</f>
        <v>0</v>
      </c>
      <c r="D202" s="73"/>
      <c r="E202" s="73"/>
      <c r="F202" s="16">
        <v>0</v>
      </c>
      <c r="G202" s="84"/>
      <c r="H202" s="228"/>
      <c r="I202" s="84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s="1" customFormat="1" ht="16.5" customHeight="1">
      <c r="A203" s="293" t="s">
        <v>134</v>
      </c>
      <c r="B203" s="72">
        <v>2017</v>
      </c>
      <c r="C203" s="73">
        <f aca="true" t="shared" si="13" ref="C203:C218">G203+F203+E203+D203</f>
        <v>0</v>
      </c>
      <c r="D203" s="73"/>
      <c r="E203" s="73"/>
      <c r="F203" s="16">
        <v>0</v>
      </c>
      <c r="G203" s="84"/>
      <c r="H203" s="224" t="s">
        <v>11</v>
      </c>
      <c r="I203" s="84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s="1" customFormat="1" ht="16.5" customHeight="1">
      <c r="A204" s="234"/>
      <c r="B204" s="77">
        <v>2018</v>
      </c>
      <c r="C204" s="73">
        <f t="shared" si="13"/>
        <v>0</v>
      </c>
      <c r="D204" s="73"/>
      <c r="E204" s="73"/>
      <c r="F204" s="16">
        <v>0</v>
      </c>
      <c r="G204" s="84"/>
      <c r="H204" s="225"/>
      <c r="I204" s="84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s="1" customFormat="1" ht="16.5" customHeight="1">
      <c r="A205" s="234"/>
      <c r="B205" s="72">
        <v>2019</v>
      </c>
      <c r="C205" s="73">
        <f t="shared" si="13"/>
        <v>0</v>
      </c>
      <c r="D205" s="73"/>
      <c r="E205" s="73"/>
      <c r="F205" s="16">
        <v>0</v>
      </c>
      <c r="G205" s="84"/>
      <c r="H205" s="225"/>
      <c r="I205" s="84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s="1" customFormat="1" ht="16.5" customHeight="1">
      <c r="A206" s="234"/>
      <c r="B206" s="72" t="s">
        <v>73</v>
      </c>
      <c r="C206" s="73">
        <f t="shared" si="13"/>
        <v>0</v>
      </c>
      <c r="D206" s="73"/>
      <c r="E206" s="73"/>
      <c r="F206" s="16">
        <v>0</v>
      </c>
      <c r="G206" s="84"/>
      <c r="H206" s="226"/>
      <c r="I206" s="84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s="1" customFormat="1" ht="16.5" customHeight="1">
      <c r="A207" s="234"/>
      <c r="B207" s="72" t="s">
        <v>77</v>
      </c>
      <c r="C207" s="73">
        <f t="shared" si="13"/>
        <v>202.763</v>
      </c>
      <c r="D207" s="73"/>
      <c r="E207" s="73"/>
      <c r="F207" s="16">
        <v>202.763</v>
      </c>
      <c r="G207" s="84"/>
      <c r="H207" s="226"/>
      <c r="I207" s="84"/>
      <c r="J207" s="3"/>
      <c r="K207" s="3"/>
      <c r="L207" s="3"/>
      <c r="M207" s="3"/>
      <c r="N207" s="3"/>
      <c r="O207" s="3"/>
      <c r="P207" s="3"/>
      <c r="Q207" s="3"/>
      <c r="R207" s="3"/>
      <c r="S207" s="46"/>
    </row>
    <row r="208" spans="1:19" s="1" customFormat="1" ht="16.5" customHeight="1">
      <c r="A208" s="230"/>
      <c r="B208" s="72" t="s">
        <v>104</v>
      </c>
      <c r="C208" s="73">
        <f t="shared" si="13"/>
        <v>0</v>
      </c>
      <c r="D208" s="73"/>
      <c r="E208" s="73"/>
      <c r="F208" s="16">
        <v>0</v>
      </c>
      <c r="G208" s="84"/>
      <c r="H208" s="227"/>
      <c r="I208" s="84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s="1" customFormat="1" ht="16.5" customHeight="1">
      <c r="A209" s="230"/>
      <c r="B209" s="72" t="s">
        <v>112</v>
      </c>
      <c r="C209" s="73">
        <f t="shared" si="13"/>
        <v>0</v>
      </c>
      <c r="D209" s="73"/>
      <c r="E209" s="73"/>
      <c r="F209" s="16">
        <v>0</v>
      </c>
      <c r="G209" s="84"/>
      <c r="H209" s="227"/>
      <c r="I209" s="84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s="1" customFormat="1" ht="16.5" customHeight="1">
      <c r="A210" s="231"/>
      <c r="B210" s="72" t="s">
        <v>132</v>
      </c>
      <c r="C210" s="73">
        <f t="shared" si="13"/>
        <v>0</v>
      </c>
      <c r="D210" s="73"/>
      <c r="E210" s="73"/>
      <c r="F210" s="16">
        <v>0</v>
      </c>
      <c r="G210" s="84"/>
      <c r="H210" s="228"/>
      <c r="I210" s="84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s="1" customFormat="1" ht="16.5" customHeight="1">
      <c r="A211" s="293" t="s">
        <v>141</v>
      </c>
      <c r="B211" s="72">
        <v>2017</v>
      </c>
      <c r="C211" s="73">
        <f t="shared" si="13"/>
        <v>0</v>
      </c>
      <c r="D211" s="73"/>
      <c r="E211" s="73"/>
      <c r="F211" s="16">
        <v>0</v>
      </c>
      <c r="G211" s="84"/>
      <c r="H211" s="224" t="s">
        <v>11</v>
      </c>
      <c r="I211" s="84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s="1" customFormat="1" ht="16.5" customHeight="1">
      <c r="A212" s="234"/>
      <c r="B212" s="77">
        <v>2018</v>
      </c>
      <c r="C212" s="73">
        <f t="shared" si="13"/>
        <v>0</v>
      </c>
      <c r="D212" s="73"/>
      <c r="E212" s="73"/>
      <c r="F212" s="16">
        <v>0</v>
      </c>
      <c r="G212" s="84"/>
      <c r="H212" s="225"/>
      <c r="I212" s="84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s="1" customFormat="1" ht="16.5" customHeight="1">
      <c r="A213" s="234"/>
      <c r="B213" s="72">
        <v>2019</v>
      </c>
      <c r="C213" s="73">
        <f t="shared" si="13"/>
        <v>0</v>
      </c>
      <c r="D213" s="73"/>
      <c r="E213" s="73"/>
      <c r="F213" s="16">
        <v>0</v>
      </c>
      <c r="G213" s="84"/>
      <c r="H213" s="225"/>
      <c r="I213" s="84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s="1" customFormat="1" ht="16.5" customHeight="1">
      <c r="A214" s="234"/>
      <c r="B214" s="72" t="s">
        <v>73</v>
      </c>
      <c r="C214" s="73">
        <f t="shared" si="13"/>
        <v>0</v>
      </c>
      <c r="D214" s="73"/>
      <c r="E214" s="73"/>
      <c r="F214" s="16">
        <v>0</v>
      </c>
      <c r="G214" s="84"/>
      <c r="H214" s="226"/>
      <c r="I214" s="84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s="1" customFormat="1" ht="16.5" customHeight="1">
      <c r="A215" s="234"/>
      <c r="B215" s="72" t="s">
        <v>77</v>
      </c>
      <c r="C215" s="73">
        <f t="shared" si="13"/>
        <v>0</v>
      </c>
      <c r="D215" s="73"/>
      <c r="E215" s="73"/>
      <c r="F215" s="16">
        <v>0</v>
      </c>
      <c r="G215" s="84"/>
      <c r="H215" s="226"/>
      <c r="I215" s="84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s="1" customFormat="1" ht="16.5" customHeight="1">
      <c r="A216" s="230"/>
      <c r="B216" s="72" t="s">
        <v>104</v>
      </c>
      <c r="C216" s="73">
        <f t="shared" si="13"/>
        <v>1840</v>
      </c>
      <c r="D216" s="73"/>
      <c r="E216" s="73"/>
      <c r="F216" s="16">
        <v>1840</v>
      </c>
      <c r="G216" s="84"/>
      <c r="H216" s="227"/>
      <c r="I216" s="84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s="1" customFormat="1" ht="16.5" customHeight="1">
      <c r="A217" s="230"/>
      <c r="B217" s="72" t="s">
        <v>112</v>
      </c>
      <c r="C217" s="73">
        <f t="shared" si="13"/>
        <v>0</v>
      </c>
      <c r="D217" s="73"/>
      <c r="E217" s="73"/>
      <c r="F217" s="16">
        <v>0</v>
      </c>
      <c r="G217" s="84"/>
      <c r="H217" s="227"/>
      <c r="I217" s="84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s="1" customFormat="1" ht="16.5" customHeight="1">
      <c r="A218" s="231"/>
      <c r="B218" s="72" t="s">
        <v>132</v>
      </c>
      <c r="C218" s="73">
        <f t="shared" si="13"/>
        <v>0</v>
      </c>
      <c r="D218" s="73"/>
      <c r="E218" s="73"/>
      <c r="F218" s="16">
        <v>0</v>
      </c>
      <c r="G218" s="84"/>
      <c r="H218" s="228"/>
      <c r="I218" s="84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s="1" customFormat="1" ht="15.75" customHeight="1">
      <c r="A219" s="87" t="s">
        <v>13</v>
      </c>
      <c r="B219" s="72"/>
      <c r="C219" s="73"/>
      <c r="D219" s="73"/>
      <c r="E219" s="73"/>
      <c r="F219" s="16"/>
      <c r="G219" s="83"/>
      <c r="H219" s="96"/>
      <c r="I219" s="84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s="1" customFormat="1" ht="15.75" customHeight="1">
      <c r="A220" s="97"/>
      <c r="B220" s="72">
        <v>2017</v>
      </c>
      <c r="C220" s="73">
        <f aca="true" t="shared" si="14" ref="C220:C228">G220+F220+E220+D220</f>
        <v>4241.6356000000005</v>
      </c>
      <c r="D220" s="73"/>
      <c r="E220" s="73"/>
      <c r="F220" s="73">
        <f>F99+F107+F115+F123+F131+F139+F147+F155+F163+F171+F179+F187+F195+F203</f>
        <v>4241.6356000000005</v>
      </c>
      <c r="G220" s="83"/>
      <c r="H220" s="96"/>
      <c r="I220" s="84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s="1" customFormat="1" ht="15" customHeight="1">
      <c r="A221" s="97"/>
      <c r="B221" s="77">
        <v>2018</v>
      </c>
      <c r="C221" s="73">
        <f t="shared" si="14"/>
        <v>3005.6769700000004</v>
      </c>
      <c r="D221" s="73"/>
      <c r="E221" s="73"/>
      <c r="F221" s="73">
        <f>F100+F108+F116+F124+F132+F140+F148+F156+F164+F172+F180+F188+F196+F204</f>
        <v>3005.6769700000004</v>
      </c>
      <c r="G221" s="83"/>
      <c r="H221" s="96"/>
      <c r="I221" s="84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s="1" customFormat="1" ht="15.75" customHeight="1">
      <c r="A222" s="97"/>
      <c r="B222" s="72">
        <v>2019</v>
      </c>
      <c r="C222" s="73">
        <f t="shared" si="14"/>
        <v>2282.38135</v>
      </c>
      <c r="D222" s="73"/>
      <c r="E222" s="73"/>
      <c r="F222" s="73">
        <f>F101+F109+F117+F125+F133+F141+F149+F157+F165+F173+F181+F189+F197+F205</f>
        <v>2282.38135</v>
      </c>
      <c r="G222" s="76"/>
      <c r="H222" s="96"/>
      <c r="I222" s="98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s="1" customFormat="1" ht="15.75" customHeight="1">
      <c r="A223" s="97"/>
      <c r="B223" s="72" t="s">
        <v>73</v>
      </c>
      <c r="C223" s="73">
        <f t="shared" si="14"/>
        <v>1082.48374</v>
      </c>
      <c r="D223" s="73"/>
      <c r="E223" s="73"/>
      <c r="F223" s="73">
        <f>F102+F110+F118+F126+F134+F142+F150+F158+F166+F174+F182+F190+F198+F206</f>
        <v>1082.48374</v>
      </c>
      <c r="G223" s="76"/>
      <c r="H223" s="96"/>
      <c r="I223" s="98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21" s="1" customFormat="1" ht="15.75" customHeight="1">
      <c r="A224" s="97"/>
      <c r="B224" s="72" t="s">
        <v>77</v>
      </c>
      <c r="C224" s="73">
        <f t="shared" si="14"/>
        <v>962.6450000000001</v>
      </c>
      <c r="D224" s="73"/>
      <c r="E224" s="73"/>
      <c r="F224" s="73">
        <f>F103+F111+F119+F127+F135+F143+F151+F159+F167+F175+F183+F191+F199+F207</f>
        <v>962.6450000000001</v>
      </c>
      <c r="G224" s="83"/>
      <c r="H224" s="96"/>
      <c r="I224" s="84"/>
      <c r="J224" s="3"/>
      <c r="K224" s="3"/>
      <c r="L224" s="3"/>
      <c r="M224" s="3"/>
      <c r="N224" s="3"/>
      <c r="O224" s="3"/>
      <c r="P224" s="3"/>
      <c r="Q224" s="3"/>
      <c r="R224" s="3"/>
      <c r="S224" s="71"/>
      <c r="T224" s="15"/>
      <c r="U224" s="15"/>
    </row>
    <row r="225" spans="1:19" s="1" customFormat="1" ht="15.75" customHeight="1">
      <c r="A225" s="97"/>
      <c r="B225" s="72" t="s">
        <v>104</v>
      </c>
      <c r="C225" s="73">
        <f t="shared" si="14"/>
        <v>2987.828</v>
      </c>
      <c r="D225" s="73"/>
      <c r="E225" s="73"/>
      <c r="F225" s="73">
        <f>F104+F112+F120+F128+F136+F144+F152+F160+F168+F176+F184+F192+F200+F208+F216</f>
        <v>2987.828</v>
      </c>
      <c r="G225" s="83"/>
      <c r="H225" s="96"/>
      <c r="I225" s="84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s="1" customFormat="1" ht="15.75" customHeight="1">
      <c r="A226" s="97"/>
      <c r="B226" s="72" t="s">
        <v>112</v>
      </c>
      <c r="C226" s="73">
        <f t="shared" si="14"/>
        <v>0</v>
      </c>
      <c r="D226" s="73"/>
      <c r="E226" s="73"/>
      <c r="F226" s="73">
        <f>F105+F113+F121+F129+F137+F145+F153+F161+F169+F177+F185+F193+F201+F209+F217</f>
        <v>0</v>
      </c>
      <c r="G226" s="83"/>
      <c r="H226" s="96"/>
      <c r="I226" s="84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s="1" customFormat="1" ht="15.75" customHeight="1">
      <c r="A227" s="97"/>
      <c r="B227" s="72" t="s">
        <v>132</v>
      </c>
      <c r="C227" s="73">
        <f t="shared" si="14"/>
        <v>0</v>
      </c>
      <c r="D227" s="73"/>
      <c r="E227" s="73"/>
      <c r="F227" s="73">
        <f>F106+F114+F122+F130+F138+F146+F154+F162+F170+F178+F186+F194+F202+F210+F218</f>
        <v>0</v>
      </c>
      <c r="G227" s="83"/>
      <c r="H227" s="96"/>
      <c r="I227" s="84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s="1" customFormat="1" ht="15.75" customHeight="1">
      <c r="A228" s="83"/>
      <c r="B228" s="72" t="s">
        <v>133</v>
      </c>
      <c r="C228" s="73">
        <f t="shared" si="14"/>
        <v>14562.650660000001</v>
      </c>
      <c r="D228" s="73"/>
      <c r="E228" s="73"/>
      <c r="F228" s="73">
        <f>F220+F221+F222+F223+F224+F225+F226+F227</f>
        <v>14562.650660000001</v>
      </c>
      <c r="G228" s="76"/>
      <c r="H228" s="96"/>
      <c r="I228" s="84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21" s="1" customFormat="1" ht="15.75" customHeight="1">
      <c r="A229" s="87" t="s">
        <v>49</v>
      </c>
      <c r="B229" s="99"/>
      <c r="C229" s="73"/>
      <c r="D229" s="89"/>
      <c r="E229" s="73"/>
      <c r="F229" s="73"/>
      <c r="G229" s="98"/>
      <c r="H229" s="90"/>
      <c r="I229" s="84"/>
      <c r="J229" s="3"/>
      <c r="K229" s="3"/>
      <c r="L229" s="3"/>
      <c r="M229" s="3"/>
      <c r="N229" s="3"/>
      <c r="O229" s="3"/>
      <c r="P229" s="3"/>
      <c r="Q229" s="3"/>
      <c r="R229" s="3"/>
      <c r="S229" s="3"/>
      <c r="U229" s="7"/>
    </row>
    <row r="230" spans="1:19" s="1" customFormat="1" ht="15.75" customHeight="1">
      <c r="A230" s="100"/>
      <c r="B230" s="101">
        <v>2017</v>
      </c>
      <c r="C230" s="102">
        <f aca="true" t="shared" si="15" ref="C230:C237">G230+F230+E230+D230</f>
        <v>9368.0107</v>
      </c>
      <c r="D230" s="73"/>
      <c r="E230" s="102"/>
      <c r="F230" s="102">
        <f>F89+F220</f>
        <v>9368.0107</v>
      </c>
      <c r="G230" s="98"/>
      <c r="H230" s="90"/>
      <c r="I230" s="84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s="4" customFormat="1" ht="20.25" customHeight="1">
      <c r="A231" s="83"/>
      <c r="B231" s="103">
        <v>2018</v>
      </c>
      <c r="C231" s="102">
        <f t="shared" si="15"/>
        <v>9360.66524</v>
      </c>
      <c r="D231" s="102"/>
      <c r="E231" s="102"/>
      <c r="F231" s="102">
        <f>F90+F221</f>
        <v>9360.66524</v>
      </c>
      <c r="G231" s="98"/>
      <c r="H231" s="90"/>
      <c r="I231" s="84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s="4" customFormat="1" ht="16.5" customHeight="1">
      <c r="A232" s="83"/>
      <c r="B232" s="101">
        <v>2019</v>
      </c>
      <c r="C232" s="102">
        <f t="shared" si="15"/>
        <v>9545.93083</v>
      </c>
      <c r="D232" s="102"/>
      <c r="E232" s="102"/>
      <c r="F232" s="102">
        <f aca="true" t="shared" si="16" ref="F232:F237">F222+F91</f>
        <v>9545.93083</v>
      </c>
      <c r="G232" s="98"/>
      <c r="H232" s="90"/>
      <c r="I232" s="84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22" s="4" customFormat="1" ht="16.5" customHeight="1">
      <c r="A233" s="83"/>
      <c r="B233" s="101" t="s">
        <v>73</v>
      </c>
      <c r="C233" s="102">
        <f t="shared" si="15"/>
        <v>4178.4177899999995</v>
      </c>
      <c r="D233" s="102"/>
      <c r="E233" s="102"/>
      <c r="F233" s="102">
        <f t="shared" si="16"/>
        <v>4178.4177899999995</v>
      </c>
      <c r="G233" s="98"/>
      <c r="H233" s="90"/>
      <c r="I233" s="84"/>
      <c r="J233" s="9"/>
      <c r="K233" s="9"/>
      <c r="L233" s="9"/>
      <c r="M233" s="9"/>
      <c r="N233" s="9"/>
      <c r="O233" s="9"/>
      <c r="P233" s="9"/>
      <c r="Q233" s="9"/>
      <c r="R233" s="9"/>
      <c r="S233" s="9"/>
      <c r="U233" s="44"/>
      <c r="V233" s="44"/>
    </row>
    <row r="234" spans="1:19" s="4" customFormat="1" ht="16.5" customHeight="1">
      <c r="A234" s="83"/>
      <c r="B234" s="101" t="s">
        <v>77</v>
      </c>
      <c r="C234" s="102">
        <f t="shared" si="15"/>
        <v>6399.9663</v>
      </c>
      <c r="D234" s="102"/>
      <c r="E234" s="102"/>
      <c r="F234" s="102">
        <f t="shared" si="16"/>
        <v>6399.9663</v>
      </c>
      <c r="G234" s="98"/>
      <c r="H234" s="90"/>
      <c r="I234" s="84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23" s="4" customFormat="1" ht="16.5" customHeight="1">
      <c r="A235" s="83"/>
      <c r="B235" s="101" t="s">
        <v>104</v>
      </c>
      <c r="C235" s="102">
        <f t="shared" si="15"/>
        <v>6592.4302</v>
      </c>
      <c r="D235" s="102"/>
      <c r="E235" s="102"/>
      <c r="F235" s="102">
        <f t="shared" si="16"/>
        <v>6592.4302</v>
      </c>
      <c r="G235" s="98"/>
      <c r="H235" s="90"/>
      <c r="I235" s="84"/>
      <c r="J235" s="9"/>
      <c r="K235" s="9"/>
      <c r="L235" s="9"/>
      <c r="M235" s="9"/>
      <c r="N235" s="9"/>
      <c r="O235" s="9"/>
      <c r="P235" s="9"/>
      <c r="Q235" s="9"/>
      <c r="R235" s="9"/>
      <c r="S235" s="9"/>
      <c r="W235" s="44"/>
    </row>
    <row r="236" spans="1:23" s="4" customFormat="1" ht="16.5" customHeight="1">
      <c r="A236" s="83"/>
      <c r="B236" s="101" t="s">
        <v>112</v>
      </c>
      <c r="C236" s="102">
        <f t="shared" si="15"/>
        <v>180</v>
      </c>
      <c r="D236" s="102"/>
      <c r="E236" s="102"/>
      <c r="F236" s="102">
        <f t="shared" si="16"/>
        <v>180</v>
      </c>
      <c r="G236" s="98"/>
      <c r="H236" s="90"/>
      <c r="I236" s="84"/>
      <c r="J236" s="9"/>
      <c r="K236" s="9"/>
      <c r="L236" s="9"/>
      <c r="M236" s="9"/>
      <c r="N236" s="9"/>
      <c r="O236" s="9"/>
      <c r="P236" s="9"/>
      <c r="Q236" s="9"/>
      <c r="R236" s="9"/>
      <c r="S236" s="9"/>
      <c r="W236" s="44"/>
    </row>
    <row r="237" spans="1:23" s="4" customFormat="1" ht="16.5" customHeight="1">
      <c r="A237" s="83"/>
      <c r="B237" s="101" t="s">
        <v>132</v>
      </c>
      <c r="C237" s="102">
        <f t="shared" si="15"/>
        <v>180</v>
      </c>
      <c r="D237" s="102"/>
      <c r="E237" s="102"/>
      <c r="F237" s="102">
        <f t="shared" si="16"/>
        <v>180</v>
      </c>
      <c r="G237" s="98"/>
      <c r="H237" s="90"/>
      <c r="I237" s="84"/>
      <c r="J237" s="9"/>
      <c r="K237" s="9"/>
      <c r="L237" s="9"/>
      <c r="M237" s="9"/>
      <c r="N237" s="9"/>
      <c r="O237" s="9"/>
      <c r="P237" s="9"/>
      <c r="Q237" s="9"/>
      <c r="R237" s="9"/>
      <c r="S237" s="9"/>
      <c r="W237" s="44"/>
    </row>
    <row r="238" spans="1:19" s="4" customFormat="1" ht="17.25" customHeight="1">
      <c r="A238" s="83"/>
      <c r="B238" s="101" t="s">
        <v>133</v>
      </c>
      <c r="C238" s="102">
        <f>G238+F238+E238+D238</f>
        <v>45805.42106</v>
      </c>
      <c r="D238" s="102"/>
      <c r="E238" s="102"/>
      <c r="F238" s="102">
        <f>F230+F231+F232+F233+F234+F235+F236+F237</f>
        <v>45805.42106</v>
      </c>
      <c r="G238" s="98"/>
      <c r="H238" s="90"/>
      <c r="I238" s="84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s="4" customFormat="1" ht="45.75" customHeight="1">
      <c r="A239" s="87" t="s">
        <v>58</v>
      </c>
      <c r="B239" s="84"/>
      <c r="C239" s="89"/>
      <c r="D239" s="102"/>
      <c r="E239" s="89"/>
      <c r="F239" s="89"/>
      <c r="G239" s="98"/>
      <c r="H239" s="90"/>
      <c r="I239" s="84" t="s">
        <v>24</v>
      </c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23" s="4" customFormat="1" ht="26.25" customHeight="1">
      <c r="A240" s="246" t="s">
        <v>63</v>
      </c>
      <c r="B240" s="247"/>
      <c r="C240" s="247"/>
      <c r="D240" s="247"/>
      <c r="E240" s="247"/>
      <c r="F240" s="247"/>
      <c r="G240" s="247"/>
      <c r="H240" s="249"/>
      <c r="I240" s="97"/>
      <c r="J240" s="9"/>
      <c r="K240" s="9"/>
      <c r="L240" s="9"/>
      <c r="M240" s="9"/>
      <c r="N240" s="9"/>
      <c r="O240" s="9"/>
      <c r="P240" s="9"/>
      <c r="Q240" s="9"/>
      <c r="R240" s="9"/>
      <c r="S240" s="9"/>
      <c r="W240" s="44"/>
    </row>
    <row r="241" spans="1:19" s="4" customFormat="1" ht="23.25" customHeight="1">
      <c r="A241" s="248" t="s">
        <v>30</v>
      </c>
      <c r="B241" s="309"/>
      <c r="C241" s="309"/>
      <c r="D241" s="309"/>
      <c r="E241" s="309"/>
      <c r="F241" s="309"/>
      <c r="G241" s="309"/>
      <c r="H241" s="310"/>
      <c r="I241" s="84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22" s="1" customFormat="1" ht="15.75" customHeight="1">
      <c r="A242" s="281" t="s">
        <v>79</v>
      </c>
      <c r="B242" s="72">
        <v>2017</v>
      </c>
      <c r="C242" s="73">
        <f>G242+F242+E242+D242</f>
        <v>195</v>
      </c>
      <c r="D242" s="74"/>
      <c r="E242" s="75"/>
      <c r="F242" s="73">
        <v>195</v>
      </c>
      <c r="G242" s="76"/>
      <c r="H242" s="224" t="s">
        <v>11</v>
      </c>
      <c r="I242" s="84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13"/>
      <c r="V242" s="12"/>
    </row>
    <row r="243" spans="1:20" s="1" customFormat="1" ht="16.5" customHeight="1">
      <c r="A243" s="292"/>
      <c r="B243" s="77">
        <v>2018</v>
      </c>
      <c r="C243" s="73">
        <f aca="true" t="shared" si="17" ref="C243:C281">G243+F243+E243+D243</f>
        <v>172.752</v>
      </c>
      <c r="D243" s="75"/>
      <c r="E243" s="73"/>
      <c r="F243" s="73">
        <v>172.752</v>
      </c>
      <c r="G243" s="76"/>
      <c r="H243" s="225"/>
      <c r="I243" s="84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13"/>
    </row>
    <row r="244" spans="1:22" s="1" customFormat="1" ht="17.25" customHeight="1">
      <c r="A244" s="292"/>
      <c r="B244" s="72">
        <v>2019</v>
      </c>
      <c r="C244" s="73">
        <f t="shared" si="17"/>
        <v>280.1601</v>
      </c>
      <c r="D244" s="73"/>
      <c r="E244" s="73"/>
      <c r="F244" s="73">
        <v>280.1601</v>
      </c>
      <c r="G244" s="76"/>
      <c r="H244" s="225"/>
      <c r="I244" s="84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13"/>
      <c r="U244" s="7"/>
      <c r="V244" s="7"/>
    </row>
    <row r="245" spans="1:22" s="1" customFormat="1" ht="16.5" customHeight="1">
      <c r="A245" s="292"/>
      <c r="B245" s="72" t="s">
        <v>73</v>
      </c>
      <c r="C245" s="73">
        <f t="shared" si="17"/>
        <v>209.257</v>
      </c>
      <c r="D245" s="73"/>
      <c r="E245" s="73"/>
      <c r="F245" s="73">
        <v>209.257</v>
      </c>
      <c r="G245" s="76"/>
      <c r="H245" s="226"/>
      <c r="I245" s="84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13"/>
      <c r="V245" s="7"/>
    </row>
    <row r="246" spans="1:20" s="1" customFormat="1" ht="18" customHeight="1">
      <c r="A246" s="292"/>
      <c r="B246" s="72" t="s">
        <v>77</v>
      </c>
      <c r="C246" s="73">
        <f t="shared" si="17"/>
        <v>317.728</v>
      </c>
      <c r="D246" s="73"/>
      <c r="E246" s="73"/>
      <c r="F246" s="73">
        <v>317.728</v>
      </c>
      <c r="G246" s="76"/>
      <c r="H246" s="226"/>
      <c r="I246" s="84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41"/>
    </row>
    <row r="247" spans="1:20" s="1" customFormat="1" ht="18" customHeight="1">
      <c r="A247" s="282"/>
      <c r="B247" s="72" t="s">
        <v>104</v>
      </c>
      <c r="C247" s="73">
        <f t="shared" si="17"/>
        <v>283.2</v>
      </c>
      <c r="D247" s="73"/>
      <c r="E247" s="73"/>
      <c r="F247" s="73">
        <v>283.2</v>
      </c>
      <c r="G247" s="76"/>
      <c r="H247" s="227"/>
      <c r="I247" s="84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13"/>
    </row>
    <row r="248" spans="1:20" s="1" customFormat="1" ht="17.25" customHeight="1">
      <c r="A248" s="282"/>
      <c r="B248" s="72" t="s">
        <v>112</v>
      </c>
      <c r="C248" s="73">
        <f t="shared" si="17"/>
        <v>278.9</v>
      </c>
      <c r="D248" s="73"/>
      <c r="E248" s="73"/>
      <c r="F248" s="73">
        <v>278.9</v>
      </c>
      <c r="G248" s="76"/>
      <c r="H248" s="227"/>
      <c r="I248" s="84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13"/>
    </row>
    <row r="249" spans="1:20" s="1" customFormat="1" ht="16.5" customHeight="1">
      <c r="A249" s="284"/>
      <c r="B249" s="72" t="s">
        <v>132</v>
      </c>
      <c r="C249" s="73">
        <f t="shared" si="17"/>
        <v>278.9</v>
      </c>
      <c r="D249" s="73"/>
      <c r="E249" s="73"/>
      <c r="F249" s="73">
        <v>278.9</v>
      </c>
      <c r="G249" s="76"/>
      <c r="H249" s="228"/>
      <c r="I249" s="84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13"/>
    </row>
    <row r="250" spans="1:22" s="1" customFormat="1" ht="18" customHeight="1">
      <c r="A250" s="293" t="s">
        <v>78</v>
      </c>
      <c r="B250" s="72">
        <v>2017</v>
      </c>
      <c r="C250" s="73">
        <f t="shared" si="17"/>
        <v>365.7</v>
      </c>
      <c r="D250" s="73"/>
      <c r="E250" s="73"/>
      <c r="F250" s="73">
        <v>365.7</v>
      </c>
      <c r="G250" s="76"/>
      <c r="H250" s="224" t="s">
        <v>11</v>
      </c>
      <c r="I250" s="84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13"/>
      <c r="V250" s="12"/>
    </row>
    <row r="251" spans="1:19" s="1" customFormat="1" ht="15" customHeight="1">
      <c r="A251" s="298"/>
      <c r="B251" s="77">
        <v>2018</v>
      </c>
      <c r="C251" s="73">
        <f t="shared" si="17"/>
        <v>365.7</v>
      </c>
      <c r="D251" s="73"/>
      <c r="E251" s="73"/>
      <c r="F251" s="73">
        <v>365.7</v>
      </c>
      <c r="G251" s="76"/>
      <c r="H251" s="225"/>
      <c r="I251" s="84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s="1" customFormat="1" ht="13.5" customHeight="1">
      <c r="A252" s="298"/>
      <c r="B252" s="72">
        <v>2019</v>
      </c>
      <c r="C252" s="73">
        <f t="shared" si="17"/>
        <v>365.7</v>
      </c>
      <c r="D252" s="73"/>
      <c r="E252" s="73"/>
      <c r="F252" s="73">
        <v>365.7</v>
      </c>
      <c r="G252" s="76"/>
      <c r="H252" s="225"/>
      <c r="I252" s="84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s="1" customFormat="1" ht="17.25" customHeight="1">
      <c r="A253" s="234"/>
      <c r="B253" s="72" t="s">
        <v>73</v>
      </c>
      <c r="C253" s="73">
        <f t="shared" si="17"/>
        <v>365.7</v>
      </c>
      <c r="D253" s="73"/>
      <c r="E253" s="73"/>
      <c r="F253" s="73">
        <v>365.7</v>
      </c>
      <c r="G253" s="76"/>
      <c r="H253" s="226"/>
      <c r="I253" s="84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s="1" customFormat="1" ht="17.25" customHeight="1">
      <c r="A254" s="234"/>
      <c r="B254" s="72" t="s">
        <v>77</v>
      </c>
      <c r="C254" s="73">
        <f t="shared" si="17"/>
        <v>365.7</v>
      </c>
      <c r="D254" s="73"/>
      <c r="E254" s="73"/>
      <c r="F254" s="73">
        <v>365.7</v>
      </c>
      <c r="G254" s="76"/>
      <c r="H254" s="226"/>
      <c r="I254" s="84"/>
      <c r="J254" s="3"/>
      <c r="K254" s="3"/>
      <c r="L254" s="3"/>
      <c r="M254" s="3"/>
      <c r="N254" s="3"/>
      <c r="O254" s="3"/>
      <c r="P254" s="3"/>
      <c r="Q254" s="3"/>
      <c r="R254" s="46"/>
      <c r="S254" s="3"/>
    </row>
    <row r="255" spans="1:19" s="1" customFormat="1" ht="17.25" customHeight="1">
      <c r="A255" s="230"/>
      <c r="B255" s="72" t="s">
        <v>104</v>
      </c>
      <c r="C255" s="73">
        <f t="shared" si="17"/>
        <v>365.7</v>
      </c>
      <c r="D255" s="73"/>
      <c r="E255" s="73"/>
      <c r="F255" s="73">
        <v>365.7</v>
      </c>
      <c r="G255" s="76"/>
      <c r="H255" s="227"/>
      <c r="I255" s="84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s="1" customFormat="1" ht="17.25" customHeight="1">
      <c r="A256" s="230"/>
      <c r="B256" s="72" t="s">
        <v>112</v>
      </c>
      <c r="C256" s="73">
        <f t="shared" si="17"/>
        <v>370</v>
      </c>
      <c r="D256" s="73"/>
      <c r="E256" s="73"/>
      <c r="F256" s="73">
        <v>370</v>
      </c>
      <c r="G256" s="76"/>
      <c r="H256" s="227"/>
      <c r="I256" s="84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s="1" customFormat="1" ht="17.25" customHeight="1">
      <c r="A257" s="231"/>
      <c r="B257" s="72" t="s">
        <v>132</v>
      </c>
      <c r="C257" s="73">
        <f t="shared" si="17"/>
        <v>370</v>
      </c>
      <c r="D257" s="73"/>
      <c r="E257" s="73"/>
      <c r="F257" s="73">
        <v>370</v>
      </c>
      <c r="G257" s="76"/>
      <c r="H257" s="228"/>
      <c r="I257" s="84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22" s="1" customFormat="1" ht="18.75" customHeight="1">
      <c r="A258" s="281" t="s">
        <v>116</v>
      </c>
      <c r="B258" s="72">
        <v>2017</v>
      </c>
      <c r="C258" s="73">
        <f t="shared" si="17"/>
        <v>332.5</v>
      </c>
      <c r="D258" s="73"/>
      <c r="E258" s="73"/>
      <c r="F258" s="73">
        <v>332.5</v>
      </c>
      <c r="G258" s="76"/>
      <c r="H258" s="224" t="s">
        <v>11</v>
      </c>
      <c r="I258" s="84"/>
      <c r="J258" s="3"/>
      <c r="K258" s="3"/>
      <c r="L258" s="3"/>
      <c r="M258" s="3"/>
      <c r="N258" s="3"/>
      <c r="O258" s="3"/>
      <c r="P258" s="3"/>
      <c r="Q258" s="3"/>
      <c r="R258" s="3"/>
      <c r="S258" s="3"/>
      <c r="V258" s="7"/>
    </row>
    <row r="259" spans="1:19" s="1" customFormat="1" ht="16.5" customHeight="1">
      <c r="A259" s="282"/>
      <c r="B259" s="77">
        <v>2018</v>
      </c>
      <c r="C259" s="73">
        <f t="shared" si="17"/>
        <v>0</v>
      </c>
      <c r="D259" s="73"/>
      <c r="E259" s="73"/>
      <c r="F259" s="73">
        <v>0</v>
      </c>
      <c r="G259" s="76"/>
      <c r="H259" s="225"/>
      <c r="I259" s="84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s="1" customFormat="1" ht="15.75" customHeight="1">
      <c r="A260" s="282"/>
      <c r="B260" s="72">
        <v>2019</v>
      </c>
      <c r="C260" s="73">
        <f t="shared" si="17"/>
        <v>0</v>
      </c>
      <c r="D260" s="73"/>
      <c r="E260" s="73"/>
      <c r="F260" s="73">
        <v>0</v>
      </c>
      <c r="G260" s="76"/>
      <c r="H260" s="225"/>
      <c r="I260" s="84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s="1" customFormat="1" ht="15.75" customHeight="1">
      <c r="A261" s="282"/>
      <c r="B261" s="72" t="s">
        <v>73</v>
      </c>
      <c r="C261" s="73">
        <f t="shared" si="17"/>
        <v>0</v>
      </c>
      <c r="D261" s="73"/>
      <c r="E261" s="73"/>
      <c r="F261" s="73">
        <v>0</v>
      </c>
      <c r="G261" s="76"/>
      <c r="H261" s="226"/>
      <c r="I261" s="84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s="1" customFormat="1" ht="15" customHeight="1">
      <c r="A262" s="282"/>
      <c r="B262" s="72" t="s">
        <v>77</v>
      </c>
      <c r="C262" s="73">
        <f t="shared" si="17"/>
        <v>29</v>
      </c>
      <c r="D262" s="73"/>
      <c r="E262" s="73"/>
      <c r="F262" s="73">
        <v>29</v>
      </c>
      <c r="G262" s="76"/>
      <c r="H262" s="226"/>
      <c r="I262" s="84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s="1" customFormat="1" ht="16.5" customHeight="1">
      <c r="A263" s="283"/>
      <c r="B263" s="72" t="s">
        <v>104</v>
      </c>
      <c r="C263" s="73">
        <f t="shared" si="17"/>
        <v>0</v>
      </c>
      <c r="D263" s="73"/>
      <c r="E263" s="73"/>
      <c r="F263" s="73">
        <v>0</v>
      </c>
      <c r="G263" s="76"/>
      <c r="H263" s="227"/>
      <c r="I263" s="84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s="1" customFormat="1" ht="16.5" customHeight="1">
      <c r="A264" s="283"/>
      <c r="B264" s="72" t="s">
        <v>112</v>
      </c>
      <c r="C264" s="73">
        <f t="shared" si="17"/>
        <v>0</v>
      </c>
      <c r="D264" s="73"/>
      <c r="E264" s="73"/>
      <c r="F264" s="73">
        <v>0</v>
      </c>
      <c r="G264" s="76"/>
      <c r="H264" s="227"/>
      <c r="I264" s="84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s="1" customFormat="1" ht="16.5" customHeight="1">
      <c r="A265" s="284"/>
      <c r="B265" s="72" t="s">
        <v>132</v>
      </c>
      <c r="C265" s="73">
        <f t="shared" si="17"/>
        <v>0</v>
      </c>
      <c r="D265" s="73"/>
      <c r="E265" s="73"/>
      <c r="F265" s="73">
        <v>0</v>
      </c>
      <c r="G265" s="76"/>
      <c r="H265" s="228"/>
      <c r="I265" s="84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22" s="1" customFormat="1" ht="18" customHeight="1">
      <c r="A266" s="315" t="s">
        <v>71</v>
      </c>
      <c r="B266" s="72">
        <v>2017</v>
      </c>
      <c r="C266" s="73">
        <f t="shared" si="17"/>
        <v>950.55633</v>
      </c>
      <c r="D266" s="73"/>
      <c r="E266" s="73"/>
      <c r="F266" s="73">
        <v>950.55633</v>
      </c>
      <c r="G266" s="76"/>
      <c r="H266" s="224" t="s">
        <v>11</v>
      </c>
      <c r="I266" s="84"/>
      <c r="J266" s="3"/>
      <c r="K266" s="3"/>
      <c r="L266" s="3"/>
      <c r="M266" s="3"/>
      <c r="N266" s="3"/>
      <c r="O266" s="3"/>
      <c r="P266" s="3"/>
      <c r="Q266" s="3"/>
      <c r="R266" s="3"/>
      <c r="S266" s="3"/>
      <c r="V266" s="7"/>
    </row>
    <row r="267" spans="1:19" s="1" customFormat="1" ht="16.5" customHeight="1">
      <c r="A267" s="316"/>
      <c r="B267" s="77">
        <v>2018</v>
      </c>
      <c r="C267" s="73">
        <f t="shared" si="17"/>
        <v>0</v>
      </c>
      <c r="D267" s="73"/>
      <c r="E267" s="73"/>
      <c r="F267" s="73">
        <v>0</v>
      </c>
      <c r="G267" s="76"/>
      <c r="H267" s="225"/>
      <c r="I267" s="84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s="1" customFormat="1" ht="15.75" customHeight="1">
      <c r="A268" s="316"/>
      <c r="B268" s="72">
        <v>2019</v>
      </c>
      <c r="C268" s="73">
        <f t="shared" si="17"/>
        <v>0</v>
      </c>
      <c r="D268" s="73"/>
      <c r="E268" s="73"/>
      <c r="F268" s="73">
        <v>0</v>
      </c>
      <c r="G268" s="76"/>
      <c r="H268" s="225"/>
      <c r="I268" s="84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s="1" customFormat="1" ht="17.25" customHeight="1">
      <c r="A269" s="282"/>
      <c r="B269" s="72" t="s">
        <v>73</v>
      </c>
      <c r="C269" s="73">
        <f t="shared" si="17"/>
        <v>0</v>
      </c>
      <c r="D269" s="73"/>
      <c r="E269" s="73"/>
      <c r="F269" s="73">
        <v>0</v>
      </c>
      <c r="G269" s="76"/>
      <c r="H269" s="226"/>
      <c r="I269" s="84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s="1" customFormat="1" ht="17.25" customHeight="1">
      <c r="A270" s="282"/>
      <c r="B270" s="72" t="s">
        <v>77</v>
      </c>
      <c r="C270" s="73">
        <f t="shared" si="17"/>
        <v>0</v>
      </c>
      <c r="D270" s="73"/>
      <c r="E270" s="73"/>
      <c r="F270" s="73">
        <v>0</v>
      </c>
      <c r="G270" s="76"/>
      <c r="H270" s="226"/>
      <c r="I270" s="84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s="1" customFormat="1" ht="15" customHeight="1">
      <c r="A271" s="283"/>
      <c r="B271" s="72" t="s">
        <v>104</v>
      </c>
      <c r="C271" s="73">
        <f t="shared" si="17"/>
        <v>0</v>
      </c>
      <c r="D271" s="73"/>
      <c r="E271" s="73"/>
      <c r="F271" s="73">
        <v>0</v>
      </c>
      <c r="G271" s="76"/>
      <c r="H271" s="227"/>
      <c r="I271" s="84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s="1" customFormat="1" ht="15" customHeight="1">
      <c r="A272" s="283"/>
      <c r="B272" s="72" t="s">
        <v>112</v>
      </c>
      <c r="C272" s="73">
        <f t="shared" si="17"/>
        <v>0</v>
      </c>
      <c r="D272" s="73"/>
      <c r="E272" s="73"/>
      <c r="F272" s="73">
        <v>0</v>
      </c>
      <c r="G272" s="76"/>
      <c r="H272" s="227"/>
      <c r="I272" s="84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s="1" customFormat="1" ht="16.5" customHeight="1">
      <c r="A273" s="284"/>
      <c r="B273" s="72" t="s">
        <v>132</v>
      </c>
      <c r="C273" s="73">
        <f t="shared" si="17"/>
        <v>0</v>
      </c>
      <c r="D273" s="73"/>
      <c r="E273" s="73"/>
      <c r="F273" s="73">
        <v>0</v>
      </c>
      <c r="G273" s="76"/>
      <c r="H273" s="228"/>
      <c r="I273" s="84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s="1" customFormat="1" ht="25.5" customHeight="1">
      <c r="A274" s="289" t="s">
        <v>147</v>
      </c>
      <c r="B274" s="72">
        <v>2017</v>
      </c>
      <c r="C274" s="73">
        <f t="shared" si="17"/>
        <v>0</v>
      </c>
      <c r="D274" s="73"/>
      <c r="E274" s="73"/>
      <c r="F274" s="73">
        <v>0</v>
      </c>
      <c r="G274" s="76"/>
      <c r="H274" s="224" t="s">
        <v>11</v>
      </c>
      <c r="I274" s="84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s="1" customFormat="1" ht="24.75" customHeight="1">
      <c r="A275" s="290"/>
      <c r="B275" s="77">
        <v>2018</v>
      </c>
      <c r="C275" s="73">
        <f t="shared" si="17"/>
        <v>0</v>
      </c>
      <c r="D275" s="73"/>
      <c r="E275" s="73"/>
      <c r="F275" s="73">
        <v>0</v>
      </c>
      <c r="G275" s="76"/>
      <c r="H275" s="225"/>
      <c r="I275" s="84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s="1" customFormat="1" ht="24.75" customHeight="1">
      <c r="A276" s="290"/>
      <c r="B276" s="72">
        <v>2019</v>
      </c>
      <c r="C276" s="73">
        <f t="shared" si="17"/>
        <v>0</v>
      </c>
      <c r="D276" s="73"/>
      <c r="E276" s="73"/>
      <c r="F276" s="73">
        <v>0</v>
      </c>
      <c r="G276" s="76"/>
      <c r="H276" s="225"/>
      <c r="I276" s="84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s="1" customFormat="1" ht="25.5" customHeight="1">
      <c r="A277" s="290"/>
      <c r="B277" s="72" t="s">
        <v>73</v>
      </c>
      <c r="C277" s="73">
        <f t="shared" si="17"/>
        <v>0</v>
      </c>
      <c r="D277" s="73"/>
      <c r="E277" s="73"/>
      <c r="F277" s="73">
        <v>0</v>
      </c>
      <c r="G277" s="76"/>
      <c r="H277" s="226"/>
      <c r="I277" s="84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s="1" customFormat="1" ht="23.25" customHeight="1">
      <c r="A278" s="290"/>
      <c r="B278" s="72" t="s">
        <v>77</v>
      </c>
      <c r="C278" s="73">
        <f t="shared" si="17"/>
        <v>0</v>
      </c>
      <c r="D278" s="73"/>
      <c r="E278" s="73"/>
      <c r="F278" s="73">
        <v>0</v>
      </c>
      <c r="G278" s="76"/>
      <c r="H278" s="226"/>
      <c r="I278" s="84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s="1" customFormat="1" ht="25.5" customHeight="1">
      <c r="A279" s="290"/>
      <c r="B279" s="72" t="s">
        <v>104</v>
      </c>
      <c r="C279" s="73">
        <f t="shared" si="17"/>
        <v>1856.5</v>
      </c>
      <c r="D279" s="73"/>
      <c r="E279" s="73">
        <v>1615.1</v>
      </c>
      <c r="F279" s="73">
        <v>241.4</v>
      </c>
      <c r="G279" s="76"/>
      <c r="H279" s="227"/>
      <c r="I279" s="84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s="1" customFormat="1" ht="24" customHeight="1">
      <c r="A280" s="290"/>
      <c r="B280" s="72" t="s">
        <v>112</v>
      </c>
      <c r="C280" s="73">
        <f t="shared" si="17"/>
        <v>0</v>
      </c>
      <c r="D280" s="73"/>
      <c r="E280" s="73"/>
      <c r="F280" s="73">
        <v>0</v>
      </c>
      <c r="G280" s="76"/>
      <c r="H280" s="227"/>
      <c r="I280" s="84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s="1" customFormat="1" ht="23.25" customHeight="1">
      <c r="A281" s="291"/>
      <c r="B281" s="72" t="s">
        <v>132</v>
      </c>
      <c r="C281" s="73">
        <f t="shared" si="17"/>
        <v>0</v>
      </c>
      <c r="D281" s="73"/>
      <c r="E281" s="73"/>
      <c r="F281" s="73">
        <v>0</v>
      </c>
      <c r="G281" s="76"/>
      <c r="H281" s="228"/>
      <c r="I281" s="84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s="1" customFormat="1" ht="16.5" customHeight="1">
      <c r="A282" s="87" t="s">
        <v>48</v>
      </c>
      <c r="B282" s="101"/>
      <c r="C282" s="102"/>
      <c r="D282" s="73"/>
      <c r="E282" s="102"/>
      <c r="F282" s="104"/>
      <c r="G282" s="96"/>
      <c r="H282" s="96"/>
      <c r="I282" s="84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s="1" customFormat="1" ht="16.5" customHeight="1">
      <c r="A283" s="105"/>
      <c r="B283" s="101">
        <v>2017</v>
      </c>
      <c r="C283" s="102">
        <f>G283+F283+E283+D283</f>
        <v>1843.7563300000002</v>
      </c>
      <c r="D283" s="102"/>
      <c r="E283" s="102"/>
      <c r="F283" s="102">
        <f>F242+F250+F258+F266</f>
        <v>1843.7563300000002</v>
      </c>
      <c r="G283" s="96"/>
      <c r="H283" s="96"/>
      <c r="I283" s="84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s="1" customFormat="1" ht="16.5" customHeight="1">
      <c r="A284" s="105"/>
      <c r="B284" s="103">
        <v>2018</v>
      </c>
      <c r="C284" s="102">
        <f aca="true" t="shared" si="18" ref="C284:C290">G284+F284+E284+D284</f>
        <v>538.452</v>
      </c>
      <c r="D284" s="102"/>
      <c r="E284" s="102"/>
      <c r="F284" s="102">
        <f>F243+F251+F259+F267</f>
        <v>538.452</v>
      </c>
      <c r="G284" s="96"/>
      <c r="H284" s="96"/>
      <c r="I284" s="84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s="1" customFormat="1" ht="15.75" customHeight="1">
      <c r="A285" s="105"/>
      <c r="B285" s="101">
        <v>2019</v>
      </c>
      <c r="C285" s="102">
        <f t="shared" si="18"/>
        <v>645.8601</v>
      </c>
      <c r="D285" s="102"/>
      <c r="E285" s="102"/>
      <c r="F285" s="102">
        <f>F244+F252+F260+F268</f>
        <v>645.8601</v>
      </c>
      <c r="G285" s="96"/>
      <c r="H285" s="96"/>
      <c r="I285" s="84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21" s="1" customFormat="1" ht="15.75" customHeight="1">
      <c r="A286" s="105"/>
      <c r="B286" s="101" t="s">
        <v>73</v>
      </c>
      <c r="C286" s="102">
        <f t="shared" si="18"/>
        <v>574.957</v>
      </c>
      <c r="D286" s="102"/>
      <c r="E286" s="102"/>
      <c r="F286" s="102">
        <f>F245+F253+F261+F269</f>
        <v>574.957</v>
      </c>
      <c r="G286" s="96"/>
      <c r="H286" s="96"/>
      <c r="I286" s="84"/>
      <c r="J286" s="3"/>
      <c r="K286" s="3"/>
      <c r="L286" s="3"/>
      <c r="M286" s="3"/>
      <c r="N286" s="3"/>
      <c r="O286" s="3"/>
      <c r="P286" s="3"/>
      <c r="Q286" s="3"/>
      <c r="R286" s="3"/>
      <c r="S286" s="3"/>
      <c r="U286" s="7"/>
    </row>
    <row r="287" spans="1:21" s="1" customFormat="1" ht="15.75" customHeight="1">
      <c r="A287" s="105"/>
      <c r="B287" s="101" t="s">
        <v>77</v>
      </c>
      <c r="C287" s="102">
        <f t="shared" si="18"/>
        <v>712.428</v>
      </c>
      <c r="D287" s="102"/>
      <c r="E287" s="102"/>
      <c r="F287" s="102">
        <f>F246+F254+F262+F270</f>
        <v>712.428</v>
      </c>
      <c r="G287" s="96"/>
      <c r="H287" s="96"/>
      <c r="I287" s="84"/>
      <c r="J287" s="3"/>
      <c r="K287" s="3"/>
      <c r="L287" s="3"/>
      <c r="M287" s="3"/>
      <c r="N287" s="3"/>
      <c r="O287" s="3"/>
      <c r="P287" s="3"/>
      <c r="Q287" s="3"/>
      <c r="R287" s="3"/>
      <c r="S287" s="3"/>
      <c r="U287" s="7"/>
    </row>
    <row r="288" spans="1:21" s="1" customFormat="1" ht="15.75" customHeight="1">
      <c r="A288" s="105"/>
      <c r="B288" s="101" t="s">
        <v>104</v>
      </c>
      <c r="C288" s="102">
        <f t="shared" si="18"/>
        <v>2505.3999999999996</v>
      </c>
      <c r="D288" s="102"/>
      <c r="E288" s="102">
        <f>E279</f>
        <v>1615.1</v>
      </c>
      <c r="F288" s="102">
        <f>F247+F255+F263+F271+F279</f>
        <v>890.3</v>
      </c>
      <c r="G288" s="96"/>
      <c r="H288" s="96"/>
      <c r="I288" s="84"/>
      <c r="J288" s="3"/>
      <c r="K288" s="3"/>
      <c r="L288" s="3"/>
      <c r="M288" s="3"/>
      <c r="N288" s="3"/>
      <c r="O288" s="3"/>
      <c r="P288" s="3"/>
      <c r="Q288" s="3"/>
      <c r="R288" s="3"/>
      <c r="S288" s="3"/>
      <c r="U288" s="7"/>
    </row>
    <row r="289" spans="1:21" s="1" customFormat="1" ht="15.75" customHeight="1">
      <c r="A289" s="105"/>
      <c r="B289" s="101" t="s">
        <v>112</v>
      </c>
      <c r="C289" s="102">
        <f t="shared" si="18"/>
        <v>648.9</v>
      </c>
      <c r="D289" s="102"/>
      <c r="E289" s="102"/>
      <c r="F289" s="102">
        <f>F248+F256+F264+F272+F280</f>
        <v>648.9</v>
      </c>
      <c r="G289" s="96"/>
      <c r="H289" s="96"/>
      <c r="I289" s="84"/>
      <c r="J289" s="3"/>
      <c r="K289" s="3"/>
      <c r="L289" s="3"/>
      <c r="M289" s="3"/>
      <c r="N289" s="3"/>
      <c r="O289" s="3"/>
      <c r="P289" s="3"/>
      <c r="Q289" s="3"/>
      <c r="R289" s="3"/>
      <c r="S289" s="3"/>
      <c r="U289" s="7"/>
    </row>
    <row r="290" spans="1:21" s="1" customFormat="1" ht="15.75" customHeight="1">
      <c r="A290" s="105"/>
      <c r="B290" s="101" t="s">
        <v>132</v>
      </c>
      <c r="C290" s="102">
        <f t="shared" si="18"/>
        <v>648.9</v>
      </c>
      <c r="D290" s="102"/>
      <c r="E290" s="102"/>
      <c r="F290" s="102">
        <f>F249+F257+F265+F273+F281</f>
        <v>648.9</v>
      </c>
      <c r="G290" s="96"/>
      <c r="H290" s="96"/>
      <c r="I290" s="84"/>
      <c r="J290" s="3"/>
      <c r="K290" s="3"/>
      <c r="L290" s="3"/>
      <c r="M290" s="3"/>
      <c r="N290" s="3"/>
      <c r="O290" s="3"/>
      <c r="P290" s="3"/>
      <c r="Q290" s="3"/>
      <c r="R290" s="3"/>
      <c r="S290" s="3"/>
      <c r="U290" s="7"/>
    </row>
    <row r="291" spans="1:20" s="1" customFormat="1" ht="18.75" customHeight="1">
      <c r="A291" s="87"/>
      <c r="B291" s="101" t="s">
        <v>133</v>
      </c>
      <c r="C291" s="102">
        <f>F291+E291+D291</f>
        <v>8118.65343</v>
      </c>
      <c r="D291" s="102"/>
      <c r="E291" s="102">
        <f>E283+E284+E285+E286+E287+E288+E289+E290</f>
        <v>1615.1</v>
      </c>
      <c r="F291" s="102">
        <f>F283+F284+F285+F286+F287+F288+F289+F290</f>
        <v>6503.55343</v>
      </c>
      <c r="G291" s="76"/>
      <c r="H291" s="96"/>
      <c r="I291" s="84"/>
      <c r="J291" s="3"/>
      <c r="K291" s="3"/>
      <c r="L291" s="3"/>
      <c r="M291" s="3"/>
      <c r="N291" s="3"/>
      <c r="O291" s="3"/>
      <c r="P291" s="3"/>
      <c r="Q291" s="3"/>
      <c r="R291" s="46"/>
      <c r="S291" s="3"/>
      <c r="T291" s="7"/>
    </row>
    <row r="292" spans="1:19" s="1" customFormat="1" ht="66" customHeight="1">
      <c r="A292" s="87" t="s">
        <v>3</v>
      </c>
      <c r="B292" s="84"/>
      <c r="C292" s="90"/>
      <c r="D292" s="102"/>
      <c r="E292" s="98"/>
      <c r="F292" s="98"/>
      <c r="G292" s="98"/>
      <c r="H292" s="90"/>
      <c r="I292" s="84" t="s">
        <v>14</v>
      </c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s="1" customFormat="1" ht="23.25" customHeight="1">
      <c r="A293" s="246" t="s">
        <v>64</v>
      </c>
      <c r="B293" s="247"/>
      <c r="C293" s="247"/>
      <c r="D293" s="247"/>
      <c r="E293" s="247"/>
      <c r="F293" s="247"/>
      <c r="G293" s="247"/>
      <c r="H293" s="249"/>
      <c r="I293" s="84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s="1" customFormat="1" ht="21" customHeight="1">
      <c r="A294" s="246" t="s">
        <v>31</v>
      </c>
      <c r="B294" s="285"/>
      <c r="C294" s="285"/>
      <c r="D294" s="285"/>
      <c r="E294" s="285"/>
      <c r="F294" s="285"/>
      <c r="G294" s="285"/>
      <c r="H294" s="286"/>
      <c r="I294" s="84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21" s="1" customFormat="1" ht="16.5" customHeight="1">
      <c r="A295" s="293" t="s">
        <v>117</v>
      </c>
      <c r="B295" s="72">
        <v>2017</v>
      </c>
      <c r="C295" s="73">
        <f>G295+F295+E295+D295</f>
        <v>175.35287</v>
      </c>
      <c r="D295" s="97"/>
      <c r="E295" s="73"/>
      <c r="F295" s="106">
        <v>175.35287</v>
      </c>
      <c r="G295" s="83"/>
      <c r="H295" s="224" t="s">
        <v>11</v>
      </c>
      <c r="I295" s="93"/>
      <c r="J295" s="3"/>
      <c r="K295" s="3"/>
      <c r="L295" s="3"/>
      <c r="M295" s="3"/>
      <c r="N295" s="3"/>
      <c r="O295" s="3"/>
      <c r="P295" s="3"/>
      <c r="Q295" s="3"/>
      <c r="R295" s="3"/>
      <c r="S295" s="3"/>
      <c r="U295" s="7"/>
    </row>
    <row r="296" spans="1:22" s="1" customFormat="1" ht="17.25" customHeight="1">
      <c r="A296" s="298"/>
      <c r="B296" s="77">
        <v>2018</v>
      </c>
      <c r="C296" s="73">
        <f aca="true" t="shared" si="19" ref="C296:C308">G296+F296+E296+D296</f>
        <v>186.079</v>
      </c>
      <c r="D296" s="73"/>
      <c r="E296" s="73"/>
      <c r="F296" s="73">
        <v>186.079</v>
      </c>
      <c r="G296" s="83"/>
      <c r="H296" s="225"/>
      <c r="I296" s="84"/>
      <c r="J296" s="3"/>
      <c r="K296" s="3"/>
      <c r="L296" s="3"/>
      <c r="M296" s="3"/>
      <c r="N296" s="3"/>
      <c r="O296" s="3"/>
      <c r="P296" s="3"/>
      <c r="Q296" s="3"/>
      <c r="R296" s="3"/>
      <c r="S296" s="3"/>
      <c r="U296" s="7"/>
      <c r="V296" s="7"/>
    </row>
    <row r="297" spans="1:22" s="1" customFormat="1" ht="17.25" customHeight="1">
      <c r="A297" s="298"/>
      <c r="B297" s="72">
        <v>2019</v>
      </c>
      <c r="C297" s="73">
        <f t="shared" si="19"/>
        <v>456.43272</v>
      </c>
      <c r="D297" s="73"/>
      <c r="E297" s="73"/>
      <c r="F297" s="73">
        <v>456.43272</v>
      </c>
      <c r="G297" s="83"/>
      <c r="H297" s="225"/>
      <c r="I297" s="84"/>
      <c r="J297" s="3"/>
      <c r="K297" s="3"/>
      <c r="L297" s="3"/>
      <c r="M297" s="3"/>
      <c r="N297" s="3"/>
      <c r="O297" s="3"/>
      <c r="P297" s="3"/>
      <c r="Q297" s="3"/>
      <c r="R297" s="3"/>
      <c r="S297" s="3"/>
      <c r="U297" s="7"/>
      <c r="V297" s="7"/>
    </row>
    <row r="298" spans="1:19" s="1" customFormat="1" ht="15" customHeight="1">
      <c r="A298" s="234"/>
      <c r="B298" s="72" t="s">
        <v>73</v>
      </c>
      <c r="C298" s="73">
        <f t="shared" si="19"/>
        <v>25</v>
      </c>
      <c r="D298" s="73"/>
      <c r="E298" s="73"/>
      <c r="F298" s="73">
        <v>25</v>
      </c>
      <c r="G298" s="83"/>
      <c r="H298" s="226"/>
      <c r="I298" s="84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21" s="1" customFormat="1" ht="17.25" customHeight="1">
      <c r="A299" s="234"/>
      <c r="B299" s="72" t="s">
        <v>77</v>
      </c>
      <c r="C299" s="73">
        <f t="shared" si="19"/>
        <v>1111.87862</v>
      </c>
      <c r="D299" s="73"/>
      <c r="E299" s="73"/>
      <c r="F299" s="73">
        <v>1111.87862</v>
      </c>
      <c r="G299" s="83"/>
      <c r="H299" s="226"/>
      <c r="I299" s="84"/>
      <c r="J299" s="3"/>
      <c r="K299" s="3"/>
      <c r="L299" s="3"/>
      <c r="M299" s="3"/>
      <c r="N299" s="3"/>
      <c r="O299" s="3"/>
      <c r="P299" s="3"/>
      <c r="Q299" s="3"/>
      <c r="R299" s="3"/>
      <c r="S299" s="7"/>
      <c r="T299" s="7"/>
      <c r="U299" s="7"/>
    </row>
    <row r="300" spans="1:18" s="1" customFormat="1" ht="16.5" customHeight="1">
      <c r="A300" s="230"/>
      <c r="B300" s="72" t="s">
        <v>104</v>
      </c>
      <c r="C300" s="73">
        <f t="shared" si="19"/>
        <v>800</v>
      </c>
      <c r="D300" s="73"/>
      <c r="E300" s="73"/>
      <c r="F300" s="73">
        <v>800</v>
      </c>
      <c r="G300" s="83"/>
      <c r="H300" s="227"/>
      <c r="I300" s="84"/>
      <c r="J300" s="3"/>
      <c r="K300" s="3"/>
      <c r="L300" s="3"/>
      <c r="M300" s="3"/>
      <c r="N300" s="3"/>
      <c r="O300" s="3"/>
      <c r="P300" s="3"/>
      <c r="Q300" s="3"/>
      <c r="R300" s="3"/>
    </row>
    <row r="301" spans="1:19" s="1" customFormat="1" ht="15" customHeight="1">
      <c r="A301" s="230"/>
      <c r="B301" s="72" t="s">
        <v>112</v>
      </c>
      <c r="C301" s="73">
        <f t="shared" si="19"/>
        <v>0</v>
      </c>
      <c r="D301" s="73"/>
      <c r="E301" s="73"/>
      <c r="F301" s="73">
        <v>0</v>
      </c>
      <c r="G301" s="83"/>
      <c r="H301" s="227"/>
      <c r="I301" s="84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s="1" customFormat="1" ht="15.75" customHeight="1">
      <c r="A302" s="231"/>
      <c r="B302" s="72" t="s">
        <v>132</v>
      </c>
      <c r="C302" s="73">
        <f t="shared" si="19"/>
        <v>0</v>
      </c>
      <c r="D302" s="73"/>
      <c r="E302" s="73"/>
      <c r="F302" s="73">
        <v>0</v>
      </c>
      <c r="G302" s="83"/>
      <c r="H302" s="228"/>
      <c r="I302" s="84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21" s="1" customFormat="1" ht="16.5" customHeight="1">
      <c r="A303" s="281" t="s">
        <v>56</v>
      </c>
      <c r="B303" s="72">
        <v>2017</v>
      </c>
      <c r="C303" s="73">
        <f t="shared" si="19"/>
        <v>731.51801</v>
      </c>
      <c r="D303" s="73"/>
      <c r="E303" s="73"/>
      <c r="F303" s="82">
        <v>731.51801</v>
      </c>
      <c r="G303" s="76"/>
      <c r="H303" s="224" t="s">
        <v>11</v>
      </c>
      <c r="I303" s="93"/>
      <c r="J303" s="3"/>
      <c r="K303" s="3"/>
      <c r="L303" s="3"/>
      <c r="M303" s="3"/>
      <c r="N303" s="3"/>
      <c r="O303" s="3"/>
      <c r="P303" s="3"/>
      <c r="Q303" s="3"/>
      <c r="R303" s="3"/>
      <c r="S303" s="3"/>
      <c r="U303" s="14"/>
    </row>
    <row r="304" spans="1:19" s="1" customFormat="1" ht="15" customHeight="1">
      <c r="A304" s="292"/>
      <c r="B304" s="77">
        <v>2018</v>
      </c>
      <c r="C304" s="73">
        <f t="shared" si="19"/>
        <v>0</v>
      </c>
      <c r="D304" s="73"/>
      <c r="E304" s="73"/>
      <c r="F304" s="73">
        <v>0</v>
      </c>
      <c r="G304" s="76"/>
      <c r="H304" s="225"/>
      <c r="I304" s="84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s="1" customFormat="1" ht="15.75" customHeight="1">
      <c r="A305" s="292"/>
      <c r="B305" s="72">
        <v>2019</v>
      </c>
      <c r="C305" s="73">
        <f t="shared" si="19"/>
        <v>0</v>
      </c>
      <c r="D305" s="73"/>
      <c r="E305" s="73"/>
      <c r="F305" s="73">
        <v>0</v>
      </c>
      <c r="G305" s="76"/>
      <c r="H305" s="225"/>
      <c r="I305" s="84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s="1" customFormat="1" ht="14.25" customHeight="1">
      <c r="A306" s="282"/>
      <c r="B306" s="72" t="s">
        <v>73</v>
      </c>
      <c r="C306" s="73">
        <f t="shared" si="19"/>
        <v>0</v>
      </c>
      <c r="D306" s="73"/>
      <c r="E306" s="73"/>
      <c r="F306" s="73">
        <v>0</v>
      </c>
      <c r="G306" s="76"/>
      <c r="H306" s="226"/>
      <c r="I306" s="84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s="1" customFormat="1" ht="14.25" customHeight="1">
      <c r="A307" s="282"/>
      <c r="B307" s="72" t="s">
        <v>77</v>
      </c>
      <c r="C307" s="73">
        <f t="shared" si="19"/>
        <v>0</v>
      </c>
      <c r="D307" s="73"/>
      <c r="E307" s="73"/>
      <c r="F307" s="73">
        <v>0</v>
      </c>
      <c r="G307" s="76"/>
      <c r="H307" s="226"/>
      <c r="I307" s="84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s="1" customFormat="1" ht="15" customHeight="1">
      <c r="A308" s="283"/>
      <c r="B308" s="72" t="s">
        <v>104</v>
      </c>
      <c r="C308" s="73">
        <f t="shared" si="19"/>
        <v>0</v>
      </c>
      <c r="D308" s="73"/>
      <c r="E308" s="73"/>
      <c r="F308" s="73">
        <v>0</v>
      </c>
      <c r="G308" s="76"/>
      <c r="H308" s="227"/>
      <c r="I308" s="84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s="1" customFormat="1" ht="15" customHeight="1">
      <c r="A309" s="283"/>
      <c r="B309" s="72" t="s">
        <v>112</v>
      </c>
      <c r="C309" s="73">
        <f>G309+F309+E309+D309</f>
        <v>0</v>
      </c>
      <c r="D309" s="73"/>
      <c r="E309" s="73"/>
      <c r="F309" s="73">
        <v>0</v>
      </c>
      <c r="G309" s="76"/>
      <c r="H309" s="227"/>
      <c r="I309" s="84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s="1" customFormat="1" ht="15" customHeight="1">
      <c r="A310" s="284"/>
      <c r="B310" s="72" t="s">
        <v>132</v>
      </c>
      <c r="C310" s="73">
        <f>G310+F310+E310+D310</f>
        <v>0</v>
      </c>
      <c r="D310" s="73"/>
      <c r="E310" s="73"/>
      <c r="F310" s="73">
        <v>0</v>
      </c>
      <c r="G310" s="76"/>
      <c r="H310" s="228"/>
      <c r="I310" s="84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21" s="1" customFormat="1" ht="29.25" customHeight="1">
      <c r="A311" s="293" t="s">
        <v>72</v>
      </c>
      <c r="B311" s="72">
        <v>2017</v>
      </c>
      <c r="C311" s="73">
        <f aca="true" t="shared" si="20" ref="C311:C334">G311+F311+E311+D311</f>
        <v>58.73091</v>
      </c>
      <c r="D311" s="73"/>
      <c r="E311" s="73"/>
      <c r="F311" s="107">
        <v>58.73091</v>
      </c>
      <c r="G311" s="76"/>
      <c r="H311" s="224" t="s">
        <v>11</v>
      </c>
      <c r="I311" s="84"/>
      <c r="J311" s="3"/>
      <c r="K311" s="3"/>
      <c r="L311" s="3"/>
      <c r="M311" s="3"/>
      <c r="N311" s="3"/>
      <c r="O311" s="3"/>
      <c r="P311" s="3"/>
      <c r="Q311" s="3"/>
      <c r="R311" s="3"/>
      <c r="S311" s="3"/>
      <c r="U311" s="7"/>
    </row>
    <row r="312" spans="1:19" s="1" customFormat="1" ht="30" customHeight="1">
      <c r="A312" s="298"/>
      <c r="B312" s="72">
        <v>2018</v>
      </c>
      <c r="C312" s="73">
        <f t="shared" si="20"/>
        <v>0</v>
      </c>
      <c r="D312" s="73"/>
      <c r="E312" s="73"/>
      <c r="F312" s="73">
        <v>0</v>
      </c>
      <c r="G312" s="76"/>
      <c r="H312" s="225"/>
      <c r="I312" s="84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22" s="1" customFormat="1" ht="31.5" customHeight="1">
      <c r="A313" s="298"/>
      <c r="B313" s="72">
        <v>2019</v>
      </c>
      <c r="C313" s="73">
        <f t="shared" si="20"/>
        <v>961.48906</v>
      </c>
      <c r="D313" s="73"/>
      <c r="E313" s="73"/>
      <c r="F313" s="73">
        <v>961.48906</v>
      </c>
      <c r="G313" s="76"/>
      <c r="H313" s="225"/>
      <c r="I313" s="84"/>
      <c r="J313" s="3"/>
      <c r="K313" s="3"/>
      <c r="L313" s="3"/>
      <c r="M313" s="3"/>
      <c r="N313" s="3"/>
      <c r="O313" s="3"/>
      <c r="P313" s="3"/>
      <c r="Q313" s="3"/>
      <c r="R313" s="3"/>
      <c r="S313" s="3"/>
      <c r="U313" s="7"/>
      <c r="V313" s="7"/>
    </row>
    <row r="314" spans="1:19" s="1" customFormat="1" ht="25.5" customHeight="1">
      <c r="A314" s="234"/>
      <c r="B314" s="72" t="s">
        <v>73</v>
      </c>
      <c r="C314" s="73">
        <f t="shared" si="20"/>
        <v>0</v>
      </c>
      <c r="D314" s="73"/>
      <c r="E314" s="73"/>
      <c r="F314" s="73">
        <v>0</v>
      </c>
      <c r="G314" s="76"/>
      <c r="H314" s="226"/>
      <c r="I314" s="84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s="1" customFormat="1" ht="29.25" customHeight="1">
      <c r="A315" s="234"/>
      <c r="B315" s="72" t="s">
        <v>77</v>
      </c>
      <c r="C315" s="73">
        <f t="shared" si="20"/>
        <v>0</v>
      </c>
      <c r="D315" s="73"/>
      <c r="E315" s="73"/>
      <c r="F315" s="73">
        <v>0</v>
      </c>
      <c r="G315" s="76"/>
      <c r="H315" s="226"/>
      <c r="I315" s="84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s="1" customFormat="1" ht="33" customHeight="1">
      <c r="A316" s="317"/>
      <c r="B316" s="72" t="s">
        <v>104</v>
      </c>
      <c r="C316" s="73">
        <f t="shared" si="20"/>
        <v>0</v>
      </c>
      <c r="D316" s="73"/>
      <c r="E316" s="73"/>
      <c r="F316" s="73">
        <v>0</v>
      </c>
      <c r="G316" s="76"/>
      <c r="H316" s="227"/>
      <c r="I316" s="84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s="1" customFormat="1" ht="32.25" customHeight="1">
      <c r="A317" s="230"/>
      <c r="B317" s="72" t="s">
        <v>112</v>
      </c>
      <c r="C317" s="73">
        <f t="shared" si="20"/>
        <v>0</v>
      </c>
      <c r="D317" s="73"/>
      <c r="E317" s="73"/>
      <c r="F317" s="73">
        <v>0</v>
      </c>
      <c r="G317" s="76"/>
      <c r="H317" s="227"/>
      <c r="I317" s="84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s="1" customFormat="1" ht="31.5" customHeight="1">
      <c r="A318" s="231"/>
      <c r="B318" s="72" t="s">
        <v>132</v>
      </c>
      <c r="C318" s="73">
        <f t="shared" si="20"/>
        <v>0</v>
      </c>
      <c r="D318" s="73"/>
      <c r="E318" s="73"/>
      <c r="F318" s="73">
        <v>0</v>
      </c>
      <c r="G318" s="76"/>
      <c r="H318" s="228"/>
      <c r="I318" s="84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s="1" customFormat="1" ht="18" customHeight="1">
      <c r="A319" s="229" t="s">
        <v>145</v>
      </c>
      <c r="B319" s="72">
        <v>2017</v>
      </c>
      <c r="C319" s="73">
        <f t="shared" si="20"/>
        <v>0</v>
      </c>
      <c r="D319" s="73"/>
      <c r="E319" s="73"/>
      <c r="F319" s="73">
        <v>0</v>
      </c>
      <c r="G319" s="76"/>
      <c r="H319" s="222"/>
      <c r="I319" s="84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s="1" customFormat="1" ht="16.5" customHeight="1">
      <c r="A320" s="230"/>
      <c r="B320" s="77">
        <v>2018</v>
      </c>
      <c r="C320" s="73">
        <f t="shared" si="20"/>
        <v>0</v>
      </c>
      <c r="D320" s="73"/>
      <c r="E320" s="73"/>
      <c r="F320" s="73">
        <v>0</v>
      </c>
      <c r="G320" s="76"/>
      <c r="H320" s="222"/>
      <c r="I320" s="84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s="1" customFormat="1" ht="15" customHeight="1">
      <c r="A321" s="230"/>
      <c r="B321" s="72">
        <v>2019</v>
      </c>
      <c r="C321" s="73">
        <f t="shared" si="20"/>
        <v>0</v>
      </c>
      <c r="D321" s="73"/>
      <c r="E321" s="73"/>
      <c r="F321" s="73">
        <v>0</v>
      </c>
      <c r="G321" s="76"/>
      <c r="H321" s="222"/>
      <c r="I321" s="84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s="1" customFormat="1" ht="18.75" customHeight="1">
      <c r="A322" s="230"/>
      <c r="B322" s="72" t="s">
        <v>73</v>
      </c>
      <c r="C322" s="73">
        <f t="shared" si="20"/>
        <v>0</v>
      </c>
      <c r="D322" s="73"/>
      <c r="E322" s="73"/>
      <c r="F322" s="73">
        <v>0</v>
      </c>
      <c r="G322" s="76"/>
      <c r="H322" s="222"/>
      <c r="I322" s="84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s="1" customFormat="1" ht="16.5" customHeight="1">
      <c r="A323" s="230"/>
      <c r="B323" s="72" t="s">
        <v>77</v>
      </c>
      <c r="C323" s="73">
        <f t="shared" si="20"/>
        <v>0</v>
      </c>
      <c r="D323" s="73"/>
      <c r="E323" s="73"/>
      <c r="F323" s="73">
        <v>0</v>
      </c>
      <c r="G323" s="76"/>
      <c r="H323" s="222"/>
      <c r="I323" s="84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s="1" customFormat="1" ht="17.25" customHeight="1">
      <c r="A324" s="230"/>
      <c r="B324" s="72" t="s">
        <v>104</v>
      </c>
      <c r="C324" s="73">
        <f t="shared" si="20"/>
        <v>6069.03823</v>
      </c>
      <c r="D324" s="73"/>
      <c r="E324" s="73"/>
      <c r="F324" s="73">
        <v>6069.03823</v>
      </c>
      <c r="G324" s="76"/>
      <c r="H324" s="222"/>
      <c r="I324" s="84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s="1" customFormat="1" ht="15.75" customHeight="1">
      <c r="A325" s="230"/>
      <c r="B325" s="72" t="s">
        <v>112</v>
      </c>
      <c r="C325" s="73">
        <f t="shared" si="20"/>
        <v>0</v>
      </c>
      <c r="D325" s="73"/>
      <c r="E325" s="73"/>
      <c r="F325" s="73">
        <v>0</v>
      </c>
      <c r="G325" s="76"/>
      <c r="H325" s="222"/>
      <c r="I325" s="84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s="1" customFormat="1" ht="16.5" customHeight="1">
      <c r="A326" s="231"/>
      <c r="B326" s="72" t="s">
        <v>132</v>
      </c>
      <c r="C326" s="73">
        <f t="shared" si="20"/>
        <v>0</v>
      </c>
      <c r="D326" s="73"/>
      <c r="E326" s="73"/>
      <c r="F326" s="73">
        <v>0</v>
      </c>
      <c r="G326" s="76"/>
      <c r="H326" s="222"/>
      <c r="I326" s="84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s="1" customFormat="1" ht="15.75" customHeight="1">
      <c r="A327" s="229" t="s">
        <v>146</v>
      </c>
      <c r="B327" s="72">
        <v>2017</v>
      </c>
      <c r="C327" s="73">
        <f t="shared" si="20"/>
        <v>0</v>
      </c>
      <c r="D327" s="73"/>
      <c r="E327" s="73"/>
      <c r="F327" s="73">
        <v>0</v>
      </c>
      <c r="G327" s="76"/>
      <c r="H327" s="222"/>
      <c r="I327" s="84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s="1" customFormat="1" ht="16.5" customHeight="1">
      <c r="A328" s="230"/>
      <c r="B328" s="77">
        <v>2018</v>
      </c>
      <c r="C328" s="73">
        <f t="shared" si="20"/>
        <v>0</v>
      </c>
      <c r="D328" s="73"/>
      <c r="E328" s="73"/>
      <c r="F328" s="73">
        <v>0</v>
      </c>
      <c r="G328" s="76"/>
      <c r="H328" s="222"/>
      <c r="I328" s="84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s="1" customFormat="1" ht="16.5" customHeight="1">
      <c r="A329" s="230"/>
      <c r="B329" s="72">
        <v>2019</v>
      </c>
      <c r="C329" s="73">
        <f t="shared" si="20"/>
        <v>0</v>
      </c>
      <c r="D329" s="73"/>
      <c r="E329" s="73"/>
      <c r="F329" s="73">
        <v>0</v>
      </c>
      <c r="G329" s="76"/>
      <c r="H329" s="222"/>
      <c r="I329" s="84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s="1" customFormat="1" ht="17.25" customHeight="1">
      <c r="A330" s="230"/>
      <c r="B330" s="72" t="s">
        <v>73</v>
      </c>
      <c r="C330" s="73">
        <f t="shared" si="20"/>
        <v>0</v>
      </c>
      <c r="D330" s="73"/>
      <c r="E330" s="73"/>
      <c r="F330" s="73">
        <v>0</v>
      </c>
      <c r="G330" s="76"/>
      <c r="H330" s="222"/>
      <c r="I330" s="84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s="1" customFormat="1" ht="15.75" customHeight="1">
      <c r="A331" s="230"/>
      <c r="B331" s="72" t="s">
        <v>77</v>
      </c>
      <c r="C331" s="73">
        <f t="shared" si="20"/>
        <v>0</v>
      </c>
      <c r="D331" s="73"/>
      <c r="E331" s="73"/>
      <c r="F331" s="73">
        <v>0</v>
      </c>
      <c r="G331" s="76"/>
      <c r="H331" s="222"/>
      <c r="I331" s="84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s="1" customFormat="1" ht="17.25" customHeight="1">
      <c r="A332" s="230"/>
      <c r="B332" s="72" t="s">
        <v>104</v>
      </c>
      <c r="C332" s="73">
        <f t="shared" si="20"/>
        <v>974.01177</v>
      </c>
      <c r="D332" s="73"/>
      <c r="E332" s="73"/>
      <c r="F332" s="73">
        <v>974.01177</v>
      </c>
      <c r="G332" s="76"/>
      <c r="H332" s="222"/>
      <c r="I332" s="84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s="1" customFormat="1" ht="17.25" customHeight="1">
      <c r="A333" s="230"/>
      <c r="B333" s="72" t="s">
        <v>112</v>
      </c>
      <c r="C333" s="73">
        <f t="shared" si="20"/>
        <v>0</v>
      </c>
      <c r="D333" s="73"/>
      <c r="E333" s="73"/>
      <c r="F333" s="73">
        <v>0</v>
      </c>
      <c r="G333" s="76"/>
      <c r="H333" s="222"/>
      <c r="I333" s="84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s="1" customFormat="1" ht="14.25" customHeight="1">
      <c r="A334" s="231"/>
      <c r="B334" s="72" t="s">
        <v>132</v>
      </c>
      <c r="C334" s="73">
        <f t="shared" si="20"/>
        <v>0</v>
      </c>
      <c r="D334" s="73"/>
      <c r="E334" s="73"/>
      <c r="F334" s="73">
        <v>0</v>
      </c>
      <c r="G334" s="76"/>
      <c r="H334" s="222"/>
      <c r="I334" s="84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s="1" customFormat="1" ht="20.25" customHeight="1">
      <c r="A335" s="108" t="s">
        <v>47</v>
      </c>
      <c r="B335" s="101"/>
      <c r="C335" s="102"/>
      <c r="D335" s="73"/>
      <c r="E335" s="102"/>
      <c r="F335" s="102"/>
      <c r="G335" s="76"/>
      <c r="H335" s="96"/>
      <c r="I335" s="84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s="1" customFormat="1" ht="18" customHeight="1">
      <c r="A336" s="105"/>
      <c r="B336" s="101">
        <v>2017</v>
      </c>
      <c r="C336" s="102">
        <f>G336+F336+E336+D336</f>
        <v>965.6017899999999</v>
      </c>
      <c r="D336" s="102"/>
      <c r="E336" s="102"/>
      <c r="F336" s="102">
        <f>F295+F303+F311</f>
        <v>965.6017899999999</v>
      </c>
      <c r="G336" s="76"/>
      <c r="H336" s="96"/>
      <c r="I336" s="84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s="1" customFormat="1" ht="17.25" customHeight="1">
      <c r="A337" s="105"/>
      <c r="B337" s="103">
        <v>2018</v>
      </c>
      <c r="C337" s="102">
        <f aca="true" t="shared" si="21" ref="C337:C343">G337+F337+E337+D337</f>
        <v>186.079</v>
      </c>
      <c r="D337" s="102"/>
      <c r="E337" s="102"/>
      <c r="F337" s="102">
        <f>F296+F304+F312</f>
        <v>186.079</v>
      </c>
      <c r="G337" s="76"/>
      <c r="H337" s="96"/>
      <c r="I337" s="84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s="1" customFormat="1" ht="19.5" customHeight="1">
      <c r="A338" s="105"/>
      <c r="B338" s="101">
        <v>2019</v>
      </c>
      <c r="C338" s="102">
        <f t="shared" si="21"/>
        <v>1417.9217800000001</v>
      </c>
      <c r="D338" s="102"/>
      <c r="E338" s="102"/>
      <c r="F338" s="102">
        <f>F297+F305+F313</f>
        <v>1417.9217800000001</v>
      </c>
      <c r="G338" s="76"/>
      <c r="H338" s="96"/>
      <c r="I338" s="84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s="1" customFormat="1" ht="16.5" customHeight="1">
      <c r="A339" s="105"/>
      <c r="B339" s="101" t="s">
        <v>73</v>
      </c>
      <c r="C339" s="102">
        <f t="shared" si="21"/>
        <v>25</v>
      </c>
      <c r="D339" s="102"/>
      <c r="E339" s="102"/>
      <c r="F339" s="102">
        <f>F298+F306+F314</f>
        <v>25</v>
      </c>
      <c r="G339" s="76"/>
      <c r="H339" s="96"/>
      <c r="I339" s="84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s="1" customFormat="1" ht="19.5" customHeight="1">
      <c r="A340" s="105"/>
      <c r="B340" s="101" t="s">
        <v>77</v>
      </c>
      <c r="C340" s="102">
        <f t="shared" si="21"/>
        <v>1111.87862</v>
      </c>
      <c r="D340" s="102"/>
      <c r="E340" s="102"/>
      <c r="F340" s="102">
        <f>F299+F307+F315</f>
        <v>1111.87862</v>
      </c>
      <c r="G340" s="76"/>
      <c r="H340" s="96"/>
      <c r="I340" s="84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s="1" customFormat="1" ht="19.5" customHeight="1">
      <c r="A341" s="105"/>
      <c r="B341" s="101" t="s">
        <v>104</v>
      </c>
      <c r="C341" s="102">
        <f t="shared" si="21"/>
        <v>7843.05</v>
      </c>
      <c r="D341" s="102"/>
      <c r="E341" s="102"/>
      <c r="F341" s="102">
        <f>F300+F308+F316+F324+F332</f>
        <v>7843.05</v>
      </c>
      <c r="G341" s="76"/>
      <c r="H341" s="96"/>
      <c r="I341" s="84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s="1" customFormat="1" ht="19.5" customHeight="1">
      <c r="A342" s="105"/>
      <c r="B342" s="101" t="s">
        <v>112</v>
      </c>
      <c r="C342" s="102">
        <f t="shared" si="21"/>
        <v>0</v>
      </c>
      <c r="D342" s="102"/>
      <c r="E342" s="102"/>
      <c r="F342" s="102">
        <f>F325+F333</f>
        <v>0</v>
      </c>
      <c r="G342" s="76"/>
      <c r="H342" s="96"/>
      <c r="I342" s="84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s="1" customFormat="1" ht="19.5" customHeight="1">
      <c r="A343" s="105"/>
      <c r="B343" s="101" t="s">
        <v>132</v>
      </c>
      <c r="C343" s="102">
        <f t="shared" si="21"/>
        <v>0</v>
      </c>
      <c r="D343" s="102"/>
      <c r="E343" s="102"/>
      <c r="F343" s="102">
        <f>F326+F334</f>
        <v>0</v>
      </c>
      <c r="G343" s="76"/>
      <c r="H343" s="96"/>
      <c r="I343" s="84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s="1" customFormat="1" ht="19.5" customHeight="1">
      <c r="A344" s="87"/>
      <c r="B344" s="101" t="s">
        <v>133</v>
      </c>
      <c r="C344" s="102">
        <f>G344+F344+E344+D344</f>
        <v>11549.53119</v>
      </c>
      <c r="D344" s="102"/>
      <c r="E344" s="102"/>
      <c r="F344" s="102">
        <f>F338+F337+F336+F339+F340+F341+F342+F343</f>
        <v>11549.53119</v>
      </c>
      <c r="G344" s="76"/>
      <c r="H344" s="96"/>
      <c r="I344" s="84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s="1" customFormat="1" ht="106.5" customHeight="1">
      <c r="A345" s="87" t="s">
        <v>53</v>
      </c>
      <c r="B345" s="84"/>
      <c r="C345" s="90"/>
      <c r="D345" s="102"/>
      <c r="E345" s="90"/>
      <c r="F345" s="90"/>
      <c r="G345" s="98"/>
      <c r="H345" s="96"/>
      <c r="I345" s="84" t="s">
        <v>25</v>
      </c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s="1" customFormat="1" ht="33" customHeight="1">
      <c r="A346" s="246" t="s">
        <v>32</v>
      </c>
      <c r="B346" s="247"/>
      <c r="C346" s="247"/>
      <c r="D346" s="247"/>
      <c r="E346" s="247"/>
      <c r="F346" s="247"/>
      <c r="G346" s="247"/>
      <c r="H346" s="249"/>
      <c r="I346" s="97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s="1" customFormat="1" ht="19.5" customHeight="1">
      <c r="A347" s="246" t="s">
        <v>33</v>
      </c>
      <c r="B347" s="285"/>
      <c r="C347" s="285"/>
      <c r="D347" s="285"/>
      <c r="E347" s="285"/>
      <c r="F347" s="285"/>
      <c r="G347" s="285"/>
      <c r="H347" s="286"/>
      <c r="I347" s="97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21" s="1" customFormat="1" ht="15.75" customHeight="1">
      <c r="A348" s="293" t="s">
        <v>5</v>
      </c>
      <c r="B348" s="72">
        <v>2017</v>
      </c>
      <c r="C348" s="73">
        <f>G348+F348+E348+D348</f>
        <v>244.35765</v>
      </c>
      <c r="D348" s="97"/>
      <c r="E348" s="73"/>
      <c r="F348" s="73">
        <v>244.35765</v>
      </c>
      <c r="G348" s="76"/>
      <c r="H348" s="224" t="s">
        <v>11</v>
      </c>
      <c r="I348" s="84"/>
      <c r="J348" s="3"/>
      <c r="K348" s="3"/>
      <c r="L348" s="3"/>
      <c r="M348" s="3"/>
      <c r="N348" s="3"/>
      <c r="O348" s="3"/>
      <c r="P348" s="3"/>
      <c r="Q348" s="3"/>
      <c r="R348" s="3"/>
      <c r="S348" s="3"/>
      <c r="U348" s="7"/>
    </row>
    <row r="349" spans="1:19" s="1" customFormat="1" ht="15" customHeight="1">
      <c r="A349" s="298"/>
      <c r="B349" s="77">
        <v>2018</v>
      </c>
      <c r="C349" s="73">
        <f aca="true" t="shared" si="22" ref="C349:C379">G349+F349+E349+D349</f>
        <v>0</v>
      </c>
      <c r="D349" s="73"/>
      <c r="E349" s="73"/>
      <c r="F349" s="73">
        <v>0</v>
      </c>
      <c r="G349" s="76"/>
      <c r="H349" s="225"/>
      <c r="I349" s="84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s="1" customFormat="1" ht="14.25" customHeight="1">
      <c r="A350" s="298"/>
      <c r="B350" s="72">
        <v>2019</v>
      </c>
      <c r="C350" s="73">
        <f t="shared" si="22"/>
        <v>0</v>
      </c>
      <c r="D350" s="73"/>
      <c r="E350" s="73"/>
      <c r="F350" s="73">
        <v>0</v>
      </c>
      <c r="G350" s="76"/>
      <c r="H350" s="225"/>
      <c r="I350" s="84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s="1" customFormat="1" ht="15" customHeight="1">
      <c r="A351" s="234"/>
      <c r="B351" s="72" t="s">
        <v>73</v>
      </c>
      <c r="C351" s="73">
        <f t="shared" si="22"/>
        <v>0</v>
      </c>
      <c r="D351" s="73"/>
      <c r="E351" s="73"/>
      <c r="F351" s="73">
        <v>0</v>
      </c>
      <c r="G351" s="76"/>
      <c r="H351" s="226"/>
      <c r="I351" s="84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s="1" customFormat="1" ht="13.5" customHeight="1">
      <c r="A352" s="234"/>
      <c r="B352" s="72" t="s">
        <v>77</v>
      </c>
      <c r="C352" s="73">
        <f t="shared" si="22"/>
        <v>0</v>
      </c>
      <c r="D352" s="73"/>
      <c r="E352" s="73"/>
      <c r="F352" s="73">
        <v>0</v>
      </c>
      <c r="G352" s="76"/>
      <c r="H352" s="226"/>
      <c r="I352" s="84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s="1" customFormat="1" ht="15" customHeight="1">
      <c r="A353" s="230"/>
      <c r="B353" s="72" t="s">
        <v>104</v>
      </c>
      <c r="C353" s="73">
        <f t="shared" si="22"/>
        <v>0</v>
      </c>
      <c r="D353" s="73"/>
      <c r="E353" s="73"/>
      <c r="F353" s="73">
        <v>0</v>
      </c>
      <c r="G353" s="76"/>
      <c r="H353" s="227"/>
      <c r="I353" s="84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s="1" customFormat="1" ht="14.25" customHeight="1">
      <c r="A354" s="230"/>
      <c r="B354" s="72" t="s">
        <v>112</v>
      </c>
      <c r="C354" s="73">
        <f t="shared" si="22"/>
        <v>0</v>
      </c>
      <c r="D354" s="73"/>
      <c r="E354" s="73"/>
      <c r="F354" s="73">
        <v>0</v>
      </c>
      <c r="G354" s="76"/>
      <c r="H354" s="227"/>
      <c r="I354" s="84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s="1" customFormat="1" ht="14.25" customHeight="1">
      <c r="A355" s="231"/>
      <c r="B355" s="72" t="s">
        <v>132</v>
      </c>
      <c r="C355" s="73">
        <f t="shared" si="22"/>
        <v>0</v>
      </c>
      <c r="D355" s="73"/>
      <c r="E355" s="73"/>
      <c r="F355" s="73">
        <v>0</v>
      </c>
      <c r="G355" s="76"/>
      <c r="H355" s="228"/>
      <c r="I355" s="84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21" s="1" customFormat="1" ht="15.75" customHeight="1">
      <c r="A356" s="281" t="s">
        <v>101</v>
      </c>
      <c r="B356" s="72">
        <v>2017</v>
      </c>
      <c r="C356" s="73">
        <f t="shared" si="22"/>
        <v>107.14</v>
      </c>
      <c r="D356" s="73"/>
      <c r="E356" s="73"/>
      <c r="F356" s="82">
        <v>107.14</v>
      </c>
      <c r="G356" s="76"/>
      <c r="H356" s="224" t="s">
        <v>11</v>
      </c>
      <c r="I356" s="84"/>
      <c r="J356" s="3"/>
      <c r="K356" s="3"/>
      <c r="L356" s="3"/>
      <c r="M356" s="3"/>
      <c r="N356" s="3"/>
      <c r="O356" s="3"/>
      <c r="P356" s="3"/>
      <c r="Q356" s="3"/>
      <c r="R356" s="3"/>
      <c r="S356" s="3"/>
      <c r="U356" s="7"/>
    </row>
    <row r="357" spans="1:22" s="1" customFormat="1" ht="15.75" customHeight="1">
      <c r="A357" s="292"/>
      <c r="B357" s="77">
        <v>2018</v>
      </c>
      <c r="C357" s="73">
        <f t="shared" si="22"/>
        <v>82.056</v>
      </c>
      <c r="D357" s="73"/>
      <c r="E357" s="73"/>
      <c r="F357" s="73">
        <v>82.056</v>
      </c>
      <c r="G357" s="76"/>
      <c r="H357" s="225"/>
      <c r="I357" s="84"/>
      <c r="J357" s="3"/>
      <c r="K357" s="3"/>
      <c r="L357" s="3"/>
      <c r="M357" s="3"/>
      <c r="N357" s="3"/>
      <c r="O357" s="3"/>
      <c r="P357" s="3"/>
      <c r="Q357" s="3"/>
      <c r="R357" s="3"/>
      <c r="S357" s="3"/>
      <c r="V357" s="7"/>
    </row>
    <row r="358" spans="1:22" s="1" customFormat="1" ht="15" customHeight="1">
      <c r="A358" s="292"/>
      <c r="B358" s="72">
        <v>2019</v>
      </c>
      <c r="C358" s="73">
        <f t="shared" si="22"/>
        <v>209.343</v>
      </c>
      <c r="D358" s="73"/>
      <c r="E358" s="73"/>
      <c r="F358" s="73">
        <v>209.343</v>
      </c>
      <c r="G358" s="76"/>
      <c r="H358" s="225"/>
      <c r="I358" s="84"/>
      <c r="J358" s="3"/>
      <c r="K358" s="3"/>
      <c r="L358" s="3"/>
      <c r="M358" s="3"/>
      <c r="N358" s="3"/>
      <c r="O358" s="3"/>
      <c r="P358" s="3"/>
      <c r="Q358" s="3"/>
      <c r="R358" s="3"/>
      <c r="S358" s="3"/>
      <c r="V358" s="7"/>
    </row>
    <row r="359" spans="1:21" s="1" customFormat="1" ht="15" customHeight="1">
      <c r="A359" s="282"/>
      <c r="B359" s="72" t="s">
        <v>73</v>
      </c>
      <c r="C359" s="73">
        <f t="shared" si="22"/>
        <v>88.172</v>
      </c>
      <c r="D359" s="73"/>
      <c r="E359" s="73"/>
      <c r="F359" s="73">
        <v>88.172</v>
      </c>
      <c r="G359" s="76"/>
      <c r="H359" s="226"/>
      <c r="I359" s="84"/>
      <c r="J359" s="3"/>
      <c r="K359" s="3"/>
      <c r="L359" s="3"/>
      <c r="M359" s="3"/>
      <c r="N359" s="3"/>
      <c r="O359" s="3"/>
      <c r="P359" s="3"/>
      <c r="Q359" s="3"/>
      <c r="R359" s="3"/>
      <c r="S359" s="3"/>
      <c r="U359" s="7"/>
    </row>
    <row r="360" spans="1:21" s="1" customFormat="1" ht="15" customHeight="1">
      <c r="A360" s="282"/>
      <c r="B360" s="72" t="s">
        <v>77</v>
      </c>
      <c r="C360" s="73">
        <f t="shared" si="22"/>
        <v>144.267</v>
      </c>
      <c r="D360" s="73"/>
      <c r="E360" s="73"/>
      <c r="F360" s="73">
        <v>144.267</v>
      </c>
      <c r="G360" s="76"/>
      <c r="H360" s="226"/>
      <c r="I360" s="84"/>
      <c r="J360" s="3"/>
      <c r="K360" s="3"/>
      <c r="L360" s="3"/>
      <c r="M360" s="3"/>
      <c r="N360" s="3"/>
      <c r="O360" s="3"/>
      <c r="P360" s="3"/>
      <c r="Q360" s="3"/>
      <c r="R360" s="3"/>
      <c r="S360" s="3"/>
      <c r="U360" s="7"/>
    </row>
    <row r="361" spans="1:19" s="1" customFormat="1" ht="16.5" customHeight="1">
      <c r="A361" s="283"/>
      <c r="B361" s="72" t="s">
        <v>104</v>
      </c>
      <c r="C361" s="73">
        <f t="shared" si="22"/>
        <v>100</v>
      </c>
      <c r="D361" s="73"/>
      <c r="E361" s="73"/>
      <c r="F361" s="73">
        <v>100</v>
      </c>
      <c r="G361" s="76"/>
      <c r="H361" s="227"/>
      <c r="I361" s="84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s="1" customFormat="1" ht="14.25" customHeight="1">
      <c r="A362" s="283"/>
      <c r="B362" s="72" t="s">
        <v>112</v>
      </c>
      <c r="C362" s="73">
        <f t="shared" si="22"/>
        <v>100</v>
      </c>
      <c r="D362" s="73"/>
      <c r="E362" s="73"/>
      <c r="F362" s="73">
        <v>100</v>
      </c>
      <c r="G362" s="76"/>
      <c r="H362" s="227"/>
      <c r="I362" s="84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s="1" customFormat="1" ht="15" customHeight="1">
      <c r="A363" s="284"/>
      <c r="B363" s="72" t="s">
        <v>132</v>
      </c>
      <c r="C363" s="73">
        <f t="shared" si="22"/>
        <v>100</v>
      </c>
      <c r="D363" s="73"/>
      <c r="E363" s="73"/>
      <c r="F363" s="73">
        <v>100</v>
      </c>
      <c r="G363" s="76"/>
      <c r="H363" s="228"/>
      <c r="I363" s="84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s="1" customFormat="1" ht="15" customHeight="1">
      <c r="A364" s="293" t="s">
        <v>57</v>
      </c>
      <c r="B364" s="72">
        <v>2017</v>
      </c>
      <c r="C364" s="73">
        <f t="shared" si="22"/>
        <v>0</v>
      </c>
      <c r="D364" s="73"/>
      <c r="E364" s="73"/>
      <c r="F364" s="73">
        <v>0</v>
      </c>
      <c r="G364" s="76"/>
      <c r="H364" s="224" t="s">
        <v>11</v>
      </c>
      <c r="I364" s="84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25" s="1" customFormat="1" ht="15" customHeight="1">
      <c r="A365" s="298"/>
      <c r="B365" s="77">
        <v>2018</v>
      </c>
      <c r="C365" s="73">
        <f t="shared" si="22"/>
        <v>10</v>
      </c>
      <c r="D365" s="73"/>
      <c r="E365" s="73"/>
      <c r="F365" s="73">
        <v>10</v>
      </c>
      <c r="G365" s="76"/>
      <c r="H365" s="225"/>
      <c r="I365" s="84"/>
      <c r="J365" s="3"/>
      <c r="K365" s="3"/>
      <c r="L365" s="3"/>
      <c r="M365" s="3"/>
      <c r="N365" s="3"/>
      <c r="O365" s="3"/>
      <c r="P365" s="3"/>
      <c r="Q365" s="3"/>
      <c r="R365" s="3"/>
      <c r="S365" s="3"/>
      <c r="Y365" s="20"/>
    </row>
    <row r="366" spans="1:27" s="4" customFormat="1" ht="16.5" customHeight="1">
      <c r="A366" s="298"/>
      <c r="B366" s="72">
        <v>2019</v>
      </c>
      <c r="C366" s="73">
        <f t="shared" si="22"/>
        <v>0</v>
      </c>
      <c r="D366" s="73"/>
      <c r="E366" s="73"/>
      <c r="F366" s="73">
        <v>0</v>
      </c>
      <c r="G366" s="76"/>
      <c r="H366" s="225"/>
      <c r="I366" s="84"/>
      <c r="J366" s="9"/>
      <c r="K366" s="9"/>
      <c r="L366" s="9"/>
      <c r="M366" s="9"/>
      <c r="N366" s="9"/>
      <c r="O366" s="9"/>
      <c r="P366" s="9"/>
      <c r="Q366" s="9"/>
      <c r="R366" s="9"/>
      <c r="S366" s="9"/>
      <c r="W366" s="1"/>
      <c r="X366" s="1"/>
      <c r="Y366" s="20"/>
      <c r="Z366" s="1"/>
      <c r="AA366" s="1"/>
    </row>
    <row r="367" spans="1:19" s="4" customFormat="1" ht="16.5" customHeight="1">
      <c r="A367" s="234"/>
      <c r="B367" s="72" t="s">
        <v>73</v>
      </c>
      <c r="C367" s="73">
        <f t="shared" si="22"/>
        <v>0</v>
      </c>
      <c r="D367" s="73"/>
      <c r="E367" s="73"/>
      <c r="F367" s="73">
        <v>0</v>
      </c>
      <c r="G367" s="76"/>
      <c r="H367" s="226"/>
      <c r="I367" s="84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s="4" customFormat="1" ht="16.5" customHeight="1">
      <c r="A368" s="234"/>
      <c r="B368" s="72" t="s">
        <v>77</v>
      </c>
      <c r="C368" s="73">
        <f t="shared" si="22"/>
        <v>0</v>
      </c>
      <c r="D368" s="73"/>
      <c r="E368" s="73"/>
      <c r="F368" s="73">
        <v>0</v>
      </c>
      <c r="G368" s="76"/>
      <c r="H368" s="226"/>
      <c r="I368" s="84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s="4" customFormat="1" ht="16.5" customHeight="1">
      <c r="A369" s="230"/>
      <c r="B369" s="72" t="s">
        <v>104</v>
      </c>
      <c r="C369" s="73">
        <f t="shared" si="22"/>
        <v>11.8</v>
      </c>
      <c r="D369" s="73"/>
      <c r="E369" s="73"/>
      <c r="F369" s="73">
        <v>11.8</v>
      </c>
      <c r="G369" s="76"/>
      <c r="H369" s="227"/>
      <c r="I369" s="84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s="4" customFormat="1" ht="16.5" customHeight="1">
      <c r="A370" s="230"/>
      <c r="B370" s="72" t="s">
        <v>112</v>
      </c>
      <c r="C370" s="73">
        <f t="shared" si="22"/>
        <v>11.8</v>
      </c>
      <c r="D370" s="73"/>
      <c r="E370" s="73"/>
      <c r="F370" s="73">
        <v>11.8</v>
      </c>
      <c r="G370" s="76"/>
      <c r="H370" s="227"/>
      <c r="I370" s="84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s="4" customFormat="1" ht="16.5" customHeight="1">
      <c r="A371" s="231"/>
      <c r="B371" s="72" t="s">
        <v>132</v>
      </c>
      <c r="C371" s="73">
        <f t="shared" si="22"/>
        <v>11.8</v>
      </c>
      <c r="D371" s="73"/>
      <c r="E371" s="73"/>
      <c r="F371" s="73">
        <v>11.8</v>
      </c>
      <c r="G371" s="76"/>
      <c r="H371" s="228"/>
      <c r="I371" s="84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21" s="1" customFormat="1" ht="15.75" customHeight="1">
      <c r="A372" s="281" t="s">
        <v>68</v>
      </c>
      <c r="B372" s="72">
        <v>2017</v>
      </c>
      <c r="C372" s="73">
        <f t="shared" si="22"/>
        <v>53.64</v>
      </c>
      <c r="D372" s="73"/>
      <c r="E372" s="73"/>
      <c r="F372" s="73">
        <v>53.64</v>
      </c>
      <c r="G372" s="76"/>
      <c r="H372" s="224" t="s">
        <v>11</v>
      </c>
      <c r="I372" s="84"/>
      <c r="J372" s="3"/>
      <c r="K372" s="3"/>
      <c r="L372" s="3"/>
      <c r="M372" s="3"/>
      <c r="N372" s="3"/>
      <c r="O372" s="3"/>
      <c r="P372" s="3"/>
      <c r="Q372" s="3"/>
      <c r="R372" s="3"/>
      <c r="S372" s="3"/>
      <c r="U372" s="7"/>
    </row>
    <row r="373" spans="1:22" s="1" customFormat="1" ht="14.25" customHeight="1">
      <c r="A373" s="292"/>
      <c r="B373" s="77">
        <v>2018</v>
      </c>
      <c r="C373" s="73">
        <f t="shared" si="22"/>
        <v>37.706</v>
      </c>
      <c r="D373" s="73"/>
      <c r="E373" s="73"/>
      <c r="F373" s="73">
        <v>37.706</v>
      </c>
      <c r="G373" s="76"/>
      <c r="H373" s="225"/>
      <c r="I373" s="84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13"/>
      <c r="U373" s="7"/>
      <c r="V373" s="7"/>
    </row>
    <row r="374" spans="1:22" s="1" customFormat="1" ht="15.75" customHeight="1">
      <c r="A374" s="292"/>
      <c r="B374" s="72">
        <v>2019</v>
      </c>
      <c r="C374" s="73">
        <f t="shared" si="22"/>
        <v>20.099</v>
      </c>
      <c r="D374" s="73"/>
      <c r="E374" s="73"/>
      <c r="F374" s="73">
        <v>20.099</v>
      </c>
      <c r="G374" s="76"/>
      <c r="H374" s="225"/>
      <c r="I374" s="84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13"/>
      <c r="U374" s="7"/>
      <c r="V374" s="11"/>
    </row>
    <row r="375" spans="1:22" s="1" customFormat="1" ht="16.5" customHeight="1">
      <c r="A375" s="282"/>
      <c r="B375" s="72" t="s">
        <v>73</v>
      </c>
      <c r="C375" s="73">
        <f t="shared" si="22"/>
        <v>0</v>
      </c>
      <c r="D375" s="73"/>
      <c r="E375" s="73"/>
      <c r="F375" s="73">
        <v>0</v>
      </c>
      <c r="G375" s="76"/>
      <c r="H375" s="226"/>
      <c r="I375" s="84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13"/>
      <c r="V375" s="11"/>
    </row>
    <row r="376" spans="1:22" s="1" customFormat="1" ht="17.25" customHeight="1">
      <c r="A376" s="282"/>
      <c r="B376" s="72" t="s">
        <v>77</v>
      </c>
      <c r="C376" s="73">
        <f t="shared" si="22"/>
        <v>0</v>
      </c>
      <c r="D376" s="73"/>
      <c r="E376" s="73"/>
      <c r="F376" s="73">
        <v>0</v>
      </c>
      <c r="G376" s="76"/>
      <c r="H376" s="226"/>
      <c r="I376" s="84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13"/>
      <c r="V376" s="11"/>
    </row>
    <row r="377" spans="1:22" s="1" customFormat="1" ht="15.75" customHeight="1">
      <c r="A377" s="283"/>
      <c r="B377" s="72" t="s">
        <v>104</v>
      </c>
      <c r="C377" s="73">
        <f t="shared" si="22"/>
        <v>0</v>
      </c>
      <c r="D377" s="73"/>
      <c r="E377" s="73"/>
      <c r="F377" s="73">
        <v>0</v>
      </c>
      <c r="G377" s="76"/>
      <c r="H377" s="227"/>
      <c r="I377" s="84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13"/>
      <c r="V377" s="11"/>
    </row>
    <row r="378" spans="1:22" s="1" customFormat="1" ht="14.25" customHeight="1">
      <c r="A378" s="283"/>
      <c r="B378" s="72" t="s">
        <v>112</v>
      </c>
      <c r="C378" s="73">
        <f t="shared" si="22"/>
        <v>0</v>
      </c>
      <c r="D378" s="73"/>
      <c r="E378" s="73"/>
      <c r="F378" s="73">
        <v>0</v>
      </c>
      <c r="G378" s="76"/>
      <c r="H378" s="227"/>
      <c r="I378" s="84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13"/>
      <c r="V378" s="11"/>
    </row>
    <row r="379" spans="1:22" s="1" customFormat="1" ht="15.75" customHeight="1">
      <c r="A379" s="284"/>
      <c r="B379" s="72" t="s">
        <v>132</v>
      </c>
      <c r="C379" s="73">
        <f t="shared" si="22"/>
        <v>0</v>
      </c>
      <c r="D379" s="73"/>
      <c r="E379" s="73"/>
      <c r="F379" s="73">
        <v>0</v>
      </c>
      <c r="G379" s="76"/>
      <c r="H379" s="228"/>
      <c r="I379" s="84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13"/>
      <c r="V379" s="11"/>
    </row>
    <row r="380" spans="1:19" s="1" customFormat="1" ht="18" customHeight="1">
      <c r="A380" s="87" t="s">
        <v>46</v>
      </c>
      <c r="B380" s="72"/>
      <c r="C380" s="73"/>
      <c r="D380" s="73"/>
      <c r="E380" s="73"/>
      <c r="F380" s="73"/>
      <c r="G380" s="76"/>
      <c r="H380" s="90"/>
      <c r="I380" s="84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s="1" customFormat="1" ht="15" customHeight="1">
      <c r="A381" s="97"/>
      <c r="B381" s="101">
        <v>2017</v>
      </c>
      <c r="C381" s="102">
        <f>G381+F381+E381+D381</f>
        <v>405.13765</v>
      </c>
      <c r="D381" s="73"/>
      <c r="E381" s="102"/>
      <c r="F381" s="102">
        <f aca="true" t="shared" si="23" ref="F381:F387">F348+F356+F364+F372</f>
        <v>405.13765</v>
      </c>
      <c r="G381" s="76"/>
      <c r="H381" s="90"/>
      <c r="I381" s="84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s="1" customFormat="1" ht="16.5" customHeight="1">
      <c r="A382" s="97"/>
      <c r="B382" s="103">
        <v>2018</v>
      </c>
      <c r="C382" s="102">
        <f aca="true" t="shared" si="24" ref="C382:C388">G382+F382+E382+D382</f>
        <v>129.762</v>
      </c>
      <c r="D382" s="102"/>
      <c r="E382" s="102"/>
      <c r="F382" s="102">
        <f t="shared" si="23"/>
        <v>129.762</v>
      </c>
      <c r="G382" s="76"/>
      <c r="H382" s="90"/>
      <c r="I382" s="84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s="1" customFormat="1" ht="15.75" customHeight="1">
      <c r="A383" s="97"/>
      <c r="B383" s="101">
        <v>2019</v>
      </c>
      <c r="C383" s="102">
        <f t="shared" si="24"/>
        <v>229.44199999999998</v>
      </c>
      <c r="D383" s="102"/>
      <c r="E383" s="102"/>
      <c r="F383" s="102">
        <f t="shared" si="23"/>
        <v>229.44199999999998</v>
      </c>
      <c r="G383" s="76"/>
      <c r="H383" s="90"/>
      <c r="I383" s="84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s="1" customFormat="1" ht="18" customHeight="1">
      <c r="A384" s="97"/>
      <c r="B384" s="101" t="s">
        <v>73</v>
      </c>
      <c r="C384" s="102">
        <f t="shared" si="24"/>
        <v>88.172</v>
      </c>
      <c r="D384" s="102"/>
      <c r="E384" s="102"/>
      <c r="F384" s="102">
        <f t="shared" si="23"/>
        <v>88.172</v>
      </c>
      <c r="G384" s="76"/>
      <c r="H384" s="90"/>
      <c r="I384" s="84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s="1" customFormat="1" ht="15.75" customHeight="1">
      <c r="A385" s="97"/>
      <c r="B385" s="101" t="s">
        <v>77</v>
      </c>
      <c r="C385" s="102">
        <f t="shared" si="24"/>
        <v>144.267</v>
      </c>
      <c r="D385" s="102"/>
      <c r="E385" s="102"/>
      <c r="F385" s="102">
        <f t="shared" si="23"/>
        <v>144.267</v>
      </c>
      <c r="G385" s="76"/>
      <c r="H385" s="90"/>
      <c r="I385" s="84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s="1" customFormat="1" ht="15.75" customHeight="1">
      <c r="A386" s="97"/>
      <c r="B386" s="101" t="s">
        <v>104</v>
      </c>
      <c r="C386" s="102">
        <f t="shared" si="24"/>
        <v>111.8</v>
      </c>
      <c r="D386" s="102"/>
      <c r="E386" s="102"/>
      <c r="F386" s="102">
        <f t="shared" si="23"/>
        <v>111.8</v>
      </c>
      <c r="G386" s="76"/>
      <c r="H386" s="90"/>
      <c r="I386" s="84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s="1" customFormat="1" ht="15.75" customHeight="1">
      <c r="A387" s="97"/>
      <c r="B387" s="101" t="s">
        <v>112</v>
      </c>
      <c r="C387" s="102">
        <f t="shared" si="24"/>
        <v>111.8</v>
      </c>
      <c r="D387" s="102"/>
      <c r="E387" s="102"/>
      <c r="F387" s="102">
        <f t="shared" si="23"/>
        <v>111.8</v>
      </c>
      <c r="G387" s="76"/>
      <c r="H387" s="90"/>
      <c r="I387" s="84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s="1" customFormat="1" ht="15.75" customHeight="1">
      <c r="A388" s="97"/>
      <c r="B388" s="101" t="s">
        <v>132</v>
      </c>
      <c r="C388" s="102">
        <f t="shared" si="24"/>
        <v>111.8</v>
      </c>
      <c r="D388" s="102"/>
      <c r="E388" s="102"/>
      <c r="F388" s="102">
        <f>F355+F363+F371+F379</f>
        <v>111.8</v>
      </c>
      <c r="G388" s="76"/>
      <c r="H388" s="90"/>
      <c r="I388" s="84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s="1" customFormat="1" ht="17.25" customHeight="1">
      <c r="A389" s="83"/>
      <c r="B389" s="109" t="s">
        <v>133</v>
      </c>
      <c r="C389" s="102">
        <f>G389+F389+E389+D389</f>
        <v>1332.1806499999998</v>
      </c>
      <c r="D389" s="102"/>
      <c r="E389" s="102"/>
      <c r="F389" s="102">
        <f>F383+F382+F381+F384+F385+F386+F387+F388</f>
        <v>1332.1806499999998</v>
      </c>
      <c r="G389" s="76"/>
      <c r="H389" s="90"/>
      <c r="I389" s="84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s="1" customFormat="1" ht="45.75" customHeight="1">
      <c r="A390" s="105" t="s">
        <v>6</v>
      </c>
      <c r="B390" s="84"/>
      <c r="C390" s="90"/>
      <c r="D390" s="102"/>
      <c r="E390" s="90"/>
      <c r="F390" s="90"/>
      <c r="G390" s="98"/>
      <c r="H390" s="90"/>
      <c r="I390" s="98" t="s">
        <v>10</v>
      </c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s="1" customFormat="1" ht="22.5" customHeight="1">
      <c r="A391" s="246" t="s">
        <v>34</v>
      </c>
      <c r="B391" s="247"/>
      <c r="C391" s="247"/>
      <c r="D391" s="247"/>
      <c r="E391" s="247"/>
      <c r="F391" s="247"/>
      <c r="G391" s="247"/>
      <c r="H391" s="249"/>
      <c r="I391" s="98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s="1" customFormat="1" ht="21" customHeight="1">
      <c r="A392" s="248" t="s">
        <v>35</v>
      </c>
      <c r="B392" s="309"/>
      <c r="C392" s="309"/>
      <c r="D392" s="309"/>
      <c r="E392" s="309"/>
      <c r="F392" s="309"/>
      <c r="G392" s="309"/>
      <c r="H392" s="310"/>
      <c r="I392" s="98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s="1" customFormat="1" ht="18" customHeight="1">
      <c r="A393" s="281" t="s">
        <v>102</v>
      </c>
      <c r="B393" s="72">
        <v>2017</v>
      </c>
      <c r="C393" s="73">
        <f>G393+F393+E393+D393</f>
        <v>1672</v>
      </c>
      <c r="D393" s="74"/>
      <c r="E393" s="73"/>
      <c r="F393" s="82">
        <v>1672</v>
      </c>
      <c r="G393" s="76"/>
      <c r="H393" s="224" t="s">
        <v>11</v>
      </c>
      <c r="I393" s="84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22" s="1" customFormat="1" ht="17.25" customHeight="1">
      <c r="A394" s="292"/>
      <c r="B394" s="77">
        <v>2018</v>
      </c>
      <c r="C394" s="73">
        <f aca="true" t="shared" si="25" ref="C394:C422">G394+F394+E394+D394</f>
        <v>2472</v>
      </c>
      <c r="D394" s="73"/>
      <c r="E394" s="73"/>
      <c r="F394" s="73">
        <v>2472</v>
      </c>
      <c r="G394" s="76"/>
      <c r="H394" s="225"/>
      <c r="I394" s="84"/>
      <c r="J394" s="3"/>
      <c r="K394" s="3"/>
      <c r="L394" s="3"/>
      <c r="M394" s="3"/>
      <c r="N394" s="3"/>
      <c r="O394" s="3"/>
      <c r="P394" s="3"/>
      <c r="Q394" s="3"/>
      <c r="R394" s="3"/>
      <c r="S394" s="3"/>
      <c r="U394" s="14"/>
      <c r="V394" s="7"/>
    </row>
    <row r="395" spans="1:23" s="1" customFormat="1" ht="17.25" customHeight="1">
      <c r="A395" s="292"/>
      <c r="B395" s="72">
        <v>2019</v>
      </c>
      <c r="C395" s="73">
        <f t="shared" si="25"/>
        <v>7106.236</v>
      </c>
      <c r="D395" s="73"/>
      <c r="E395" s="73"/>
      <c r="F395" s="73">
        <v>7106.236</v>
      </c>
      <c r="G395" s="76"/>
      <c r="H395" s="225"/>
      <c r="I395" s="84"/>
      <c r="J395" s="3"/>
      <c r="K395" s="3"/>
      <c r="L395" s="3"/>
      <c r="M395" s="3"/>
      <c r="N395" s="3"/>
      <c r="O395" s="3"/>
      <c r="P395" s="3"/>
      <c r="Q395" s="3"/>
      <c r="R395" s="3"/>
      <c r="S395" s="3"/>
      <c r="U395" s="7"/>
      <c r="W395" s="7"/>
    </row>
    <row r="396" spans="1:21" s="1" customFormat="1" ht="16.5" customHeight="1">
      <c r="A396" s="282"/>
      <c r="B396" s="72" t="s">
        <v>73</v>
      </c>
      <c r="C396" s="73">
        <f t="shared" si="25"/>
        <v>2577.02837</v>
      </c>
      <c r="D396" s="73"/>
      <c r="E396" s="73"/>
      <c r="F396" s="73">
        <v>2577.02837</v>
      </c>
      <c r="G396" s="76"/>
      <c r="H396" s="226"/>
      <c r="I396" s="84"/>
      <c r="J396" s="3"/>
      <c r="K396" s="3"/>
      <c r="L396" s="3"/>
      <c r="M396" s="3"/>
      <c r="N396" s="3"/>
      <c r="O396" s="3"/>
      <c r="P396" s="3"/>
      <c r="Q396" s="3"/>
      <c r="R396" s="3"/>
      <c r="S396" s="3"/>
      <c r="U396" s="7"/>
    </row>
    <row r="397" spans="1:19" s="1" customFormat="1" ht="16.5" customHeight="1">
      <c r="A397" s="282"/>
      <c r="B397" s="72" t="s">
        <v>77</v>
      </c>
      <c r="C397" s="73">
        <f t="shared" si="25"/>
        <v>2857.13066</v>
      </c>
      <c r="D397" s="73"/>
      <c r="E397" s="73"/>
      <c r="F397" s="73">
        <v>2857.13066</v>
      </c>
      <c r="G397" s="76"/>
      <c r="H397" s="226"/>
      <c r="I397" s="84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s="1" customFormat="1" ht="15" customHeight="1">
      <c r="A398" s="283"/>
      <c r="B398" s="110">
        <v>2022</v>
      </c>
      <c r="C398" s="73">
        <f t="shared" si="25"/>
        <v>2472</v>
      </c>
      <c r="D398" s="73"/>
      <c r="E398" s="73"/>
      <c r="F398" s="73">
        <v>2472</v>
      </c>
      <c r="G398" s="76"/>
      <c r="H398" s="227"/>
      <c r="I398" s="84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s="1" customFormat="1" ht="16.5" customHeight="1">
      <c r="A399" s="283"/>
      <c r="B399" s="110">
        <v>2023</v>
      </c>
      <c r="C399" s="73">
        <f t="shared" si="25"/>
        <v>0</v>
      </c>
      <c r="D399" s="73"/>
      <c r="E399" s="73"/>
      <c r="F399" s="73">
        <v>0</v>
      </c>
      <c r="G399" s="76"/>
      <c r="H399" s="227"/>
      <c r="I399" s="84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s="1" customFormat="1" ht="20.25" customHeight="1">
      <c r="A400" s="284"/>
      <c r="B400" s="110" t="s">
        <v>132</v>
      </c>
      <c r="C400" s="73">
        <f t="shared" si="25"/>
        <v>2472</v>
      </c>
      <c r="D400" s="73"/>
      <c r="E400" s="73"/>
      <c r="F400" s="73">
        <v>2472</v>
      </c>
      <c r="G400" s="76"/>
      <c r="H400" s="228"/>
      <c r="I400" s="84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22" s="1" customFormat="1" ht="15.75" customHeight="1">
      <c r="A401" s="281" t="s">
        <v>139</v>
      </c>
      <c r="B401" s="72">
        <v>2017</v>
      </c>
      <c r="C401" s="73">
        <f t="shared" si="25"/>
        <v>1747.47</v>
      </c>
      <c r="D401" s="73"/>
      <c r="E401" s="73"/>
      <c r="F401" s="73">
        <v>1747.47</v>
      </c>
      <c r="G401" s="76"/>
      <c r="H401" s="224" t="s">
        <v>11</v>
      </c>
      <c r="I401" s="84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7"/>
      <c r="V401" s="7"/>
    </row>
    <row r="402" spans="1:19" s="1" customFormat="1" ht="17.25" customHeight="1">
      <c r="A402" s="292"/>
      <c r="B402" s="77">
        <v>2018</v>
      </c>
      <c r="C402" s="73">
        <f t="shared" si="25"/>
        <v>0</v>
      </c>
      <c r="D402" s="73"/>
      <c r="E402" s="73"/>
      <c r="F402" s="73">
        <v>0</v>
      </c>
      <c r="G402" s="76"/>
      <c r="H402" s="225"/>
      <c r="I402" s="84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20" s="1" customFormat="1" ht="14.25" customHeight="1">
      <c r="A403" s="292"/>
      <c r="B403" s="72">
        <v>2019</v>
      </c>
      <c r="C403" s="73">
        <f t="shared" si="25"/>
        <v>245.764</v>
      </c>
      <c r="D403" s="73"/>
      <c r="E403" s="73"/>
      <c r="F403" s="73">
        <v>245.764</v>
      </c>
      <c r="G403" s="76"/>
      <c r="H403" s="225"/>
      <c r="I403" s="84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7"/>
    </row>
    <row r="404" spans="1:19" s="1" customFormat="1" ht="14.25" customHeight="1">
      <c r="A404" s="282"/>
      <c r="B404" s="72" t="s">
        <v>73</v>
      </c>
      <c r="C404" s="73">
        <f t="shared" si="25"/>
        <v>0</v>
      </c>
      <c r="D404" s="73"/>
      <c r="E404" s="73"/>
      <c r="F404" s="73">
        <v>0</v>
      </c>
      <c r="G404" s="76"/>
      <c r="H404" s="226"/>
      <c r="I404" s="84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s="1" customFormat="1" ht="14.25" customHeight="1">
      <c r="A405" s="282"/>
      <c r="B405" s="72" t="s">
        <v>77</v>
      </c>
      <c r="C405" s="73">
        <f t="shared" si="25"/>
        <v>0</v>
      </c>
      <c r="D405" s="73"/>
      <c r="E405" s="73"/>
      <c r="F405" s="73">
        <v>0</v>
      </c>
      <c r="G405" s="76"/>
      <c r="H405" s="226"/>
      <c r="I405" s="84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s="1" customFormat="1" ht="14.25" customHeight="1">
      <c r="A406" s="283"/>
      <c r="B406" s="72" t="s">
        <v>104</v>
      </c>
      <c r="C406" s="73">
        <f t="shared" si="25"/>
        <v>2100</v>
      </c>
      <c r="D406" s="73"/>
      <c r="E406" s="73"/>
      <c r="F406" s="73">
        <v>2100</v>
      </c>
      <c r="G406" s="76"/>
      <c r="H406" s="227"/>
      <c r="I406" s="84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s="1" customFormat="1" ht="14.25" customHeight="1">
      <c r="A407" s="283"/>
      <c r="B407" s="72" t="s">
        <v>112</v>
      </c>
      <c r="C407" s="73">
        <f t="shared" si="25"/>
        <v>0</v>
      </c>
      <c r="D407" s="73"/>
      <c r="E407" s="73"/>
      <c r="F407" s="73">
        <v>0</v>
      </c>
      <c r="G407" s="76"/>
      <c r="H407" s="227"/>
      <c r="I407" s="84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s="1" customFormat="1" ht="14.25" customHeight="1">
      <c r="A408" s="284"/>
      <c r="B408" s="72" t="s">
        <v>132</v>
      </c>
      <c r="C408" s="73">
        <f t="shared" si="25"/>
        <v>0</v>
      </c>
      <c r="D408" s="73"/>
      <c r="E408" s="73"/>
      <c r="F408" s="73">
        <v>0</v>
      </c>
      <c r="G408" s="76"/>
      <c r="H408" s="228"/>
      <c r="I408" s="84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26" s="1" customFormat="1" ht="19.5" customHeight="1">
      <c r="A409" s="281" t="s">
        <v>109</v>
      </c>
      <c r="B409" s="72">
        <v>2017</v>
      </c>
      <c r="C409" s="73">
        <f t="shared" si="25"/>
        <v>705.328</v>
      </c>
      <c r="D409" s="73"/>
      <c r="E409" s="73"/>
      <c r="F409" s="73">
        <v>705.328</v>
      </c>
      <c r="G409" s="76"/>
      <c r="H409" s="224" t="s">
        <v>11</v>
      </c>
      <c r="I409" s="84"/>
      <c r="J409" s="3"/>
      <c r="K409" s="3"/>
      <c r="L409" s="3"/>
      <c r="M409" s="3"/>
      <c r="N409" s="3"/>
      <c r="O409" s="3"/>
      <c r="P409" s="3"/>
      <c r="Q409" s="3"/>
      <c r="R409" s="3"/>
      <c r="S409" s="3"/>
      <c r="U409" s="7"/>
      <c r="V409" s="7"/>
      <c r="Z409" s="7"/>
    </row>
    <row r="410" spans="1:19" s="1" customFormat="1" ht="17.25" customHeight="1">
      <c r="A410" s="283"/>
      <c r="B410" s="77">
        <v>2018</v>
      </c>
      <c r="C410" s="73">
        <f t="shared" si="25"/>
        <v>0</v>
      </c>
      <c r="D410" s="73"/>
      <c r="E410" s="73"/>
      <c r="F410" s="73">
        <v>0</v>
      </c>
      <c r="G410" s="76"/>
      <c r="H410" s="225"/>
      <c r="I410" s="84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20" s="1" customFormat="1" ht="19.5" customHeight="1">
      <c r="A411" s="283"/>
      <c r="B411" s="72">
        <v>2019</v>
      </c>
      <c r="C411" s="73">
        <f t="shared" si="25"/>
        <v>0</v>
      </c>
      <c r="D411" s="73"/>
      <c r="E411" s="73"/>
      <c r="F411" s="73">
        <v>0</v>
      </c>
      <c r="G411" s="76"/>
      <c r="H411" s="225"/>
      <c r="I411" s="84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7"/>
    </row>
    <row r="412" spans="1:20" s="1" customFormat="1" ht="16.5" customHeight="1">
      <c r="A412" s="283"/>
      <c r="B412" s="72" t="s">
        <v>73</v>
      </c>
      <c r="C412" s="73">
        <f t="shared" si="25"/>
        <v>97.172</v>
      </c>
      <c r="D412" s="73"/>
      <c r="E412" s="73"/>
      <c r="F412" s="73">
        <v>97.172</v>
      </c>
      <c r="G412" s="76"/>
      <c r="H412" s="226"/>
      <c r="I412" s="84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7"/>
    </row>
    <row r="413" spans="1:20" s="1" customFormat="1" ht="16.5" customHeight="1">
      <c r="A413" s="283"/>
      <c r="B413" s="72" t="s">
        <v>77</v>
      </c>
      <c r="C413" s="73">
        <f t="shared" si="25"/>
        <v>0</v>
      </c>
      <c r="D413" s="73"/>
      <c r="E413" s="73"/>
      <c r="F413" s="73">
        <v>0</v>
      </c>
      <c r="G413" s="76"/>
      <c r="H413" s="226"/>
      <c r="I413" s="84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7"/>
    </row>
    <row r="414" spans="1:20" s="1" customFormat="1" ht="15" customHeight="1">
      <c r="A414" s="283"/>
      <c r="B414" s="72" t="s">
        <v>104</v>
      </c>
      <c r="C414" s="73">
        <f t="shared" si="25"/>
        <v>0</v>
      </c>
      <c r="D414" s="73"/>
      <c r="E414" s="73"/>
      <c r="F414" s="73">
        <v>0</v>
      </c>
      <c r="G414" s="76"/>
      <c r="H414" s="227"/>
      <c r="I414" s="84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7"/>
    </row>
    <row r="415" spans="1:20" s="1" customFormat="1" ht="15.75" customHeight="1">
      <c r="A415" s="283"/>
      <c r="B415" s="72" t="s">
        <v>112</v>
      </c>
      <c r="C415" s="73">
        <f t="shared" si="25"/>
        <v>0</v>
      </c>
      <c r="D415" s="73"/>
      <c r="E415" s="73"/>
      <c r="F415" s="73">
        <v>0</v>
      </c>
      <c r="G415" s="76"/>
      <c r="H415" s="227"/>
      <c r="I415" s="84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7"/>
    </row>
    <row r="416" spans="1:20" s="1" customFormat="1" ht="15" customHeight="1">
      <c r="A416" s="284"/>
      <c r="B416" s="72" t="s">
        <v>132</v>
      </c>
      <c r="C416" s="73">
        <f t="shared" si="25"/>
        <v>0</v>
      </c>
      <c r="D416" s="73"/>
      <c r="E416" s="73"/>
      <c r="F416" s="73">
        <v>0</v>
      </c>
      <c r="G416" s="76"/>
      <c r="H416" s="228"/>
      <c r="I416" s="84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7"/>
    </row>
    <row r="417" spans="1:19" s="1" customFormat="1" ht="18" customHeight="1">
      <c r="A417" s="315" t="s">
        <v>69</v>
      </c>
      <c r="B417" s="72">
        <v>2017</v>
      </c>
      <c r="C417" s="73">
        <f t="shared" si="25"/>
        <v>150.62</v>
      </c>
      <c r="D417" s="73"/>
      <c r="E417" s="73"/>
      <c r="F417" s="73">
        <v>150.62</v>
      </c>
      <c r="G417" s="76"/>
      <c r="H417" s="224" t="s">
        <v>11</v>
      </c>
      <c r="I417" s="84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s="1" customFormat="1" ht="15" customHeight="1">
      <c r="A418" s="316"/>
      <c r="B418" s="77">
        <v>2018</v>
      </c>
      <c r="C418" s="73">
        <f t="shared" si="25"/>
        <v>0</v>
      </c>
      <c r="D418" s="73"/>
      <c r="E418" s="73"/>
      <c r="F418" s="73">
        <v>0</v>
      </c>
      <c r="G418" s="76"/>
      <c r="H418" s="225"/>
      <c r="I418" s="84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s="1" customFormat="1" ht="17.25" customHeight="1">
      <c r="A419" s="316"/>
      <c r="B419" s="72">
        <v>2019</v>
      </c>
      <c r="C419" s="73">
        <f t="shared" si="25"/>
        <v>0</v>
      </c>
      <c r="D419" s="73"/>
      <c r="E419" s="73"/>
      <c r="F419" s="73">
        <v>0</v>
      </c>
      <c r="G419" s="76"/>
      <c r="H419" s="225"/>
      <c r="I419" s="84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s="1" customFormat="1" ht="15" customHeight="1">
      <c r="A420" s="282"/>
      <c r="B420" s="72" t="s">
        <v>73</v>
      </c>
      <c r="C420" s="73">
        <f t="shared" si="25"/>
        <v>0</v>
      </c>
      <c r="D420" s="73"/>
      <c r="E420" s="73"/>
      <c r="F420" s="73">
        <v>0</v>
      </c>
      <c r="G420" s="76"/>
      <c r="H420" s="226"/>
      <c r="I420" s="84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s="1" customFormat="1" ht="15" customHeight="1">
      <c r="A421" s="282"/>
      <c r="B421" s="72" t="s">
        <v>77</v>
      </c>
      <c r="C421" s="73">
        <f t="shared" si="25"/>
        <v>0</v>
      </c>
      <c r="D421" s="73"/>
      <c r="E421" s="73"/>
      <c r="F421" s="73">
        <v>0</v>
      </c>
      <c r="G421" s="76"/>
      <c r="H421" s="226"/>
      <c r="I421" s="84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s="1" customFormat="1" ht="15" customHeight="1">
      <c r="A422" s="283"/>
      <c r="B422" s="72" t="s">
        <v>104</v>
      </c>
      <c r="C422" s="73">
        <f t="shared" si="25"/>
        <v>0</v>
      </c>
      <c r="D422" s="73"/>
      <c r="E422" s="73"/>
      <c r="F422" s="73">
        <v>0</v>
      </c>
      <c r="G422" s="76"/>
      <c r="H422" s="227"/>
      <c r="I422" s="84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s="1" customFormat="1" ht="15.75" customHeight="1">
      <c r="A423" s="283"/>
      <c r="B423" s="72" t="s">
        <v>112</v>
      </c>
      <c r="C423" s="73">
        <f>G423+F423+E423+D423</f>
        <v>0</v>
      </c>
      <c r="D423" s="73"/>
      <c r="E423" s="73"/>
      <c r="F423" s="73">
        <v>0</v>
      </c>
      <c r="G423" s="76"/>
      <c r="H423" s="227"/>
      <c r="I423" s="84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s="1" customFormat="1" ht="15.75" customHeight="1">
      <c r="A424" s="284"/>
      <c r="B424" s="72" t="s">
        <v>132</v>
      </c>
      <c r="C424" s="73">
        <f>G424+F424+E424+D424</f>
        <v>0</v>
      </c>
      <c r="D424" s="73"/>
      <c r="E424" s="73"/>
      <c r="F424" s="73">
        <v>0</v>
      </c>
      <c r="G424" s="76"/>
      <c r="H424" s="228"/>
      <c r="I424" s="84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s="1" customFormat="1" ht="18" customHeight="1">
      <c r="A425" s="87" t="s">
        <v>45</v>
      </c>
      <c r="B425" s="72"/>
      <c r="C425" s="73"/>
      <c r="D425" s="73"/>
      <c r="E425" s="73"/>
      <c r="F425" s="73"/>
      <c r="G425" s="76"/>
      <c r="H425" s="96"/>
      <c r="I425" s="84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s="1" customFormat="1" ht="17.25" customHeight="1">
      <c r="A426" s="105"/>
      <c r="B426" s="111">
        <v>2017</v>
      </c>
      <c r="C426" s="102">
        <f aca="true" t="shared" si="26" ref="C426:C433">G426+F426+E426+D426</f>
        <v>4275.418000000001</v>
      </c>
      <c r="D426" s="73"/>
      <c r="E426" s="102"/>
      <c r="F426" s="112">
        <f aca="true" t="shared" si="27" ref="F426:F432">F393+F401+F409+F417</f>
        <v>4275.418000000001</v>
      </c>
      <c r="G426" s="113"/>
      <c r="H426" s="109"/>
      <c r="I426" s="84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s="1" customFormat="1" ht="17.25" customHeight="1">
      <c r="A427" s="105"/>
      <c r="B427" s="103">
        <v>2018</v>
      </c>
      <c r="C427" s="102">
        <f t="shared" si="26"/>
        <v>2472</v>
      </c>
      <c r="D427" s="102"/>
      <c r="E427" s="102"/>
      <c r="F427" s="112">
        <f t="shared" si="27"/>
        <v>2472</v>
      </c>
      <c r="G427" s="113"/>
      <c r="H427" s="109"/>
      <c r="I427" s="84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s="1" customFormat="1" ht="16.5" customHeight="1">
      <c r="A428" s="105"/>
      <c r="B428" s="101">
        <v>2019</v>
      </c>
      <c r="C428" s="102">
        <f t="shared" si="26"/>
        <v>7352</v>
      </c>
      <c r="D428" s="102"/>
      <c r="E428" s="102"/>
      <c r="F428" s="112">
        <f t="shared" si="27"/>
        <v>7352</v>
      </c>
      <c r="G428" s="113"/>
      <c r="H428" s="109"/>
      <c r="I428" s="84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s="1" customFormat="1" ht="17.25" customHeight="1">
      <c r="A429" s="87"/>
      <c r="B429" s="114">
        <v>2020</v>
      </c>
      <c r="C429" s="102">
        <f t="shared" si="26"/>
        <v>2674.20037</v>
      </c>
      <c r="D429" s="102"/>
      <c r="E429" s="102"/>
      <c r="F429" s="112">
        <f t="shared" si="27"/>
        <v>2674.20037</v>
      </c>
      <c r="G429" s="113"/>
      <c r="H429" s="109"/>
      <c r="I429" s="84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s="1" customFormat="1" ht="17.25" customHeight="1">
      <c r="A430" s="87"/>
      <c r="B430" s="101" t="s">
        <v>77</v>
      </c>
      <c r="C430" s="102">
        <f t="shared" si="26"/>
        <v>2857.13066</v>
      </c>
      <c r="D430" s="102"/>
      <c r="E430" s="102"/>
      <c r="F430" s="112">
        <f t="shared" si="27"/>
        <v>2857.13066</v>
      </c>
      <c r="G430" s="113"/>
      <c r="H430" s="109"/>
      <c r="I430" s="84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s="1" customFormat="1" ht="17.25" customHeight="1">
      <c r="A431" s="87"/>
      <c r="B431" s="101" t="s">
        <v>104</v>
      </c>
      <c r="C431" s="102">
        <f t="shared" si="26"/>
        <v>4572</v>
      </c>
      <c r="D431" s="102"/>
      <c r="E431" s="102"/>
      <c r="F431" s="112">
        <f t="shared" si="27"/>
        <v>4572</v>
      </c>
      <c r="G431" s="113"/>
      <c r="H431" s="109"/>
      <c r="I431" s="84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s="1" customFormat="1" ht="17.25" customHeight="1">
      <c r="A432" s="87"/>
      <c r="B432" s="101" t="s">
        <v>112</v>
      </c>
      <c r="C432" s="102">
        <f t="shared" si="26"/>
        <v>0</v>
      </c>
      <c r="D432" s="102"/>
      <c r="E432" s="102"/>
      <c r="F432" s="112">
        <f t="shared" si="27"/>
        <v>0</v>
      </c>
      <c r="G432" s="113"/>
      <c r="H432" s="109"/>
      <c r="I432" s="84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s="1" customFormat="1" ht="15" customHeight="1">
      <c r="A433" s="87"/>
      <c r="B433" s="101" t="s">
        <v>132</v>
      </c>
      <c r="C433" s="102">
        <f t="shared" si="26"/>
        <v>2472</v>
      </c>
      <c r="D433" s="102"/>
      <c r="E433" s="102"/>
      <c r="F433" s="112">
        <f>F400+F408+F416+F424</f>
        <v>2472</v>
      </c>
      <c r="G433" s="113"/>
      <c r="H433" s="109"/>
      <c r="I433" s="84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s="1" customFormat="1" ht="17.25" customHeight="1">
      <c r="A434" s="87"/>
      <c r="B434" s="109" t="s">
        <v>133</v>
      </c>
      <c r="C434" s="102">
        <f>G434+F434+E434+D434</f>
        <v>26674.74903</v>
      </c>
      <c r="D434" s="102"/>
      <c r="E434" s="102"/>
      <c r="F434" s="102">
        <f>F426+F427+F428+F429+F430+F431+F432+F433</f>
        <v>26674.74903</v>
      </c>
      <c r="G434" s="113"/>
      <c r="H434" s="109"/>
      <c r="I434" s="84"/>
      <c r="J434" s="3"/>
      <c r="K434" s="3"/>
      <c r="L434" s="3"/>
      <c r="M434" s="3"/>
      <c r="N434" s="3"/>
      <c r="O434" s="3"/>
      <c r="P434" s="3"/>
      <c r="Q434" s="3"/>
      <c r="R434" s="46"/>
      <c r="S434" s="3"/>
    </row>
    <row r="435" spans="1:19" s="1" customFormat="1" ht="85.5" customHeight="1">
      <c r="A435" s="87" t="s">
        <v>74</v>
      </c>
      <c r="B435" s="84"/>
      <c r="C435" s="90"/>
      <c r="D435" s="102"/>
      <c r="E435" s="90"/>
      <c r="F435" s="90"/>
      <c r="G435" s="98"/>
      <c r="H435" s="90"/>
      <c r="I435" s="84" t="s">
        <v>75</v>
      </c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s="1" customFormat="1" ht="23.25" customHeight="1">
      <c r="A436" s="248" t="s">
        <v>36</v>
      </c>
      <c r="B436" s="247"/>
      <c r="C436" s="247"/>
      <c r="D436" s="247"/>
      <c r="E436" s="247"/>
      <c r="F436" s="247"/>
      <c r="G436" s="247"/>
      <c r="H436" s="249"/>
      <c r="I436" s="84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s="1" customFormat="1" ht="23.25" customHeight="1">
      <c r="A437" s="248" t="s">
        <v>65</v>
      </c>
      <c r="B437" s="321"/>
      <c r="C437" s="321"/>
      <c r="D437" s="321"/>
      <c r="E437" s="321"/>
      <c r="F437" s="321"/>
      <c r="G437" s="321"/>
      <c r="H437" s="322"/>
      <c r="I437" s="84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22" s="1" customFormat="1" ht="15" customHeight="1">
      <c r="A438" s="293" t="s">
        <v>7</v>
      </c>
      <c r="B438" s="72">
        <v>2017</v>
      </c>
      <c r="C438" s="73">
        <f>G438+F438+E438+D438</f>
        <v>2173.12975</v>
      </c>
      <c r="D438" s="74"/>
      <c r="E438" s="73"/>
      <c r="F438" s="16">
        <v>2173.12975</v>
      </c>
      <c r="G438" s="76"/>
      <c r="H438" s="224" t="s">
        <v>11</v>
      </c>
      <c r="I438" s="84"/>
      <c r="J438" s="3"/>
      <c r="K438" s="3"/>
      <c r="L438" s="3"/>
      <c r="M438" s="3"/>
      <c r="N438" s="3"/>
      <c r="O438" s="3"/>
      <c r="P438" s="3"/>
      <c r="Q438" s="3"/>
      <c r="R438" s="3"/>
      <c r="S438" s="3"/>
      <c r="V438" s="7"/>
    </row>
    <row r="439" spans="1:19" s="1" customFormat="1" ht="16.5" customHeight="1">
      <c r="A439" s="298"/>
      <c r="B439" s="77">
        <v>2018</v>
      </c>
      <c r="C439" s="73">
        <f>G439+F439+E439+D439</f>
        <v>2283.215</v>
      </c>
      <c r="D439" s="73"/>
      <c r="E439" s="73"/>
      <c r="F439" s="73">
        <v>2283.215</v>
      </c>
      <c r="G439" s="76"/>
      <c r="H439" s="225"/>
      <c r="I439" s="84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s="1" customFormat="1" ht="15" customHeight="1">
      <c r="A440" s="294"/>
      <c r="B440" s="72">
        <v>2019</v>
      </c>
      <c r="C440" s="73">
        <f>G440+F440+E440+D440</f>
        <v>2184.05</v>
      </c>
      <c r="D440" s="73"/>
      <c r="E440" s="73"/>
      <c r="F440" s="73">
        <v>2184.05</v>
      </c>
      <c r="G440" s="76"/>
      <c r="H440" s="225"/>
      <c r="I440" s="84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s="1" customFormat="1" ht="17.25" customHeight="1">
      <c r="A441" s="234"/>
      <c r="B441" s="72" t="s">
        <v>73</v>
      </c>
      <c r="C441" s="73">
        <f aca="true" t="shared" si="28" ref="C441:C491">G441+F441+E441+D441</f>
        <v>2184.05</v>
      </c>
      <c r="D441" s="73"/>
      <c r="E441" s="73"/>
      <c r="F441" s="73">
        <v>2184.05</v>
      </c>
      <c r="G441" s="76"/>
      <c r="H441" s="226"/>
      <c r="I441" s="84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23" s="1" customFormat="1" ht="16.5" customHeight="1">
      <c r="A442" s="234"/>
      <c r="B442" s="72" t="s">
        <v>77</v>
      </c>
      <c r="C442" s="73">
        <f t="shared" si="28"/>
        <v>873.62</v>
      </c>
      <c r="D442" s="73"/>
      <c r="E442" s="73"/>
      <c r="F442" s="73">
        <v>873.62</v>
      </c>
      <c r="G442" s="76"/>
      <c r="H442" s="226"/>
      <c r="I442" s="84"/>
      <c r="J442" s="3"/>
      <c r="K442" s="3"/>
      <c r="L442" s="3"/>
      <c r="M442" s="3"/>
      <c r="N442" s="3"/>
      <c r="O442" s="3"/>
      <c r="P442" s="3"/>
      <c r="Q442" s="3"/>
      <c r="R442" s="3"/>
      <c r="S442" s="46"/>
      <c r="T442" s="15"/>
      <c r="U442" s="15"/>
      <c r="V442" s="15"/>
      <c r="W442" s="15"/>
    </row>
    <row r="443" spans="1:19" s="1" customFormat="1" ht="15" customHeight="1">
      <c r="A443" s="230"/>
      <c r="B443" s="72" t="s">
        <v>104</v>
      </c>
      <c r="C443" s="73">
        <f t="shared" si="28"/>
        <v>2184.05</v>
      </c>
      <c r="D443" s="73"/>
      <c r="E443" s="73"/>
      <c r="F443" s="73">
        <v>2184.05</v>
      </c>
      <c r="G443" s="76"/>
      <c r="H443" s="227"/>
      <c r="I443" s="84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s="1" customFormat="1" ht="15" customHeight="1">
      <c r="A444" s="230"/>
      <c r="B444" s="72" t="s">
        <v>112</v>
      </c>
      <c r="C444" s="73">
        <f>G444+F444+E444+D444</f>
        <v>2184.05</v>
      </c>
      <c r="D444" s="73"/>
      <c r="E444" s="73"/>
      <c r="F444" s="73">
        <v>2184.05</v>
      </c>
      <c r="G444" s="76"/>
      <c r="H444" s="227"/>
      <c r="I444" s="84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s="1" customFormat="1" ht="15" customHeight="1">
      <c r="A445" s="231"/>
      <c r="B445" s="72" t="s">
        <v>132</v>
      </c>
      <c r="C445" s="73">
        <f>G445+F445+E445+D445</f>
        <v>2184.05</v>
      </c>
      <c r="D445" s="73"/>
      <c r="E445" s="73"/>
      <c r="F445" s="73">
        <v>2184.05</v>
      </c>
      <c r="G445" s="76"/>
      <c r="H445" s="228"/>
      <c r="I445" s="84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s="1" customFormat="1" ht="15" customHeight="1">
      <c r="A446" s="229" t="s">
        <v>107</v>
      </c>
      <c r="B446" s="72">
        <v>2017</v>
      </c>
      <c r="C446" s="73">
        <f t="shared" si="28"/>
        <v>0</v>
      </c>
      <c r="D446" s="73"/>
      <c r="E446" s="73"/>
      <c r="F446" s="73">
        <v>0</v>
      </c>
      <c r="G446" s="76"/>
      <c r="H446" s="224" t="s">
        <v>11</v>
      </c>
      <c r="I446" s="84"/>
      <c r="J446" s="3"/>
      <c r="K446" s="3"/>
      <c r="L446" s="3"/>
      <c r="M446" s="3"/>
      <c r="N446" s="3"/>
      <c r="O446" s="3"/>
      <c r="P446" s="3"/>
      <c r="Q446" s="3"/>
      <c r="R446" s="3"/>
      <c r="S446" s="46"/>
    </row>
    <row r="447" spans="1:19" s="1" customFormat="1" ht="15" customHeight="1">
      <c r="A447" s="252"/>
      <c r="B447" s="77">
        <v>2018</v>
      </c>
      <c r="C447" s="73">
        <f>G447+F447+E447+D447</f>
        <v>0</v>
      </c>
      <c r="D447" s="73"/>
      <c r="E447" s="73"/>
      <c r="F447" s="73">
        <v>0</v>
      </c>
      <c r="G447" s="76"/>
      <c r="H447" s="225"/>
      <c r="I447" s="84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s="1" customFormat="1" ht="15" customHeight="1">
      <c r="A448" s="252"/>
      <c r="B448" s="72">
        <v>2019</v>
      </c>
      <c r="C448" s="73">
        <f t="shared" si="28"/>
        <v>0</v>
      </c>
      <c r="D448" s="73"/>
      <c r="E448" s="73"/>
      <c r="F448" s="73">
        <v>0</v>
      </c>
      <c r="G448" s="76"/>
      <c r="H448" s="225"/>
      <c r="I448" s="84"/>
      <c r="J448" s="3"/>
      <c r="K448" s="3"/>
      <c r="L448" s="3"/>
      <c r="M448" s="3"/>
      <c r="N448" s="3"/>
      <c r="O448" s="3"/>
      <c r="P448" s="3"/>
      <c r="Q448" s="3"/>
      <c r="R448" s="3"/>
      <c r="S448" s="46"/>
    </row>
    <row r="449" spans="1:23" s="1" customFormat="1" ht="15" customHeight="1">
      <c r="A449" s="252"/>
      <c r="B449" s="72" t="s">
        <v>73</v>
      </c>
      <c r="C449" s="73">
        <f t="shared" si="28"/>
        <v>2495.636</v>
      </c>
      <c r="D449" s="73"/>
      <c r="E449" s="73"/>
      <c r="F449" s="73">
        <v>2495.636</v>
      </c>
      <c r="G449" s="76"/>
      <c r="H449" s="226"/>
      <c r="I449" s="84"/>
      <c r="J449" s="3"/>
      <c r="K449" s="3"/>
      <c r="L449" s="3"/>
      <c r="M449" s="3"/>
      <c r="N449" s="3"/>
      <c r="O449" s="3"/>
      <c r="P449" s="3"/>
      <c r="Q449" s="3"/>
      <c r="R449" s="3"/>
      <c r="S449" s="3"/>
      <c r="U449" s="7"/>
      <c r="V449" s="7"/>
      <c r="W449" s="7"/>
    </row>
    <row r="450" spans="1:19" s="1" customFormat="1" ht="15" customHeight="1">
      <c r="A450" s="252"/>
      <c r="B450" s="72" t="s">
        <v>77</v>
      </c>
      <c r="C450" s="73">
        <f t="shared" si="28"/>
        <v>0</v>
      </c>
      <c r="D450" s="73"/>
      <c r="E450" s="73"/>
      <c r="F450" s="73">
        <v>0</v>
      </c>
      <c r="G450" s="76"/>
      <c r="H450" s="226"/>
      <c r="I450" s="84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s="1" customFormat="1" ht="15" customHeight="1">
      <c r="A451" s="252"/>
      <c r="B451" s="72" t="s">
        <v>104</v>
      </c>
      <c r="C451" s="73">
        <f t="shared" si="28"/>
        <v>0</v>
      </c>
      <c r="D451" s="73"/>
      <c r="E451" s="73"/>
      <c r="F451" s="73">
        <v>0</v>
      </c>
      <c r="G451" s="76"/>
      <c r="H451" s="227"/>
      <c r="I451" s="84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s="1" customFormat="1" ht="15" customHeight="1">
      <c r="A452" s="230"/>
      <c r="B452" s="72" t="s">
        <v>112</v>
      </c>
      <c r="C452" s="73">
        <f aca="true" t="shared" si="29" ref="C452:C462">G452+F452+E452+D452</f>
        <v>0</v>
      </c>
      <c r="D452" s="73"/>
      <c r="E452" s="73"/>
      <c r="F452" s="73">
        <v>0</v>
      </c>
      <c r="G452" s="76"/>
      <c r="H452" s="227"/>
      <c r="I452" s="84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s="1" customFormat="1" ht="15" customHeight="1">
      <c r="A453" s="231"/>
      <c r="B453" s="72"/>
      <c r="C453" s="73">
        <f t="shared" si="29"/>
        <v>0</v>
      </c>
      <c r="D453" s="73"/>
      <c r="E453" s="73"/>
      <c r="F453" s="73">
        <v>0</v>
      </c>
      <c r="G453" s="76"/>
      <c r="H453" s="228"/>
      <c r="I453" s="84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s="1" customFormat="1" ht="15" customHeight="1">
      <c r="A454" s="229" t="s">
        <v>121</v>
      </c>
      <c r="B454" s="72">
        <v>2017</v>
      </c>
      <c r="C454" s="73">
        <f t="shared" si="29"/>
        <v>0</v>
      </c>
      <c r="D454" s="73"/>
      <c r="E454" s="73"/>
      <c r="F454" s="73">
        <v>0</v>
      </c>
      <c r="G454" s="76"/>
      <c r="H454" s="224" t="s">
        <v>11</v>
      </c>
      <c r="I454" s="84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s="1" customFormat="1" ht="15" customHeight="1">
      <c r="A455" s="252"/>
      <c r="B455" s="77">
        <v>2018</v>
      </c>
      <c r="C455" s="73">
        <f t="shared" si="29"/>
        <v>0</v>
      </c>
      <c r="D455" s="73"/>
      <c r="E455" s="73"/>
      <c r="F455" s="73">
        <v>0</v>
      </c>
      <c r="G455" s="76"/>
      <c r="H455" s="225"/>
      <c r="I455" s="84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s="1" customFormat="1" ht="15" customHeight="1">
      <c r="A456" s="252"/>
      <c r="B456" s="72">
        <v>2019</v>
      </c>
      <c r="C456" s="73">
        <f t="shared" si="29"/>
        <v>0</v>
      </c>
      <c r="D456" s="73"/>
      <c r="E456" s="73"/>
      <c r="F456" s="73">
        <v>0</v>
      </c>
      <c r="G456" s="76"/>
      <c r="H456" s="225"/>
      <c r="I456" s="84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s="1" customFormat="1" ht="15" customHeight="1">
      <c r="A457" s="252"/>
      <c r="B457" s="72" t="s">
        <v>73</v>
      </c>
      <c r="C457" s="73">
        <f t="shared" si="29"/>
        <v>0</v>
      </c>
      <c r="D457" s="73"/>
      <c r="E457" s="73"/>
      <c r="F457" s="73">
        <v>0</v>
      </c>
      <c r="G457" s="76"/>
      <c r="H457" s="226"/>
      <c r="I457" s="84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21" s="1" customFormat="1" ht="15" customHeight="1">
      <c r="A458" s="252"/>
      <c r="B458" s="72" t="s">
        <v>77</v>
      </c>
      <c r="C458" s="73">
        <f t="shared" si="29"/>
        <v>352.01</v>
      </c>
      <c r="D458" s="73"/>
      <c r="E458" s="73"/>
      <c r="F458" s="73">
        <v>352.01</v>
      </c>
      <c r="G458" s="76"/>
      <c r="H458" s="226"/>
      <c r="I458" s="84"/>
      <c r="J458" s="3"/>
      <c r="K458" s="3"/>
      <c r="L458" s="3"/>
      <c r="M458" s="3"/>
      <c r="N458" s="3"/>
      <c r="O458" s="3"/>
      <c r="P458" s="3"/>
      <c r="Q458" s="3"/>
      <c r="R458" s="3"/>
      <c r="S458" s="3"/>
      <c r="U458" s="7"/>
    </row>
    <row r="459" spans="1:19" s="1" customFormat="1" ht="15" customHeight="1">
      <c r="A459" s="252"/>
      <c r="B459" s="72" t="s">
        <v>104</v>
      </c>
      <c r="C459" s="73">
        <f t="shared" si="29"/>
        <v>0</v>
      </c>
      <c r="D459" s="73"/>
      <c r="E459" s="73"/>
      <c r="F459" s="73">
        <v>0</v>
      </c>
      <c r="G459" s="76"/>
      <c r="H459" s="227"/>
      <c r="I459" s="84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s="1" customFormat="1" ht="15" customHeight="1">
      <c r="A460" s="230"/>
      <c r="B460" s="72" t="s">
        <v>112</v>
      </c>
      <c r="C460" s="73">
        <f t="shared" si="29"/>
        <v>0</v>
      </c>
      <c r="D460" s="73"/>
      <c r="E460" s="73"/>
      <c r="F460" s="73">
        <v>0</v>
      </c>
      <c r="G460" s="76"/>
      <c r="H460" s="227"/>
      <c r="I460" s="84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s="1" customFormat="1" ht="15" customHeight="1">
      <c r="A461" s="231"/>
      <c r="B461" s="72"/>
      <c r="C461" s="73"/>
      <c r="D461" s="73"/>
      <c r="E461" s="73"/>
      <c r="F461" s="73"/>
      <c r="G461" s="76"/>
      <c r="H461" s="228"/>
      <c r="I461" s="84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s="1" customFormat="1" ht="15" customHeight="1">
      <c r="A462" s="287" t="s">
        <v>118</v>
      </c>
      <c r="B462" s="72">
        <v>2017</v>
      </c>
      <c r="C462" s="73">
        <f t="shared" si="29"/>
        <v>0</v>
      </c>
      <c r="D462" s="73"/>
      <c r="E462" s="73"/>
      <c r="F462" s="73">
        <v>0</v>
      </c>
      <c r="G462" s="76"/>
      <c r="H462" s="224" t="s">
        <v>11</v>
      </c>
      <c r="I462" s="84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s="1" customFormat="1" ht="15" customHeight="1">
      <c r="A463" s="288"/>
      <c r="B463" s="77">
        <v>2018</v>
      </c>
      <c r="C463" s="73">
        <f t="shared" si="28"/>
        <v>0</v>
      </c>
      <c r="D463" s="73"/>
      <c r="E463" s="73"/>
      <c r="F463" s="73">
        <v>0</v>
      </c>
      <c r="G463" s="76"/>
      <c r="H463" s="225"/>
      <c r="I463" s="84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s="1" customFormat="1" ht="15" customHeight="1">
      <c r="A464" s="288"/>
      <c r="B464" s="72">
        <v>2019</v>
      </c>
      <c r="C464" s="73">
        <f t="shared" si="28"/>
        <v>0</v>
      </c>
      <c r="D464" s="73"/>
      <c r="E464" s="73"/>
      <c r="F464" s="73">
        <v>0</v>
      </c>
      <c r="G464" s="76"/>
      <c r="H464" s="225"/>
      <c r="I464" s="84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s="1" customFormat="1" ht="15" customHeight="1">
      <c r="A465" s="288"/>
      <c r="B465" s="72" t="s">
        <v>73</v>
      </c>
      <c r="C465" s="73">
        <f t="shared" si="28"/>
        <v>0</v>
      </c>
      <c r="D465" s="73"/>
      <c r="E465" s="73"/>
      <c r="F465" s="73">
        <v>0</v>
      </c>
      <c r="G465" s="76"/>
      <c r="H465" s="226"/>
      <c r="I465" s="84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21" s="1" customFormat="1" ht="15" customHeight="1">
      <c r="A466" s="288"/>
      <c r="B466" s="72" t="s">
        <v>77</v>
      </c>
      <c r="C466" s="73">
        <f t="shared" si="28"/>
        <v>0</v>
      </c>
      <c r="D466" s="73"/>
      <c r="E466" s="73"/>
      <c r="F466" s="73">
        <v>0</v>
      </c>
      <c r="G466" s="76"/>
      <c r="H466" s="226"/>
      <c r="I466" s="84"/>
      <c r="J466" s="3"/>
      <c r="K466" s="3"/>
      <c r="L466" s="3"/>
      <c r="M466" s="3"/>
      <c r="N466" s="3"/>
      <c r="O466" s="3"/>
      <c r="P466" s="3"/>
      <c r="Q466" s="3"/>
      <c r="R466" s="46"/>
      <c r="S466" s="46"/>
      <c r="U466" s="7"/>
    </row>
    <row r="467" spans="1:20" s="1" customFormat="1" ht="15" customHeight="1">
      <c r="A467" s="288"/>
      <c r="B467" s="72" t="s">
        <v>104</v>
      </c>
      <c r="C467" s="73">
        <f t="shared" si="28"/>
        <v>0</v>
      </c>
      <c r="D467" s="73"/>
      <c r="E467" s="73"/>
      <c r="F467" s="73">
        <v>0</v>
      </c>
      <c r="G467" s="76"/>
      <c r="H467" s="227"/>
      <c r="I467" s="84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7"/>
    </row>
    <row r="468" spans="1:19" s="1" customFormat="1" ht="15" customHeight="1">
      <c r="A468" s="288"/>
      <c r="B468" s="72" t="s">
        <v>112</v>
      </c>
      <c r="C468" s="73">
        <f>G468+F468+E468+D468</f>
        <v>0</v>
      </c>
      <c r="D468" s="73"/>
      <c r="E468" s="73"/>
      <c r="F468" s="73">
        <v>0</v>
      </c>
      <c r="G468" s="76"/>
      <c r="H468" s="227"/>
      <c r="I468" s="84"/>
      <c r="J468" s="3"/>
      <c r="K468" s="3"/>
      <c r="L468" s="3"/>
      <c r="M468" s="3"/>
      <c r="N468" s="3"/>
      <c r="O468" s="3"/>
      <c r="P468" s="3"/>
      <c r="Q468" s="3"/>
      <c r="R468" s="46"/>
      <c r="S468" s="46"/>
    </row>
    <row r="469" spans="1:19" s="1" customFormat="1" ht="15" customHeight="1">
      <c r="A469" s="231"/>
      <c r="B469" s="72" t="s">
        <v>132</v>
      </c>
      <c r="C469" s="73">
        <f>G469+F469+E469+D469</f>
        <v>0</v>
      </c>
      <c r="D469" s="73"/>
      <c r="E469" s="73"/>
      <c r="F469" s="73">
        <v>0</v>
      </c>
      <c r="G469" s="76"/>
      <c r="H469" s="228"/>
      <c r="I469" s="84"/>
      <c r="J469" s="3"/>
      <c r="K469" s="3"/>
      <c r="L469" s="3"/>
      <c r="M469" s="3"/>
      <c r="N469" s="3"/>
      <c r="O469" s="3"/>
      <c r="P469" s="3"/>
      <c r="Q469" s="3"/>
      <c r="R469" s="46"/>
      <c r="S469" s="46"/>
    </row>
    <row r="470" spans="1:19" s="1" customFormat="1" ht="16.5" customHeight="1">
      <c r="A470" s="293" t="s">
        <v>119</v>
      </c>
      <c r="B470" s="72">
        <v>2017</v>
      </c>
      <c r="C470" s="73">
        <f>G470+F470+E470+D470</f>
        <v>0</v>
      </c>
      <c r="D470" s="73"/>
      <c r="E470" s="73"/>
      <c r="F470" s="73">
        <v>0</v>
      </c>
      <c r="G470" s="76"/>
      <c r="H470" s="224" t="s">
        <v>11</v>
      </c>
      <c r="I470" s="84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s="1" customFormat="1" ht="16.5" customHeight="1">
      <c r="A471" s="298"/>
      <c r="B471" s="77">
        <v>2018</v>
      </c>
      <c r="C471" s="73">
        <f t="shared" si="28"/>
        <v>124.7</v>
      </c>
      <c r="D471" s="73"/>
      <c r="E471" s="73"/>
      <c r="F471" s="73">
        <v>124.7</v>
      </c>
      <c r="G471" s="76"/>
      <c r="H471" s="225"/>
      <c r="I471" s="84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s="1" customFormat="1" ht="18" customHeight="1">
      <c r="A472" s="294"/>
      <c r="B472" s="72">
        <v>2019</v>
      </c>
      <c r="C472" s="73">
        <f t="shared" si="28"/>
        <v>0</v>
      </c>
      <c r="D472" s="73"/>
      <c r="E472" s="73"/>
      <c r="F472" s="73">
        <v>0</v>
      </c>
      <c r="G472" s="76"/>
      <c r="H472" s="225"/>
      <c r="I472" s="84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s="1" customFormat="1" ht="17.25" customHeight="1">
      <c r="A473" s="234"/>
      <c r="B473" s="72" t="s">
        <v>73</v>
      </c>
      <c r="C473" s="73">
        <f t="shared" si="28"/>
        <v>0</v>
      </c>
      <c r="D473" s="73"/>
      <c r="E473" s="73"/>
      <c r="F473" s="73">
        <v>0</v>
      </c>
      <c r="G473" s="76"/>
      <c r="H473" s="226"/>
      <c r="I473" s="84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s="1" customFormat="1" ht="16.5" customHeight="1">
      <c r="A474" s="234"/>
      <c r="B474" s="72" t="s">
        <v>77</v>
      </c>
      <c r="C474" s="73">
        <f t="shared" si="28"/>
        <v>0</v>
      </c>
      <c r="D474" s="73"/>
      <c r="E474" s="73"/>
      <c r="F474" s="73">
        <v>0</v>
      </c>
      <c r="G474" s="76"/>
      <c r="H474" s="226"/>
      <c r="I474" s="84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s="1" customFormat="1" ht="15.75" customHeight="1">
      <c r="A475" s="230"/>
      <c r="B475" s="72" t="s">
        <v>104</v>
      </c>
      <c r="C475" s="73">
        <f t="shared" si="28"/>
        <v>0</v>
      </c>
      <c r="D475" s="73"/>
      <c r="E475" s="73"/>
      <c r="F475" s="73">
        <v>0</v>
      </c>
      <c r="G475" s="76"/>
      <c r="H475" s="227"/>
      <c r="I475" s="84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s="1" customFormat="1" ht="15.75" customHeight="1">
      <c r="A476" s="230"/>
      <c r="B476" s="72" t="s">
        <v>112</v>
      </c>
      <c r="C476" s="73">
        <f>G476+F476+E476+D476</f>
        <v>0</v>
      </c>
      <c r="D476" s="73"/>
      <c r="E476" s="73"/>
      <c r="F476" s="73">
        <v>0</v>
      </c>
      <c r="G476" s="76"/>
      <c r="H476" s="227"/>
      <c r="I476" s="84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s="1" customFormat="1" ht="15.75" customHeight="1">
      <c r="A477" s="231"/>
      <c r="B477" s="72" t="s">
        <v>132</v>
      </c>
      <c r="C477" s="73">
        <f>G477+F477+E477+D477</f>
        <v>0</v>
      </c>
      <c r="D477" s="73"/>
      <c r="E477" s="73"/>
      <c r="F477" s="73">
        <v>0</v>
      </c>
      <c r="G477" s="76"/>
      <c r="H477" s="228"/>
      <c r="I477" s="84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s="1" customFormat="1" ht="16.5" customHeight="1">
      <c r="A478" s="229" t="s">
        <v>120</v>
      </c>
      <c r="B478" s="72">
        <v>2017</v>
      </c>
      <c r="C478" s="73">
        <f>G478+F478+E478+D478</f>
        <v>0</v>
      </c>
      <c r="D478" s="73"/>
      <c r="E478" s="73"/>
      <c r="F478" s="73">
        <v>0</v>
      </c>
      <c r="G478" s="76"/>
      <c r="H478" s="224" t="s">
        <v>11</v>
      </c>
      <c r="I478" s="84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s="1" customFormat="1" ht="16.5" customHeight="1">
      <c r="A479" s="252"/>
      <c r="B479" s="77">
        <v>2018</v>
      </c>
      <c r="C479" s="73">
        <f t="shared" si="28"/>
        <v>0</v>
      </c>
      <c r="D479" s="73"/>
      <c r="E479" s="73"/>
      <c r="F479" s="73">
        <v>0</v>
      </c>
      <c r="G479" s="76"/>
      <c r="H479" s="225"/>
      <c r="I479" s="84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s="1" customFormat="1" ht="17.25" customHeight="1">
      <c r="A480" s="252"/>
      <c r="B480" s="72">
        <v>2019</v>
      </c>
      <c r="C480" s="73">
        <f t="shared" si="28"/>
        <v>0</v>
      </c>
      <c r="D480" s="73"/>
      <c r="E480" s="73"/>
      <c r="F480" s="73">
        <v>0</v>
      </c>
      <c r="G480" s="76"/>
      <c r="H480" s="225"/>
      <c r="I480" s="84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s="1" customFormat="1" ht="17.25" customHeight="1">
      <c r="A481" s="252"/>
      <c r="B481" s="72" t="s">
        <v>73</v>
      </c>
      <c r="C481" s="73">
        <f t="shared" si="28"/>
        <v>0</v>
      </c>
      <c r="D481" s="73"/>
      <c r="E481" s="73"/>
      <c r="F481" s="73">
        <v>0</v>
      </c>
      <c r="G481" s="76"/>
      <c r="H481" s="226"/>
      <c r="I481" s="84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s="1" customFormat="1" ht="15.75" customHeight="1">
      <c r="A482" s="252"/>
      <c r="B482" s="72" t="s">
        <v>77</v>
      </c>
      <c r="C482" s="73">
        <f t="shared" si="28"/>
        <v>0</v>
      </c>
      <c r="D482" s="73"/>
      <c r="E482" s="73"/>
      <c r="F482" s="73">
        <v>0</v>
      </c>
      <c r="G482" s="76"/>
      <c r="H482" s="226"/>
      <c r="I482" s="84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s="1" customFormat="1" ht="16.5" customHeight="1">
      <c r="A483" s="252"/>
      <c r="B483" s="72" t="s">
        <v>104</v>
      </c>
      <c r="C483" s="73">
        <f t="shared" si="28"/>
        <v>0</v>
      </c>
      <c r="D483" s="73"/>
      <c r="E483" s="73"/>
      <c r="F483" s="73">
        <v>0</v>
      </c>
      <c r="G483" s="76"/>
      <c r="H483" s="227"/>
      <c r="I483" s="84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s="1" customFormat="1" ht="15" customHeight="1">
      <c r="A484" s="230"/>
      <c r="B484" s="72" t="s">
        <v>112</v>
      </c>
      <c r="C484" s="73">
        <f>G484+F484+E484+D484</f>
        <v>0</v>
      </c>
      <c r="D484" s="73"/>
      <c r="E484" s="73"/>
      <c r="F484" s="73">
        <v>0</v>
      </c>
      <c r="G484" s="76"/>
      <c r="H484" s="227"/>
      <c r="I484" s="84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s="1" customFormat="1" ht="15" customHeight="1">
      <c r="A485" s="231"/>
      <c r="B485" s="72" t="s">
        <v>132</v>
      </c>
      <c r="C485" s="73">
        <f>G485+F485+E485+D485</f>
        <v>0</v>
      </c>
      <c r="D485" s="73"/>
      <c r="E485" s="73"/>
      <c r="F485" s="73">
        <v>0</v>
      </c>
      <c r="G485" s="76"/>
      <c r="H485" s="228"/>
      <c r="I485" s="84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s="1" customFormat="1" ht="15.75" customHeight="1">
      <c r="A486" s="229" t="s">
        <v>126</v>
      </c>
      <c r="B486" s="72">
        <v>2017</v>
      </c>
      <c r="C486" s="73">
        <f>G486+F486+E486+D486</f>
        <v>0</v>
      </c>
      <c r="D486" s="73"/>
      <c r="E486" s="73"/>
      <c r="F486" s="73">
        <v>0</v>
      </c>
      <c r="G486" s="76"/>
      <c r="H486" s="224" t="s">
        <v>11</v>
      </c>
      <c r="I486" s="84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s="1" customFormat="1" ht="15" customHeight="1">
      <c r="A487" s="230"/>
      <c r="B487" s="77">
        <v>2018</v>
      </c>
      <c r="C487" s="73">
        <f t="shared" si="28"/>
        <v>0</v>
      </c>
      <c r="D487" s="73"/>
      <c r="E487" s="73"/>
      <c r="F487" s="73">
        <v>0</v>
      </c>
      <c r="G487" s="76"/>
      <c r="H487" s="225"/>
      <c r="I487" s="84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21" s="1" customFormat="1" ht="15.75" customHeight="1">
      <c r="A488" s="230"/>
      <c r="B488" s="72">
        <v>2019</v>
      </c>
      <c r="C488" s="73">
        <f t="shared" si="28"/>
        <v>95.014</v>
      </c>
      <c r="D488" s="73"/>
      <c r="E488" s="73"/>
      <c r="F488" s="73">
        <v>95.014</v>
      </c>
      <c r="G488" s="76"/>
      <c r="H488" s="225"/>
      <c r="I488" s="84"/>
      <c r="J488" s="3"/>
      <c r="K488" s="3"/>
      <c r="L488" s="3"/>
      <c r="M488" s="3"/>
      <c r="N488" s="3"/>
      <c r="O488" s="3"/>
      <c r="P488" s="3"/>
      <c r="Q488" s="3"/>
      <c r="R488" s="3"/>
      <c r="S488" s="3"/>
      <c r="U488" s="7"/>
    </row>
    <row r="489" spans="1:19" s="1" customFormat="1" ht="15.75" customHeight="1">
      <c r="A489" s="230"/>
      <c r="B489" s="72" t="s">
        <v>73</v>
      </c>
      <c r="C489" s="73">
        <f t="shared" si="28"/>
        <v>93.051</v>
      </c>
      <c r="D489" s="73"/>
      <c r="E489" s="73"/>
      <c r="F489" s="73">
        <v>93.051</v>
      </c>
      <c r="G489" s="76"/>
      <c r="H489" s="226"/>
      <c r="I489" s="84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s="1" customFormat="1" ht="15.75" customHeight="1">
      <c r="A490" s="230"/>
      <c r="B490" s="72" t="s">
        <v>77</v>
      </c>
      <c r="C490" s="73">
        <f t="shared" si="28"/>
        <v>0</v>
      </c>
      <c r="D490" s="73"/>
      <c r="E490" s="73"/>
      <c r="F490" s="73">
        <v>0</v>
      </c>
      <c r="G490" s="76"/>
      <c r="H490" s="226"/>
      <c r="I490" s="84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s="1" customFormat="1" ht="15.75" customHeight="1">
      <c r="A491" s="230"/>
      <c r="B491" s="72" t="s">
        <v>104</v>
      </c>
      <c r="C491" s="73">
        <f t="shared" si="28"/>
        <v>0</v>
      </c>
      <c r="D491" s="73"/>
      <c r="E491" s="73"/>
      <c r="F491" s="73">
        <v>0</v>
      </c>
      <c r="G491" s="76"/>
      <c r="H491" s="227"/>
      <c r="I491" s="84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s="1" customFormat="1" ht="15.75" customHeight="1">
      <c r="A492" s="230"/>
      <c r="B492" s="72" t="s">
        <v>112</v>
      </c>
      <c r="C492" s="73">
        <f>G492+F492+E492+D492</f>
        <v>0</v>
      </c>
      <c r="D492" s="73"/>
      <c r="E492" s="73"/>
      <c r="F492" s="73">
        <v>0</v>
      </c>
      <c r="G492" s="76"/>
      <c r="H492" s="227"/>
      <c r="I492" s="84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s="1" customFormat="1" ht="15.75" customHeight="1">
      <c r="A493" s="231"/>
      <c r="B493" s="72" t="s">
        <v>132</v>
      </c>
      <c r="C493" s="73">
        <f>G493+F493+E493+D493</f>
        <v>0</v>
      </c>
      <c r="D493" s="73"/>
      <c r="E493" s="73"/>
      <c r="F493" s="73">
        <v>0</v>
      </c>
      <c r="G493" s="76"/>
      <c r="H493" s="228"/>
      <c r="I493" s="84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s="1" customFormat="1" ht="18" customHeight="1">
      <c r="A494" s="87" t="s">
        <v>44</v>
      </c>
      <c r="B494" s="101"/>
      <c r="C494" s="102"/>
      <c r="D494" s="73"/>
      <c r="E494" s="102"/>
      <c r="F494" s="102"/>
      <c r="G494" s="76"/>
      <c r="H494" s="90"/>
      <c r="I494" s="84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s="1" customFormat="1" ht="17.25" customHeight="1">
      <c r="A495" s="105"/>
      <c r="B495" s="101">
        <v>2017</v>
      </c>
      <c r="C495" s="102">
        <f aca="true" t="shared" si="30" ref="C495:C503">G495+F495+E495+D495</f>
        <v>2173.12975</v>
      </c>
      <c r="D495" s="102"/>
      <c r="E495" s="102"/>
      <c r="F495" s="102">
        <f>F438+F446+F462+F470+F478+F486</f>
        <v>2173.12975</v>
      </c>
      <c r="G495" s="76"/>
      <c r="H495" s="90"/>
      <c r="I495" s="84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s="1" customFormat="1" ht="16.5" customHeight="1">
      <c r="A496" s="105"/>
      <c r="B496" s="103">
        <v>2018</v>
      </c>
      <c r="C496" s="102">
        <f t="shared" si="30"/>
        <v>2407.915</v>
      </c>
      <c r="D496" s="102"/>
      <c r="E496" s="102"/>
      <c r="F496" s="102">
        <f>F439+F447+F463+F471+F479+F487</f>
        <v>2407.915</v>
      </c>
      <c r="G496" s="76"/>
      <c r="H496" s="90"/>
      <c r="I496" s="84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s="1" customFormat="1" ht="16.5" customHeight="1">
      <c r="A497" s="105"/>
      <c r="B497" s="101">
        <v>2019</v>
      </c>
      <c r="C497" s="102">
        <f t="shared" si="30"/>
        <v>2279.0640000000003</v>
      </c>
      <c r="D497" s="102"/>
      <c r="E497" s="102"/>
      <c r="F497" s="102">
        <f>F440+F448+F464+F472+F480+F488</f>
        <v>2279.0640000000003</v>
      </c>
      <c r="G497" s="76"/>
      <c r="H497" s="90"/>
      <c r="I497" s="84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1" customFormat="1" ht="16.5" customHeight="1">
      <c r="A498" s="105"/>
      <c r="B498" s="101" t="s">
        <v>73</v>
      </c>
      <c r="C498" s="102">
        <f t="shared" si="30"/>
        <v>4772.737</v>
      </c>
      <c r="D498" s="102"/>
      <c r="E498" s="102"/>
      <c r="F498" s="102">
        <f>F441+F449+F465+F473+F481+F489</f>
        <v>4772.737</v>
      </c>
      <c r="G498" s="76"/>
      <c r="H498" s="90"/>
      <c r="I498" s="84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s="1" customFormat="1" ht="15.75" customHeight="1">
      <c r="A499" s="105"/>
      <c r="B499" s="101" t="s">
        <v>77</v>
      </c>
      <c r="C499" s="102">
        <f t="shared" si="30"/>
        <v>1225.63</v>
      </c>
      <c r="D499" s="102"/>
      <c r="E499" s="102"/>
      <c r="F499" s="102">
        <f>F442+F450+F466+F474+F482+F490+F458</f>
        <v>1225.63</v>
      </c>
      <c r="G499" s="76"/>
      <c r="H499" s="90"/>
      <c r="I499" s="84"/>
      <c r="J499" s="3"/>
      <c r="K499" s="3"/>
      <c r="L499" s="3"/>
      <c r="M499" s="3"/>
      <c r="N499" s="3"/>
      <c r="O499" s="3"/>
      <c r="P499" s="3"/>
      <c r="Q499" s="3"/>
      <c r="R499" s="3"/>
      <c r="S499" s="46"/>
    </row>
    <row r="500" spans="1:19" s="1" customFormat="1" ht="15.75" customHeight="1">
      <c r="A500" s="105"/>
      <c r="B500" s="101" t="s">
        <v>104</v>
      </c>
      <c r="C500" s="102">
        <f t="shared" si="30"/>
        <v>2184.05</v>
      </c>
      <c r="D500" s="102"/>
      <c r="E500" s="102"/>
      <c r="F500" s="102">
        <f>F443+F451+F467+F475+F483+F491</f>
        <v>2184.05</v>
      </c>
      <c r="G500" s="76"/>
      <c r="H500" s="90"/>
      <c r="I500" s="84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1" customFormat="1" ht="15.75" customHeight="1">
      <c r="A501" s="105"/>
      <c r="B501" s="101" t="s">
        <v>112</v>
      </c>
      <c r="C501" s="102">
        <f t="shared" si="30"/>
        <v>2184.05</v>
      </c>
      <c r="D501" s="102"/>
      <c r="E501" s="102"/>
      <c r="F501" s="102">
        <f>F444+F452+F468+F476+F484+F492</f>
        <v>2184.05</v>
      </c>
      <c r="G501" s="76"/>
      <c r="H501" s="90"/>
      <c r="I501" s="84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s="1" customFormat="1" ht="15.75" customHeight="1">
      <c r="A502" s="105"/>
      <c r="B502" s="101" t="s">
        <v>132</v>
      </c>
      <c r="C502" s="102">
        <f t="shared" si="30"/>
        <v>2184.05</v>
      </c>
      <c r="D502" s="102"/>
      <c r="E502" s="102"/>
      <c r="F502" s="102">
        <f>F445+F453+F469+F477+F485+F493</f>
        <v>2184.05</v>
      </c>
      <c r="G502" s="76"/>
      <c r="H502" s="90"/>
      <c r="I502" s="84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s="1" customFormat="1" ht="18" customHeight="1">
      <c r="A503" s="87"/>
      <c r="B503" s="109" t="s">
        <v>133</v>
      </c>
      <c r="C503" s="102">
        <f t="shared" si="30"/>
        <v>19410.62575</v>
      </c>
      <c r="D503" s="102"/>
      <c r="E503" s="102"/>
      <c r="F503" s="102">
        <f>F497+F496+F495+F498+F499+F500+F501+F502</f>
        <v>19410.62575</v>
      </c>
      <c r="G503" s="76"/>
      <c r="H503" s="90"/>
      <c r="I503" s="84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1" customFormat="1" ht="48.75" customHeight="1">
      <c r="A504" s="87" t="s">
        <v>12</v>
      </c>
      <c r="B504" s="84"/>
      <c r="C504" s="90"/>
      <c r="D504" s="102"/>
      <c r="E504" s="90"/>
      <c r="F504" s="90"/>
      <c r="G504" s="98"/>
      <c r="H504" s="90"/>
      <c r="I504" s="84" t="s">
        <v>26</v>
      </c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s="1" customFormat="1" ht="19.5" customHeight="1">
      <c r="A505" s="246" t="s">
        <v>37</v>
      </c>
      <c r="B505" s="247"/>
      <c r="C505" s="247"/>
      <c r="D505" s="247"/>
      <c r="E505" s="247"/>
      <c r="F505" s="247"/>
      <c r="G505" s="247"/>
      <c r="H505" s="249"/>
      <c r="I505" s="84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1" customFormat="1" ht="16.5" customHeight="1">
      <c r="A506" s="246" t="s">
        <v>38</v>
      </c>
      <c r="B506" s="285"/>
      <c r="C506" s="285"/>
      <c r="D506" s="285"/>
      <c r="E506" s="285"/>
      <c r="F506" s="285"/>
      <c r="G506" s="285"/>
      <c r="H506" s="286"/>
      <c r="I506" s="84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22" s="1" customFormat="1" ht="23.25" customHeight="1">
      <c r="A507" s="277" t="s">
        <v>149</v>
      </c>
      <c r="B507" s="299">
        <v>2017</v>
      </c>
      <c r="C507" s="240">
        <f>G507+F507+E507+D507</f>
        <v>1033.95191</v>
      </c>
      <c r="D507" s="97"/>
      <c r="E507" s="240"/>
      <c r="F507" s="240">
        <v>1033.95191</v>
      </c>
      <c r="G507" s="302"/>
      <c r="H507" s="224" t="s">
        <v>11</v>
      </c>
      <c r="I507" s="307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7"/>
      <c r="U507" s="7"/>
      <c r="V507" s="7"/>
    </row>
    <row r="508" spans="1:19" s="1" customFormat="1" ht="3.75" customHeight="1" hidden="1">
      <c r="A508" s="278"/>
      <c r="B508" s="300"/>
      <c r="C508" s="241"/>
      <c r="D508" s="240"/>
      <c r="E508" s="241"/>
      <c r="F508" s="250"/>
      <c r="G508" s="303"/>
      <c r="H508" s="225"/>
      <c r="I508" s="308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s="1" customFormat="1" ht="0.75" customHeight="1">
      <c r="A509" s="278"/>
      <c r="B509" s="301"/>
      <c r="C509" s="242"/>
      <c r="D509" s="241"/>
      <c r="E509" s="242"/>
      <c r="F509" s="251"/>
      <c r="G509" s="304"/>
      <c r="H509" s="225"/>
      <c r="I509" s="84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27" s="1" customFormat="1" ht="21.75" customHeight="1">
      <c r="A510" s="278"/>
      <c r="B510" s="115" t="s">
        <v>67</v>
      </c>
      <c r="C510" s="73">
        <f>G510+F510+E510+D508</f>
        <v>1756.81631</v>
      </c>
      <c r="D510" s="242"/>
      <c r="E510" s="73"/>
      <c r="F510" s="73">
        <v>1756.81631</v>
      </c>
      <c r="G510" s="76"/>
      <c r="H510" s="226"/>
      <c r="I510" s="84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26"/>
      <c r="U510" s="27"/>
      <c r="V510" s="28"/>
      <c r="Y510" s="17"/>
      <c r="Z510" s="29"/>
      <c r="AA510" s="30"/>
    </row>
    <row r="511" spans="1:25" s="1" customFormat="1" ht="23.25" customHeight="1">
      <c r="A511" s="278"/>
      <c r="B511" s="115">
        <v>2019</v>
      </c>
      <c r="C511" s="73">
        <f aca="true" t="shared" si="31" ref="C511:C554">G511+F511+E511+D509</f>
        <v>1184.655</v>
      </c>
      <c r="D511" s="73"/>
      <c r="E511" s="73"/>
      <c r="F511" s="73">
        <v>1184.655</v>
      </c>
      <c r="G511" s="76"/>
      <c r="H511" s="227"/>
      <c r="I511" s="84"/>
      <c r="J511" s="3"/>
      <c r="K511" s="3"/>
      <c r="L511" s="3"/>
      <c r="M511" s="3"/>
      <c r="N511" s="3"/>
      <c r="O511" s="3"/>
      <c r="P511" s="3"/>
      <c r="Q511" s="3"/>
      <c r="R511" s="3"/>
      <c r="S511" s="3"/>
      <c r="U511" s="7"/>
      <c r="V511" s="28"/>
      <c r="X511" s="11"/>
      <c r="Y511" s="17"/>
    </row>
    <row r="512" spans="1:26" s="1" customFormat="1" ht="21.75" customHeight="1">
      <c r="A512" s="278"/>
      <c r="B512" s="115">
        <v>2020</v>
      </c>
      <c r="C512" s="73">
        <f t="shared" si="31"/>
        <v>221.51323</v>
      </c>
      <c r="D512" s="73"/>
      <c r="E512" s="73"/>
      <c r="F512" s="73">
        <v>221.51323</v>
      </c>
      <c r="G512" s="76"/>
      <c r="H512" s="227"/>
      <c r="I512" s="84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7"/>
      <c r="U512" s="7"/>
      <c r="V512" s="18"/>
      <c r="W512" s="7"/>
      <c r="X512" s="40"/>
      <c r="Z512" s="31"/>
    </row>
    <row r="513" spans="1:26" s="1" customFormat="1" ht="23.25" customHeight="1">
      <c r="A513" s="278"/>
      <c r="B513" s="115">
        <v>2021</v>
      </c>
      <c r="C513" s="73">
        <f t="shared" si="31"/>
        <v>580.13649</v>
      </c>
      <c r="D513" s="73"/>
      <c r="E513" s="73"/>
      <c r="F513" s="73">
        <v>580.13649</v>
      </c>
      <c r="G513" s="76"/>
      <c r="H513" s="227"/>
      <c r="I513" s="84"/>
      <c r="J513" s="3"/>
      <c r="K513" s="3"/>
      <c r="L513" s="3"/>
      <c r="M513" s="3"/>
      <c r="N513" s="3"/>
      <c r="O513" s="3"/>
      <c r="P513" s="3"/>
      <c r="Q513" s="3"/>
      <c r="R513" s="3"/>
      <c r="S513" s="46"/>
      <c r="U513" s="7"/>
      <c r="V513" s="18"/>
      <c r="W513" s="7"/>
      <c r="X513" s="40"/>
      <c r="Z513" s="31"/>
    </row>
    <row r="514" spans="1:26" s="1" customFormat="1" ht="21" customHeight="1">
      <c r="A514" s="279"/>
      <c r="B514" s="115">
        <v>2022</v>
      </c>
      <c r="C514" s="73">
        <f t="shared" si="31"/>
        <v>10</v>
      </c>
      <c r="D514" s="73"/>
      <c r="E514" s="73"/>
      <c r="F514" s="73">
        <v>10</v>
      </c>
      <c r="G514" s="76"/>
      <c r="H514" s="227"/>
      <c r="I514" s="84"/>
      <c r="J514" s="3"/>
      <c r="K514" s="3"/>
      <c r="L514" s="3"/>
      <c r="M514" s="3"/>
      <c r="N514" s="3"/>
      <c r="O514" s="3"/>
      <c r="P514" s="3"/>
      <c r="Q514" s="3"/>
      <c r="R514" s="71">
        <v>10</v>
      </c>
      <c r="S514" s="3"/>
      <c r="V514" s="35"/>
      <c r="X514" s="40"/>
      <c r="Z514" s="31"/>
    </row>
    <row r="515" spans="1:26" s="1" customFormat="1" ht="21" customHeight="1">
      <c r="A515" s="279"/>
      <c r="B515" s="115">
        <v>2023</v>
      </c>
      <c r="C515" s="73">
        <f>G515+F515+E515+D513</f>
        <v>0</v>
      </c>
      <c r="D515" s="73"/>
      <c r="E515" s="73"/>
      <c r="F515" s="73">
        <v>0</v>
      </c>
      <c r="G515" s="76"/>
      <c r="H515" s="227"/>
      <c r="I515" s="84"/>
      <c r="J515" s="3"/>
      <c r="K515" s="3"/>
      <c r="L515" s="3"/>
      <c r="M515" s="3"/>
      <c r="N515" s="3"/>
      <c r="O515" s="3"/>
      <c r="P515" s="3"/>
      <c r="Q515" s="3"/>
      <c r="R515" s="80"/>
      <c r="S515" s="9"/>
      <c r="U515" s="20"/>
      <c r="V515" s="78"/>
      <c r="X515" s="40"/>
      <c r="Z515" s="31"/>
    </row>
    <row r="516" spans="1:26" s="1" customFormat="1" ht="19.5" customHeight="1">
      <c r="A516" s="280"/>
      <c r="B516" s="115">
        <v>2024</v>
      </c>
      <c r="C516" s="73">
        <f>G516+F516+E516+D514</f>
        <v>0</v>
      </c>
      <c r="D516" s="73"/>
      <c r="E516" s="73"/>
      <c r="F516" s="73">
        <v>0</v>
      </c>
      <c r="G516" s="76"/>
      <c r="H516" s="228"/>
      <c r="I516" s="84"/>
      <c r="J516" s="3"/>
      <c r="K516" s="3"/>
      <c r="L516" s="3"/>
      <c r="M516" s="3"/>
      <c r="N516" s="3"/>
      <c r="O516" s="3"/>
      <c r="P516" s="3"/>
      <c r="Q516" s="3"/>
      <c r="R516" s="80"/>
      <c r="S516" s="9"/>
      <c r="U516" s="20"/>
      <c r="V516" s="78"/>
      <c r="X516" s="40"/>
      <c r="Z516" s="31"/>
    </row>
    <row r="517" spans="1:26" s="1" customFormat="1" ht="18" customHeight="1">
      <c r="A517" s="323" t="s">
        <v>115</v>
      </c>
      <c r="B517" s="115">
        <v>2017</v>
      </c>
      <c r="C517" s="73">
        <f>G517+F517+E517+D514</f>
        <v>0</v>
      </c>
      <c r="D517" s="73"/>
      <c r="E517" s="73"/>
      <c r="F517" s="73">
        <v>0</v>
      </c>
      <c r="G517" s="76"/>
      <c r="H517" s="244" t="s">
        <v>11</v>
      </c>
      <c r="I517" s="84"/>
      <c r="J517" s="3"/>
      <c r="K517" s="3"/>
      <c r="L517" s="3"/>
      <c r="M517" s="3"/>
      <c r="N517" s="3"/>
      <c r="O517" s="3"/>
      <c r="P517" s="3"/>
      <c r="Q517" s="3"/>
      <c r="R517" s="3"/>
      <c r="S517" s="3"/>
      <c r="V517" s="35"/>
      <c r="X517" s="40"/>
      <c r="Z517" s="31"/>
    </row>
    <row r="518" spans="1:26" s="1" customFormat="1" ht="15.75" customHeight="1">
      <c r="A518" s="324"/>
      <c r="B518" s="115">
        <v>2018</v>
      </c>
      <c r="C518" s="73">
        <f>G518+F518+E518+D515</f>
        <v>0</v>
      </c>
      <c r="D518" s="73"/>
      <c r="E518" s="73"/>
      <c r="F518" s="73">
        <v>0</v>
      </c>
      <c r="G518" s="76"/>
      <c r="H518" s="245"/>
      <c r="I518" s="84"/>
      <c r="J518" s="3"/>
      <c r="K518" s="3"/>
      <c r="L518" s="3"/>
      <c r="M518" s="3"/>
      <c r="N518" s="3"/>
      <c r="O518" s="3"/>
      <c r="P518" s="3"/>
      <c r="Q518" s="3"/>
      <c r="R518" s="220"/>
      <c r="S518" s="3"/>
      <c r="V518" s="35"/>
      <c r="X518" s="40"/>
      <c r="Z518" s="31"/>
    </row>
    <row r="519" spans="1:26" s="1" customFormat="1" ht="16.5" customHeight="1">
      <c r="A519" s="324"/>
      <c r="B519" s="115">
        <v>2019</v>
      </c>
      <c r="C519" s="73">
        <f t="shared" si="31"/>
        <v>0</v>
      </c>
      <c r="D519" s="73"/>
      <c r="E519" s="73"/>
      <c r="F519" s="73">
        <v>0</v>
      </c>
      <c r="G519" s="76"/>
      <c r="H519" s="245"/>
      <c r="I519" s="84"/>
      <c r="J519" s="3"/>
      <c r="K519" s="3"/>
      <c r="L519" s="3"/>
      <c r="M519" s="3"/>
      <c r="N519" s="3"/>
      <c r="O519" s="3"/>
      <c r="P519" s="3"/>
      <c r="Q519" s="3"/>
      <c r="R519" s="3"/>
      <c r="S519" s="3"/>
      <c r="V519" s="35"/>
      <c r="X519" s="40"/>
      <c r="Z519" s="31"/>
    </row>
    <row r="520" spans="1:26" s="1" customFormat="1" ht="16.5" customHeight="1">
      <c r="A520" s="324"/>
      <c r="B520" s="115">
        <v>2020</v>
      </c>
      <c r="C520" s="73">
        <f t="shared" si="31"/>
        <v>23</v>
      </c>
      <c r="D520" s="73"/>
      <c r="E520" s="73"/>
      <c r="F520" s="73">
        <v>23</v>
      </c>
      <c r="G520" s="76"/>
      <c r="H520" s="245"/>
      <c r="I520" s="84"/>
      <c r="J520" s="3"/>
      <c r="K520" s="3"/>
      <c r="L520" s="3"/>
      <c r="M520" s="3"/>
      <c r="N520" s="3"/>
      <c r="O520" s="3"/>
      <c r="P520" s="3"/>
      <c r="Q520" s="3"/>
      <c r="R520" s="3"/>
      <c r="S520" s="3"/>
      <c r="V520" s="35"/>
      <c r="X520" s="40"/>
      <c r="Z520" s="31"/>
    </row>
    <row r="521" spans="1:26" s="1" customFormat="1" ht="16.5" customHeight="1">
      <c r="A521" s="324"/>
      <c r="B521" s="115">
        <v>2021</v>
      </c>
      <c r="C521" s="73">
        <f t="shared" si="31"/>
        <v>0</v>
      </c>
      <c r="D521" s="73"/>
      <c r="E521" s="73"/>
      <c r="F521" s="73">
        <v>0</v>
      </c>
      <c r="G521" s="76"/>
      <c r="H521" s="245"/>
      <c r="I521" s="84"/>
      <c r="J521" s="3"/>
      <c r="K521" s="3"/>
      <c r="L521" s="3"/>
      <c r="M521" s="3"/>
      <c r="N521" s="3"/>
      <c r="O521" s="3"/>
      <c r="P521" s="3"/>
      <c r="Q521" s="3"/>
      <c r="R521" s="3"/>
      <c r="S521" s="3"/>
      <c r="V521" s="35"/>
      <c r="X521" s="40"/>
      <c r="Z521" s="31"/>
    </row>
    <row r="522" spans="1:26" s="1" customFormat="1" ht="15.75" customHeight="1">
      <c r="A522" s="324"/>
      <c r="B522" s="115">
        <v>2022</v>
      </c>
      <c r="C522" s="73">
        <f t="shared" si="31"/>
        <v>0</v>
      </c>
      <c r="D522" s="73"/>
      <c r="E522" s="73"/>
      <c r="F522" s="73">
        <v>0</v>
      </c>
      <c r="G522" s="76"/>
      <c r="H522" s="245"/>
      <c r="I522" s="84"/>
      <c r="J522" s="3"/>
      <c r="K522" s="3"/>
      <c r="L522" s="3"/>
      <c r="M522" s="3"/>
      <c r="N522" s="3"/>
      <c r="O522" s="3"/>
      <c r="P522" s="3"/>
      <c r="Q522" s="3"/>
      <c r="R522" s="3"/>
      <c r="S522" s="3"/>
      <c r="V522" s="35"/>
      <c r="X522" s="40"/>
      <c r="Z522" s="31"/>
    </row>
    <row r="523" spans="1:26" s="1" customFormat="1" ht="18" customHeight="1">
      <c r="A523" s="324"/>
      <c r="B523" s="115">
        <v>2023</v>
      </c>
      <c r="C523" s="73">
        <f t="shared" si="31"/>
        <v>0</v>
      </c>
      <c r="D523" s="73"/>
      <c r="E523" s="73"/>
      <c r="F523" s="73">
        <v>0</v>
      </c>
      <c r="G523" s="76"/>
      <c r="H523" s="245"/>
      <c r="I523" s="84"/>
      <c r="J523" s="3"/>
      <c r="K523" s="3"/>
      <c r="L523" s="3"/>
      <c r="M523" s="3"/>
      <c r="N523" s="3"/>
      <c r="O523" s="3"/>
      <c r="P523" s="3"/>
      <c r="Q523" s="3"/>
      <c r="R523" s="3"/>
      <c r="S523" s="3"/>
      <c r="V523" s="35"/>
      <c r="X523" s="40"/>
      <c r="Z523" s="31"/>
    </row>
    <row r="524" spans="1:26" s="1" customFormat="1" ht="18" customHeight="1">
      <c r="A524" s="280"/>
      <c r="B524" s="115">
        <v>2024</v>
      </c>
      <c r="C524" s="73">
        <f t="shared" si="31"/>
        <v>0</v>
      </c>
      <c r="D524" s="73"/>
      <c r="E524" s="73"/>
      <c r="F524" s="73">
        <v>0</v>
      </c>
      <c r="G524" s="76"/>
      <c r="H524" s="228"/>
      <c r="I524" s="84"/>
      <c r="J524" s="3"/>
      <c r="K524" s="3"/>
      <c r="L524" s="3"/>
      <c r="M524" s="3"/>
      <c r="N524" s="3"/>
      <c r="O524" s="3"/>
      <c r="P524" s="3"/>
      <c r="Q524" s="3"/>
      <c r="R524" s="3"/>
      <c r="S524" s="3"/>
      <c r="V524" s="35"/>
      <c r="X524" s="40"/>
      <c r="Z524" s="31"/>
    </row>
    <row r="525" spans="1:24" s="1" customFormat="1" ht="18" customHeight="1">
      <c r="A525" s="235" t="s">
        <v>113</v>
      </c>
      <c r="B525" s="115">
        <v>2017</v>
      </c>
      <c r="C525" s="73">
        <f>G525+F525+E525+D522</f>
        <v>123.661</v>
      </c>
      <c r="D525" s="73"/>
      <c r="E525" s="73"/>
      <c r="F525" s="73">
        <v>123.661</v>
      </c>
      <c r="G525" s="76"/>
      <c r="H525" s="244" t="s">
        <v>11</v>
      </c>
      <c r="I525" s="84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7"/>
      <c r="U525" s="20"/>
      <c r="V525" s="19"/>
      <c r="X525" s="11"/>
    </row>
    <row r="526" spans="1:26" s="1" customFormat="1" ht="16.5" customHeight="1">
      <c r="A526" s="236"/>
      <c r="B526" s="116">
        <v>2018</v>
      </c>
      <c r="C526" s="73">
        <f>G526+F526+E526+D523</f>
        <v>0</v>
      </c>
      <c r="D526" s="73"/>
      <c r="E526" s="73"/>
      <c r="F526" s="73">
        <v>0</v>
      </c>
      <c r="G526" s="76"/>
      <c r="H526" s="245"/>
      <c r="I526" s="84"/>
      <c r="J526" s="3"/>
      <c r="K526" s="3"/>
      <c r="L526" s="3"/>
      <c r="M526" s="3"/>
      <c r="N526" s="3"/>
      <c r="O526" s="3"/>
      <c r="P526" s="3"/>
      <c r="Q526" s="3"/>
      <c r="R526" s="3"/>
      <c r="S526" s="3"/>
      <c r="U526" s="22"/>
      <c r="V526" s="36"/>
      <c r="W526" s="23"/>
      <c r="X526" s="11"/>
      <c r="Y526" s="305"/>
      <c r="Z526" s="306"/>
    </row>
    <row r="527" spans="1:26" s="1" customFormat="1" ht="14.25" customHeight="1">
      <c r="A527" s="236"/>
      <c r="B527" s="115">
        <v>2019</v>
      </c>
      <c r="C527" s="73">
        <f t="shared" si="31"/>
        <v>0</v>
      </c>
      <c r="D527" s="73"/>
      <c r="E527" s="73"/>
      <c r="F527" s="73">
        <v>0</v>
      </c>
      <c r="G527" s="76"/>
      <c r="H527" s="245"/>
      <c r="I527" s="84"/>
      <c r="J527" s="3"/>
      <c r="K527" s="3"/>
      <c r="L527" s="3"/>
      <c r="M527" s="3"/>
      <c r="N527" s="3"/>
      <c r="O527" s="3"/>
      <c r="P527" s="3"/>
      <c r="Q527" s="3"/>
      <c r="R527" s="3"/>
      <c r="S527" s="3"/>
      <c r="U527" s="24"/>
      <c r="V527" s="21"/>
      <c r="W527" s="23"/>
      <c r="Y527" s="306"/>
      <c r="Z527" s="306"/>
    </row>
    <row r="528" spans="1:24" s="1" customFormat="1" ht="17.25" customHeight="1">
      <c r="A528" s="237"/>
      <c r="B528" s="115">
        <v>2020</v>
      </c>
      <c r="C528" s="73">
        <f t="shared" si="31"/>
        <v>0</v>
      </c>
      <c r="D528" s="73"/>
      <c r="E528" s="73"/>
      <c r="F528" s="73">
        <v>0</v>
      </c>
      <c r="G528" s="76"/>
      <c r="H528" s="245"/>
      <c r="I528" s="84"/>
      <c r="J528" s="3"/>
      <c r="K528" s="3"/>
      <c r="L528" s="3"/>
      <c r="M528" s="3"/>
      <c r="N528" s="3"/>
      <c r="O528" s="3"/>
      <c r="P528" s="3"/>
      <c r="Q528" s="3"/>
      <c r="R528" s="3"/>
      <c r="S528" s="3"/>
      <c r="X528" s="7"/>
    </row>
    <row r="529" spans="1:24" s="1" customFormat="1" ht="17.25" customHeight="1">
      <c r="A529" s="237"/>
      <c r="B529" s="115">
        <v>2021</v>
      </c>
      <c r="C529" s="73">
        <f t="shared" si="31"/>
        <v>0</v>
      </c>
      <c r="D529" s="73"/>
      <c r="E529" s="73"/>
      <c r="F529" s="73">
        <v>0</v>
      </c>
      <c r="G529" s="76"/>
      <c r="H529" s="245"/>
      <c r="I529" s="84"/>
      <c r="J529" s="3"/>
      <c r="K529" s="3"/>
      <c r="L529" s="3"/>
      <c r="M529" s="3"/>
      <c r="N529" s="3"/>
      <c r="O529" s="3"/>
      <c r="P529" s="3"/>
      <c r="Q529" s="3"/>
      <c r="R529" s="3"/>
      <c r="S529" s="3"/>
      <c r="X529" s="7"/>
    </row>
    <row r="530" spans="1:25" s="1" customFormat="1" ht="15" customHeight="1">
      <c r="A530" s="238"/>
      <c r="B530" s="115">
        <v>2022</v>
      </c>
      <c r="C530" s="73">
        <f t="shared" si="31"/>
        <v>0</v>
      </c>
      <c r="D530" s="73"/>
      <c r="E530" s="73"/>
      <c r="F530" s="73">
        <v>0</v>
      </c>
      <c r="G530" s="76"/>
      <c r="H530" s="245"/>
      <c r="I530" s="84"/>
      <c r="J530" s="3"/>
      <c r="K530" s="3"/>
      <c r="L530" s="3"/>
      <c r="M530" s="3"/>
      <c r="N530" s="3"/>
      <c r="O530" s="3"/>
      <c r="P530" s="3"/>
      <c r="Q530" s="3"/>
      <c r="R530" s="3"/>
      <c r="S530" s="3"/>
      <c r="Y530" s="7"/>
    </row>
    <row r="531" spans="1:25" s="1" customFormat="1" ht="15" customHeight="1">
      <c r="A531" s="238"/>
      <c r="B531" s="115">
        <v>2023</v>
      </c>
      <c r="C531" s="73">
        <f t="shared" si="31"/>
        <v>0</v>
      </c>
      <c r="D531" s="73"/>
      <c r="E531" s="73"/>
      <c r="F531" s="73">
        <v>0</v>
      </c>
      <c r="G531" s="76"/>
      <c r="H531" s="245"/>
      <c r="I531" s="84"/>
      <c r="J531" s="3"/>
      <c r="K531" s="3"/>
      <c r="L531" s="3"/>
      <c r="M531" s="3"/>
      <c r="N531" s="3"/>
      <c r="O531" s="3"/>
      <c r="P531" s="3"/>
      <c r="Q531" s="3"/>
      <c r="R531" s="3"/>
      <c r="S531" s="3"/>
      <c r="Y531" s="7"/>
    </row>
    <row r="532" spans="1:25" s="1" customFormat="1" ht="15" customHeight="1">
      <c r="A532" s="239"/>
      <c r="B532" s="115">
        <v>2024</v>
      </c>
      <c r="C532" s="73">
        <f t="shared" si="31"/>
        <v>0</v>
      </c>
      <c r="D532" s="73"/>
      <c r="E532" s="73"/>
      <c r="F532" s="73">
        <v>0</v>
      </c>
      <c r="G532" s="76"/>
      <c r="H532" s="228"/>
      <c r="I532" s="84"/>
      <c r="J532" s="3"/>
      <c r="K532" s="3"/>
      <c r="L532" s="3"/>
      <c r="M532" s="3"/>
      <c r="N532" s="3"/>
      <c r="O532" s="3"/>
      <c r="P532" s="3"/>
      <c r="Q532" s="3"/>
      <c r="R532" s="3"/>
      <c r="S532" s="3"/>
      <c r="Y532" s="7"/>
    </row>
    <row r="533" spans="1:28" s="1" customFormat="1" ht="16.5" customHeight="1">
      <c r="A533" s="243" t="s">
        <v>114</v>
      </c>
      <c r="B533" s="115">
        <v>2017</v>
      </c>
      <c r="C533" s="73">
        <f>G533+F533+E533+D530</f>
        <v>71.378</v>
      </c>
      <c r="D533" s="73"/>
      <c r="E533" s="73"/>
      <c r="F533" s="73">
        <v>71.378</v>
      </c>
      <c r="G533" s="76"/>
      <c r="H533" s="244" t="s">
        <v>11</v>
      </c>
      <c r="I533" s="84"/>
      <c r="J533" s="3"/>
      <c r="K533" s="3"/>
      <c r="L533" s="3"/>
      <c r="M533" s="3"/>
      <c r="N533" s="3"/>
      <c r="O533" s="3"/>
      <c r="P533" s="3"/>
      <c r="Q533" s="3"/>
      <c r="R533" s="3"/>
      <c r="S533" s="3"/>
      <c r="U533" s="7"/>
      <c r="X533" s="7"/>
      <c r="Y533" s="32"/>
      <c r="Z533" s="33"/>
      <c r="AA533" s="34"/>
      <c r="AB533" s="34"/>
    </row>
    <row r="534" spans="1:28" s="1" customFormat="1" ht="16.5" customHeight="1">
      <c r="A534" s="237"/>
      <c r="B534" s="116">
        <v>2018</v>
      </c>
      <c r="C534" s="73">
        <f>G534+F534+E534+D531</f>
        <v>0</v>
      </c>
      <c r="D534" s="73"/>
      <c r="E534" s="73"/>
      <c r="F534" s="73">
        <v>0</v>
      </c>
      <c r="G534" s="76"/>
      <c r="H534" s="245"/>
      <c r="I534" s="84"/>
      <c r="J534" s="3"/>
      <c r="K534" s="3"/>
      <c r="L534" s="3"/>
      <c r="M534" s="3"/>
      <c r="N534" s="3"/>
      <c r="O534" s="3"/>
      <c r="P534" s="3"/>
      <c r="Q534" s="3"/>
      <c r="R534" s="3"/>
      <c r="S534" s="3"/>
      <c r="U534" s="25"/>
      <c r="X534" s="7"/>
      <c r="AA534" s="34"/>
      <c r="AB534" s="34"/>
    </row>
    <row r="535" spans="1:28" s="1" customFormat="1" ht="15.75" customHeight="1">
      <c r="A535" s="237"/>
      <c r="B535" s="115">
        <v>2019</v>
      </c>
      <c r="C535" s="73">
        <f t="shared" si="31"/>
        <v>0</v>
      </c>
      <c r="D535" s="73"/>
      <c r="E535" s="73"/>
      <c r="F535" s="73">
        <v>0</v>
      </c>
      <c r="G535" s="76"/>
      <c r="H535" s="245"/>
      <c r="I535" s="84"/>
      <c r="J535" s="3"/>
      <c r="K535" s="3"/>
      <c r="L535" s="3"/>
      <c r="M535" s="3"/>
      <c r="N535" s="3"/>
      <c r="O535" s="3"/>
      <c r="P535" s="3"/>
      <c r="Q535" s="3"/>
      <c r="R535" s="3"/>
      <c r="S535" s="3"/>
      <c r="X535" s="7"/>
      <c r="AA535" s="34"/>
      <c r="AB535" s="34"/>
    </row>
    <row r="536" spans="1:28" s="1" customFormat="1" ht="16.5" customHeight="1">
      <c r="A536" s="237"/>
      <c r="B536" s="115">
        <v>2020</v>
      </c>
      <c r="C536" s="73">
        <f t="shared" si="31"/>
        <v>0</v>
      </c>
      <c r="D536" s="73"/>
      <c r="E536" s="73"/>
      <c r="F536" s="73">
        <v>0</v>
      </c>
      <c r="G536" s="76"/>
      <c r="H536" s="245"/>
      <c r="I536" s="84"/>
      <c r="J536" s="3"/>
      <c r="K536" s="3"/>
      <c r="L536" s="3"/>
      <c r="M536" s="3"/>
      <c r="N536" s="3"/>
      <c r="O536" s="3"/>
      <c r="P536" s="3"/>
      <c r="Q536" s="3"/>
      <c r="R536" s="3"/>
      <c r="S536" s="3"/>
      <c r="U536" s="7"/>
      <c r="AA536" s="34"/>
      <c r="AB536" s="34"/>
    </row>
    <row r="537" spans="1:28" s="1" customFormat="1" ht="16.5" customHeight="1">
      <c r="A537" s="237"/>
      <c r="B537" s="115">
        <v>2021</v>
      </c>
      <c r="C537" s="73">
        <f t="shared" si="31"/>
        <v>0</v>
      </c>
      <c r="D537" s="73"/>
      <c r="E537" s="73"/>
      <c r="F537" s="73">
        <v>0</v>
      </c>
      <c r="G537" s="76"/>
      <c r="H537" s="245"/>
      <c r="I537" s="84"/>
      <c r="J537" s="3"/>
      <c r="K537" s="3"/>
      <c r="L537" s="3"/>
      <c r="M537" s="3"/>
      <c r="N537" s="3"/>
      <c r="O537" s="3"/>
      <c r="P537" s="3"/>
      <c r="Q537" s="3"/>
      <c r="R537" s="3"/>
      <c r="S537" s="3"/>
      <c r="U537" s="7"/>
      <c r="AA537" s="34"/>
      <c r="AB537" s="34"/>
    </row>
    <row r="538" spans="1:28" s="1" customFormat="1" ht="16.5" customHeight="1">
      <c r="A538" s="238"/>
      <c r="B538" s="115">
        <v>2022</v>
      </c>
      <c r="C538" s="73">
        <f t="shared" si="31"/>
        <v>0</v>
      </c>
      <c r="D538" s="73"/>
      <c r="E538" s="73"/>
      <c r="F538" s="73">
        <v>0</v>
      </c>
      <c r="G538" s="76"/>
      <c r="H538" s="245"/>
      <c r="I538" s="84"/>
      <c r="J538" s="3"/>
      <c r="K538" s="3"/>
      <c r="L538" s="3"/>
      <c r="M538" s="3"/>
      <c r="N538" s="3"/>
      <c r="O538" s="3"/>
      <c r="P538" s="3"/>
      <c r="Q538" s="3"/>
      <c r="R538" s="3"/>
      <c r="S538" s="3"/>
      <c r="U538" s="7"/>
      <c r="AA538" s="34"/>
      <c r="AB538" s="34"/>
    </row>
    <row r="539" spans="1:28" s="1" customFormat="1" ht="16.5" customHeight="1">
      <c r="A539" s="238"/>
      <c r="B539" s="115">
        <v>2023</v>
      </c>
      <c r="C539" s="73">
        <f>G539+F539+E539+D537</f>
        <v>0</v>
      </c>
      <c r="D539" s="73"/>
      <c r="E539" s="73"/>
      <c r="F539" s="73">
        <v>0</v>
      </c>
      <c r="G539" s="76"/>
      <c r="H539" s="245"/>
      <c r="I539" s="84"/>
      <c r="J539" s="3"/>
      <c r="K539" s="3"/>
      <c r="L539" s="3"/>
      <c r="M539" s="3"/>
      <c r="N539" s="3"/>
      <c r="O539" s="3"/>
      <c r="P539" s="3"/>
      <c r="Q539" s="3"/>
      <c r="R539" s="3"/>
      <c r="S539" s="3"/>
      <c r="U539" s="7"/>
      <c r="AA539" s="34"/>
      <c r="AB539" s="34"/>
    </row>
    <row r="540" spans="1:28" s="1" customFormat="1" ht="16.5" customHeight="1">
      <c r="A540" s="239"/>
      <c r="B540" s="115">
        <v>2024</v>
      </c>
      <c r="C540" s="73">
        <f>G540+F540+E540+D538</f>
        <v>0</v>
      </c>
      <c r="D540" s="73"/>
      <c r="E540" s="73"/>
      <c r="F540" s="73">
        <v>0</v>
      </c>
      <c r="G540" s="76"/>
      <c r="H540" s="228"/>
      <c r="I540" s="84"/>
      <c r="J540" s="3"/>
      <c r="K540" s="3"/>
      <c r="L540" s="3"/>
      <c r="M540" s="3"/>
      <c r="N540" s="3"/>
      <c r="O540" s="3"/>
      <c r="P540" s="3"/>
      <c r="Q540" s="3"/>
      <c r="R540" s="3"/>
      <c r="S540" s="3"/>
      <c r="U540" s="7"/>
      <c r="AA540" s="34"/>
      <c r="AB540" s="34"/>
    </row>
    <row r="541" spans="1:19" s="1" customFormat="1" ht="14.25" customHeight="1">
      <c r="A541" s="243" t="s">
        <v>127</v>
      </c>
      <c r="B541" s="115">
        <v>2017</v>
      </c>
      <c r="C541" s="73">
        <f>G541+F541+E541+D538</f>
        <v>0</v>
      </c>
      <c r="D541" s="73"/>
      <c r="E541" s="73"/>
      <c r="F541" s="73">
        <v>0</v>
      </c>
      <c r="G541" s="76"/>
      <c r="H541" s="244" t="s">
        <v>11</v>
      </c>
      <c r="I541" s="84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22" s="1" customFormat="1" ht="17.25" customHeight="1">
      <c r="A542" s="236"/>
      <c r="B542" s="116">
        <v>2018</v>
      </c>
      <c r="C542" s="73">
        <f>G542+F542+E542+D539</f>
        <v>97.947</v>
      </c>
      <c r="D542" s="73"/>
      <c r="E542" s="73"/>
      <c r="F542" s="73">
        <v>97.947</v>
      </c>
      <c r="G542" s="76"/>
      <c r="H542" s="245"/>
      <c r="I542" s="84"/>
      <c r="J542" s="3"/>
      <c r="K542" s="3"/>
      <c r="L542" s="3"/>
      <c r="M542" s="3"/>
      <c r="N542" s="3"/>
      <c r="O542" s="3"/>
      <c r="P542" s="3"/>
      <c r="Q542" s="3"/>
      <c r="R542" s="3"/>
      <c r="S542" s="3"/>
      <c r="V542" s="7"/>
    </row>
    <row r="543" spans="1:21" s="1" customFormat="1" ht="15" customHeight="1">
      <c r="A543" s="236"/>
      <c r="B543" s="115">
        <v>2019</v>
      </c>
      <c r="C543" s="73">
        <f t="shared" si="31"/>
        <v>0</v>
      </c>
      <c r="D543" s="73"/>
      <c r="E543" s="73"/>
      <c r="F543" s="73">
        <v>0</v>
      </c>
      <c r="G543" s="76"/>
      <c r="H543" s="245"/>
      <c r="I543" s="84"/>
      <c r="J543" s="3"/>
      <c r="K543" s="3"/>
      <c r="L543" s="3"/>
      <c r="M543" s="3"/>
      <c r="N543" s="3"/>
      <c r="O543" s="3"/>
      <c r="P543" s="3"/>
      <c r="Q543" s="3"/>
      <c r="R543" s="3"/>
      <c r="S543" s="3"/>
      <c r="U543" s="7"/>
    </row>
    <row r="544" spans="1:22" s="1" customFormat="1" ht="16.5" customHeight="1">
      <c r="A544" s="237"/>
      <c r="B544" s="115">
        <v>2020</v>
      </c>
      <c r="C544" s="73">
        <f>G544+F544+E544+D542</f>
        <v>118.1</v>
      </c>
      <c r="D544" s="73"/>
      <c r="E544" s="73"/>
      <c r="F544" s="73">
        <v>118.1</v>
      </c>
      <c r="G544" s="76"/>
      <c r="H544" s="245"/>
      <c r="I544" s="84"/>
      <c r="J544" s="3"/>
      <c r="K544" s="3"/>
      <c r="L544" s="3"/>
      <c r="M544" s="3"/>
      <c r="N544" s="3"/>
      <c r="O544" s="3"/>
      <c r="P544" s="3"/>
      <c r="Q544" s="3"/>
      <c r="R544" s="3"/>
      <c r="S544" s="3"/>
      <c r="U544" s="7"/>
      <c r="V544" s="7"/>
    </row>
    <row r="545" spans="1:19" s="1" customFormat="1" ht="16.5" customHeight="1">
      <c r="A545" s="237"/>
      <c r="B545" s="115">
        <v>2021</v>
      </c>
      <c r="C545" s="73">
        <f t="shared" si="31"/>
        <v>0</v>
      </c>
      <c r="D545" s="73"/>
      <c r="E545" s="73"/>
      <c r="F545" s="73">
        <v>0</v>
      </c>
      <c r="G545" s="76"/>
      <c r="H545" s="245"/>
      <c r="I545" s="84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1" customFormat="1" ht="16.5" customHeight="1">
      <c r="A546" s="238"/>
      <c r="B546" s="115">
        <v>2022</v>
      </c>
      <c r="C546" s="73">
        <f t="shared" si="31"/>
        <v>0</v>
      </c>
      <c r="D546" s="73"/>
      <c r="E546" s="73"/>
      <c r="F546" s="73">
        <v>0</v>
      </c>
      <c r="G546" s="76"/>
      <c r="H546" s="245"/>
      <c r="I546" s="84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s="1" customFormat="1" ht="16.5" customHeight="1">
      <c r="A547" s="238"/>
      <c r="B547" s="115">
        <v>2023</v>
      </c>
      <c r="C547" s="73">
        <f t="shared" si="31"/>
        <v>0</v>
      </c>
      <c r="D547" s="73"/>
      <c r="E547" s="73"/>
      <c r="F547" s="73">
        <v>0</v>
      </c>
      <c r="G547" s="76"/>
      <c r="H547" s="245"/>
      <c r="I547" s="84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s="1" customFormat="1" ht="16.5" customHeight="1">
      <c r="A548" s="239"/>
      <c r="B548" s="115">
        <v>2024</v>
      </c>
      <c r="C548" s="73">
        <f t="shared" si="31"/>
        <v>0</v>
      </c>
      <c r="D548" s="73"/>
      <c r="E548" s="73"/>
      <c r="F548" s="73">
        <v>0</v>
      </c>
      <c r="G548" s="76"/>
      <c r="H548" s="228"/>
      <c r="I548" s="84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s="1" customFormat="1" ht="15" customHeight="1">
      <c r="A549" s="243" t="s">
        <v>128</v>
      </c>
      <c r="B549" s="115">
        <v>2017</v>
      </c>
      <c r="C549" s="73">
        <f>G549+F549+E549+D546</f>
        <v>0</v>
      </c>
      <c r="D549" s="73"/>
      <c r="E549" s="73"/>
      <c r="F549" s="73">
        <v>0</v>
      </c>
      <c r="G549" s="76"/>
      <c r="H549" s="244" t="s">
        <v>11</v>
      </c>
      <c r="I549" s="84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22" s="1" customFormat="1" ht="16.5" customHeight="1">
      <c r="A550" s="236"/>
      <c r="B550" s="116">
        <v>2018</v>
      </c>
      <c r="C550" s="73">
        <f>G550+F550+E550+D547</f>
        <v>14.221</v>
      </c>
      <c r="D550" s="73"/>
      <c r="E550" s="73"/>
      <c r="F550" s="73">
        <v>14.221</v>
      </c>
      <c r="G550" s="76"/>
      <c r="H550" s="245"/>
      <c r="I550" s="84"/>
      <c r="J550" s="3"/>
      <c r="K550" s="3"/>
      <c r="L550" s="3"/>
      <c r="M550" s="3"/>
      <c r="N550" s="3"/>
      <c r="O550" s="3"/>
      <c r="P550" s="3"/>
      <c r="Q550" s="3"/>
      <c r="R550" s="3"/>
      <c r="S550" s="3"/>
      <c r="V550" s="7"/>
    </row>
    <row r="551" spans="1:22" s="1" customFormat="1" ht="13.5" customHeight="1">
      <c r="A551" s="236"/>
      <c r="B551" s="115">
        <v>2019</v>
      </c>
      <c r="C551" s="73">
        <f t="shared" si="31"/>
        <v>0</v>
      </c>
      <c r="D551" s="73"/>
      <c r="E551" s="73"/>
      <c r="F551" s="73">
        <v>0</v>
      </c>
      <c r="G551" s="76"/>
      <c r="H551" s="245"/>
      <c r="I551" s="84"/>
      <c r="J551" s="3"/>
      <c r="K551" s="3"/>
      <c r="L551" s="3"/>
      <c r="M551" s="3"/>
      <c r="N551" s="3"/>
      <c r="O551" s="3"/>
      <c r="P551" s="3"/>
      <c r="Q551" s="3"/>
      <c r="R551" s="3"/>
      <c r="S551" s="3"/>
      <c r="U551" s="7"/>
      <c r="V551" s="7"/>
    </row>
    <row r="552" spans="1:19" s="1" customFormat="1" ht="16.5" customHeight="1">
      <c r="A552" s="237"/>
      <c r="B552" s="115">
        <v>2020</v>
      </c>
      <c r="C552" s="73">
        <f t="shared" si="31"/>
        <v>0</v>
      </c>
      <c r="D552" s="73"/>
      <c r="E552" s="73"/>
      <c r="F552" s="73">
        <v>0</v>
      </c>
      <c r="G552" s="76"/>
      <c r="H552" s="245"/>
      <c r="I552" s="84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s="1" customFormat="1" ht="16.5" customHeight="1">
      <c r="A553" s="237"/>
      <c r="B553" s="115">
        <v>2021</v>
      </c>
      <c r="C553" s="73">
        <f t="shared" si="31"/>
        <v>0</v>
      </c>
      <c r="D553" s="73"/>
      <c r="E553" s="73"/>
      <c r="F553" s="73">
        <v>0</v>
      </c>
      <c r="G553" s="76"/>
      <c r="H553" s="245"/>
      <c r="I553" s="84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s="1" customFormat="1" ht="14.25" customHeight="1">
      <c r="A554" s="238"/>
      <c r="B554" s="115">
        <v>2022</v>
      </c>
      <c r="C554" s="73">
        <f t="shared" si="31"/>
        <v>0</v>
      </c>
      <c r="D554" s="73"/>
      <c r="E554" s="73"/>
      <c r="F554" s="73">
        <v>0</v>
      </c>
      <c r="G554" s="76"/>
      <c r="H554" s="245"/>
      <c r="I554" s="84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s="1" customFormat="1" ht="18" customHeight="1">
      <c r="A555" s="238"/>
      <c r="B555" s="115">
        <v>2023</v>
      </c>
      <c r="C555" s="73">
        <f>G555+F555+E555+D553</f>
        <v>0</v>
      </c>
      <c r="D555" s="73"/>
      <c r="E555" s="73"/>
      <c r="F555" s="73">
        <v>0</v>
      </c>
      <c r="G555" s="76"/>
      <c r="H555" s="245"/>
      <c r="I555" s="84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1" customFormat="1" ht="15.75" customHeight="1">
      <c r="A556" s="239"/>
      <c r="B556" s="115">
        <v>2024</v>
      </c>
      <c r="C556" s="73">
        <f>G556+F556+E556+D554</f>
        <v>0</v>
      </c>
      <c r="D556" s="73"/>
      <c r="E556" s="73"/>
      <c r="F556" s="73">
        <v>0</v>
      </c>
      <c r="G556" s="76"/>
      <c r="H556" s="228"/>
      <c r="I556" s="84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s="1" customFormat="1" ht="17.25" customHeight="1">
      <c r="A557" s="87" t="s">
        <v>70</v>
      </c>
      <c r="B557" s="117"/>
      <c r="C557" s="89"/>
      <c r="D557" s="73"/>
      <c r="E557" s="89"/>
      <c r="F557" s="89"/>
      <c r="G557" s="98"/>
      <c r="H557" s="118"/>
      <c r="I557" s="84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s="1" customFormat="1" ht="20.25" customHeight="1">
      <c r="A558" s="119"/>
      <c r="B558" s="114">
        <v>2017</v>
      </c>
      <c r="C558" s="102">
        <f>E558+F558+G558+D558</f>
        <v>1228.99091</v>
      </c>
      <c r="D558" s="89"/>
      <c r="E558" s="102"/>
      <c r="F558" s="102">
        <f>F507+F517+F525+F533+F541+F549</f>
        <v>1228.99091</v>
      </c>
      <c r="G558" s="120"/>
      <c r="H558" s="271"/>
      <c r="I558" s="84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1" customFormat="1" ht="19.5" customHeight="1">
      <c r="A559" s="119"/>
      <c r="B559" s="121">
        <v>2018</v>
      </c>
      <c r="C559" s="102">
        <f aca="true" t="shared" si="32" ref="C559:C565">E559+F559+G559+D559</f>
        <v>1868.9843099999998</v>
      </c>
      <c r="D559" s="102"/>
      <c r="E559" s="102"/>
      <c r="F559" s="102">
        <f>F510+F518+F526+F534+F542+F550</f>
        <v>1868.9843099999998</v>
      </c>
      <c r="G559" s="120"/>
      <c r="H559" s="272"/>
      <c r="I559" s="84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s="1" customFormat="1" ht="18" customHeight="1">
      <c r="A560" s="122"/>
      <c r="B560" s="114">
        <v>2019</v>
      </c>
      <c r="C560" s="102">
        <f t="shared" si="32"/>
        <v>1184.655</v>
      </c>
      <c r="D560" s="102"/>
      <c r="E560" s="102"/>
      <c r="F560" s="102">
        <f>F511+F519+F527+F535+F543+F551</f>
        <v>1184.655</v>
      </c>
      <c r="G560" s="120"/>
      <c r="H560" s="272"/>
      <c r="I560" s="84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s="1" customFormat="1" ht="18" customHeight="1">
      <c r="A561" s="122"/>
      <c r="B561" s="114">
        <v>2020</v>
      </c>
      <c r="C561" s="102">
        <f t="shared" si="32"/>
        <v>362.61323</v>
      </c>
      <c r="D561" s="102"/>
      <c r="E561" s="102"/>
      <c r="F561" s="102">
        <f>F512+F520+F528+F536+F544+F552</f>
        <v>362.61323</v>
      </c>
      <c r="G561" s="120"/>
      <c r="H561" s="272"/>
      <c r="I561" s="84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1" customFormat="1" ht="18" customHeight="1">
      <c r="A562" s="122"/>
      <c r="B562" s="114">
        <v>2021</v>
      </c>
      <c r="C562" s="102">
        <f t="shared" si="32"/>
        <v>580.13649</v>
      </c>
      <c r="D562" s="102"/>
      <c r="E562" s="102"/>
      <c r="F562" s="102">
        <f>F513+F521+F529+F537+F545+F4634</f>
        <v>580.13649</v>
      </c>
      <c r="G562" s="120"/>
      <c r="H562" s="272"/>
      <c r="I562" s="84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1" customFormat="1" ht="17.25" customHeight="1">
      <c r="A563" s="122"/>
      <c r="B563" s="114">
        <v>2022</v>
      </c>
      <c r="C563" s="102">
        <f t="shared" si="32"/>
        <v>10</v>
      </c>
      <c r="D563" s="102"/>
      <c r="E563" s="102"/>
      <c r="F563" s="102">
        <f>F514+F522+F530+F538+F546+F554</f>
        <v>10</v>
      </c>
      <c r="G563" s="120"/>
      <c r="H563" s="272"/>
      <c r="I563" s="84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1" customFormat="1" ht="17.25" customHeight="1">
      <c r="A564" s="122"/>
      <c r="B564" s="114">
        <v>2023</v>
      </c>
      <c r="C564" s="102">
        <f t="shared" si="32"/>
        <v>0</v>
      </c>
      <c r="D564" s="102"/>
      <c r="E564" s="102"/>
      <c r="F564" s="102">
        <f>F515+F523+F531+F539+F547+F555</f>
        <v>0</v>
      </c>
      <c r="G564" s="120"/>
      <c r="H564" s="272"/>
      <c r="I564" s="84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s="1" customFormat="1" ht="17.25" customHeight="1">
      <c r="A565" s="122"/>
      <c r="B565" s="114">
        <v>2024</v>
      </c>
      <c r="C565" s="102">
        <f t="shared" si="32"/>
        <v>0</v>
      </c>
      <c r="D565" s="102"/>
      <c r="E565" s="102"/>
      <c r="F565" s="102">
        <f>F516+F524+F532+F540+F548+F556</f>
        <v>0</v>
      </c>
      <c r="G565" s="120"/>
      <c r="H565" s="272"/>
      <c r="I565" s="84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s="1" customFormat="1" ht="21" customHeight="1">
      <c r="A566" s="123"/>
      <c r="B566" s="114" t="s">
        <v>133</v>
      </c>
      <c r="C566" s="102">
        <f>E566+F566+G566+D566</f>
        <v>5235.37994</v>
      </c>
      <c r="D566" s="102"/>
      <c r="E566" s="102"/>
      <c r="F566" s="102">
        <f>F558+F559+F560+F561+F562+F563+F564+F565</f>
        <v>5235.37994</v>
      </c>
      <c r="G566" s="120"/>
      <c r="H566" s="273"/>
      <c r="I566" s="84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1" customFormat="1" ht="135.75" customHeight="1">
      <c r="A567" s="124" t="s">
        <v>66</v>
      </c>
      <c r="B567" s="98"/>
      <c r="C567" s="90"/>
      <c r="D567" s="102"/>
      <c r="E567" s="90"/>
      <c r="F567" s="90"/>
      <c r="G567" s="98"/>
      <c r="H567" s="90"/>
      <c r="I567" s="125" t="s">
        <v>27</v>
      </c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1" customFormat="1" ht="21.75" customHeight="1">
      <c r="A568" s="246" t="s">
        <v>39</v>
      </c>
      <c r="B568" s="247"/>
      <c r="C568" s="247"/>
      <c r="D568" s="247"/>
      <c r="E568" s="247"/>
      <c r="F568" s="247"/>
      <c r="G568" s="247"/>
      <c r="H568" s="247"/>
      <c r="I568" s="126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1" customFormat="1" ht="21" customHeight="1">
      <c r="A569" s="246" t="s">
        <v>61</v>
      </c>
      <c r="B569" s="247"/>
      <c r="C569" s="247"/>
      <c r="D569" s="247"/>
      <c r="E569" s="247"/>
      <c r="F569" s="247"/>
      <c r="G569" s="247"/>
      <c r="H569" s="247"/>
      <c r="I569" s="126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22" s="1" customFormat="1" ht="19.5" customHeight="1">
      <c r="A570" s="293" t="s">
        <v>54</v>
      </c>
      <c r="B570" s="72">
        <v>2017</v>
      </c>
      <c r="C570" s="73">
        <f>G570+F570+E570+D570</f>
        <v>1111.85947</v>
      </c>
      <c r="D570" s="127"/>
      <c r="E570" s="128"/>
      <c r="F570" s="129">
        <v>1111.85947</v>
      </c>
      <c r="G570" s="97"/>
      <c r="H570" s="224" t="s">
        <v>11</v>
      </c>
      <c r="I570" s="130"/>
      <c r="J570" s="3"/>
      <c r="K570" s="3"/>
      <c r="L570" s="3"/>
      <c r="M570" s="3"/>
      <c r="N570" s="3"/>
      <c r="O570" s="3"/>
      <c r="P570" s="3"/>
      <c r="Q570" s="3"/>
      <c r="R570" s="3"/>
      <c r="S570" s="3"/>
      <c r="U570" s="7"/>
      <c r="V570" s="7"/>
    </row>
    <row r="571" spans="1:19" s="1" customFormat="1" ht="16.5" customHeight="1">
      <c r="A571" s="298"/>
      <c r="B571" s="77">
        <v>2018</v>
      </c>
      <c r="C571" s="73">
        <f aca="true" t="shared" si="33" ref="C571:C577">G571+F571+E571+D571</f>
        <v>0</v>
      </c>
      <c r="D571" s="131"/>
      <c r="E571" s="128"/>
      <c r="F571" s="82">
        <v>0</v>
      </c>
      <c r="G571" s="97"/>
      <c r="H571" s="225"/>
      <c r="I571" s="91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1" customFormat="1" ht="15.75" customHeight="1">
      <c r="A572" s="298"/>
      <c r="B572" s="72">
        <v>2019</v>
      </c>
      <c r="C572" s="73">
        <f t="shared" si="33"/>
        <v>0</v>
      </c>
      <c r="D572" s="131"/>
      <c r="E572" s="128"/>
      <c r="F572" s="82">
        <v>0</v>
      </c>
      <c r="G572" s="97"/>
      <c r="H572" s="225"/>
      <c r="I572" s="91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1" customFormat="1" ht="15" customHeight="1">
      <c r="A573" s="234"/>
      <c r="B573" s="72" t="s">
        <v>73</v>
      </c>
      <c r="C573" s="73">
        <f t="shared" si="33"/>
        <v>0</v>
      </c>
      <c r="D573" s="131"/>
      <c r="E573" s="128"/>
      <c r="F573" s="82">
        <v>0</v>
      </c>
      <c r="G573" s="97"/>
      <c r="H573" s="226"/>
      <c r="I573" s="91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1" customFormat="1" ht="15.75" customHeight="1">
      <c r="A574" s="234"/>
      <c r="B574" s="72" t="s">
        <v>77</v>
      </c>
      <c r="C574" s="73">
        <f t="shared" si="33"/>
        <v>0</v>
      </c>
      <c r="D574" s="131"/>
      <c r="E574" s="128"/>
      <c r="F574" s="82">
        <v>0</v>
      </c>
      <c r="G574" s="97"/>
      <c r="H574" s="226"/>
      <c r="I574" s="91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1" customFormat="1" ht="15" customHeight="1">
      <c r="A575" s="230"/>
      <c r="B575" s="72" t="s">
        <v>104</v>
      </c>
      <c r="C575" s="73">
        <f t="shared" si="33"/>
        <v>0</v>
      </c>
      <c r="D575" s="131"/>
      <c r="E575" s="128"/>
      <c r="F575" s="82">
        <v>0</v>
      </c>
      <c r="G575" s="97"/>
      <c r="H575" s="227"/>
      <c r="I575" s="91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s="1" customFormat="1" ht="15.75" customHeight="1">
      <c r="A576" s="230"/>
      <c r="B576" s="72" t="s">
        <v>112</v>
      </c>
      <c r="C576" s="73">
        <f t="shared" si="33"/>
        <v>0</v>
      </c>
      <c r="D576" s="131"/>
      <c r="E576" s="128"/>
      <c r="F576" s="82">
        <v>0</v>
      </c>
      <c r="G576" s="97"/>
      <c r="H576" s="227"/>
      <c r="I576" s="91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s="1" customFormat="1" ht="15.75" customHeight="1">
      <c r="A577" s="231"/>
      <c r="B577" s="72" t="s">
        <v>132</v>
      </c>
      <c r="C577" s="73">
        <f t="shared" si="33"/>
        <v>0</v>
      </c>
      <c r="D577" s="131"/>
      <c r="E577" s="128"/>
      <c r="F577" s="82">
        <v>0</v>
      </c>
      <c r="G577" s="97"/>
      <c r="H577" s="228"/>
      <c r="I577" s="91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s="1" customFormat="1" ht="18" customHeight="1">
      <c r="A578" s="105" t="s">
        <v>15</v>
      </c>
      <c r="B578" s="101"/>
      <c r="C578" s="132"/>
      <c r="D578" s="131"/>
      <c r="E578" s="133"/>
      <c r="F578" s="132"/>
      <c r="G578" s="105"/>
      <c r="H578" s="134"/>
      <c r="I578" s="91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23" s="1" customFormat="1" ht="18" customHeight="1">
      <c r="A579" s="135"/>
      <c r="B579" s="101">
        <v>2017</v>
      </c>
      <c r="C579" s="132">
        <f aca="true" t="shared" si="34" ref="C579:C586">G579+F579+E579+D579</f>
        <v>1111.85947</v>
      </c>
      <c r="D579" s="132"/>
      <c r="E579" s="133"/>
      <c r="F579" s="132">
        <f aca="true" t="shared" si="35" ref="F579:F586">F570</f>
        <v>1111.85947</v>
      </c>
      <c r="G579" s="105"/>
      <c r="H579" s="96"/>
      <c r="I579" s="91"/>
      <c r="J579" s="3"/>
      <c r="K579" s="3"/>
      <c r="L579" s="3"/>
      <c r="M579" s="3"/>
      <c r="N579" s="3"/>
      <c r="O579" s="3"/>
      <c r="P579" s="3"/>
      <c r="Q579" s="3"/>
      <c r="R579" s="3"/>
      <c r="S579" s="3"/>
      <c r="V579" s="7"/>
      <c r="W579" s="7"/>
    </row>
    <row r="580" spans="1:20" s="1" customFormat="1" ht="15.75" customHeight="1">
      <c r="A580" s="105"/>
      <c r="B580" s="103">
        <v>2018</v>
      </c>
      <c r="C580" s="132">
        <f t="shared" si="34"/>
        <v>0</v>
      </c>
      <c r="D580" s="132"/>
      <c r="E580" s="132"/>
      <c r="F580" s="132">
        <f t="shared" si="35"/>
        <v>0</v>
      </c>
      <c r="G580" s="105"/>
      <c r="H580" s="96"/>
      <c r="I580" s="91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26"/>
    </row>
    <row r="581" spans="1:19" s="1" customFormat="1" ht="18" customHeight="1">
      <c r="A581" s="105"/>
      <c r="B581" s="101">
        <v>2019</v>
      </c>
      <c r="C581" s="132">
        <f t="shared" si="34"/>
        <v>0</v>
      </c>
      <c r="D581" s="132"/>
      <c r="E581" s="133"/>
      <c r="F581" s="132">
        <f t="shared" si="35"/>
        <v>0</v>
      </c>
      <c r="G581" s="105"/>
      <c r="H581" s="96"/>
      <c r="I581" s="91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s="1" customFormat="1" ht="15.75" customHeight="1">
      <c r="A582" s="105"/>
      <c r="B582" s="101" t="s">
        <v>73</v>
      </c>
      <c r="C582" s="132">
        <f t="shared" si="34"/>
        <v>0</v>
      </c>
      <c r="D582" s="132"/>
      <c r="E582" s="133"/>
      <c r="F582" s="132">
        <f t="shared" si="35"/>
        <v>0</v>
      </c>
      <c r="G582" s="105"/>
      <c r="H582" s="96"/>
      <c r="I582" s="91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s="1" customFormat="1" ht="15.75" customHeight="1">
      <c r="A583" s="105"/>
      <c r="B583" s="101" t="s">
        <v>77</v>
      </c>
      <c r="C583" s="132">
        <f t="shared" si="34"/>
        <v>0</v>
      </c>
      <c r="D583" s="132"/>
      <c r="E583" s="133"/>
      <c r="F583" s="132">
        <f t="shared" si="35"/>
        <v>0</v>
      </c>
      <c r="G583" s="105"/>
      <c r="H583" s="96"/>
      <c r="I583" s="91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s="1" customFormat="1" ht="15.75" customHeight="1">
      <c r="A584" s="105"/>
      <c r="B584" s="101" t="s">
        <v>104</v>
      </c>
      <c r="C584" s="132">
        <f t="shared" si="34"/>
        <v>0</v>
      </c>
      <c r="D584" s="132"/>
      <c r="E584" s="133"/>
      <c r="F584" s="132">
        <f t="shared" si="35"/>
        <v>0</v>
      </c>
      <c r="G584" s="105"/>
      <c r="H584" s="96"/>
      <c r="I584" s="91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1" customFormat="1" ht="15.75" customHeight="1">
      <c r="A585" s="105"/>
      <c r="B585" s="101" t="s">
        <v>112</v>
      </c>
      <c r="C585" s="132">
        <f t="shared" si="34"/>
        <v>0</v>
      </c>
      <c r="D585" s="132"/>
      <c r="E585" s="133"/>
      <c r="F585" s="132">
        <f t="shared" si="35"/>
        <v>0</v>
      </c>
      <c r="G585" s="105"/>
      <c r="H585" s="96"/>
      <c r="I585" s="91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s="1" customFormat="1" ht="15.75" customHeight="1">
      <c r="A586" s="105"/>
      <c r="B586" s="101" t="s">
        <v>132</v>
      </c>
      <c r="C586" s="132">
        <f t="shared" si="34"/>
        <v>0</v>
      </c>
      <c r="D586" s="132"/>
      <c r="E586" s="133"/>
      <c r="F586" s="132">
        <f t="shared" si="35"/>
        <v>0</v>
      </c>
      <c r="G586" s="105"/>
      <c r="H586" s="96"/>
      <c r="I586" s="91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s="1" customFormat="1" ht="21" customHeight="1">
      <c r="A587" s="105"/>
      <c r="B587" s="136" t="s">
        <v>133</v>
      </c>
      <c r="C587" s="132">
        <f>C579+C580+C581+C582+C583+C584</f>
        <v>1111.85947</v>
      </c>
      <c r="D587" s="132"/>
      <c r="E587" s="133"/>
      <c r="F587" s="132">
        <f>F579+F580+F581+F582+F583+F584+F585+F586</f>
        <v>1111.85947</v>
      </c>
      <c r="G587" s="105"/>
      <c r="H587" s="96"/>
      <c r="I587" s="91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1" customFormat="1" ht="121.5" customHeight="1">
      <c r="A588" s="87" t="s">
        <v>55</v>
      </c>
      <c r="B588" s="88"/>
      <c r="C588" s="89"/>
      <c r="D588" s="132"/>
      <c r="E588" s="89"/>
      <c r="F588" s="89"/>
      <c r="G588" s="98"/>
      <c r="H588" s="90" t="s">
        <v>11</v>
      </c>
      <c r="I588" s="130" t="s">
        <v>28</v>
      </c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1" customFormat="1" ht="70.5" customHeight="1">
      <c r="A589" s="246" t="s">
        <v>106</v>
      </c>
      <c r="B589" s="247"/>
      <c r="C589" s="247"/>
      <c r="D589" s="247"/>
      <c r="E589" s="247"/>
      <c r="F589" s="247"/>
      <c r="G589" s="247"/>
      <c r="H589" s="247"/>
      <c r="I589" s="249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s="1" customFormat="1" ht="96.75" customHeight="1">
      <c r="A590" s="246" t="s">
        <v>105</v>
      </c>
      <c r="B590" s="247"/>
      <c r="C590" s="247"/>
      <c r="D590" s="247"/>
      <c r="E590" s="247"/>
      <c r="F590" s="247"/>
      <c r="G590" s="247"/>
      <c r="H590" s="247"/>
      <c r="I590" s="249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1" customFormat="1" ht="20.25" customHeight="1">
      <c r="A591" s="137" t="s">
        <v>21</v>
      </c>
      <c r="B591" s="72"/>
      <c r="C591" s="96"/>
      <c r="D591" s="138"/>
      <c r="E591" s="96"/>
      <c r="F591" s="139"/>
      <c r="G591" s="76"/>
      <c r="H591" s="96"/>
      <c r="I591" s="97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22" s="1" customFormat="1" ht="16.5" customHeight="1">
      <c r="A592" s="232" t="s">
        <v>16</v>
      </c>
      <c r="B592" s="72">
        <v>2017</v>
      </c>
      <c r="C592" s="73">
        <f>G592+F592+E592+D592</f>
        <v>13380.1085</v>
      </c>
      <c r="D592" s="96"/>
      <c r="E592" s="73"/>
      <c r="F592" s="140">
        <v>13380.1085</v>
      </c>
      <c r="G592" s="76"/>
      <c r="H592" s="224" t="s">
        <v>11</v>
      </c>
      <c r="I592" s="97"/>
      <c r="J592" s="3"/>
      <c r="K592" s="3"/>
      <c r="L592" s="3"/>
      <c r="M592" s="3"/>
      <c r="N592" s="3"/>
      <c r="O592" s="3"/>
      <c r="P592" s="3"/>
      <c r="Q592" s="3"/>
      <c r="R592" s="3"/>
      <c r="S592" s="3"/>
      <c r="V592" s="7"/>
    </row>
    <row r="593" spans="1:22" s="1" customFormat="1" ht="16.5" customHeight="1">
      <c r="A593" s="233"/>
      <c r="B593" s="77">
        <v>2018</v>
      </c>
      <c r="C593" s="73">
        <f aca="true" t="shared" si="36" ref="C593:C665">G593+F593+E593+D593</f>
        <v>15224.217</v>
      </c>
      <c r="D593" s="73"/>
      <c r="E593" s="73"/>
      <c r="F593" s="82">
        <v>15224.217</v>
      </c>
      <c r="G593" s="76"/>
      <c r="H593" s="225"/>
      <c r="I593" s="97"/>
      <c r="J593" s="3"/>
      <c r="K593" s="3"/>
      <c r="L593" s="3"/>
      <c r="M593" s="3"/>
      <c r="N593" s="3"/>
      <c r="O593" s="3"/>
      <c r="P593" s="3"/>
      <c r="Q593" s="3"/>
      <c r="R593" s="3"/>
      <c r="S593" s="3"/>
      <c r="V593" s="7"/>
    </row>
    <row r="594" spans="1:23" s="1" customFormat="1" ht="15" customHeight="1">
      <c r="A594" s="233"/>
      <c r="B594" s="72">
        <v>2019</v>
      </c>
      <c r="C594" s="73">
        <f t="shared" si="36"/>
        <v>16474.25777</v>
      </c>
      <c r="D594" s="73"/>
      <c r="E594" s="73"/>
      <c r="F594" s="82">
        <v>16474.25777</v>
      </c>
      <c r="G594" s="76"/>
      <c r="H594" s="225"/>
      <c r="I594" s="83"/>
      <c r="J594" s="3"/>
      <c r="K594" s="3"/>
      <c r="L594" s="3"/>
      <c r="M594" s="3"/>
      <c r="N594" s="3"/>
      <c r="O594" s="3"/>
      <c r="P594" s="3"/>
      <c r="Q594" s="3"/>
      <c r="R594" s="3"/>
      <c r="S594" s="3"/>
      <c r="U594" s="14"/>
      <c r="W594" s="7"/>
    </row>
    <row r="595" spans="1:21" s="1" customFormat="1" ht="17.25" customHeight="1">
      <c r="A595" s="234"/>
      <c r="B595" s="72" t="s">
        <v>73</v>
      </c>
      <c r="C595" s="73">
        <f t="shared" si="36"/>
        <v>17443.73928</v>
      </c>
      <c r="D595" s="73"/>
      <c r="E595" s="73"/>
      <c r="F595" s="82">
        <v>17443.73928</v>
      </c>
      <c r="G595" s="76"/>
      <c r="H595" s="226"/>
      <c r="I595" s="83"/>
      <c r="J595" s="3"/>
      <c r="K595" s="3"/>
      <c r="L595" s="3"/>
      <c r="M595" s="3"/>
      <c r="N595" s="3"/>
      <c r="O595" s="3"/>
      <c r="P595" s="3"/>
      <c r="Q595" s="3"/>
      <c r="R595" s="46"/>
      <c r="S595" s="3"/>
      <c r="U595" s="17"/>
    </row>
    <row r="596" spans="1:23" s="1" customFormat="1" ht="17.25" customHeight="1">
      <c r="A596" s="234"/>
      <c r="B596" s="72" t="s">
        <v>77</v>
      </c>
      <c r="C596" s="73">
        <f t="shared" si="36"/>
        <v>17453.75076</v>
      </c>
      <c r="D596" s="73"/>
      <c r="E596" s="73"/>
      <c r="F596" s="82">
        <v>17453.75076</v>
      </c>
      <c r="G596" s="76"/>
      <c r="H596" s="226"/>
      <c r="I596" s="83"/>
      <c r="J596" s="3"/>
      <c r="K596" s="3"/>
      <c r="L596" s="3"/>
      <c r="M596" s="3"/>
      <c r="N596" s="3"/>
      <c r="O596" s="3"/>
      <c r="P596" s="3"/>
      <c r="Q596" s="3"/>
      <c r="R596" s="3"/>
      <c r="S596" s="70"/>
      <c r="U596" s="20"/>
      <c r="W596" s="7"/>
    </row>
    <row r="597" spans="1:21" s="1" customFormat="1" ht="17.25" customHeight="1">
      <c r="A597" s="230"/>
      <c r="B597" s="72" t="s">
        <v>104</v>
      </c>
      <c r="C597" s="73">
        <f t="shared" si="36"/>
        <v>17566.003</v>
      </c>
      <c r="D597" s="73"/>
      <c r="E597" s="73"/>
      <c r="F597" s="82">
        <v>17566.003</v>
      </c>
      <c r="G597" s="76"/>
      <c r="H597" s="227"/>
      <c r="I597" s="83"/>
      <c r="J597" s="3"/>
      <c r="K597" s="3"/>
      <c r="L597" s="3"/>
      <c r="M597" s="3"/>
      <c r="N597" s="3"/>
      <c r="O597" s="3"/>
      <c r="P597" s="3"/>
      <c r="Q597" s="3"/>
      <c r="R597" s="46"/>
      <c r="S597" s="3"/>
      <c r="T597" s="7"/>
      <c r="U597" s="3">
        <v>758.56329</v>
      </c>
    </row>
    <row r="598" spans="1:21" s="1" customFormat="1" ht="17.25" customHeight="1">
      <c r="A598" s="230"/>
      <c r="B598" s="72" t="s">
        <v>112</v>
      </c>
      <c r="C598" s="73">
        <f t="shared" si="36"/>
        <v>15553.981</v>
      </c>
      <c r="D598" s="73"/>
      <c r="E598" s="73"/>
      <c r="F598" s="82">
        <v>15553.981</v>
      </c>
      <c r="G598" s="76"/>
      <c r="H598" s="227"/>
      <c r="I598" s="83"/>
      <c r="J598" s="3"/>
      <c r="K598" s="3"/>
      <c r="L598" s="3"/>
      <c r="M598" s="3"/>
      <c r="N598" s="3"/>
      <c r="O598" s="3"/>
      <c r="P598" s="3"/>
      <c r="Q598" s="3"/>
      <c r="R598" s="3"/>
      <c r="S598" s="71"/>
      <c r="T598" s="7"/>
      <c r="U598" s="15"/>
    </row>
    <row r="599" spans="1:21" s="1" customFormat="1" ht="15" customHeight="1">
      <c r="A599" s="231"/>
      <c r="B599" s="72" t="s">
        <v>132</v>
      </c>
      <c r="C599" s="73">
        <f t="shared" si="36"/>
        <v>17566.003</v>
      </c>
      <c r="D599" s="73"/>
      <c r="E599" s="73"/>
      <c r="F599" s="82">
        <v>17566.003</v>
      </c>
      <c r="G599" s="76"/>
      <c r="H599" s="228"/>
      <c r="I599" s="83"/>
      <c r="J599" s="3"/>
      <c r="K599" s="3"/>
      <c r="L599" s="3"/>
      <c r="M599" s="3"/>
      <c r="N599" s="3"/>
      <c r="O599" s="3"/>
      <c r="P599" s="3"/>
      <c r="Q599" s="3"/>
      <c r="R599" s="3"/>
      <c r="S599" s="71"/>
      <c r="T599" s="7"/>
      <c r="U599" s="15"/>
    </row>
    <row r="600" spans="1:19" s="1" customFormat="1" ht="15.75" customHeight="1">
      <c r="A600" s="232" t="s">
        <v>129</v>
      </c>
      <c r="B600" s="72">
        <v>2017</v>
      </c>
      <c r="C600" s="73">
        <f t="shared" si="36"/>
        <v>0</v>
      </c>
      <c r="D600" s="73"/>
      <c r="E600" s="73"/>
      <c r="F600" s="141">
        <v>0</v>
      </c>
      <c r="G600" s="76"/>
      <c r="H600" s="224" t="s">
        <v>11</v>
      </c>
      <c r="I600" s="97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1" customFormat="1" ht="17.25" customHeight="1">
      <c r="A601" s="233"/>
      <c r="B601" s="77">
        <v>2018</v>
      </c>
      <c r="C601" s="73">
        <f t="shared" si="36"/>
        <v>0</v>
      </c>
      <c r="D601" s="73"/>
      <c r="E601" s="73"/>
      <c r="F601" s="141">
        <v>0</v>
      </c>
      <c r="G601" s="76"/>
      <c r="H601" s="225"/>
      <c r="I601" s="8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1" customFormat="1" ht="14.25" customHeight="1">
      <c r="A602" s="233"/>
      <c r="B602" s="72">
        <v>2019</v>
      </c>
      <c r="C602" s="73">
        <f t="shared" si="36"/>
        <v>0</v>
      </c>
      <c r="D602" s="73"/>
      <c r="E602" s="73"/>
      <c r="F602" s="141">
        <v>0</v>
      </c>
      <c r="G602" s="76"/>
      <c r="H602" s="225"/>
      <c r="I602" s="8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1" customFormat="1" ht="15.75" customHeight="1">
      <c r="A603" s="234"/>
      <c r="B603" s="72" t="s">
        <v>73</v>
      </c>
      <c r="C603" s="73">
        <f t="shared" si="36"/>
        <v>0</v>
      </c>
      <c r="D603" s="73"/>
      <c r="E603" s="73"/>
      <c r="F603" s="141">
        <v>0</v>
      </c>
      <c r="G603" s="76"/>
      <c r="H603" s="226"/>
      <c r="I603" s="8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1" customFormat="1" ht="15.75" customHeight="1">
      <c r="A604" s="234"/>
      <c r="B604" s="72" t="s">
        <v>77</v>
      </c>
      <c r="C604" s="73">
        <f t="shared" si="36"/>
        <v>61.36422</v>
      </c>
      <c r="D604" s="73"/>
      <c r="E604" s="73"/>
      <c r="F604" s="141">
        <v>61.36422</v>
      </c>
      <c r="G604" s="76"/>
      <c r="H604" s="226"/>
      <c r="I604" s="83"/>
      <c r="J604" s="3"/>
      <c r="K604" s="3"/>
      <c r="L604" s="3"/>
      <c r="M604" s="3"/>
      <c r="N604" s="3"/>
      <c r="O604" s="3"/>
      <c r="P604" s="3"/>
      <c r="Q604" s="3"/>
      <c r="R604" s="3"/>
      <c r="S604" s="46"/>
    </row>
    <row r="605" spans="1:19" s="1" customFormat="1" ht="15.75" customHeight="1">
      <c r="A605" s="230"/>
      <c r="B605" s="72" t="s">
        <v>104</v>
      </c>
      <c r="C605" s="73">
        <f t="shared" si="36"/>
        <v>156.89916</v>
      </c>
      <c r="D605" s="73"/>
      <c r="E605" s="73"/>
      <c r="F605" s="141">
        <v>156.89916</v>
      </c>
      <c r="G605" s="76"/>
      <c r="H605" s="227"/>
      <c r="I605" s="83"/>
      <c r="J605" s="3"/>
      <c r="K605" s="3"/>
      <c r="L605" s="3"/>
      <c r="M605" s="3"/>
      <c r="N605" s="3"/>
      <c r="O605" s="3"/>
      <c r="P605" s="3"/>
      <c r="Q605" s="3"/>
      <c r="R605" s="3"/>
      <c r="S605" s="46"/>
    </row>
    <row r="606" spans="1:19" s="1" customFormat="1" ht="15.75" customHeight="1">
      <c r="A606" s="230"/>
      <c r="B606" s="72" t="s">
        <v>112</v>
      </c>
      <c r="C606" s="73">
        <f t="shared" si="36"/>
        <v>0</v>
      </c>
      <c r="D606" s="73"/>
      <c r="E606" s="73"/>
      <c r="F606" s="141">
        <v>0</v>
      </c>
      <c r="G606" s="76"/>
      <c r="H606" s="227"/>
      <c r="I606" s="83"/>
      <c r="J606" s="3"/>
      <c r="K606" s="3"/>
      <c r="L606" s="3"/>
      <c r="M606" s="3"/>
      <c r="N606" s="3"/>
      <c r="O606" s="3"/>
      <c r="P606" s="3"/>
      <c r="Q606" s="3"/>
      <c r="R606" s="223">
        <v>4.47716</v>
      </c>
      <c r="S606" s="3"/>
    </row>
    <row r="607" spans="1:19" s="1" customFormat="1" ht="15.75" customHeight="1">
      <c r="A607" s="231"/>
      <c r="B607" s="72" t="s">
        <v>132</v>
      </c>
      <c r="C607" s="73">
        <f t="shared" si="36"/>
        <v>0</v>
      </c>
      <c r="D607" s="73"/>
      <c r="E607" s="73"/>
      <c r="F607" s="141">
        <v>0</v>
      </c>
      <c r="G607" s="76"/>
      <c r="H607" s="228"/>
      <c r="I607" s="83"/>
      <c r="J607" s="3"/>
      <c r="K607" s="3"/>
      <c r="L607" s="3"/>
      <c r="M607" s="3"/>
      <c r="N607" s="3"/>
      <c r="O607" s="3"/>
      <c r="P607" s="3"/>
      <c r="Q607" s="3"/>
      <c r="R607" s="223"/>
      <c r="S607" s="3"/>
    </row>
    <row r="608" spans="1:21" s="1" customFormat="1" ht="17.25" customHeight="1">
      <c r="A608" s="257" t="s">
        <v>22</v>
      </c>
      <c r="B608" s="72">
        <v>2017</v>
      </c>
      <c r="C608" s="73">
        <f t="shared" si="36"/>
        <v>3979.3528</v>
      </c>
      <c r="D608" s="73"/>
      <c r="E608" s="73"/>
      <c r="F608" s="129">
        <v>3979.3528</v>
      </c>
      <c r="G608" s="76"/>
      <c r="H608" s="224" t="s">
        <v>11</v>
      </c>
      <c r="I608" s="97"/>
      <c r="J608" s="3"/>
      <c r="K608" s="3"/>
      <c r="L608" s="3"/>
      <c r="M608" s="3"/>
      <c r="N608" s="3"/>
      <c r="O608" s="3"/>
      <c r="P608" s="3"/>
      <c r="Q608" s="3"/>
      <c r="R608" s="223"/>
      <c r="S608" s="3"/>
      <c r="U608" s="7"/>
    </row>
    <row r="609" spans="1:22" s="1" customFormat="1" ht="16.5" customHeight="1">
      <c r="A609" s="258"/>
      <c r="B609" s="77">
        <v>2018</v>
      </c>
      <c r="C609" s="73">
        <f t="shared" si="36"/>
        <v>4590.2811</v>
      </c>
      <c r="D609" s="73"/>
      <c r="E609" s="73"/>
      <c r="F609" s="82">
        <v>4590.2811</v>
      </c>
      <c r="G609" s="76"/>
      <c r="H609" s="225"/>
      <c r="I609" s="83"/>
      <c r="J609" s="3"/>
      <c r="K609" s="3"/>
      <c r="L609" s="3"/>
      <c r="M609" s="3"/>
      <c r="N609" s="3"/>
      <c r="O609" s="3"/>
      <c r="P609" s="3"/>
      <c r="Q609" s="3"/>
      <c r="R609" s="223"/>
      <c r="S609" s="3"/>
      <c r="T609" s="7"/>
      <c r="V609" s="7"/>
    </row>
    <row r="610" spans="1:21" s="1" customFormat="1" ht="16.5" customHeight="1">
      <c r="A610" s="258"/>
      <c r="B610" s="72">
        <v>2019</v>
      </c>
      <c r="C610" s="73">
        <f t="shared" si="36"/>
        <v>4948.44869</v>
      </c>
      <c r="D610" s="73"/>
      <c r="E610" s="73"/>
      <c r="F610" s="82">
        <v>4948.44869</v>
      </c>
      <c r="G610" s="76"/>
      <c r="H610" s="225"/>
      <c r="I610" s="83"/>
      <c r="J610" s="3"/>
      <c r="K610" s="3"/>
      <c r="L610" s="3"/>
      <c r="M610" s="3"/>
      <c r="N610" s="3"/>
      <c r="O610" s="3"/>
      <c r="P610" s="3"/>
      <c r="Q610" s="3"/>
      <c r="R610" s="223"/>
      <c r="S610" s="3"/>
      <c r="T610" s="7"/>
      <c r="U610" s="7"/>
    </row>
    <row r="611" spans="1:21" s="1" customFormat="1" ht="18" customHeight="1">
      <c r="A611" s="259"/>
      <c r="B611" s="72" t="s">
        <v>73</v>
      </c>
      <c r="C611" s="73">
        <f t="shared" si="36"/>
        <v>5216.97161</v>
      </c>
      <c r="D611" s="73"/>
      <c r="E611" s="73"/>
      <c r="F611" s="82">
        <v>5216.97161</v>
      </c>
      <c r="G611" s="76"/>
      <c r="H611" s="226"/>
      <c r="I611" s="83"/>
      <c r="J611" s="3"/>
      <c r="K611" s="3"/>
      <c r="L611" s="3"/>
      <c r="M611" s="3"/>
      <c r="N611" s="3"/>
      <c r="O611" s="3"/>
      <c r="P611" s="3"/>
      <c r="Q611" s="3"/>
      <c r="R611" s="223"/>
      <c r="S611" s="3"/>
      <c r="T611" s="7"/>
      <c r="U611" s="7"/>
    </row>
    <row r="612" spans="1:20" s="1" customFormat="1" ht="16.5" customHeight="1">
      <c r="A612" s="259"/>
      <c r="B612" s="72" t="s">
        <v>77</v>
      </c>
      <c r="C612" s="73">
        <f t="shared" si="36"/>
        <v>5248.37055</v>
      </c>
      <c r="D612" s="73"/>
      <c r="E612" s="73"/>
      <c r="F612" s="82">
        <v>5248.37055</v>
      </c>
      <c r="G612" s="76"/>
      <c r="H612" s="226"/>
      <c r="I612" s="83"/>
      <c r="J612" s="3"/>
      <c r="K612" s="3"/>
      <c r="L612" s="3"/>
      <c r="M612" s="3"/>
      <c r="N612" s="3"/>
      <c r="O612" s="3"/>
      <c r="P612" s="3"/>
      <c r="Q612" s="3"/>
      <c r="R612" s="223"/>
      <c r="S612" s="46"/>
      <c r="T612" s="7"/>
    </row>
    <row r="613" spans="1:21" s="1" customFormat="1" ht="15" customHeight="1">
      <c r="A613" s="260"/>
      <c r="B613" s="72" t="s">
        <v>104</v>
      </c>
      <c r="C613" s="73">
        <f t="shared" si="36"/>
        <v>5300.45584</v>
      </c>
      <c r="D613" s="73"/>
      <c r="E613" s="73"/>
      <c r="F613" s="82">
        <v>5300.45584</v>
      </c>
      <c r="G613" s="76"/>
      <c r="H613" s="227"/>
      <c r="I613" s="83"/>
      <c r="J613" s="3"/>
      <c r="K613" s="3"/>
      <c r="L613" s="3"/>
      <c r="M613" s="3"/>
      <c r="N613" s="3"/>
      <c r="O613" s="3"/>
      <c r="P613" s="3"/>
      <c r="Q613" s="3"/>
      <c r="R613" s="223">
        <v>-4.47716</v>
      </c>
      <c r="S613" s="3"/>
      <c r="T613" s="7"/>
      <c r="U613" s="3">
        <v>229.08611</v>
      </c>
    </row>
    <row r="614" spans="1:20" s="1" customFormat="1" ht="17.25" customHeight="1">
      <c r="A614" s="260"/>
      <c r="B614" s="72" t="s">
        <v>112</v>
      </c>
      <c r="C614" s="73">
        <f t="shared" si="36"/>
        <v>4697.302</v>
      </c>
      <c r="D614" s="73"/>
      <c r="E614" s="73"/>
      <c r="F614" s="82">
        <v>4697.302</v>
      </c>
      <c r="G614" s="76"/>
      <c r="H614" s="227"/>
      <c r="I614" s="83"/>
      <c r="J614" s="3"/>
      <c r="K614" s="3"/>
      <c r="L614" s="3"/>
      <c r="M614" s="3"/>
      <c r="N614" s="3"/>
      <c r="O614" s="3"/>
      <c r="P614" s="3"/>
      <c r="Q614" s="3"/>
      <c r="R614" s="3"/>
      <c r="S614" s="71"/>
      <c r="T614" s="7"/>
    </row>
    <row r="615" spans="1:20" s="1" customFormat="1" ht="15.75" customHeight="1">
      <c r="A615" s="261"/>
      <c r="B615" s="72" t="s">
        <v>132</v>
      </c>
      <c r="C615" s="73">
        <f t="shared" si="36"/>
        <v>5304.933</v>
      </c>
      <c r="D615" s="73"/>
      <c r="E615" s="73"/>
      <c r="F615" s="82">
        <v>5304.933</v>
      </c>
      <c r="G615" s="76"/>
      <c r="H615" s="228"/>
      <c r="I615" s="83"/>
      <c r="J615" s="3"/>
      <c r="K615" s="3"/>
      <c r="L615" s="3"/>
      <c r="M615" s="3"/>
      <c r="N615" s="3"/>
      <c r="O615" s="3"/>
      <c r="P615" s="3"/>
      <c r="Q615" s="3"/>
      <c r="R615" s="3"/>
      <c r="S615" s="71"/>
      <c r="T615" s="7"/>
    </row>
    <row r="616" spans="1:20" s="1" customFormat="1" ht="15.75" customHeight="1">
      <c r="A616" s="262" t="s">
        <v>90</v>
      </c>
      <c r="B616" s="72">
        <v>2017</v>
      </c>
      <c r="C616" s="73">
        <f t="shared" si="36"/>
        <v>0</v>
      </c>
      <c r="D616" s="73"/>
      <c r="E616" s="73"/>
      <c r="F616" s="82">
        <v>0</v>
      </c>
      <c r="G616" s="76"/>
      <c r="H616" s="224" t="s">
        <v>11</v>
      </c>
      <c r="I616" s="8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7"/>
    </row>
    <row r="617" spans="1:20" s="1" customFormat="1" ht="16.5" customHeight="1">
      <c r="A617" s="263"/>
      <c r="B617" s="77">
        <v>2018</v>
      </c>
      <c r="C617" s="73">
        <f t="shared" si="36"/>
        <v>0</v>
      </c>
      <c r="D617" s="73"/>
      <c r="E617" s="73"/>
      <c r="F617" s="82">
        <v>0</v>
      </c>
      <c r="G617" s="76"/>
      <c r="H617" s="225"/>
      <c r="I617" s="8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7"/>
    </row>
    <row r="618" spans="1:20" s="1" customFormat="1" ht="18" customHeight="1">
      <c r="A618" s="263"/>
      <c r="B618" s="72">
        <v>2019</v>
      </c>
      <c r="C618" s="73">
        <f t="shared" si="36"/>
        <v>2.4</v>
      </c>
      <c r="D618" s="73"/>
      <c r="E618" s="73"/>
      <c r="F618" s="82">
        <v>2.4</v>
      </c>
      <c r="G618" s="76"/>
      <c r="H618" s="225"/>
      <c r="I618" s="8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7"/>
    </row>
    <row r="619" spans="1:20" s="1" customFormat="1" ht="15" customHeight="1">
      <c r="A619" s="263"/>
      <c r="B619" s="72" t="s">
        <v>73</v>
      </c>
      <c r="C619" s="73">
        <f t="shared" si="36"/>
        <v>0</v>
      </c>
      <c r="D619" s="73"/>
      <c r="E619" s="73"/>
      <c r="F619" s="82">
        <v>0</v>
      </c>
      <c r="G619" s="76"/>
      <c r="H619" s="226"/>
      <c r="I619" s="8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7"/>
    </row>
    <row r="620" spans="1:20" s="1" customFormat="1" ht="18" customHeight="1">
      <c r="A620" s="263"/>
      <c r="B620" s="72" t="s">
        <v>77</v>
      </c>
      <c r="C620" s="73">
        <f t="shared" si="36"/>
        <v>2.4</v>
      </c>
      <c r="D620" s="73"/>
      <c r="E620" s="73"/>
      <c r="F620" s="82">
        <v>2.4</v>
      </c>
      <c r="G620" s="76"/>
      <c r="H620" s="226"/>
      <c r="I620" s="8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7"/>
    </row>
    <row r="621" spans="1:20" s="1" customFormat="1" ht="15.75" customHeight="1">
      <c r="A621" s="263"/>
      <c r="B621" s="72" t="s">
        <v>104</v>
      </c>
      <c r="C621" s="73">
        <f t="shared" si="36"/>
        <v>0</v>
      </c>
      <c r="D621" s="73"/>
      <c r="E621" s="73"/>
      <c r="F621" s="82">
        <v>0</v>
      </c>
      <c r="G621" s="76"/>
      <c r="H621" s="227"/>
      <c r="I621" s="8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7"/>
    </row>
    <row r="622" spans="1:20" s="1" customFormat="1" ht="15.75" customHeight="1">
      <c r="A622" s="264"/>
      <c r="B622" s="72" t="s">
        <v>112</v>
      </c>
      <c r="C622" s="73">
        <f t="shared" si="36"/>
        <v>0</v>
      </c>
      <c r="D622" s="73"/>
      <c r="E622" s="73"/>
      <c r="F622" s="82">
        <v>0</v>
      </c>
      <c r="G622" s="76"/>
      <c r="H622" s="227"/>
      <c r="I622" s="8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7"/>
    </row>
    <row r="623" spans="1:20" s="1" customFormat="1" ht="14.25" customHeight="1">
      <c r="A623" s="265"/>
      <c r="B623" s="72" t="s">
        <v>132</v>
      </c>
      <c r="C623" s="73">
        <f t="shared" si="36"/>
        <v>0</v>
      </c>
      <c r="D623" s="73"/>
      <c r="E623" s="73"/>
      <c r="F623" s="82">
        <v>0</v>
      </c>
      <c r="G623" s="76"/>
      <c r="H623" s="228"/>
      <c r="I623" s="8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7"/>
    </row>
    <row r="624" spans="1:22" s="1" customFormat="1" ht="15.75" customHeight="1">
      <c r="A624" s="266" t="s">
        <v>86</v>
      </c>
      <c r="B624" s="72">
        <v>2017</v>
      </c>
      <c r="C624" s="73">
        <f t="shared" si="36"/>
        <v>2.66753</v>
      </c>
      <c r="D624" s="73"/>
      <c r="E624" s="73"/>
      <c r="F624" s="141">
        <v>2.66753</v>
      </c>
      <c r="G624" s="76"/>
      <c r="H624" s="224" t="s">
        <v>11</v>
      </c>
      <c r="I624" s="97"/>
      <c r="J624" s="3"/>
      <c r="K624" s="3"/>
      <c r="L624" s="3"/>
      <c r="M624" s="3"/>
      <c r="N624" s="3"/>
      <c r="O624" s="3"/>
      <c r="P624" s="3"/>
      <c r="Q624" s="3"/>
      <c r="R624" s="3"/>
      <c r="S624" s="3"/>
      <c r="V624" s="7"/>
    </row>
    <row r="625" spans="1:22" s="1" customFormat="1" ht="16.5" customHeight="1">
      <c r="A625" s="267"/>
      <c r="B625" s="77">
        <v>2018</v>
      </c>
      <c r="C625" s="73">
        <f t="shared" si="36"/>
        <v>17.8635</v>
      </c>
      <c r="D625" s="73"/>
      <c r="E625" s="73"/>
      <c r="F625" s="141">
        <v>17.8635</v>
      </c>
      <c r="G625" s="76"/>
      <c r="H625" s="225"/>
      <c r="I625" s="8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7"/>
      <c r="V625" s="7"/>
    </row>
    <row r="626" spans="1:22" s="1" customFormat="1" ht="16.5" customHeight="1">
      <c r="A626" s="267"/>
      <c r="B626" s="72">
        <v>2019</v>
      </c>
      <c r="C626" s="73">
        <f t="shared" si="36"/>
        <v>30.22584</v>
      </c>
      <c r="D626" s="73"/>
      <c r="E626" s="73"/>
      <c r="F626" s="141">
        <v>30.22584</v>
      </c>
      <c r="G626" s="76"/>
      <c r="H626" s="225"/>
      <c r="I626" s="8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13"/>
      <c r="U626" s="7"/>
      <c r="V626" s="7"/>
    </row>
    <row r="627" spans="1:22" s="1" customFormat="1" ht="17.25" customHeight="1">
      <c r="A627" s="268"/>
      <c r="B627" s="72" t="s">
        <v>73</v>
      </c>
      <c r="C627" s="73">
        <f t="shared" si="36"/>
        <v>0</v>
      </c>
      <c r="D627" s="73"/>
      <c r="E627" s="73"/>
      <c r="F627" s="141">
        <v>0</v>
      </c>
      <c r="G627" s="76"/>
      <c r="H627" s="226"/>
      <c r="I627" s="83"/>
      <c r="J627" s="3"/>
      <c r="K627" s="3"/>
      <c r="L627" s="3"/>
      <c r="M627" s="3"/>
      <c r="N627" s="3"/>
      <c r="O627" s="3"/>
      <c r="P627" s="3"/>
      <c r="Q627" s="3"/>
      <c r="R627" s="3"/>
      <c r="S627" s="3"/>
      <c r="V627" s="7"/>
    </row>
    <row r="628" spans="1:19" s="1" customFormat="1" ht="15.75" customHeight="1">
      <c r="A628" s="268"/>
      <c r="B628" s="72" t="s">
        <v>77</v>
      </c>
      <c r="C628" s="73">
        <f t="shared" si="36"/>
        <v>7</v>
      </c>
      <c r="D628" s="73"/>
      <c r="E628" s="73"/>
      <c r="F628" s="141">
        <v>7</v>
      </c>
      <c r="G628" s="76"/>
      <c r="H628" s="226"/>
      <c r="I628" s="8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1" customFormat="1" ht="15.75" customHeight="1">
      <c r="A629" s="269"/>
      <c r="B629" s="72" t="s">
        <v>104</v>
      </c>
      <c r="C629" s="73">
        <f t="shared" si="36"/>
        <v>7</v>
      </c>
      <c r="D629" s="73"/>
      <c r="E629" s="73"/>
      <c r="F629" s="141">
        <v>7</v>
      </c>
      <c r="G629" s="76"/>
      <c r="H629" s="227"/>
      <c r="I629" s="8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1" customFormat="1" ht="15.75" customHeight="1">
      <c r="A630" s="269"/>
      <c r="B630" s="72" t="s">
        <v>112</v>
      </c>
      <c r="C630" s="73">
        <f t="shared" si="36"/>
        <v>7</v>
      </c>
      <c r="D630" s="73"/>
      <c r="E630" s="73"/>
      <c r="F630" s="141">
        <v>7</v>
      </c>
      <c r="G630" s="76"/>
      <c r="H630" s="227"/>
      <c r="I630" s="8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1" customFormat="1" ht="15.75" customHeight="1">
      <c r="A631" s="270"/>
      <c r="B631" s="72" t="s">
        <v>132</v>
      </c>
      <c r="C631" s="73">
        <f t="shared" si="36"/>
        <v>7</v>
      </c>
      <c r="D631" s="73"/>
      <c r="E631" s="73"/>
      <c r="F631" s="141">
        <v>7</v>
      </c>
      <c r="G631" s="76"/>
      <c r="H631" s="228"/>
      <c r="I631" s="8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22" s="1" customFormat="1" ht="15" customHeight="1">
      <c r="A632" s="232" t="s">
        <v>87</v>
      </c>
      <c r="B632" s="72">
        <v>2017</v>
      </c>
      <c r="C632" s="73">
        <f t="shared" si="36"/>
        <v>447.4</v>
      </c>
      <c r="D632" s="73"/>
      <c r="E632" s="73"/>
      <c r="F632" s="141">
        <v>447.4</v>
      </c>
      <c r="G632" s="76"/>
      <c r="H632" s="224" t="s">
        <v>11</v>
      </c>
      <c r="I632" s="97"/>
      <c r="J632" s="3"/>
      <c r="K632" s="3"/>
      <c r="L632" s="3"/>
      <c r="M632" s="3"/>
      <c r="N632" s="3"/>
      <c r="O632" s="3"/>
      <c r="P632" s="3"/>
      <c r="Q632" s="3"/>
      <c r="R632" s="3"/>
      <c r="S632" s="3"/>
      <c r="V632" s="7"/>
    </row>
    <row r="633" spans="1:19" s="1" customFormat="1" ht="13.5" customHeight="1">
      <c r="A633" s="233"/>
      <c r="B633" s="77">
        <v>2018</v>
      </c>
      <c r="C633" s="73">
        <f t="shared" si="36"/>
        <v>439.61515</v>
      </c>
      <c r="D633" s="73"/>
      <c r="E633" s="73"/>
      <c r="F633" s="141">
        <v>439.61515</v>
      </c>
      <c r="G633" s="76"/>
      <c r="H633" s="225"/>
      <c r="I633" s="8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1" customFormat="1" ht="16.5" customHeight="1">
      <c r="A634" s="233"/>
      <c r="B634" s="72">
        <v>2019</v>
      </c>
      <c r="C634" s="73">
        <f t="shared" si="36"/>
        <v>423.66265</v>
      </c>
      <c r="D634" s="73"/>
      <c r="E634" s="73"/>
      <c r="F634" s="141">
        <v>423.66265</v>
      </c>
      <c r="G634" s="76"/>
      <c r="H634" s="225"/>
      <c r="I634" s="8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20" s="1" customFormat="1" ht="15.75" customHeight="1">
      <c r="A635" s="234"/>
      <c r="B635" s="72" t="s">
        <v>73</v>
      </c>
      <c r="C635" s="73">
        <f t="shared" si="36"/>
        <v>461.12127</v>
      </c>
      <c r="D635" s="73"/>
      <c r="E635" s="73"/>
      <c r="F635" s="141">
        <v>461.12127</v>
      </c>
      <c r="G635" s="76"/>
      <c r="H635" s="226"/>
      <c r="I635" s="8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7"/>
    </row>
    <row r="636" spans="1:22" s="1" customFormat="1" ht="18" customHeight="1">
      <c r="A636" s="234"/>
      <c r="B636" s="72" t="s">
        <v>77</v>
      </c>
      <c r="C636" s="73">
        <f t="shared" si="36"/>
        <v>419.797</v>
      </c>
      <c r="D636" s="73"/>
      <c r="E636" s="73"/>
      <c r="F636" s="141">
        <v>419.797</v>
      </c>
      <c r="G636" s="76"/>
      <c r="H636" s="226"/>
      <c r="I636" s="83"/>
      <c r="J636" s="3"/>
      <c r="K636" s="3"/>
      <c r="L636" s="3"/>
      <c r="M636" s="3"/>
      <c r="N636" s="3"/>
      <c r="O636" s="3"/>
      <c r="P636" s="3"/>
      <c r="Q636" s="3"/>
      <c r="R636" s="3"/>
      <c r="S636" s="46"/>
      <c r="T636" s="15"/>
      <c r="U636" s="15"/>
      <c r="V636" s="15"/>
    </row>
    <row r="637" spans="1:22" s="1" customFormat="1" ht="15.75" customHeight="1">
      <c r="A637" s="230"/>
      <c r="B637" s="72" t="s">
        <v>104</v>
      </c>
      <c r="C637" s="73">
        <f t="shared" si="36"/>
        <v>452.8</v>
      </c>
      <c r="D637" s="73"/>
      <c r="E637" s="73"/>
      <c r="F637" s="141">
        <v>452.8</v>
      </c>
      <c r="G637" s="76"/>
      <c r="H637" s="227"/>
      <c r="I637" s="8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15"/>
      <c r="U637" s="20"/>
      <c r="V637" s="15"/>
    </row>
    <row r="638" spans="1:19" s="1" customFormat="1" ht="15.75" customHeight="1">
      <c r="A638" s="230"/>
      <c r="B638" s="72" t="s">
        <v>112</v>
      </c>
      <c r="C638" s="73">
        <f t="shared" si="36"/>
        <v>452.8</v>
      </c>
      <c r="D638" s="73"/>
      <c r="E638" s="73"/>
      <c r="F638" s="141">
        <v>452.8</v>
      </c>
      <c r="G638" s="76"/>
      <c r="H638" s="227"/>
      <c r="I638" s="8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1" customFormat="1" ht="15" customHeight="1">
      <c r="A639" s="231"/>
      <c r="B639" s="72" t="s">
        <v>132</v>
      </c>
      <c r="C639" s="73">
        <f t="shared" si="36"/>
        <v>452.8</v>
      </c>
      <c r="D639" s="73"/>
      <c r="E639" s="73"/>
      <c r="F639" s="141">
        <v>452.8</v>
      </c>
      <c r="G639" s="76"/>
      <c r="H639" s="228"/>
      <c r="I639" s="8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21" s="1" customFormat="1" ht="15.75">
      <c r="A640" s="232" t="s">
        <v>88</v>
      </c>
      <c r="B640" s="72">
        <v>2017</v>
      </c>
      <c r="C640" s="73">
        <f t="shared" si="36"/>
        <v>88.05067</v>
      </c>
      <c r="D640" s="73"/>
      <c r="E640" s="73"/>
      <c r="F640" s="129">
        <v>88.05067</v>
      </c>
      <c r="G640" s="76"/>
      <c r="H640" s="224" t="s">
        <v>11</v>
      </c>
      <c r="I640" s="97"/>
      <c r="J640" s="3"/>
      <c r="K640" s="3"/>
      <c r="L640" s="3"/>
      <c r="M640" s="3"/>
      <c r="N640" s="3"/>
      <c r="O640" s="3"/>
      <c r="P640" s="3"/>
      <c r="Q640" s="3"/>
      <c r="R640" s="3"/>
      <c r="S640" s="3"/>
      <c r="U640" s="7"/>
    </row>
    <row r="641" spans="1:19" s="1" customFormat="1" ht="15.75">
      <c r="A641" s="233"/>
      <c r="B641" s="77">
        <v>2018</v>
      </c>
      <c r="C641" s="73">
        <f t="shared" si="36"/>
        <v>100.6528</v>
      </c>
      <c r="D641" s="73"/>
      <c r="E641" s="73"/>
      <c r="F641" s="142">
        <v>100.6528</v>
      </c>
      <c r="G641" s="76"/>
      <c r="H641" s="225"/>
      <c r="I641" s="8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s="1" customFormat="1" ht="15.75">
      <c r="A642" s="233"/>
      <c r="B642" s="72">
        <v>2019</v>
      </c>
      <c r="C642" s="73">
        <f t="shared" si="36"/>
        <v>93.06348</v>
      </c>
      <c r="D642" s="73"/>
      <c r="E642" s="73"/>
      <c r="F642" s="142">
        <v>93.06348</v>
      </c>
      <c r="G642" s="76"/>
      <c r="H642" s="225"/>
      <c r="I642" s="8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1" customFormat="1" ht="15.75">
      <c r="A643" s="234"/>
      <c r="B643" s="72" t="s">
        <v>73</v>
      </c>
      <c r="C643" s="73">
        <f t="shared" si="36"/>
        <v>103.41136</v>
      </c>
      <c r="D643" s="73"/>
      <c r="E643" s="73"/>
      <c r="F643" s="142">
        <v>103.41136</v>
      </c>
      <c r="G643" s="76"/>
      <c r="H643" s="226"/>
      <c r="I643" s="8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1" customFormat="1" ht="15.75">
      <c r="A644" s="234"/>
      <c r="B644" s="72" t="s">
        <v>77</v>
      </c>
      <c r="C644" s="73">
        <f t="shared" si="36"/>
        <v>161.99016</v>
      </c>
      <c r="D644" s="73"/>
      <c r="E644" s="73"/>
      <c r="F644" s="142">
        <v>161.99016</v>
      </c>
      <c r="G644" s="76"/>
      <c r="H644" s="226"/>
      <c r="I644" s="83"/>
      <c r="J644" s="3"/>
      <c r="K644" s="3"/>
      <c r="L644" s="3"/>
      <c r="M644" s="3"/>
      <c r="N644" s="3"/>
      <c r="O644" s="3"/>
      <c r="P644" s="3"/>
      <c r="Q644" s="3"/>
      <c r="R644" s="46"/>
      <c r="S644" s="3"/>
    </row>
    <row r="645" spans="1:19" s="1" customFormat="1" ht="15.75">
      <c r="A645" s="230"/>
      <c r="B645" s="72" t="s">
        <v>104</v>
      </c>
      <c r="C645" s="73">
        <f t="shared" si="36"/>
        <v>106</v>
      </c>
      <c r="D645" s="73"/>
      <c r="E645" s="73"/>
      <c r="F645" s="142">
        <v>106</v>
      </c>
      <c r="G645" s="76"/>
      <c r="H645" s="227"/>
      <c r="I645" s="8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1" customFormat="1" ht="15.75">
      <c r="A646" s="230"/>
      <c r="B646" s="72" t="s">
        <v>112</v>
      </c>
      <c r="C646" s="73">
        <f t="shared" si="36"/>
        <v>106</v>
      </c>
      <c r="D646" s="73"/>
      <c r="E646" s="73"/>
      <c r="F646" s="142">
        <v>106</v>
      </c>
      <c r="G646" s="76"/>
      <c r="H646" s="227"/>
      <c r="I646" s="8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1" customFormat="1" ht="13.5" customHeight="1">
      <c r="A647" s="231"/>
      <c r="B647" s="72" t="s">
        <v>132</v>
      </c>
      <c r="C647" s="73">
        <f t="shared" si="36"/>
        <v>106</v>
      </c>
      <c r="D647" s="73"/>
      <c r="E647" s="73"/>
      <c r="F647" s="142">
        <v>106</v>
      </c>
      <c r="G647" s="76"/>
      <c r="H647" s="228"/>
      <c r="I647" s="8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21" s="1" customFormat="1" ht="15.75">
      <c r="A648" s="232" t="s">
        <v>89</v>
      </c>
      <c r="B648" s="72">
        <v>2017</v>
      </c>
      <c r="C648" s="73">
        <f t="shared" si="36"/>
        <v>413.72671</v>
      </c>
      <c r="D648" s="73"/>
      <c r="E648" s="73"/>
      <c r="F648" s="129">
        <v>413.72671</v>
      </c>
      <c r="G648" s="76"/>
      <c r="H648" s="224" t="s">
        <v>11</v>
      </c>
      <c r="I648" s="97"/>
      <c r="J648" s="3"/>
      <c r="K648" s="3"/>
      <c r="L648" s="3"/>
      <c r="M648" s="3"/>
      <c r="N648" s="3"/>
      <c r="O648" s="3"/>
      <c r="P648" s="3"/>
      <c r="Q648" s="3"/>
      <c r="R648" s="3"/>
      <c r="S648" s="3"/>
      <c r="U648" s="7"/>
    </row>
    <row r="649" spans="1:20" s="1" customFormat="1" ht="15.75">
      <c r="A649" s="233"/>
      <c r="B649" s="77">
        <v>2018</v>
      </c>
      <c r="C649" s="73">
        <f t="shared" si="36"/>
        <v>426.26567</v>
      </c>
      <c r="D649" s="73"/>
      <c r="E649" s="73"/>
      <c r="F649" s="140">
        <v>426.26567</v>
      </c>
      <c r="G649" s="76"/>
      <c r="H649" s="225"/>
      <c r="I649" s="143"/>
      <c r="J649" s="3"/>
      <c r="K649" s="3"/>
      <c r="L649" s="3"/>
      <c r="M649" s="3"/>
      <c r="N649" s="3"/>
      <c r="O649" s="3"/>
      <c r="P649" s="3"/>
      <c r="Q649" s="3"/>
      <c r="R649" s="3"/>
      <c r="S649" s="46"/>
      <c r="T649" s="79"/>
    </row>
    <row r="650" spans="1:21" s="1" customFormat="1" ht="15.75">
      <c r="A650" s="233"/>
      <c r="B650" s="72">
        <v>2019</v>
      </c>
      <c r="C650" s="73">
        <f t="shared" si="36"/>
        <v>636.9766</v>
      </c>
      <c r="D650" s="73"/>
      <c r="E650" s="73"/>
      <c r="F650" s="140">
        <v>636.9766</v>
      </c>
      <c r="G650" s="76"/>
      <c r="H650" s="225"/>
      <c r="I650" s="14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10"/>
      <c r="U650" s="7"/>
    </row>
    <row r="651" spans="1:23" s="1" customFormat="1" ht="15.75">
      <c r="A651" s="234"/>
      <c r="B651" s="72" t="s">
        <v>73</v>
      </c>
      <c r="C651" s="73">
        <f t="shared" si="36"/>
        <v>577.70864</v>
      </c>
      <c r="D651" s="73"/>
      <c r="E651" s="73"/>
      <c r="F651" s="140">
        <v>577.70864</v>
      </c>
      <c r="G651" s="144"/>
      <c r="H651" s="226"/>
      <c r="I651" s="14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10"/>
      <c r="U651" s="7"/>
      <c r="V651" s="7"/>
      <c r="W651" s="7"/>
    </row>
    <row r="652" spans="1:20" s="1" customFormat="1" ht="15.75">
      <c r="A652" s="234"/>
      <c r="B652" s="72" t="s">
        <v>77</v>
      </c>
      <c r="C652" s="73">
        <f t="shared" si="36"/>
        <v>652.45366</v>
      </c>
      <c r="D652" s="73"/>
      <c r="E652" s="73"/>
      <c r="F652" s="140">
        <v>652.45366</v>
      </c>
      <c r="G652" s="76"/>
      <c r="H652" s="226"/>
      <c r="I652" s="143"/>
      <c r="J652" s="3"/>
      <c r="K652" s="3"/>
      <c r="L652" s="3"/>
      <c r="M652" s="3"/>
      <c r="N652" s="3"/>
      <c r="O652" s="3"/>
      <c r="P652" s="3"/>
      <c r="Q652" s="3"/>
      <c r="R652" s="46"/>
      <c r="S652" s="46"/>
      <c r="T652" s="79"/>
    </row>
    <row r="653" spans="1:21" s="1" customFormat="1" ht="15.75">
      <c r="A653" s="230"/>
      <c r="B653" s="72" t="s">
        <v>104</v>
      </c>
      <c r="C653" s="73">
        <f t="shared" si="36"/>
        <v>479.231</v>
      </c>
      <c r="D653" s="73"/>
      <c r="E653" s="73"/>
      <c r="F653" s="140">
        <v>479.231</v>
      </c>
      <c r="G653" s="76"/>
      <c r="H653" s="227"/>
      <c r="I653" s="14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10"/>
      <c r="U653" s="7"/>
    </row>
    <row r="654" spans="1:20" s="1" customFormat="1" ht="15.75">
      <c r="A654" s="230"/>
      <c r="B654" s="72" t="s">
        <v>112</v>
      </c>
      <c r="C654" s="73">
        <f t="shared" si="36"/>
        <v>480.7</v>
      </c>
      <c r="D654" s="73"/>
      <c r="E654" s="73"/>
      <c r="F654" s="140">
        <v>480.7</v>
      </c>
      <c r="G654" s="76"/>
      <c r="H654" s="227"/>
      <c r="I654" s="143"/>
      <c r="J654" s="3"/>
      <c r="K654" s="3"/>
      <c r="L654" s="3"/>
      <c r="M654" s="3"/>
      <c r="N654" s="3"/>
      <c r="O654" s="3"/>
      <c r="P654" s="3"/>
      <c r="Q654" s="3"/>
      <c r="R654" s="3">
        <v>-1.469</v>
      </c>
      <c r="S654" s="3"/>
      <c r="T654" s="10">
        <f>F654+R654</f>
        <v>479.231</v>
      </c>
    </row>
    <row r="655" spans="1:20" s="1" customFormat="1" ht="15.75">
      <c r="A655" s="231"/>
      <c r="B655" s="72" t="s">
        <v>132</v>
      </c>
      <c r="C655" s="73">
        <f t="shared" si="36"/>
        <v>480.7</v>
      </c>
      <c r="D655" s="73"/>
      <c r="E655" s="73"/>
      <c r="F655" s="140">
        <v>480.7</v>
      </c>
      <c r="G655" s="76"/>
      <c r="H655" s="228"/>
      <c r="I655" s="14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10"/>
    </row>
    <row r="656" spans="1:20" s="1" customFormat="1" ht="15.75">
      <c r="A656" s="229" t="s">
        <v>91</v>
      </c>
      <c r="B656" s="72">
        <v>2017</v>
      </c>
      <c r="C656" s="73">
        <f t="shared" si="36"/>
        <v>0</v>
      </c>
      <c r="D656" s="73"/>
      <c r="E656" s="73"/>
      <c r="F656" s="140">
        <v>0</v>
      </c>
      <c r="G656" s="76"/>
      <c r="H656" s="224" t="s">
        <v>11</v>
      </c>
      <c r="I656" s="14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10"/>
    </row>
    <row r="657" spans="1:20" s="1" customFormat="1" ht="15.75">
      <c r="A657" s="252"/>
      <c r="B657" s="77">
        <v>2018</v>
      </c>
      <c r="C657" s="73">
        <f t="shared" si="36"/>
        <v>0</v>
      </c>
      <c r="D657" s="73"/>
      <c r="E657" s="73"/>
      <c r="F657" s="140">
        <v>0</v>
      </c>
      <c r="G657" s="76"/>
      <c r="H657" s="225"/>
      <c r="I657" s="14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10"/>
    </row>
    <row r="658" spans="1:20" s="1" customFormat="1" ht="15.75">
      <c r="A658" s="252"/>
      <c r="B658" s="72">
        <v>2019</v>
      </c>
      <c r="C658" s="73">
        <f t="shared" si="36"/>
        <v>16</v>
      </c>
      <c r="D658" s="73"/>
      <c r="E658" s="73"/>
      <c r="F658" s="140">
        <v>16</v>
      </c>
      <c r="G658" s="76"/>
      <c r="H658" s="225"/>
      <c r="I658" s="14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10"/>
    </row>
    <row r="659" spans="1:22" s="1" customFormat="1" ht="15.75">
      <c r="A659" s="252"/>
      <c r="B659" s="72" t="s">
        <v>73</v>
      </c>
      <c r="C659" s="73">
        <f t="shared" si="36"/>
        <v>16</v>
      </c>
      <c r="D659" s="73"/>
      <c r="E659" s="73"/>
      <c r="F659" s="140">
        <v>16</v>
      </c>
      <c r="G659" s="76"/>
      <c r="H659" s="226"/>
      <c r="I659" s="14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10"/>
      <c r="V659" s="7"/>
    </row>
    <row r="660" spans="1:23" s="1" customFormat="1" ht="15.75">
      <c r="A660" s="252"/>
      <c r="B660" s="72" t="s">
        <v>77</v>
      </c>
      <c r="C660" s="73">
        <f t="shared" si="36"/>
        <v>16</v>
      </c>
      <c r="D660" s="73"/>
      <c r="E660" s="73"/>
      <c r="F660" s="140">
        <v>16</v>
      </c>
      <c r="G660" s="76"/>
      <c r="H660" s="226"/>
      <c r="I660" s="14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10"/>
      <c r="W660" s="7"/>
    </row>
    <row r="661" spans="1:21" s="1" customFormat="1" ht="15.75">
      <c r="A661" s="252"/>
      <c r="B661" s="72" t="s">
        <v>104</v>
      </c>
      <c r="C661" s="73">
        <f t="shared" si="36"/>
        <v>16</v>
      </c>
      <c r="D661" s="73"/>
      <c r="E661" s="73"/>
      <c r="F661" s="140">
        <v>16</v>
      </c>
      <c r="G661" s="76"/>
      <c r="H661" s="227"/>
      <c r="I661" s="14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10"/>
      <c r="U661" s="7"/>
    </row>
    <row r="662" spans="1:20" s="1" customFormat="1" ht="15.75">
      <c r="A662" s="230"/>
      <c r="B662" s="72" t="s">
        <v>112</v>
      </c>
      <c r="C662" s="73">
        <f t="shared" si="36"/>
        <v>16</v>
      </c>
      <c r="D662" s="73"/>
      <c r="E662" s="73"/>
      <c r="F662" s="140">
        <v>16</v>
      </c>
      <c r="G662" s="76"/>
      <c r="H662" s="227"/>
      <c r="I662" s="14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10"/>
    </row>
    <row r="663" spans="1:20" s="1" customFormat="1" ht="15.75">
      <c r="A663" s="231"/>
      <c r="B663" s="72" t="s">
        <v>132</v>
      </c>
      <c r="C663" s="73">
        <f t="shared" si="36"/>
        <v>16</v>
      </c>
      <c r="D663" s="73"/>
      <c r="E663" s="73"/>
      <c r="F663" s="140">
        <v>16</v>
      </c>
      <c r="G663" s="76"/>
      <c r="H663" s="228"/>
      <c r="I663" s="14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10"/>
    </row>
    <row r="664" spans="1:24" s="1" customFormat="1" ht="16.5" customHeight="1">
      <c r="A664" s="232" t="s">
        <v>92</v>
      </c>
      <c r="B664" s="72">
        <v>2017</v>
      </c>
      <c r="C664" s="73">
        <f t="shared" si="36"/>
        <v>313.73888</v>
      </c>
      <c r="D664" s="73"/>
      <c r="E664" s="73"/>
      <c r="F664" s="129">
        <v>313.73888</v>
      </c>
      <c r="G664" s="76"/>
      <c r="H664" s="224" t="s">
        <v>11</v>
      </c>
      <c r="I664" s="97"/>
      <c r="J664" s="3"/>
      <c r="K664" s="3"/>
      <c r="L664" s="3"/>
      <c r="M664" s="3"/>
      <c r="N664" s="3"/>
      <c r="O664" s="3"/>
      <c r="P664" s="3"/>
      <c r="Q664" s="3"/>
      <c r="R664" s="3"/>
      <c r="S664" s="3"/>
      <c r="U664" s="7"/>
      <c r="W664" s="42"/>
      <c r="X664" s="43"/>
    </row>
    <row r="665" spans="1:23" s="1" customFormat="1" ht="17.25" customHeight="1">
      <c r="A665" s="233"/>
      <c r="B665" s="77">
        <v>2018</v>
      </c>
      <c r="C665" s="73">
        <f t="shared" si="36"/>
        <v>285.32484</v>
      </c>
      <c r="D665" s="73"/>
      <c r="E665" s="73"/>
      <c r="F665" s="142">
        <v>285.32484</v>
      </c>
      <c r="G665" s="76"/>
      <c r="H665" s="225"/>
      <c r="I665" s="83"/>
      <c r="J665" s="3"/>
      <c r="K665" s="3"/>
      <c r="L665" s="3"/>
      <c r="M665" s="3"/>
      <c r="N665" s="3"/>
      <c r="O665" s="3"/>
      <c r="P665" s="3"/>
      <c r="Q665" s="3"/>
      <c r="R665" s="3"/>
      <c r="S665" s="3"/>
      <c r="U665" s="7"/>
      <c r="W665" s="7"/>
    </row>
    <row r="666" spans="1:24" s="1" customFormat="1" ht="17.25" customHeight="1">
      <c r="A666" s="233"/>
      <c r="B666" s="72">
        <v>2019</v>
      </c>
      <c r="C666" s="73">
        <f aca="true" t="shared" si="37" ref="C666:C746">G666+F666+E666+D666</f>
        <v>300.83101</v>
      </c>
      <c r="D666" s="73"/>
      <c r="E666" s="73"/>
      <c r="F666" s="141">
        <v>300.83101</v>
      </c>
      <c r="G666" s="76"/>
      <c r="H666" s="225"/>
      <c r="I666" s="83"/>
      <c r="J666" s="3"/>
      <c r="K666" s="3"/>
      <c r="L666" s="3"/>
      <c r="M666" s="3"/>
      <c r="N666" s="3"/>
      <c r="O666" s="3"/>
      <c r="P666" s="3"/>
      <c r="Q666" s="3"/>
      <c r="R666" s="3"/>
      <c r="S666" s="3"/>
      <c r="U666" s="7"/>
      <c r="X666" s="7"/>
    </row>
    <row r="667" spans="1:23" s="1" customFormat="1" ht="15" customHeight="1">
      <c r="A667" s="234"/>
      <c r="B667" s="72" t="s">
        <v>73</v>
      </c>
      <c r="C667" s="73">
        <f t="shared" si="37"/>
        <v>363.67678</v>
      </c>
      <c r="D667" s="73"/>
      <c r="E667" s="73"/>
      <c r="F667" s="142">
        <v>363.67678</v>
      </c>
      <c r="G667" s="76"/>
      <c r="H667" s="226"/>
      <c r="I667" s="83"/>
      <c r="J667" s="3"/>
      <c r="K667" s="3"/>
      <c r="L667" s="3"/>
      <c r="M667" s="3"/>
      <c r="N667" s="3"/>
      <c r="O667" s="3"/>
      <c r="P667" s="3"/>
      <c r="Q667" s="3"/>
      <c r="R667" s="3"/>
      <c r="S667" s="3"/>
      <c r="W667" s="7"/>
    </row>
    <row r="668" spans="1:23" s="1" customFormat="1" ht="15.75" customHeight="1">
      <c r="A668" s="234"/>
      <c r="B668" s="72" t="s">
        <v>77</v>
      </c>
      <c r="C668" s="73">
        <f t="shared" si="37"/>
        <v>299.60134</v>
      </c>
      <c r="D668" s="73"/>
      <c r="E668" s="73"/>
      <c r="F668" s="142">
        <v>299.60134</v>
      </c>
      <c r="G668" s="76"/>
      <c r="H668" s="226"/>
      <c r="I668" s="83"/>
      <c r="J668" s="3"/>
      <c r="K668" s="3"/>
      <c r="L668" s="3"/>
      <c r="M668" s="3"/>
      <c r="N668" s="3"/>
      <c r="O668" s="3"/>
      <c r="P668" s="3"/>
      <c r="Q668" s="3"/>
      <c r="R668" s="3"/>
      <c r="S668" s="3"/>
      <c r="W668" s="7"/>
    </row>
    <row r="669" spans="1:19" s="1" customFormat="1" ht="15" customHeight="1">
      <c r="A669" s="230"/>
      <c r="B669" s="72" t="s">
        <v>104</v>
      </c>
      <c r="C669" s="73">
        <f t="shared" si="37"/>
        <v>355</v>
      </c>
      <c r="D669" s="73"/>
      <c r="E669" s="73"/>
      <c r="F669" s="142">
        <v>355</v>
      </c>
      <c r="G669" s="76"/>
      <c r="H669" s="227"/>
      <c r="I669" s="8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s="1" customFormat="1" ht="13.5" customHeight="1">
      <c r="A670" s="230"/>
      <c r="B670" s="72" t="s">
        <v>112</v>
      </c>
      <c r="C670" s="73">
        <f t="shared" si="37"/>
        <v>355</v>
      </c>
      <c r="D670" s="73"/>
      <c r="E670" s="73"/>
      <c r="F670" s="142">
        <v>355</v>
      </c>
      <c r="G670" s="76"/>
      <c r="H670" s="227"/>
      <c r="I670" s="8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s="1" customFormat="1" ht="15.75" customHeight="1">
      <c r="A671" s="231"/>
      <c r="B671" s="72" t="s">
        <v>132</v>
      </c>
      <c r="C671" s="73">
        <f t="shared" si="37"/>
        <v>355</v>
      </c>
      <c r="D671" s="73"/>
      <c r="E671" s="73"/>
      <c r="F671" s="142">
        <v>355</v>
      </c>
      <c r="G671" s="76"/>
      <c r="H671" s="228"/>
      <c r="I671" s="8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21" s="1" customFormat="1" ht="15.75" customHeight="1">
      <c r="A672" s="232" t="s">
        <v>93</v>
      </c>
      <c r="B672" s="72">
        <v>2017</v>
      </c>
      <c r="C672" s="73">
        <f t="shared" si="37"/>
        <v>243.88374</v>
      </c>
      <c r="D672" s="73"/>
      <c r="E672" s="73"/>
      <c r="F672" s="129">
        <v>243.88374</v>
      </c>
      <c r="G672" s="76"/>
      <c r="H672" s="224" t="s">
        <v>11</v>
      </c>
      <c r="I672" s="97"/>
      <c r="J672" s="3"/>
      <c r="K672" s="3"/>
      <c r="L672" s="3"/>
      <c r="M672" s="3"/>
      <c r="N672" s="3"/>
      <c r="O672" s="3"/>
      <c r="P672" s="3"/>
      <c r="Q672" s="3"/>
      <c r="R672" s="3"/>
      <c r="S672" s="3"/>
      <c r="U672" s="7"/>
    </row>
    <row r="673" spans="1:22" s="1" customFormat="1" ht="15" customHeight="1">
      <c r="A673" s="233"/>
      <c r="B673" s="77">
        <v>2018</v>
      </c>
      <c r="C673" s="73">
        <f t="shared" si="37"/>
        <v>314.10301</v>
      </c>
      <c r="D673" s="73"/>
      <c r="E673" s="73"/>
      <c r="F673" s="141">
        <v>314.10301</v>
      </c>
      <c r="G673" s="76"/>
      <c r="H673" s="225"/>
      <c r="I673" s="139"/>
      <c r="J673" s="3"/>
      <c r="K673" s="3"/>
      <c r="L673" s="3"/>
      <c r="M673" s="3"/>
      <c r="N673" s="3"/>
      <c r="O673" s="3"/>
      <c r="P673" s="3"/>
      <c r="Q673" s="3"/>
      <c r="R673" s="3"/>
      <c r="S673" s="3"/>
      <c r="U673" s="7"/>
      <c r="V673" s="7"/>
    </row>
    <row r="674" spans="1:21" s="1" customFormat="1" ht="16.5" customHeight="1">
      <c r="A674" s="233"/>
      <c r="B674" s="72">
        <v>2019</v>
      </c>
      <c r="C674" s="73">
        <f t="shared" si="37"/>
        <v>352.68026</v>
      </c>
      <c r="D674" s="73"/>
      <c r="E674" s="73"/>
      <c r="F674" s="141">
        <v>352.68026</v>
      </c>
      <c r="G674" s="76"/>
      <c r="H674" s="225"/>
      <c r="I674" s="139"/>
      <c r="J674" s="3"/>
      <c r="K674" s="3"/>
      <c r="L674" s="3"/>
      <c r="M674" s="3"/>
      <c r="N674" s="3"/>
      <c r="O674" s="3"/>
      <c r="P674" s="3"/>
      <c r="Q674" s="3"/>
      <c r="R674" s="3"/>
      <c r="S674" s="3"/>
      <c r="U674" s="7"/>
    </row>
    <row r="675" spans="1:19" s="1" customFormat="1" ht="15.75" customHeight="1">
      <c r="A675" s="234"/>
      <c r="B675" s="72" t="s">
        <v>73</v>
      </c>
      <c r="C675" s="73">
        <f t="shared" si="37"/>
        <v>207.20322</v>
      </c>
      <c r="D675" s="73"/>
      <c r="E675" s="73"/>
      <c r="F675" s="141">
        <v>207.20322</v>
      </c>
      <c r="G675" s="76"/>
      <c r="H675" s="226"/>
      <c r="I675" s="139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21" s="1" customFormat="1" ht="16.5" customHeight="1">
      <c r="A676" s="234"/>
      <c r="B676" s="72" t="s">
        <v>77</v>
      </c>
      <c r="C676" s="73">
        <f t="shared" si="37"/>
        <v>445.79284</v>
      </c>
      <c r="D676" s="73"/>
      <c r="E676" s="73"/>
      <c r="F676" s="141">
        <v>445.79284</v>
      </c>
      <c r="G676" s="76"/>
      <c r="H676" s="226"/>
      <c r="I676" s="139"/>
      <c r="J676" s="3"/>
      <c r="K676" s="3"/>
      <c r="L676" s="3"/>
      <c r="M676" s="3"/>
      <c r="N676" s="3"/>
      <c r="O676" s="3"/>
      <c r="P676" s="3"/>
      <c r="Q676" s="3"/>
      <c r="R676" s="3"/>
      <c r="S676" s="46"/>
      <c r="T676" s="7"/>
      <c r="U676" s="7"/>
    </row>
    <row r="677" spans="1:19" s="1" customFormat="1" ht="15.75" customHeight="1">
      <c r="A677" s="230"/>
      <c r="B677" s="72" t="s">
        <v>104</v>
      </c>
      <c r="C677" s="73">
        <f t="shared" si="37"/>
        <v>0</v>
      </c>
      <c r="D677" s="73"/>
      <c r="E677" s="73"/>
      <c r="F677" s="141">
        <v>0</v>
      </c>
      <c r="G677" s="76"/>
      <c r="H677" s="227"/>
      <c r="I677" s="139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1" customFormat="1" ht="14.25" customHeight="1">
      <c r="A678" s="230"/>
      <c r="B678" s="72" t="s">
        <v>112</v>
      </c>
      <c r="C678" s="73">
        <f t="shared" si="37"/>
        <v>0</v>
      </c>
      <c r="D678" s="73"/>
      <c r="E678" s="73"/>
      <c r="F678" s="141">
        <v>0</v>
      </c>
      <c r="G678" s="76"/>
      <c r="H678" s="227"/>
      <c r="I678" s="139"/>
      <c r="J678" s="3"/>
      <c r="K678" s="3"/>
      <c r="L678" s="3"/>
      <c r="M678" s="3"/>
      <c r="N678" s="3"/>
      <c r="O678" s="3"/>
      <c r="P678" s="3"/>
      <c r="Q678" s="3"/>
      <c r="R678" s="46"/>
      <c r="S678" s="3"/>
    </row>
    <row r="679" spans="1:19" s="1" customFormat="1" ht="14.25" customHeight="1">
      <c r="A679" s="231"/>
      <c r="B679" s="72" t="s">
        <v>132</v>
      </c>
      <c r="C679" s="73">
        <f t="shared" si="37"/>
        <v>0</v>
      </c>
      <c r="D679" s="73"/>
      <c r="E679" s="73"/>
      <c r="F679" s="141">
        <v>0</v>
      </c>
      <c r="G679" s="76"/>
      <c r="H679" s="228"/>
      <c r="I679" s="139"/>
      <c r="J679" s="3"/>
      <c r="K679" s="3"/>
      <c r="L679" s="3"/>
      <c r="M679" s="3"/>
      <c r="N679" s="3"/>
      <c r="O679" s="3"/>
      <c r="P679" s="3"/>
      <c r="Q679" s="3"/>
      <c r="R679" s="46"/>
      <c r="S679" s="3"/>
    </row>
    <row r="680" spans="1:19" s="1" customFormat="1" ht="18" customHeight="1">
      <c r="A680" s="145" t="s">
        <v>94</v>
      </c>
      <c r="B680" s="274"/>
      <c r="C680" s="275"/>
      <c r="D680" s="275"/>
      <c r="E680" s="275"/>
      <c r="F680" s="275"/>
      <c r="G680" s="275"/>
      <c r="H680" s="276"/>
      <c r="I680" s="8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22" s="1" customFormat="1" ht="17.25" customHeight="1">
      <c r="A681" s="232" t="s">
        <v>95</v>
      </c>
      <c r="B681" s="72">
        <v>2017</v>
      </c>
      <c r="C681" s="73">
        <f t="shared" si="37"/>
        <v>779.377</v>
      </c>
      <c r="D681" s="73"/>
      <c r="E681" s="146"/>
      <c r="F681" s="82">
        <v>779.377</v>
      </c>
      <c r="G681" s="76"/>
      <c r="H681" s="224" t="s">
        <v>11</v>
      </c>
      <c r="I681" s="97"/>
      <c r="J681" s="3"/>
      <c r="K681" s="3"/>
      <c r="L681" s="3"/>
      <c r="M681" s="3"/>
      <c r="N681" s="3"/>
      <c r="O681" s="3"/>
      <c r="P681" s="3"/>
      <c r="Q681" s="3"/>
      <c r="R681" s="3"/>
      <c r="S681" s="3"/>
      <c r="V681" s="7"/>
    </row>
    <row r="682" spans="1:22" s="1" customFormat="1" ht="15.75" customHeight="1">
      <c r="A682" s="233"/>
      <c r="B682" s="77">
        <v>2018</v>
      </c>
      <c r="C682" s="73">
        <f t="shared" si="37"/>
        <v>1079.124</v>
      </c>
      <c r="D682" s="146"/>
      <c r="E682" s="146"/>
      <c r="F682" s="73">
        <v>1079.124</v>
      </c>
      <c r="G682" s="76"/>
      <c r="H682" s="225"/>
      <c r="I682" s="83"/>
      <c r="J682" s="3"/>
      <c r="K682" s="3"/>
      <c r="L682" s="3"/>
      <c r="M682" s="3"/>
      <c r="N682" s="3"/>
      <c r="O682" s="3"/>
      <c r="P682" s="3"/>
      <c r="Q682" s="3"/>
      <c r="R682" s="3"/>
      <c r="S682" s="3"/>
      <c r="U682" s="7"/>
      <c r="V682" s="7"/>
    </row>
    <row r="683" spans="1:22" s="1" customFormat="1" ht="14.25" customHeight="1">
      <c r="A683" s="233"/>
      <c r="B683" s="72">
        <v>2019</v>
      </c>
      <c r="C683" s="73">
        <f t="shared" si="37"/>
        <v>580.831</v>
      </c>
      <c r="D683" s="146"/>
      <c r="E683" s="146"/>
      <c r="F683" s="73">
        <v>580.831</v>
      </c>
      <c r="G683" s="76"/>
      <c r="H683" s="225"/>
      <c r="I683" s="8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13"/>
      <c r="U683" s="7"/>
      <c r="V683" s="7"/>
    </row>
    <row r="684" spans="1:19" s="1" customFormat="1" ht="15" customHeight="1">
      <c r="A684" s="234"/>
      <c r="B684" s="72" t="s">
        <v>73</v>
      </c>
      <c r="C684" s="73">
        <f t="shared" si="37"/>
        <v>862.432</v>
      </c>
      <c r="D684" s="146"/>
      <c r="E684" s="146"/>
      <c r="F684" s="73">
        <v>862.432</v>
      </c>
      <c r="G684" s="76"/>
      <c r="H684" s="226"/>
      <c r="I684" s="8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1" customFormat="1" ht="15.75" customHeight="1">
      <c r="A685" s="234"/>
      <c r="B685" s="72" t="s">
        <v>77</v>
      </c>
      <c r="C685" s="73">
        <f t="shared" si="37"/>
        <v>767.464</v>
      </c>
      <c r="D685" s="146"/>
      <c r="E685" s="146"/>
      <c r="F685" s="73">
        <v>767.464</v>
      </c>
      <c r="G685" s="76"/>
      <c r="H685" s="226"/>
      <c r="I685" s="8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1" customFormat="1" ht="16.5" customHeight="1">
      <c r="A686" s="230"/>
      <c r="B686" s="72" t="s">
        <v>104</v>
      </c>
      <c r="C686" s="73">
        <f t="shared" si="37"/>
        <v>884.001</v>
      </c>
      <c r="D686" s="146"/>
      <c r="E686" s="146"/>
      <c r="F686" s="73">
        <v>884.001</v>
      </c>
      <c r="G686" s="76"/>
      <c r="H686" s="227"/>
      <c r="I686" s="8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20" s="1" customFormat="1" ht="16.5" customHeight="1">
      <c r="A687" s="230"/>
      <c r="B687" s="72" t="s">
        <v>112</v>
      </c>
      <c r="C687" s="73">
        <f t="shared" si="37"/>
        <v>884.001</v>
      </c>
      <c r="D687" s="146"/>
      <c r="E687" s="146"/>
      <c r="F687" s="73">
        <v>884.001</v>
      </c>
      <c r="G687" s="76"/>
      <c r="H687" s="227"/>
      <c r="I687" s="83"/>
      <c r="J687" s="3"/>
      <c r="K687" s="3"/>
      <c r="L687" s="3"/>
      <c r="M687" s="3"/>
      <c r="N687" s="3"/>
      <c r="O687" s="3"/>
      <c r="P687" s="3"/>
      <c r="Q687" s="3"/>
      <c r="R687" s="3"/>
      <c r="S687" s="71"/>
      <c r="T687" s="7"/>
    </row>
    <row r="688" spans="1:20" s="1" customFormat="1" ht="16.5" customHeight="1">
      <c r="A688" s="231"/>
      <c r="B688" s="72" t="s">
        <v>132</v>
      </c>
      <c r="C688" s="73">
        <f t="shared" si="37"/>
        <v>884.001</v>
      </c>
      <c r="D688" s="146"/>
      <c r="E688" s="146"/>
      <c r="F688" s="73">
        <v>884.001</v>
      </c>
      <c r="G688" s="76"/>
      <c r="H688" s="228"/>
      <c r="I688" s="83"/>
      <c r="J688" s="3"/>
      <c r="K688" s="3"/>
      <c r="L688" s="3"/>
      <c r="M688" s="3"/>
      <c r="N688" s="3"/>
      <c r="O688" s="3"/>
      <c r="P688" s="3"/>
      <c r="Q688" s="3"/>
      <c r="R688" s="3"/>
      <c r="S688" s="71"/>
      <c r="T688" s="7"/>
    </row>
    <row r="689" spans="1:22" s="1" customFormat="1" ht="15" customHeight="1">
      <c r="A689" s="232" t="s">
        <v>96</v>
      </c>
      <c r="B689" s="72">
        <v>2017</v>
      </c>
      <c r="C689" s="73">
        <f t="shared" si="37"/>
        <v>84.072</v>
      </c>
      <c r="D689" s="146"/>
      <c r="E689" s="146"/>
      <c r="F689" s="73">
        <v>84.072</v>
      </c>
      <c r="G689" s="76"/>
      <c r="H689" s="224" t="s">
        <v>11</v>
      </c>
      <c r="I689" s="97"/>
      <c r="J689" s="3"/>
      <c r="K689" s="3"/>
      <c r="L689" s="3"/>
      <c r="M689" s="3"/>
      <c r="N689" s="3"/>
      <c r="O689" s="3"/>
      <c r="P689" s="3"/>
      <c r="Q689" s="3"/>
      <c r="R689" s="3"/>
      <c r="S689" s="3"/>
      <c r="U689" s="7"/>
      <c r="V689" s="7"/>
    </row>
    <row r="690" spans="1:19" s="1" customFormat="1" ht="16.5" customHeight="1">
      <c r="A690" s="233"/>
      <c r="B690" s="77">
        <v>2018</v>
      </c>
      <c r="C690" s="73">
        <f t="shared" si="37"/>
        <v>79.13</v>
      </c>
      <c r="D690" s="146"/>
      <c r="E690" s="146"/>
      <c r="F690" s="73">
        <v>79.13</v>
      </c>
      <c r="G690" s="76"/>
      <c r="H690" s="225"/>
      <c r="I690" s="8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21" s="1" customFormat="1" ht="18" customHeight="1">
      <c r="A691" s="233"/>
      <c r="B691" s="72">
        <v>2019</v>
      </c>
      <c r="C691" s="73">
        <f t="shared" si="37"/>
        <v>79.116</v>
      </c>
      <c r="D691" s="146"/>
      <c r="E691" s="146"/>
      <c r="F691" s="73">
        <v>79.116</v>
      </c>
      <c r="G691" s="76"/>
      <c r="H691" s="225"/>
      <c r="I691" s="83"/>
      <c r="J691" s="3"/>
      <c r="K691" s="3"/>
      <c r="L691" s="3"/>
      <c r="M691" s="3"/>
      <c r="N691" s="3"/>
      <c r="O691" s="3"/>
      <c r="P691" s="3"/>
      <c r="Q691" s="3"/>
      <c r="R691" s="3"/>
      <c r="S691" s="3"/>
      <c r="U691" s="7"/>
    </row>
    <row r="692" spans="1:19" s="1" customFormat="1" ht="15.75" customHeight="1">
      <c r="A692" s="234"/>
      <c r="B692" s="72" t="s">
        <v>73</v>
      </c>
      <c r="C692" s="73">
        <f t="shared" si="37"/>
        <v>79.13</v>
      </c>
      <c r="D692" s="146"/>
      <c r="E692" s="146"/>
      <c r="F692" s="73">
        <v>79.13</v>
      </c>
      <c r="G692" s="76"/>
      <c r="H692" s="226"/>
      <c r="I692" s="8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s="1" customFormat="1" ht="15.75" customHeight="1">
      <c r="A693" s="234"/>
      <c r="B693" s="72" t="s">
        <v>77</v>
      </c>
      <c r="C693" s="73">
        <f t="shared" si="37"/>
        <v>79.13</v>
      </c>
      <c r="D693" s="146"/>
      <c r="E693" s="146"/>
      <c r="F693" s="73">
        <v>79.13</v>
      </c>
      <c r="G693" s="76"/>
      <c r="H693" s="226"/>
      <c r="I693" s="8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s="1" customFormat="1" ht="15" customHeight="1">
      <c r="A694" s="230"/>
      <c r="B694" s="72" t="s">
        <v>104</v>
      </c>
      <c r="C694" s="73">
        <f t="shared" si="37"/>
        <v>79.13</v>
      </c>
      <c r="D694" s="146"/>
      <c r="E694" s="146"/>
      <c r="F694" s="73">
        <v>79.13</v>
      </c>
      <c r="G694" s="76"/>
      <c r="H694" s="227"/>
      <c r="I694" s="8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s="1" customFormat="1" ht="16.5" customHeight="1">
      <c r="A695" s="230"/>
      <c r="B695" s="72" t="s">
        <v>112</v>
      </c>
      <c r="C695" s="73">
        <f t="shared" si="37"/>
        <v>79.13</v>
      </c>
      <c r="D695" s="146"/>
      <c r="E695" s="146"/>
      <c r="F695" s="73">
        <v>79.13</v>
      </c>
      <c r="G695" s="76"/>
      <c r="H695" s="227"/>
      <c r="I695" s="8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s="1" customFormat="1" ht="15" customHeight="1">
      <c r="A696" s="231"/>
      <c r="B696" s="72" t="s">
        <v>132</v>
      </c>
      <c r="C696" s="73">
        <f t="shared" si="37"/>
        <v>79.13</v>
      </c>
      <c r="D696" s="146"/>
      <c r="E696" s="146"/>
      <c r="F696" s="73">
        <v>79.13</v>
      </c>
      <c r="G696" s="76"/>
      <c r="H696" s="228"/>
      <c r="I696" s="8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22" s="1" customFormat="1" ht="15" customHeight="1">
      <c r="A697" s="232" t="s">
        <v>97</v>
      </c>
      <c r="B697" s="72">
        <v>2017</v>
      </c>
      <c r="C697" s="73">
        <f t="shared" si="37"/>
        <v>0.625</v>
      </c>
      <c r="D697" s="146"/>
      <c r="E697" s="146"/>
      <c r="F697" s="73">
        <v>0.625</v>
      </c>
      <c r="G697" s="76"/>
      <c r="H697" s="224" t="s">
        <v>11</v>
      </c>
      <c r="I697" s="97"/>
      <c r="J697" s="3"/>
      <c r="K697" s="3"/>
      <c r="L697" s="3"/>
      <c r="M697" s="3"/>
      <c r="N697" s="3"/>
      <c r="O697" s="3"/>
      <c r="P697" s="3"/>
      <c r="Q697" s="3"/>
      <c r="R697" s="3"/>
      <c r="S697" s="3"/>
      <c r="U697" s="7"/>
      <c r="V697" s="7"/>
    </row>
    <row r="698" spans="1:19" s="1" customFormat="1" ht="15.75" customHeight="1">
      <c r="A698" s="233"/>
      <c r="B698" s="77">
        <v>2018</v>
      </c>
      <c r="C698" s="73">
        <f t="shared" si="37"/>
        <v>0</v>
      </c>
      <c r="D698" s="146"/>
      <c r="E698" s="146"/>
      <c r="F698" s="73">
        <v>0</v>
      </c>
      <c r="G698" s="76"/>
      <c r="H698" s="225"/>
      <c r="I698" s="8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s="1" customFormat="1" ht="16.5" customHeight="1">
      <c r="A699" s="233"/>
      <c r="B699" s="72">
        <v>2019</v>
      </c>
      <c r="C699" s="73">
        <f t="shared" si="37"/>
        <v>0</v>
      </c>
      <c r="D699" s="146"/>
      <c r="E699" s="146"/>
      <c r="F699" s="73">
        <v>0</v>
      </c>
      <c r="G699" s="76"/>
      <c r="H699" s="225"/>
      <c r="I699" s="8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s="1" customFormat="1" ht="15.75" customHeight="1">
      <c r="A700" s="234"/>
      <c r="B700" s="72" t="s">
        <v>73</v>
      </c>
      <c r="C700" s="73">
        <f t="shared" si="37"/>
        <v>0</v>
      </c>
      <c r="D700" s="146"/>
      <c r="E700" s="146"/>
      <c r="F700" s="73">
        <v>0</v>
      </c>
      <c r="G700" s="76"/>
      <c r="H700" s="226"/>
      <c r="I700" s="8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1" customFormat="1" ht="15.75" customHeight="1">
      <c r="A701" s="234"/>
      <c r="B701" s="72" t="s">
        <v>77</v>
      </c>
      <c r="C701" s="73">
        <f t="shared" si="37"/>
        <v>0</v>
      </c>
      <c r="D701" s="146"/>
      <c r="E701" s="146"/>
      <c r="F701" s="73">
        <v>0</v>
      </c>
      <c r="G701" s="76"/>
      <c r="H701" s="226"/>
      <c r="I701" s="8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1" customFormat="1" ht="15.75" customHeight="1">
      <c r="A702" s="230"/>
      <c r="B702" s="72" t="s">
        <v>104</v>
      </c>
      <c r="C702" s="73">
        <f t="shared" si="37"/>
        <v>0</v>
      </c>
      <c r="D702" s="146"/>
      <c r="E702" s="146"/>
      <c r="F702" s="73">
        <v>0</v>
      </c>
      <c r="G702" s="76"/>
      <c r="H702" s="227"/>
      <c r="I702" s="8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s="1" customFormat="1" ht="15.75" customHeight="1">
      <c r="A703" s="230"/>
      <c r="B703" s="72" t="s">
        <v>112</v>
      </c>
      <c r="C703" s="73">
        <f t="shared" si="37"/>
        <v>0</v>
      </c>
      <c r="D703" s="146"/>
      <c r="E703" s="146"/>
      <c r="F703" s="73">
        <v>0</v>
      </c>
      <c r="G703" s="76"/>
      <c r="H703" s="227"/>
      <c r="I703" s="8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1" customFormat="1" ht="15.75" customHeight="1">
      <c r="A704" s="231"/>
      <c r="B704" s="72" t="s">
        <v>132</v>
      </c>
      <c r="C704" s="73">
        <f t="shared" si="37"/>
        <v>0</v>
      </c>
      <c r="D704" s="146"/>
      <c r="E704" s="146"/>
      <c r="F704" s="73">
        <v>0</v>
      </c>
      <c r="G704" s="76"/>
      <c r="H704" s="228"/>
      <c r="I704" s="8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1" customFormat="1" ht="16.5" customHeight="1">
      <c r="A705" s="232" t="s">
        <v>98</v>
      </c>
      <c r="B705" s="72">
        <v>2017</v>
      </c>
      <c r="C705" s="73">
        <f t="shared" si="37"/>
        <v>16.171</v>
      </c>
      <c r="D705" s="146"/>
      <c r="E705" s="146"/>
      <c r="F705" s="73">
        <v>16.171</v>
      </c>
      <c r="G705" s="76"/>
      <c r="H705" s="224" t="s">
        <v>11</v>
      </c>
      <c r="I705" s="8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s="1" customFormat="1" ht="17.25" customHeight="1">
      <c r="A706" s="233"/>
      <c r="B706" s="77">
        <v>2018</v>
      </c>
      <c r="C706" s="73">
        <f t="shared" si="37"/>
        <v>0</v>
      </c>
      <c r="D706" s="146"/>
      <c r="E706" s="146"/>
      <c r="F706" s="73">
        <v>0</v>
      </c>
      <c r="G706" s="76"/>
      <c r="H706" s="225"/>
      <c r="I706" s="8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21" s="1" customFormat="1" ht="16.5" customHeight="1">
      <c r="A707" s="233"/>
      <c r="B707" s="72">
        <v>2019</v>
      </c>
      <c r="C707" s="73">
        <f t="shared" si="37"/>
        <v>0</v>
      </c>
      <c r="D707" s="146"/>
      <c r="E707" s="146"/>
      <c r="F707" s="73">
        <v>0</v>
      </c>
      <c r="G707" s="76"/>
      <c r="H707" s="225"/>
      <c r="I707" s="83"/>
      <c r="J707" s="3"/>
      <c r="K707" s="3"/>
      <c r="L707" s="3"/>
      <c r="M707" s="3"/>
      <c r="N707" s="3"/>
      <c r="O707" s="3"/>
      <c r="P707" s="3"/>
      <c r="Q707" s="3"/>
      <c r="R707" s="3"/>
      <c r="S707" s="3"/>
      <c r="U707" s="11"/>
    </row>
    <row r="708" spans="1:21" s="1" customFormat="1" ht="15" customHeight="1">
      <c r="A708" s="234"/>
      <c r="B708" s="72" t="s">
        <v>73</v>
      </c>
      <c r="C708" s="73">
        <f t="shared" si="37"/>
        <v>0</v>
      </c>
      <c r="D708" s="146"/>
      <c r="E708" s="146"/>
      <c r="F708" s="73">
        <v>0</v>
      </c>
      <c r="G708" s="76"/>
      <c r="H708" s="226"/>
      <c r="I708" s="83"/>
      <c r="J708" s="3"/>
      <c r="K708" s="3"/>
      <c r="L708" s="3"/>
      <c r="M708" s="3"/>
      <c r="N708" s="3"/>
      <c r="O708" s="3"/>
      <c r="P708" s="3"/>
      <c r="Q708" s="3"/>
      <c r="R708" s="3"/>
      <c r="S708" s="3"/>
      <c r="U708" s="11"/>
    </row>
    <row r="709" spans="1:21" s="1" customFormat="1" ht="15" customHeight="1">
      <c r="A709" s="234"/>
      <c r="B709" s="72" t="s">
        <v>77</v>
      </c>
      <c r="C709" s="73">
        <f t="shared" si="37"/>
        <v>0</v>
      </c>
      <c r="D709" s="146"/>
      <c r="E709" s="146"/>
      <c r="F709" s="73">
        <v>0</v>
      </c>
      <c r="G709" s="76"/>
      <c r="H709" s="226"/>
      <c r="I709" s="83"/>
      <c r="J709" s="3"/>
      <c r="K709" s="3"/>
      <c r="L709" s="3"/>
      <c r="M709" s="3"/>
      <c r="N709" s="3"/>
      <c r="O709" s="3"/>
      <c r="P709" s="3"/>
      <c r="Q709" s="3"/>
      <c r="R709" s="3"/>
      <c r="S709" s="3"/>
      <c r="U709" s="11"/>
    </row>
    <row r="710" spans="1:21" s="1" customFormat="1" ht="15" customHeight="1">
      <c r="A710" s="230"/>
      <c r="B710" s="72" t="s">
        <v>104</v>
      </c>
      <c r="C710" s="73">
        <f t="shared" si="37"/>
        <v>0</v>
      </c>
      <c r="D710" s="146"/>
      <c r="E710" s="146"/>
      <c r="F710" s="73">
        <v>0</v>
      </c>
      <c r="G710" s="76"/>
      <c r="H710" s="227"/>
      <c r="I710" s="83"/>
      <c r="J710" s="3"/>
      <c r="K710" s="3"/>
      <c r="L710" s="3"/>
      <c r="M710" s="3"/>
      <c r="N710" s="3"/>
      <c r="O710" s="3"/>
      <c r="P710" s="3"/>
      <c r="Q710" s="3"/>
      <c r="R710" s="3"/>
      <c r="S710" s="3"/>
      <c r="U710" s="11"/>
    </row>
    <row r="711" spans="1:21" s="1" customFormat="1" ht="15" customHeight="1">
      <c r="A711" s="230"/>
      <c r="B711" s="72" t="s">
        <v>112</v>
      </c>
      <c r="C711" s="73">
        <f t="shared" si="37"/>
        <v>0</v>
      </c>
      <c r="D711" s="146"/>
      <c r="E711" s="146"/>
      <c r="F711" s="73">
        <v>0</v>
      </c>
      <c r="G711" s="76"/>
      <c r="H711" s="227"/>
      <c r="I711" s="83"/>
      <c r="J711" s="3"/>
      <c r="K711" s="3"/>
      <c r="L711" s="3"/>
      <c r="M711" s="3"/>
      <c r="N711" s="3"/>
      <c r="O711" s="3"/>
      <c r="P711" s="3"/>
      <c r="Q711" s="3"/>
      <c r="R711" s="3"/>
      <c r="S711" s="3"/>
      <c r="U711" s="11"/>
    </row>
    <row r="712" spans="1:21" s="1" customFormat="1" ht="15" customHeight="1">
      <c r="A712" s="231"/>
      <c r="B712" s="72" t="s">
        <v>132</v>
      </c>
      <c r="C712" s="73">
        <f t="shared" si="37"/>
        <v>0</v>
      </c>
      <c r="D712" s="146"/>
      <c r="E712" s="146"/>
      <c r="F712" s="73">
        <v>0</v>
      </c>
      <c r="G712" s="76"/>
      <c r="H712" s="228"/>
      <c r="I712" s="83"/>
      <c r="J712" s="3"/>
      <c r="K712" s="3"/>
      <c r="L712" s="3"/>
      <c r="M712" s="3"/>
      <c r="N712" s="3"/>
      <c r="O712" s="3"/>
      <c r="P712" s="3"/>
      <c r="Q712" s="3"/>
      <c r="R712" s="3"/>
      <c r="S712" s="3"/>
      <c r="U712" s="11"/>
    </row>
    <row r="713" spans="1:21" s="1" customFormat="1" ht="15" customHeight="1">
      <c r="A713" s="325" t="s">
        <v>130</v>
      </c>
      <c r="B713" s="72">
        <v>2017</v>
      </c>
      <c r="C713" s="73">
        <f t="shared" si="37"/>
        <v>2</v>
      </c>
      <c r="D713" s="146"/>
      <c r="E713" s="146"/>
      <c r="F713" s="73">
        <v>2</v>
      </c>
      <c r="G713" s="76"/>
      <c r="H713" s="224" t="s">
        <v>11</v>
      </c>
      <c r="I713" s="83"/>
      <c r="J713" s="3"/>
      <c r="K713" s="3"/>
      <c r="L713" s="3"/>
      <c r="M713" s="3"/>
      <c r="N713" s="3"/>
      <c r="O713" s="3"/>
      <c r="P713" s="3"/>
      <c r="Q713" s="3"/>
      <c r="R713" s="3"/>
      <c r="S713" s="3"/>
      <c r="U713" s="11"/>
    </row>
    <row r="714" spans="1:21" s="1" customFormat="1" ht="15" customHeight="1">
      <c r="A714" s="326"/>
      <c r="B714" s="77">
        <v>2018</v>
      </c>
      <c r="C714" s="73">
        <f t="shared" si="37"/>
        <v>47.978</v>
      </c>
      <c r="D714" s="146"/>
      <c r="E714" s="146"/>
      <c r="F714" s="73">
        <v>47.978</v>
      </c>
      <c r="G714" s="76"/>
      <c r="H714" s="225"/>
      <c r="I714" s="83"/>
      <c r="J714" s="3"/>
      <c r="K714" s="3"/>
      <c r="L714" s="3"/>
      <c r="M714" s="3"/>
      <c r="N714" s="3"/>
      <c r="O714" s="3"/>
      <c r="P714" s="3"/>
      <c r="Q714" s="3"/>
      <c r="R714" s="3"/>
      <c r="S714" s="3"/>
      <c r="U714" s="11"/>
    </row>
    <row r="715" spans="1:22" s="1" customFormat="1" ht="15" customHeight="1">
      <c r="A715" s="326"/>
      <c r="B715" s="72">
        <v>2019</v>
      </c>
      <c r="C715" s="73">
        <f t="shared" si="37"/>
        <v>25.389</v>
      </c>
      <c r="D715" s="146"/>
      <c r="E715" s="146"/>
      <c r="F715" s="73">
        <v>25.389</v>
      </c>
      <c r="G715" s="76"/>
      <c r="H715" s="225"/>
      <c r="I715" s="83"/>
      <c r="J715" s="3"/>
      <c r="K715" s="3"/>
      <c r="L715" s="3"/>
      <c r="M715" s="3"/>
      <c r="N715" s="3"/>
      <c r="O715" s="3"/>
      <c r="P715" s="3"/>
      <c r="Q715" s="3"/>
      <c r="R715" s="3"/>
      <c r="S715" s="3"/>
      <c r="U715" s="11"/>
      <c r="V715" s="7"/>
    </row>
    <row r="716" spans="1:22" s="1" customFormat="1" ht="15" customHeight="1">
      <c r="A716" s="326"/>
      <c r="B716" s="72" t="s">
        <v>73</v>
      </c>
      <c r="C716" s="73">
        <f t="shared" si="37"/>
        <v>6</v>
      </c>
      <c r="D716" s="146"/>
      <c r="E716" s="146"/>
      <c r="F716" s="73">
        <v>6</v>
      </c>
      <c r="G716" s="76"/>
      <c r="H716" s="226"/>
      <c r="I716" s="83"/>
      <c r="J716" s="3"/>
      <c r="K716" s="3"/>
      <c r="L716" s="3"/>
      <c r="M716" s="3"/>
      <c r="N716" s="3"/>
      <c r="O716" s="3"/>
      <c r="P716" s="3"/>
      <c r="Q716" s="3"/>
      <c r="R716" s="3"/>
      <c r="S716" s="3"/>
      <c r="U716" s="11"/>
      <c r="V716" s="11"/>
    </row>
    <row r="717" spans="1:21" s="1" customFormat="1" ht="15" customHeight="1">
      <c r="A717" s="326"/>
      <c r="B717" s="72" t="s">
        <v>77</v>
      </c>
      <c r="C717" s="73">
        <f t="shared" si="37"/>
        <v>10.076</v>
      </c>
      <c r="D717" s="146"/>
      <c r="E717" s="146"/>
      <c r="F717" s="73">
        <v>10.076</v>
      </c>
      <c r="G717" s="76"/>
      <c r="H717" s="226"/>
      <c r="I717" s="83"/>
      <c r="J717" s="3"/>
      <c r="K717" s="3"/>
      <c r="L717" s="3"/>
      <c r="M717" s="3"/>
      <c r="N717" s="3"/>
      <c r="O717" s="3"/>
      <c r="P717" s="3"/>
      <c r="Q717" s="3"/>
      <c r="R717" s="3"/>
      <c r="S717" s="3"/>
      <c r="U717" s="11"/>
    </row>
    <row r="718" spans="1:21" s="1" customFormat="1" ht="15" customHeight="1">
      <c r="A718" s="326"/>
      <c r="B718" s="72" t="s">
        <v>104</v>
      </c>
      <c r="C718" s="73">
        <f t="shared" si="37"/>
        <v>7.669</v>
      </c>
      <c r="D718" s="146"/>
      <c r="E718" s="146"/>
      <c r="F718" s="73">
        <v>7.669</v>
      </c>
      <c r="G718" s="76"/>
      <c r="H718" s="227"/>
      <c r="I718" s="83"/>
      <c r="J718" s="3"/>
      <c r="K718" s="3"/>
      <c r="L718" s="3"/>
      <c r="M718" s="3"/>
      <c r="N718" s="3"/>
      <c r="O718" s="3"/>
      <c r="P718" s="3"/>
      <c r="Q718" s="3"/>
      <c r="R718" s="3">
        <v>1.469</v>
      </c>
      <c r="S718" s="3"/>
      <c r="T718" s="7"/>
      <c r="U718" s="11"/>
    </row>
    <row r="719" spans="1:21" s="1" customFormat="1" ht="15" customHeight="1">
      <c r="A719" s="230"/>
      <c r="B719" s="72" t="s">
        <v>112</v>
      </c>
      <c r="C719" s="73">
        <f t="shared" si="37"/>
        <v>6.2</v>
      </c>
      <c r="D719" s="146"/>
      <c r="E719" s="146"/>
      <c r="F719" s="73">
        <v>6.2</v>
      </c>
      <c r="G719" s="76"/>
      <c r="H719" s="227"/>
      <c r="I719" s="83"/>
      <c r="J719" s="3"/>
      <c r="K719" s="3"/>
      <c r="L719" s="3"/>
      <c r="M719" s="3"/>
      <c r="N719" s="3"/>
      <c r="O719" s="3"/>
      <c r="P719" s="3"/>
      <c r="Q719" s="3"/>
      <c r="R719" s="3"/>
      <c r="S719" s="3"/>
      <c r="U719" s="11"/>
    </row>
    <row r="720" spans="1:21" s="1" customFormat="1" ht="15" customHeight="1">
      <c r="A720" s="231"/>
      <c r="B720" s="72" t="s">
        <v>132</v>
      </c>
      <c r="C720" s="73">
        <f t="shared" si="37"/>
        <v>6.2</v>
      </c>
      <c r="D720" s="146"/>
      <c r="E720" s="146"/>
      <c r="F720" s="73">
        <v>6.2</v>
      </c>
      <c r="G720" s="76"/>
      <c r="H720" s="228"/>
      <c r="I720" s="83"/>
      <c r="J720" s="3"/>
      <c r="K720" s="3"/>
      <c r="L720" s="3"/>
      <c r="M720" s="3"/>
      <c r="N720" s="3"/>
      <c r="O720" s="3"/>
      <c r="P720" s="3"/>
      <c r="Q720" s="3"/>
      <c r="R720" s="3"/>
      <c r="S720" s="3"/>
      <c r="U720" s="11"/>
    </row>
    <row r="721" spans="1:21" s="1" customFormat="1" ht="17.25" customHeight="1">
      <c r="A721" s="232" t="s">
        <v>100</v>
      </c>
      <c r="B721" s="72">
        <v>2017</v>
      </c>
      <c r="C721" s="73">
        <f t="shared" si="37"/>
        <v>65</v>
      </c>
      <c r="D721" s="146"/>
      <c r="E721" s="146"/>
      <c r="F721" s="73">
        <v>65</v>
      </c>
      <c r="G721" s="76"/>
      <c r="H721" s="224" t="s">
        <v>11</v>
      </c>
      <c r="I721" s="83"/>
      <c r="J721" s="3"/>
      <c r="K721" s="3"/>
      <c r="L721" s="3"/>
      <c r="M721" s="3"/>
      <c r="N721" s="3"/>
      <c r="O721" s="3"/>
      <c r="P721" s="3"/>
      <c r="Q721" s="3"/>
      <c r="R721" s="3"/>
      <c r="S721" s="3"/>
      <c r="U721" s="11"/>
    </row>
    <row r="722" spans="1:23" s="1" customFormat="1" ht="15.75" customHeight="1">
      <c r="A722" s="233"/>
      <c r="B722" s="77">
        <v>2018</v>
      </c>
      <c r="C722" s="73">
        <f t="shared" si="37"/>
        <v>53</v>
      </c>
      <c r="D722" s="146"/>
      <c r="E722" s="146"/>
      <c r="F722" s="73">
        <v>53</v>
      </c>
      <c r="G722" s="76"/>
      <c r="H722" s="225"/>
      <c r="I722" s="8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26"/>
      <c r="U722" s="11"/>
      <c r="V722" s="7"/>
      <c r="W722" s="7"/>
    </row>
    <row r="723" spans="1:21" s="1" customFormat="1" ht="15" customHeight="1">
      <c r="A723" s="233"/>
      <c r="B723" s="72">
        <v>2019</v>
      </c>
      <c r="C723" s="73">
        <f t="shared" si="37"/>
        <v>53</v>
      </c>
      <c r="D723" s="146"/>
      <c r="E723" s="146"/>
      <c r="F723" s="73">
        <v>53</v>
      </c>
      <c r="G723" s="76"/>
      <c r="H723" s="225"/>
      <c r="I723" s="83"/>
      <c r="J723" s="3"/>
      <c r="K723" s="3"/>
      <c r="L723" s="3"/>
      <c r="M723" s="3"/>
      <c r="N723" s="3"/>
      <c r="O723" s="3"/>
      <c r="P723" s="3"/>
      <c r="Q723" s="3"/>
      <c r="R723" s="3"/>
      <c r="S723" s="3"/>
      <c r="U723" s="7"/>
    </row>
    <row r="724" spans="1:20" s="1" customFormat="1" ht="15" customHeight="1">
      <c r="A724" s="234"/>
      <c r="B724" s="72" t="s">
        <v>73</v>
      </c>
      <c r="C724" s="73">
        <f t="shared" si="37"/>
        <v>53</v>
      </c>
      <c r="D724" s="146"/>
      <c r="E724" s="146"/>
      <c r="F724" s="73">
        <v>53</v>
      </c>
      <c r="G724" s="76"/>
      <c r="H724" s="226"/>
      <c r="I724" s="8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26"/>
    </row>
    <row r="725" spans="1:21" s="1" customFormat="1" ht="15" customHeight="1">
      <c r="A725" s="234"/>
      <c r="B725" s="72" t="s">
        <v>77</v>
      </c>
      <c r="C725" s="73">
        <f t="shared" si="37"/>
        <v>53</v>
      </c>
      <c r="D725" s="146"/>
      <c r="E725" s="146"/>
      <c r="F725" s="73">
        <v>53</v>
      </c>
      <c r="G725" s="76"/>
      <c r="H725" s="226"/>
      <c r="I725" s="8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26"/>
      <c r="U725" s="11"/>
    </row>
    <row r="726" spans="1:20" s="1" customFormat="1" ht="15" customHeight="1">
      <c r="A726" s="230"/>
      <c r="B726" s="72" t="s">
        <v>104</v>
      </c>
      <c r="C726" s="73">
        <f t="shared" si="37"/>
        <v>53</v>
      </c>
      <c r="D726" s="146"/>
      <c r="E726" s="146"/>
      <c r="F726" s="73">
        <v>53</v>
      </c>
      <c r="G726" s="76"/>
      <c r="H726" s="227"/>
      <c r="I726" s="8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26"/>
    </row>
    <row r="727" spans="1:20" s="1" customFormat="1" ht="15" customHeight="1">
      <c r="A727" s="230"/>
      <c r="B727" s="72" t="s">
        <v>112</v>
      </c>
      <c r="C727" s="73">
        <f t="shared" si="37"/>
        <v>53</v>
      </c>
      <c r="D727" s="146"/>
      <c r="E727" s="146"/>
      <c r="F727" s="73">
        <v>53</v>
      </c>
      <c r="G727" s="76"/>
      <c r="H727" s="227"/>
      <c r="I727" s="83"/>
      <c r="J727" s="3"/>
      <c r="K727" s="3"/>
      <c r="L727" s="3"/>
      <c r="M727" s="3"/>
      <c r="N727" s="3"/>
      <c r="O727" s="3"/>
      <c r="P727" s="3"/>
      <c r="Q727" s="3"/>
      <c r="R727" s="3"/>
      <c r="S727" s="46"/>
      <c r="T727" s="26"/>
    </row>
    <row r="728" spans="1:20" s="1" customFormat="1" ht="15" customHeight="1">
      <c r="A728" s="231"/>
      <c r="B728" s="72" t="s">
        <v>132</v>
      </c>
      <c r="C728" s="73">
        <f t="shared" si="37"/>
        <v>53</v>
      </c>
      <c r="D728" s="146"/>
      <c r="E728" s="146"/>
      <c r="F728" s="73">
        <v>53</v>
      </c>
      <c r="G728" s="76"/>
      <c r="H728" s="228"/>
      <c r="I728" s="83"/>
      <c r="J728" s="3"/>
      <c r="K728" s="3"/>
      <c r="L728" s="3"/>
      <c r="M728" s="3"/>
      <c r="N728" s="3"/>
      <c r="O728" s="3"/>
      <c r="P728" s="3"/>
      <c r="Q728" s="3"/>
      <c r="R728" s="3"/>
      <c r="S728" s="46"/>
      <c r="T728" s="26"/>
    </row>
    <row r="729" spans="1:20" s="1" customFormat="1" ht="15" customHeight="1">
      <c r="A729" s="232" t="s">
        <v>131</v>
      </c>
      <c r="B729" s="72">
        <v>2017</v>
      </c>
      <c r="C729" s="73">
        <f t="shared" si="37"/>
        <v>0</v>
      </c>
      <c r="D729" s="146"/>
      <c r="E729" s="146"/>
      <c r="F729" s="73">
        <v>0</v>
      </c>
      <c r="G729" s="76"/>
      <c r="H729" s="224" t="s">
        <v>11</v>
      </c>
      <c r="I729" s="83"/>
      <c r="J729" s="3"/>
      <c r="K729" s="3"/>
      <c r="L729" s="3"/>
      <c r="M729" s="3"/>
      <c r="N729" s="3"/>
      <c r="O729" s="3"/>
      <c r="P729" s="3"/>
      <c r="Q729" s="3"/>
      <c r="R729" s="3"/>
      <c r="S729" s="46"/>
      <c r="T729" s="26"/>
    </row>
    <row r="730" spans="1:20" s="1" customFormat="1" ht="15" customHeight="1">
      <c r="A730" s="233"/>
      <c r="B730" s="77">
        <v>2018</v>
      </c>
      <c r="C730" s="73">
        <f t="shared" si="37"/>
        <v>0</v>
      </c>
      <c r="D730" s="146"/>
      <c r="E730" s="146"/>
      <c r="F730" s="73">
        <v>0</v>
      </c>
      <c r="G730" s="76"/>
      <c r="H730" s="225"/>
      <c r="I730" s="83"/>
      <c r="J730" s="3"/>
      <c r="K730" s="3"/>
      <c r="L730" s="3"/>
      <c r="M730" s="3"/>
      <c r="N730" s="3"/>
      <c r="O730" s="3"/>
      <c r="P730" s="3"/>
      <c r="Q730" s="3"/>
      <c r="R730" s="3"/>
      <c r="S730" s="46"/>
      <c r="T730" s="26"/>
    </row>
    <row r="731" spans="1:20" s="1" customFormat="1" ht="15" customHeight="1">
      <c r="A731" s="233"/>
      <c r="B731" s="72">
        <v>2019</v>
      </c>
      <c r="C731" s="73">
        <f t="shared" si="37"/>
        <v>0</v>
      </c>
      <c r="D731" s="146"/>
      <c r="E731" s="146"/>
      <c r="F731" s="73">
        <v>0</v>
      </c>
      <c r="G731" s="76"/>
      <c r="H731" s="225"/>
      <c r="I731" s="83"/>
      <c r="J731" s="3"/>
      <c r="K731" s="3"/>
      <c r="L731" s="3"/>
      <c r="M731" s="3"/>
      <c r="N731" s="3"/>
      <c r="O731" s="3"/>
      <c r="P731" s="3"/>
      <c r="Q731" s="3"/>
      <c r="R731" s="3"/>
      <c r="S731" s="46"/>
      <c r="T731" s="26"/>
    </row>
    <row r="732" spans="1:20" s="1" customFormat="1" ht="15" customHeight="1">
      <c r="A732" s="234"/>
      <c r="B732" s="72" t="s">
        <v>73</v>
      </c>
      <c r="C732" s="73">
        <f t="shared" si="37"/>
        <v>0</v>
      </c>
      <c r="D732" s="146"/>
      <c r="E732" s="146"/>
      <c r="F732" s="73">
        <v>0</v>
      </c>
      <c r="G732" s="76"/>
      <c r="H732" s="226"/>
      <c r="I732" s="83"/>
      <c r="J732" s="3"/>
      <c r="K732" s="3"/>
      <c r="L732" s="3"/>
      <c r="M732" s="3"/>
      <c r="N732" s="3"/>
      <c r="O732" s="3"/>
      <c r="P732" s="3"/>
      <c r="Q732" s="3"/>
      <c r="R732" s="3"/>
      <c r="S732" s="46"/>
      <c r="T732" s="26"/>
    </row>
    <row r="733" spans="1:20" s="1" customFormat="1" ht="15" customHeight="1">
      <c r="A733" s="234"/>
      <c r="B733" s="72" t="s">
        <v>77</v>
      </c>
      <c r="C733" s="73">
        <f t="shared" si="37"/>
        <v>15.84445</v>
      </c>
      <c r="D733" s="146"/>
      <c r="E733" s="146"/>
      <c r="F733" s="73">
        <v>15.84445</v>
      </c>
      <c r="G733" s="76"/>
      <c r="H733" s="226"/>
      <c r="I733" s="83"/>
      <c r="J733" s="3"/>
      <c r="K733" s="3"/>
      <c r="L733" s="3"/>
      <c r="M733" s="3"/>
      <c r="N733" s="3"/>
      <c r="O733" s="3"/>
      <c r="P733" s="3"/>
      <c r="Q733" s="3"/>
      <c r="R733" s="3"/>
      <c r="S733" s="46"/>
      <c r="T733" s="26"/>
    </row>
    <row r="734" spans="1:20" s="1" customFormat="1" ht="15" customHeight="1">
      <c r="A734" s="230"/>
      <c r="B734" s="72" t="s">
        <v>104</v>
      </c>
      <c r="C734" s="73">
        <f t="shared" si="37"/>
        <v>0</v>
      </c>
      <c r="D734" s="146"/>
      <c r="E734" s="146"/>
      <c r="F734" s="73">
        <v>0</v>
      </c>
      <c r="G734" s="76"/>
      <c r="H734" s="227"/>
      <c r="I734" s="83"/>
      <c r="J734" s="3"/>
      <c r="K734" s="3"/>
      <c r="L734" s="3"/>
      <c r="M734" s="3"/>
      <c r="N734" s="3"/>
      <c r="O734" s="3"/>
      <c r="P734" s="3"/>
      <c r="Q734" s="3"/>
      <c r="R734" s="3"/>
      <c r="S734" s="46"/>
      <c r="T734" s="26"/>
    </row>
    <row r="735" spans="1:20" s="1" customFormat="1" ht="15" customHeight="1">
      <c r="A735" s="230"/>
      <c r="B735" s="72" t="s">
        <v>112</v>
      </c>
      <c r="C735" s="73">
        <f t="shared" si="37"/>
        <v>0</v>
      </c>
      <c r="D735" s="146"/>
      <c r="E735" s="146"/>
      <c r="F735" s="73">
        <v>0</v>
      </c>
      <c r="G735" s="76"/>
      <c r="H735" s="227"/>
      <c r="I735" s="83"/>
      <c r="J735" s="3"/>
      <c r="K735" s="3"/>
      <c r="L735" s="3"/>
      <c r="M735" s="3"/>
      <c r="N735" s="3"/>
      <c r="O735" s="3"/>
      <c r="P735" s="3"/>
      <c r="Q735" s="3"/>
      <c r="R735" s="3"/>
      <c r="S735" s="46"/>
      <c r="T735" s="26"/>
    </row>
    <row r="736" spans="1:20" s="1" customFormat="1" ht="15" customHeight="1">
      <c r="A736" s="231"/>
      <c r="B736" s="72" t="s">
        <v>132</v>
      </c>
      <c r="C736" s="73">
        <f t="shared" si="37"/>
        <v>0</v>
      </c>
      <c r="D736" s="146"/>
      <c r="E736" s="146"/>
      <c r="F736" s="73">
        <v>0</v>
      </c>
      <c r="G736" s="76"/>
      <c r="H736" s="228"/>
      <c r="I736" s="83"/>
      <c r="J736" s="3"/>
      <c r="K736" s="3"/>
      <c r="L736" s="3"/>
      <c r="M736" s="3"/>
      <c r="N736" s="3"/>
      <c r="O736" s="3"/>
      <c r="P736" s="3"/>
      <c r="Q736" s="3"/>
      <c r="R736" s="3"/>
      <c r="S736" s="46"/>
      <c r="T736" s="26"/>
    </row>
    <row r="737" spans="1:19" s="1" customFormat="1" ht="16.5" customHeight="1">
      <c r="A737" s="87" t="s">
        <v>23</v>
      </c>
      <c r="B737" s="109"/>
      <c r="C737" s="73"/>
      <c r="D737" s="146"/>
      <c r="E737" s="147"/>
      <c r="F737" s="102"/>
      <c r="G737" s="113"/>
      <c r="H737" s="109"/>
      <c r="I737" s="8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1" customFormat="1" ht="15.75" customHeight="1">
      <c r="A738" s="148"/>
      <c r="B738" s="101">
        <v>2017</v>
      </c>
      <c r="C738" s="73">
        <f t="shared" si="37"/>
        <v>19816.17383</v>
      </c>
      <c r="D738" s="147"/>
      <c r="E738" s="102"/>
      <c r="F738" s="102">
        <f aca="true" t="shared" si="38" ref="F738:F745">F592+F600+F608+F616+F624+F632+F640+F648+F656+F664+F672+F681+F689+F697+F705+F713+F721+F729</f>
        <v>19816.17383</v>
      </c>
      <c r="G738" s="113"/>
      <c r="H738" s="109"/>
      <c r="I738" s="8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22" s="1" customFormat="1" ht="17.25" customHeight="1">
      <c r="A739" s="148"/>
      <c r="B739" s="103">
        <v>2018</v>
      </c>
      <c r="C739" s="73">
        <f t="shared" si="37"/>
        <v>22657.555070000002</v>
      </c>
      <c r="D739" s="102"/>
      <c r="E739" s="147"/>
      <c r="F739" s="102">
        <f t="shared" si="38"/>
        <v>22657.555070000002</v>
      </c>
      <c r="G739" s="113"/>
      <c r="H739" s="109"/>
      <c r="I739" s="83"/>
      <c r="J739" s="3"/>
      <c r="K739" s="3"/>
      <c r="L739" s="3"/>
      <c r="M739" s="3"/>
      <c r="N739" s="3"/>
      <c r="O739" s="3"/>
      <c r="P739" s="3"/>
      <c r="Q739" s="3"/>
      <c r="R739" s="3"/>
      <c r="S739" s="46"/>
      <c r="U739" s="7"/>
      <c r="V739" s="7"/>
    </row>
    <row r="740" spans="1:20" s="1" customFormat="1" ht="16.5" customHeight="1">
      <c r="A740" s="148"/>
      <c r="B740" s="101">
        <v>2019</v>
      </c>
      <c r="C740" s="73">
        <f t="shared" si="37"/>
        <v>24016.8823</v>
      </c>
      <c r="D740" s="147"/>
      <c r="E740" s="147"/>
      <c r="F740" s="102">
        <f t="shared" si="38"/>
        <v>24016.8823</v>
      </c>
      <c r="G740" s="113"/>
      <c r="H740" s="109"/>
      <c r="I740" s="8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7"/>
    </row>
    <row r="741" spans="1:21" s="1" customFormat="1" ht="15" customHeight="1">
      <c r="A741" s="148"/>
      <c r="B741" s="101" t="s">
        <v>73</v>
      </c>
      <c r="C741" s="73">
        <f t="shared" si="37"/>
        <v>25390.394160000003</v>
      </c>
      <c r="D741" s="147"/>
      <c r="E741" s="147"/>
      <c r="F741" s="102">
        <f t="shared" si="38"/>
        <v>25390.394160000003</v>
      </c>
      <c r="G741" s="113"/>
      <c r="H741" s="109"/>
      <c r="I741" s="83"/>
      <c r="J741" s="3"/>
      <c r="K741" s="3"/>
      <c r="L741" s="3"/>
      <c r="M741" s="3"/>
      <c r="N741" s="3"/>
      <c r="O741" s="3"/>
      <c r="P741" s="3"/>
      <c r="Q741" s="3"/>
      <c r="R741" s="3"/>
      <c r="S741" s="3"/>
      <c r="U741" s="7"/>
    </row>
    <row r="742" spans="1:19" s="1" customFormat="1" ht="15" customHeight="1">
      <c r="A742" s="148"/>
      <c r="B742" s="101" t="s">
        <v>77</v>
      </c>
      <c r="C742" s="73">
        <f t="shared" si="37"/>
        <v>25694.03498</v>
      </c>
      <c r="D742" s="147"/>
      <c r="E742" s="147"/>
      <c r="F742" s="102">
        <f t="shared" si="38"/>
        <v>25694.03498</v>
      </c>
      <c r="G742" s="113"/>
      <c r="H742" s="109"/>
      <c r="I742" s="83"/>
      <c r="J742" s="3"/>
      <c r="K742" s="3"/>
      <c r="L742" s="3"/>
      <c r="M742" s="3"/>
      <c r="N742" s="3"/>
      <c r="O742" s="3"/>
      <c r="P742" s="3"/>
      <c r="Q742" s="3"/>
      <c r="R742" s="3"/>
      <c r="S742" s="46"/>
    </row>
    <row r="743" spans="1:19" s="1" customFormat="1" ht="15" customHeight="1">
      <c r="A743" s="148"/>
      <c r="B743" s="101" t="s">
        <v>104</v>
      </c>
      <c r="C743" s="73">
        <f t="shared" si="37"/>
        <v>25463.189000000002</v>
      </c>
      <c r="D743" s="147"/>
      <c r="E743" s="147"/>
      <c r="F743" s="102">
        <f t="shared" si="38"/>
        <v>25463.189000000002</v>
      </c>
      <c r="G743" s="113"/>
      <c r="H743" s="109"/>
      <c r="I743" s="83"/>
      <c r="J743" s="3"/>
      <c r="K743" s="3"/>
      <c r="L743" s="3"/>
      <c r="M743" s="3"/>
      <c r="N743" s="3"/>
      <c r="O743" s="3"/>
      <c r="P743" s="3"/>
      <c r="Q743" s="3"/>
      <c r="R743" s="3"/>
      <c r="S743" s="46"/>
    </row>
    <row r="744" spans="1:20" s="1" customFormat="1" ht="15" customHeight="1">
      <c r="A744" s="148"/>
      <c r="B744" s="101" t="s">
        <v>112</v>
      </c>
      <c r="C744" s="73">
        <f t="shared" si="37"/>
        <v>22691.114</v>
      </c>
      <c r="D744" s="147"/>
      <c r="E744" s="147"/>
      <c r="F744" s="102">
        <f t="shared" si="38"/>
        <v>22691.114</v>
      </c>
      <c r="G744" s="113"/>
      <c r="H744" s="109"/>
      <c r="I744" s="83"/>
      <c r="J744" s="3"/>
      <c r="K744" s="3"/>
      <c r="L744" s="3"/>
      <c r="M744" s="3"/>
      <c r="N744" s="3"/>
      <c r="O744" s="3"/>
      <c r="P744" s="3"/>
      <c r="Q744" s="3"/>
      <c r="R744" s="3"/>
      <c r="S744" s="46"/>
      <c r="T744" s="46"/>
    </row>
    <row r="745" spans="1:20" s="1" customFormat="1" ht="15" customHeight="1">
      <c r="A745" s="148"/>
      <c r="B745" s="101" t="s">
        <v>132</v>
      </c>
      <c r="C745" s="73">
        <f t="shared" si="37"/>
        <v>25310.767000000003</v>
      </c>
      <c r="D745" s="147"/>
      <c r="E745" s="147"/>
      <c r="F745" s="102">
        <f t="shared" si="38"/>
        <v>25310.767000000003</v>
      </c>
      <c r="G745" s="113"/>
      <c r="H745" s="109"/>
      <c r="I745" s="83"/>
      <c r="J745" s="3"/>
      <c r="K745" s="3"/>
      <c r="L745" s="3"/>
      <c r="M745" s="3"/>
      <c r="N745" s="3"/>
      <c r="O745" s="3"/>
      <c r="P745" s="3"/>
      <c r="Q745" s="3"/>
      <c r="R745" s="3"/>
      <c r="S745" s="46"/>
      <c r="T745" s="46"/>
    </row>
    <row r="746" spans="1:20" s="1" customFormat="1" ht="18.75" customHeight="1">
      <c r="A746" s="87"/>
      <c r="B746" s="101" t="s">
        <v>133</v>
      </c>
      <c r="C746" s="73">
        <f t="shared" si="37"/>
        <v>191040.11034</v>
      </c>
      <c r="D746" s="147"/>
      <c r="E746" s="102"/>
      <c r="F746" s="102">
        <f>F738+F739+F740+F741+F742+F743+F744+F745</f>
        <v>191040.11034</v>
      </c>
      <c r="G746" s="109"/>
      <c r="H746" s="109"/>
      <c r="I746" s="8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7"/>
    </row>
    <row r="747" spans="1:19" s="1" customFormat="1" ht="14.25" customHeight="1">
      <c r="A747" s="87"/>
      <c r="B747" s="109"/>
      <c r="C747" s="73"/>
      <c r="D747" s="102"/>
      <c r="E747" s="149"/>
      <c r="F747" s="149"/>
      <c r="G747" s="87"/>
      <c r="H747" s="109"/>
      <c r="I747" s="8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1" customFormat="1" ht="16.5" customHeight="1">
      <c r="A748" s="150" t="s">
        <v>52</v>
      </c>
      <c r="B748" s="76"/>
      <c r="C748" s="73"/>
      <c r="D748" s="149"/>
      <c r="E748" s="151"/>
      <c r="F748" s="151"/>
      <c r="G748" s="87"/>
      <c r="H748" s="109"/>
      <c r="I748" s="8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22" s="1" customFormat="1" ht="15.75" customHeight="1">
      <c r="A749" s="83"/>
      <c r="B749" s="152">
        <v>2017</v>
      </c>
      <c r="C749" s="73">
        <f>G749+F749+E749+D749</f>
        <v>41188.07843</v>
      </c>
      <c r="D749" s="151"/>
      <c r="E749" s="151">
        <f aca="true" t="shared" si="39" ref="E749:F756">E230+E283+E336+E381+E426+E495+E558+E579+E738</f>
        <v>0</v>
      </c>
      <c r="F749" s="151">
        <f t="shared" si="39"/>
        <v>41188.07843</v>
      </c>
      <c r="G749" s="87"/>
      <c r="H749" s="109"/>
      <c r="I749" s="96"/>
      <c r="J749" s="3"/>
      <c r="K749" s="3"/>
      <c r="L749" s="3"/>
      <c r="M749" s="3"/>
      <c r="N749" s="3"/>
      <c r="O749" s="3"/>
      <c r="P749" s="3"/>
      <c r="Q749" s="3"/>
      <c r="R749" s="3"/>
      <c r="S749" s="3"/>
      <c r="V749" s="13"/>
    </row>
    <row r="750" spans="1:22" s="1" customFormat="1" ht="15.75">
      <c r="A750" s="83"/>
      <c r="B750" s="154">
        <v>2018</v>
      </c>
      <c r="C750" s="73">
        <f aca="true" t="shared" si="40" ref="C750:C756">G750+F750+E750+D750</f>
        <v>39621.41262</v>
      </c>
      <c r="D750" s="153"/>
      <c r="E750" s="151">
        <f t="shared" si="39"/>
        <v>0</v>
      </c>
      <c r="F750" s="151">
        <f t="shared" si="39"/>
        <v>39621.41262</v>
      </c>
      <c r="G750" s="87"/>
      <c r="H750" s="109"/>
      <c r="I750" s="8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45"/>
      <c r="U750" s="45"/>
      <c r="V750" s="45"/>
    </row>
    <row r="751" spans="1:23" s="1" customFormat="1" ht="15.75">
      <c r="A751" s="155"/>
      <c r="B751" s="152">
        <v>2019</v>
      </c>
      <c r="C751" s="73">
        <f t="shared" si="40"/>
        <v>46671.75601</v>
      </c>
      <c r="D751" s="153"/>
      <c r="E751" s="151">
        <f t="shared" si="39"/>
        <v>0</v>
      </c>
      <c r="F751" s="151">
        <f t="shared" si="39"/>
        <v>46671.75601</v>
      </c>
      <c r="G751" s="156"/>
      <c r="H751" s="157"/>
      <c r="I751" s="83"/>
      <c r="J751" s="3"/>
      <c r="K751" s="3"/>
      <c r="L751" s="3"/>
      <c r="M751" s="3"/>
      <c r="N751" s="3"/>
      <c r="O751" s="3"/>
      <c r="P751" s="3"/>
      <c r="Q751" s="3"/>
      <c r="R751" s="3"/>
      <c r="S751" s="3"/>
      <c r="W751" s="7"/>
    </row>
    <row r="752" spans="1:23" s="1" customFormat="1" ht="15.75">
      <c r="A752" s="155"/>
      <c r="B752" s="152" t="s">
        <v>73</v>
      </c>
      <c r="C752" s="73">
        <f t="shared" si="40"/>
        <v>38066.491550000006</v>
      </c>
      <c r="D752" s="153"/>
      <c r="E752" s="151">
        <f t="shared" si="39"/>
        <v>0</v>
      </c>
      <c r="F752" s="151">
        <f t="shared" si="39"/>
        <v>38066.491550000006</v>
      </c>
      <c r="G752" s="156"/>
      <c r="H752" s="157"/>
      <c r="I752" s="83"/>
      <c r="J752" s="3"/>
      <c r="K752" s="3"/>
      <c r="L752" s="3"/>
      <c r="M752" s="3"/>
      <c r="N752" s="3"/>
      <c r="O752" s="3"/>
      <c r="P752" s="3"/>
      <c r="Q752" s="3"/>
      <c r="R752" s="3"/>
      <c r="S752" s="3"/>
      <c r="U752" s="7"/>
      <c r="V752" s="7"/>
      <c r="W752" s="7"/>
    </row>
    <row r="753" spans="1:23" s="1" customFormat="1" ht="15.75">
      <c r="A753" s="155"/>
      <c r="B753" s="152" t="s">
        <v>77</v>
      </c>
      <c r="C753" s="73">
        <f t="shared" si="40"/>
        <v>38725.47205</v>
      </c>
      <c r="D753" s="153"/>
      <c r="E753" s="151">
        <f t="shared" si="39"/>
        <v>0</v>
      </c>
      <c r="F753" s="151">
        <f t="shared" si="39"/>
        <v>38725.47205</v>
      </c>
      <c r="G753" s="156"/>
      <c r="H753" s="157"/>
      <c r="I753" s="83"/>
      <c r="J753" s="3"/>
      <c r="K753" s="3"/>
      <c r="L753" s="3"/>
      <c r="M753" s="3"/>
      <c r="N753" s="3"/>
      <c r="O753" s="3"/>
      <c r="P753" s="3"/>
      <c r="Q753" s="3"/>
      <c r="R753" s="3"/>
      <c r="S753" s="46"/>
      <c r="U753" s="7"/>
      <c r="V753" s="7"/>
      <c r="W753" s="7"/>
    </row>
    <row r="754" spans="1:23" s="1" customFormat="1" ht="15.75">
      <c r="A754" s="155"/>
      <c r="B754" s="152" t="s">
        <v>104</v>
      </c>
      <c r="C754" s="73">
        <f>G754+F754+E754+D754</f>
        <v>49281.9192</v>
      </c>
      <c r="D754" s="153"/>
      <c r="E754" s="151">
        <f t="shared" si="39"/>
        <v>1615.1</v>
      </c>
      <c r="F754" s="151">
        <f t="shared" si="39"/>
        <v>47666.8192</v>
      </c>
      <c r="G754" s="156"/>
      <c r="H754" s="157"/>
      <c r="I754" s="83"/>
      <c r="J754" s="3"/>
      <c r="K754" s="3"/>
      <c r="L754" s="3"/>
      <c r="M754" s="3"/>
      <c r="N754" s="3"/>
      <c r="O754" s="3"/>
      <c r="P754" s="3"/>
      <c r="Q754" s="3"/>
      <c r="R754" s="3"/>
      <c r="S754" s="46"/>
      <c r="U754" s="7"/>
      <c r="W754" s="7"/>
    </row>
    <row r="755" spans="1:23" s="1" customFormat="1" ht="15.75">
      <c r="A755" s="155"/>
      <c r="B755" s="152" t="s">
        <v>112</v>
      </c>
      <c r="C755" s="73">
        <f t="shared" si="40"/>
        <v>25815.864</v>
      </c>
      <c r="D755" s="153"/>
      <c r="E755" s="151">
        <f>E236+E289+E342+E387+E432+E501+E564+E585+E744</f>
        <v>0</v>
      </c>
      <c r="F755" s="151">
        <f>F236+F289+F342+F387+F432+F501+F564+F585+F744</f>
        <v>25815.864</v>
      </c>
      <c r="G755" s="156"/>
      <c r="H755" s="157"/>
      <c r="I755" s="83"/>
      <c r="J755" s="3"/>
      <c r="K755" s="3"/>
      <c r="L755" s="3"/>
      <c r="M755" s="3"/>
      <c r="N755" s="3"/>
      <c r="O755" s="3"/>
      <c r="P755" s="3"/>
      <c r="Q755" s="3"/>
      <c r="R755" s="3"/>
      <c r="S755" s="46"/>
      <c r="U755" s="7"/>
      <c r="W755" s="7"/>
    </row>
    <row r="756" spans="1:23" s="1" customFormat="1" ht="15.75">
      <c r="A756" s="155"/>
      <c r="B756" s="152" t="s">
        <v>132</v>
      </c>
      <c r="C756" s="73">
        <f t="shared" si="40"/>
        <v>30907.517000000003</v>
      </c>
      <c r="D756" s="153"/>
      <c r="E756" s="151">
        <f t="shared" si="39"/>
        <v>0</v>
      </c>
      <c r="F756" s="151">
        <f t="shared" si="39"/>
        <v>30907.517000000003</v>
      </c>
      <c r="G756" s="156"/>
      <c r="H756" s="157"/>
      <c r="I756" s="83"/>
      <c r="J756" s="3"/>
      <c r="K756" s="3"/>
      <c r="L756" s="3"/>
      <c r="M756" s="3"/>
      <c r="N756" s="3"/>
      <c r="O756" s="3"/>
      <c r="P756" s="3"/>
      <c r="Q756" s="3"/>
      <c r="R756" s="3"/>
      <c r="S756" s="46"/>
      <c r="U756" s="7"/>
      <c r="W756" s="7"/>
    </row>
    <row r="757" spans="1:24" s="1" customFormat="1" ht="15.75">
      <c r="A757" s="158"/>
      <c r="B757" s="159" t="s">
        <v>133</v>
      </c>
      <c r="C757" s="73">
        <f>G757+F757+E757+D757</f>
        <v>310278.51086</v>
      </c>
      <c r="D757" s="153"/>
      <c r="E757" s="151">
        <f>E749+E750+E751+E752+E753+E754+E755+E756</f>
        <v>1615.1</v>
      </c>
      <c r="F757" s="151">
        <f>F238+F291+F344+F389+F434+F503+F566+F587+F746</f>
        <v>308663.41086</v>
      </c>
      <c r="G757" s="160"/>
      <c r="H757" s="161"/>
      <c r="I757" s="83"/>
      <c r="J757" s="3"/>
      <c r="K757" s="3"/>
      <c r="L757" s="3"/>
      <c r="M757" s="3"/>
      <c r="N757" s="3"/>
      <c r="O757" s="3"/>
      <c r="P757" s="3"/>
      <c r="Q757" s="3"/>
      <c r="R757" s="46"/>
      <c r="S757" s="3"/>
      <c r="T757" s="7"/>
      <c r="U757" s="14"/>
      <c r="V757" s="11"/>
      <c r="X757" s="7"/>
    </row>
    <row r="758" spans="1:24" s="1" customFormat="1" ht="15.75">
      <c r="A758" s="162"/>
      <c r="B758" s="163"/>
      <c r="C758" s="164"/>
      <c r="D758" s="39"/>
      <c r="E758" s="39"/>
      <c r="F758" s="39"/>
      <c r="G758" s="165"/>
      <c r="H758" s="166"/>
      <c r="I758" s="167"/>
      <c r="J758" s="3"/>
      <c r="K758" s="3"/>
      <c r="L758" s="3"/>
      <c r="M758" s="3"/>
      <c r="N758" s="3"/>
      <c r="O758" s="3"/>
      <c r="P758" s="3"/>
      <c r="Q758" s="3"/>
      <c r="R758" s="46"/>
      <c r="S758" s="70"/>
      <c r="T758" s="7"/>
      <c r="U758" s="7"/>
      <c r="V758" s="11"/>
      <c r="X758" s="7"/>
    </row>
    <row r="759" spans="1:20" s="1" customFormat="1" ht="15.75">
      <c r="A759" s="168" t="s">
        <v>50</v>
      </c>
      <c r="B759" s="169"/>
      <c r="C759" s="170"/>
      <c r="D759" s="164"/>
      <c r="E759" s="170"/>
      <c r="F759" s="170"/>
      <c r="G759" s="170"/>
      <c r="H759" s="166"/>
      <c r="I759" s="171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7"/>
    </row>
    <row r="760" spans="1:24" s="1" customFormat="1" ht="15.75">
      <c r="A760" s="168"/>
      <c r="B760" s="172"/>
      <c r="C760" s="173"/>
      <c r="D760" s="165"/>
      <c r="E760" s="172"/>
      <c r="F760" s="174"/>
      <c r="G760" s="175"/>
      <c r="H760" s="173"/>
      <c r="I760" s="162"/>
      <c r="J760" s="3"/>
      <c r="K760" s="3"/>
      <c r="L760" s="3"/>
      <c r="M760" s="3"/>
      <c r="N760" s="3"/>
      <c r="O760" s="3"/>
      <c r="P760" s="3"/>
      <c r="Q760" s="3"/>
      <c r="R760" s="46"/>
      <c r="S760" s="3"/>
      <c r="T760" s="7"/>
      <c r="V760" s="11"/>
      <c r="X760" s="7"/>
    </row>
    <row r="761" spans="1:24" s="1" customFormat="1" ht="15.75">
      <c r="A761" s="168"/>
      <c r="B761" s="176"/>
      <c r="C761" s="173"/>
      <c r="D761" s="172"/>
      <c r="E761" s="172"/>
      <c r="F761" s="174"/>
      <c r="G761" s="181"/>
      <c r="H761" s="172"/>
      <c r="I761" s="178"/>
      <c r="J761" s="3"/>
      <c r="K761" s="3"/>
      <c r="L761" s="3"/>
      <c r="M761" s="3"/>
      <c r="N761" s="3"/>
      <c r="O761" s="3"/>
      <c r="P761" s="3"/>
      <c r="Q761" s="3"/>
      <c r="R761" s="46"/>
      <c r="S761" s="3"/>
      <c r="T761" s="7"/>
      <c r="V761" s="11"/>
      <c r="X761" s="11"/>
    </row>
    <row r="762" spans="1:22" s="1" customFormat="1" ht="15.75">
      <c r="A762" s="168"/>
      <c r="B762" s="178"/>
      <c r="C762" s="173"/>
      <c r="D762" s="172"/>
      <c r="E762" s="172"/>
      <c r="F762" s="174"/>
      <c r="G762" s="175"/>
      <c r="H762" s="173"/>
      <c r="I762" s="178"/>
      <c r="J762" s="3"/>
      <c r="K762" s="3"/>
      <c r="L762" s="3"/>
      <c r="M762" s="3"/>
      <c r="N762" s="3"/>
      <c r="O762" s="3"/>
      <c r="P762" s="3"/>
      <c r="Q762" s="3"/>
      <c r="R762" s="46"/>
      <c r="S762" s="3"/>
      <c r="T762" s="7"/>
      <c r="V762" s="11"/>
    </row>
    <row r="763" spans="1:24" s="1" customFormat="1" ht="15.75">
      <c r="A763" s="168"/>
      <c r="B763" s="178"/>
      <c r="C763" s="173"/>
      <c r="D763" s="172"/>
      <c r="E763" s="172"/>
      <c r="F763" s="173"/>
      <c r="G763" s="177"/>
      <c r="H763" s="172"/>
      <c r="I763" s="178"/>
      <c r="J763" s="3"/>
      <c r="K763" s="3"/>
      <c r="L763" s="3"/>
      <c r="M763" s="3"/>
      <c r="N763" s="3"/>
      <c r="O763" s="3"/>
      <c r="P763" s="3"/>
      <c r="Q763" s="3"/>
      <c r="R763" s="46"/>
      <c r="S763" s="46"/>
      <c r="V763" s="11"/>
      <c r="X763" s="11"/>
    </row>
    <row r="764" spans="1:23" s="1" customFormat="1" ht="15.75">
      <c r="A764" s="168"/>
      <c r="B764" s="178"/>
      <c r="C764" s="173"/>
      <c r="D764" s="172"/>
      <c r="E764" s="172"/>
      <c r="F764" s="173"/>
      <c r="G764" s="177"/>
      <c r="H764" s="173"/>
      <c r="I764" s="178"/>
      <c r="J764" s="3"/>
      <c r="K764" s="3"/>
      <c r="L764" s="3"/>
      <c r="M764" s="3"/>
      <c r="N764" s="3"/>
      <c r="O764" s="3"/>
      <c r="P764" s="3"/>
      <c r="Q764" s="3"/>
      <c r="R764" s="3"/>
      <c r="S764" s="46"/>
      <c r="T764" s="39"/>
      <c r="U764" s="39"/>
      <c r="V764" s="39"/>
      <c r="W764" s="15"/>
    </row>
    <row r="765" spans="1:24" s="1" customFormat="1" ht="15.75">
      <c r="A765" s="168"/>
      <c r="B765" s="178"/>
      <c r="C765" s="173"/>
      <c r="D765" s="172"/>
      <c r="E765" s="172"/>
      <c r="F765" s="174"/>
      <c r="G765" s="177"/>
      <c r="H765" s="172"/>
      <c r="I765" s="178"/>
      <c r="J765" s="3"/>
      <c r="K765" s="3"/>
      <c r="L765" s="3"/>
      <c r="M765" s="3"/>
      <c r="N765" s="3"/>
      <c r="O765" s="3"/>
      <c r="P765" s="3"/>
      <c r="Q765" s="3"/>
      <c r="R765" s="3"/>
      <c r="S765" s="46"/>
      <c r="V765" s="11"/>
      <c r="X765" s="11"/>
    </row>
    <row r="766" spans="1:22" s="1" customFormat="1" ht="15.75">
      <c r="A766" s="178"/>
      <c r="B766" s="178"/>
      <c r="C766" s="173"/>
      <c r="D766" s="172"/>
      <c r="E766" s="172"/>
      <c r="F766" s="173"/>
      <c r="G766" s="177"/>
      <c r="H766" s="172"/>
      <c r="I766" s="178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11"/>
      <c r="U766" s="7"/>
      <c r="V766" s="11"/>
    </row>
    <row r="767" spans="1:26" s="1" customFormat="1" ht="15.75">
      <c r="A767" s="168"/>
      <c r="B767" s="178"/>
      <c r="C767" s="173"/>
      <c r="D767" s="172"/>
      <c r="E767" s="172"/>
      <c r="F767" s="174"/>
      <c r="G767" s="177"/>
      <c r="H767" s="172"/>
      <c r="I767" s="178"/>
      <c r="J767" s="3"/>
      <c r="K767" s="3"/>
      <c r="L767" s="3"/>
      <c r="M767" s="3"/>
      <c r="N767" s="3"/>
      <c r="O767" s="3"/>
      <c r="P767" s="3"/>
      <c r="Q767" s="3"/>
      <c r="R767" s="3"/>
      <c r="S767" s="3"/>
      <c r="V767" s="11"/>
      <c r="Z767" s="7"/>
    </row>
    <row r="768" spans="1:27" ht="15">
      <c r="A768" s="168"/>
      <c r="B768" s="178"/>
      <c r="C768" s="168"/>
      <c r="D768" s="172"/>
      <c r="E768" s="168"/>
      <c r="F768" s="168"/>
      <c r="G768" s="168"/>
      <c r="H768" s="179"/>
      <c r="I768" s="178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1"/>
      <c r="U768" s="1"/>
      <c r="V768" s="11"/>
      <c r="W768" s="1"/>
      <c r="X768" s="1"/>
      <c r="Y768" s="1"/>
      <c r="Z768" s="1"/>
      <c r="AA768" s="1"/>
    </row>
    <row r="769" spans="1:27" ht="15">
      <c r="A769" s="180"/>
      <c r="B769" s="178"/>
      <c r="C769" s="180"/>
      <c r="D769" s="168"/>
      <c r="E769" s="180"/>
      <c r="F769" s="180"/>
      <c r="G769" s="180"/>
      <c r="H769" s="180"/>
      <c r="I769" s="178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1"/>
      <c r="U769" s="1"/>
      <c r="V769" s="11"/>
      <c r="W769" s="1"/>
      <c r="X769" s="1"/>
      <c r="Y769" s="1"/>
      <c r="Z769" s="1"/>
      <c r="AA769" s="1"/>
    </row>
    <row r="770" spans="1:27" ht="15">
      <c r="A770" s="168"/>
      <c r="B770" s="178"/>
      <c r="C770" s="173"/>
      <c r="D770" s="180"/>
      <c r="E770" s="172"/>
      <c r="F770" s="174"/>
      <c r="G770" s="177"/>
      <c r="H770" s="172"/>
      <c r="I770" s="177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1"/>
      <c r="U770" s="1"/>
      <c r="V770" s="11"/>
      <c r="W770" s="1"/>
      <c r="X770" s="1"/>
      <c r="Y770" s="1"/>
      <c r="Z770" s="1"/>
      <c r="AA770" s="1"/>
    </row>
    <row r="771" spans="1:27" ht="15">
      <c r="A771" s="178"/>
      <c r="B771" s="178"/>
      <c r="C771" s="173"/>
      <c r="D771" s="172"/>
      <c r="E771" s="172"/>
      <c r="F771" s="174"/>
      <c r="G771" s="177"/>
      <c r="H771" s="172"/>
      <c r="I771" s="168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7"/>
      <c r="U771" s="1"/>
      <c r="V771" s="11"/>
      <c r="W771" s="1"/>
      <c r="X771" s="1"/>
      <c r="Y771" s="1"/>
      <c r="Z771" s="1"/>
      <c r="AA771" s="1"/>
    </row>
    <row r="772" spans="1:27" ht="15">
      <c r="A772" s="178"/>
      <c r="B772" s="168"/>
      <c r="C772" s="173"/>
      <c r="D772" s="172"/>
      <c r="E772" s="172"/>
      <c r="F772" s="174"/>
      <c r="G772" s="177"/>
      <c r="H772" s="172"/>
      <c r="I772" s="180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7"/>
      <c r="U772" s="1"/>
      <c r="V772" s="11"/>
      <c r="W772" s="1"/>
      <c r="X772" s="1"/>
      <c r="Y772" s="1"/>
      <c r="Z772" s="1"/>
      <c r="AA772" s="1"/>
    </row>
    <row r="773" spans="1:27" ht="15">
      <c r="A773" s="180"/>
      <c r="B773" s="180"/>
      <c r="C773" s="180"/>
      <c r="D773" s="172"/>
      <c r="E773" s="180"/>
      <c r="F773" s="180"/>
      <c r="G773" s="180"/>
      <c r="H773" s="180"/>
      <c r="I773" s="178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7"/>
      <c r="U773" s="1"/>
      <c r="V773" s="11"/>
      <c r="W773" s="1"/>
      <c r="X773" s="1"/>
      <c r="Y773" s="1"/>
      <c r="Z773" s="1"/>
      <c r="AA773" s="1"/>
    </row>
    <row r="774" spans="1:27" ht="15">
      <c r="A774" s="180"/>
      <c r="B774" s="178"/>
      <c r="C774" s="180"/>
      <c r="D774" s="180"/>
      <c r="E774" s="180"/>
      <c r="F774" s="180"/>
      <c r="G774" s="180"/>
      <c r="H774" s="180"/>
      <c r="I774" s="178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1"/>
      <c r="U774" s="1"/>
      <c r="V774" s="11"/>
      <c r="W774" s="1"/>
      <c r="X774" s="1"/>
      <c r="Y774" s="1"/>
      <c r="Z774" s="1"/>
      <c r="AA774" s="1"/>
    </row>
    <row r="775" spans="1:27" ht="15">
      <c r="A775" s="178"/>
      <c r="B775" s="178"/>
      <c r="C775" s="173"/>
      <c r="D775" s="180"/>
      <c r="E775" s="172"/>
      <c r="F775" s="174"/>
      <c r="G775" s="177"/>
      <c r="H775" s="172"/>
      <c r="I775" s="178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1"/>
      <c r="U775" s="1"/>
      <c r="V775" s="11"/>
      <c r="W775" s="1"/>
      <c r="X775" s="1"/>
      <c r="Y775" s="1"/>
      <c r="Z775" s="1"/>
      <c r="AA775" s="1"/>
    </row>
    <row r="776" spans="1:27" ht="15">
      <c r="A776" s="178"/>
      <c r="B776" s="178"/>
      <c r="C776" s="173"/>
      <c r="D776" s="172"/>
      <c r="E776" s="172"/>
      <c r="F776" s="174"/>
      <c r="G776" s="177"/>
      <c r="H776" s="172"/>
      <c r="I776" s="180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1"/>
      <c r="U776" s="11"/>
      <c r="V776" s="11"/>
      <c r="W776" s="1"/>
      <c r="X776" s="1"/>
      <c r="Y776" s="1"/>
      <c r="Z776" s="1"/>
      <c r="AA776" s="1"/>
    </row>
    <row r="777" spans="1:27" ht="15">
      <c r="A777" s="178"/>
      <c r="B777" s="180"/>
      <c r="C777" s="173"/>
      <c r="D777" s="172"/>
      <c r="E777" s="172"/>
      <c r="F777" s="174"/>
      <c r="G777" s="177"/>
      <c r="H777" s="172"/>
      <c r="I777" s="180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1"/>
      <c r="U777" s="1"/>
      <c r="V777" s="11"/>
      <c r="W777" s="1"/>
      <c r="X777" s="1"/>
      <c r="Y777" s="1"/>
      <c r="Z777" s="1"/>
      <c r="AA777" s="1"/>
    </row>
    <row r="778" spans="1:27" ht="15">
      <c r="A778" s="168"/>
      <c r="B778" s="180"/>
      <c r="C778" s="168"/>
      <c r="D778" s="172"/>
      <c r="E778" s="168"/>
      <c r="F778" s="168"/>
      <c r="G778" s="168"/>
      <c r="H778" s="168"/>
      <c r="I778" s="178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1"/>
      <c r="U778" s="1"/>
      <c r="V778" s="11"/>
      <c r="W778" s="1"/>
      <c r="X778" s="1"/>
      <c r="Y778" s="1"/>
      <c r="Z778" s="1"/>
      <c r="AA778" s="1"/>
    </row>
    <row r="779" spans="1:27" ht="15.75">
      <c r="A779" s="168"/>
      <c r="B779" s="178"/>
      <c r="C779" s="168"/>
      <c r="D779" s="168"/>
      <c r="E779" s="168"/>
      <c r="F779" s="179"/>
      <c r="G779" s="168"/>
      <c r="H779" s="168"/>
      <c r="I779" s="178"/>
      <c r="J779" s="2"/>
      <c r="K779" s="2"/>
      <c r="L779" s="2"/>
      <c r="M779" s="2"/>
      <c r="N779" s="2"/>
      <c r="O779" s="2"/>
      <c r="P779" s="2"/>
      <c r="Q779" s="2"/>
      <c r="R779" s="3"/>
      <c r="S779" s="2"/>
      <c r="T779" s="1"/>
      <c r="U779" s="1"/>
      <c r="V779" s="11"/>
      <c r="W779" s="1"/>
      <c r="X779" s="1"/>
      <c r="Y779" s="1"/>
      <c r="Z779" s="1"/>
      <c r="AA779" s="1"/>
    </row>
    <row r="780" spans="1:27" ht="15">
      <c r="A780" s="178"/>
      <c r="B780" s="178"/>
      <c r="C780" s="173"/>
      <c r="D780" s="168"/>
      <c r="E780" s="172"/>
      <c r="F780" s="174"/>
      <c r="G780" s="177"/>
      <c r="H780" s="172"/>
      <c r="I780" s="178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1"/>
      <c r="U780" s="1"/>
      <c r="V780" s="11"/>
      <c r="W780" s="11"/>
      <c r="X780" s="1"/>
      <c r="Y780" s="1"/>
      <c r="Z780" s="1"/>
      <c r="AA780" s="1"/>
    </row>
    <row r="781" spans="1:27" ht="15">
      <c r="A781" s="178"/>
      <c r="B781" s="178"/>
      <c r="C781" s="173"/>
      <c r="D781" s="172"/>
      <c r="E781" s="172"/>
      <c r="F781" s="174"/>
      <c r="G781" s="181"/>
      <c r="H781" s="172"/>
      <c r="I781" s="179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1"/>
      <c r="U781" s="1"/>
      <c r="V781" s="11"/>
      <c r="W781" s="11"/>
      <c r="X781" s="1"/>
      <c r="Y781" s="1"/>
      <c r="Z781" s="1"/>
      <c r="AA781" s="1"/>
    </row>
    <row r="782" spans="1:27" ht="15">
      <c r="A782" s="178"/>
      <c r="B782" s="168"/>
      <c r="C782" s="173"/>
      <c r="D782" s="172"/>
      <c r="E782" s="173"/>
      <c r="F782" s="175"/>
      <c r="G782" s="182"/>
      <c r="H782" s="172"/>
      <c r="I782" s="168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1"/>
      <c r="U782" s="1"/>
      <c r="V782" s="11"/>
      <c r="W782" s="1"/>
      <c r="X782" s="1"/>
      <c r="Y782" s="1"/>
      <c r="Z782" s="1"/>
      <c r="AA782" s="1"/>
    </row>
    <row r="783" spans="1:27" ht="15.75">
      <c r="A783" s="183"/>
      <c r="B783" s="168"/>
      <c r="C783" s="183"/>
      <c r="D783" s="172"/>
      <c r="E783" s="183"/>
      <c r="F783" s="183"/>
      <c r="G783" s="183"/>
      <c r="H783" s="183"/>
      <c r="I783" s="178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1"/>
      <c r="U783" s="1"/>
      <c r="V783" s="11"/>
      <c r="W783" s="1"/>
      <c r="X783" s="1"/>
      <c r="Y783" s="1"/>
      <c r="Z783" s="1"/>
      <c r="AA783" s="1"/>
    </row>
    <row r="784" spans="1:27" ht="15.75">
      <c r="A784" s="183"/>
      <c r="B784" s="178"/>
      <c r="C784" s="183"/>
      <c r="D784" s="183"/>
      <c r="E784" s="183"/>
      <c r="F784" s="183"/>
      <c r="G784" s="183"/>
      <c r="H784" s="183"/>
      <c r="I784" s="178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1"/>
      <c r="U784" s="1"/>
      <c r="V784" s="11"/>
      <c r="W784" s="1"/>
      <c r="X784" s="1"/>
      <c r="Y784" s="1"/>
      <c r="Z784" s="1"/>
      <c r="AA784" s="1"/>
    </row>
    <row r="785" spans="1:27" ht="15.75">
      <c r="A785" s="183"/>
      <c r="B785" s="178"/>
      <c r="C785" s="181"/>
      <c r="D785" s="183"/>
      <c r="E785" s="177"/>
      <c r="F785" s="184"/>
      <c r="G785" s="185"/>
      <c r="H785" s="172"/>
      <c r="I785" s="186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1"/>
      <c r="U785" s="1"/>
      <c r="V785" s="11"/>
      <c r="W785" s="1"/>
      <c r="X785" s="1"/>
      <c r="Y785" s="1"/>
      <c r="Z785" s="1"/>
      <c r="AA785" s="1"/>
    </row>
    <row r="786" spans="1:27" ht="15.75">
      <c r="A786" s="183"/>
      <c r="B786" s="178"/>
      <c r="C786" s="181"/>
      <c r="D786" s="168"/>
      <c r="E786" s="177"/>
      <c r="F786" s="184"/>
      <c r="G786" s="182"/>
      <c r="H786" s="172"/>
      <c r="I786" s="178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1"/>
      <c r="U786" s="1"/>
      <c r="V786" s="11"/>
      <c r="W786" s="1"/>
      <c r="X786" s="1"/>
      <c r="Y786" s="1"/>
      <c r="Z786" s="1"/>
      <c r="AA786" s="1"/>
    </row>
    <row r="787" spans="1:27" ht="15.75">
      <c r="A787" s="183"/>
      <c r="B787" s="183"/>
      <c r="C787" s="181"/>
      <c r="D787" s="168"/>
      <c r="E787" s="177"/>
      <c r="F787" s="184"/>
      <c r="G787" s="187"/>
      <c r="H787" s="172"/>
      <c r="I787" s="178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1"/>
      <c r="U787" s="7"/>
      <c r="V787" s="11"/>
      <c r="W787" s="1"/>
      <c r="X787" s="1"/>
      <c r="Y787" s="1"/>
      <c r="Z787" s="1"/>
      <c r="AA787" s="1"/>
    </row>
    <row r="788" spans="1:27" ht="15.75">
      <c r="A788" s="188"/>
      <c r="B788" s="183"/>
      <c r="C788" s="173"/>
      <c r="D788" s="168"/>
      <c r="E788" s="172"/>
      <c r="F788" s="174"/>
      <c r="G788" s="177"/>
      <c r="H788" s="172"/>
      <c r="I788" s="178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1"/>
      <c r="U788" s="1"/>
      <c r="V788" s="11"/>
      <c r="W788" s="1"/>
      <c r="X788" s="1"/>
      <c r="Y788" s="1"/>
      <c r="Z788" s="1"/>
      <c r="AA788" s="1"/>
    </row>
    <row r="789" spans="1:27" ht="15">
      <c r="A789" s="168"/>
      <c r="B789" s="168"/>
      <c r="C789" s="168"/>
      <c r="D789" s="172"/>
      <c r="E789" s="168"/>
      <c r="F789" s="168"/>
      <c r="G789" s="168"/>
      <c r="H789" s="168"/>
      <c r="I789" s="178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1"/>
      <c r="U789" s="1"/>
      <c r="V789" s="11"/>
      <c r="W789" s="1"/>
      <c r="X789" s="1"/>
      <c r="Y789" s="1"/>
      <c r="Z789" s="1"/>
      <c r="AA789" s="1"/>
    </row>
    <row r="790" spans="1:27" ht="15">
      <c r="A790" s="168"/>
      <c r="B790" s="168"/>
      <c r="C790" s="168"/>
      <c r="D790" s="168"/>
      <c r="E790" s="168"/>
      <c r="F790" s="168"/>
      <c r="G790" s="168"/>
      <c r="H790" s="168"/>
      <c r="I790" s="178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1"/>
      <c r="U790" s="1"/>
      <c r="V790" s="11"/>
      <c r="W790" s="1"/>
      <c r="X790" s="1"/>
      <c r="Y790" s="1"/>
      <c r="Z790" s="1"/>
      <c r="AA790" s="1"/>
    </row>
    <row r="791" spans="1:27" ht="15">
      <c r="A791" s="189"/>
      <c r="B791" s="168"/>
      <c r="C791" s="173"/>
      <c r="D791" s="168"/>
      <c r="E791" s="173"/>
      <c r="F791" s="190"/>
      <c r="G791" s="177"/>
      <c r="H791" s="172"/>
      <c r="I791" s="178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1"/>
      <c r="U791" s="1"/>
      <c r="V791" s="11"/>
      <c r="W791" s="1"/>
      <c r="X791" s="1"/>
      <c r="Y791" s="1"/>
      <c r="Z791" s="1"/>
      <c r="AA791" s="1"/>
    </row>
    <row r="792" spans="1:27" ht="15">
      <c r="A792" s="191"/>
      <c r="B792" s="178"/>
      <c r="C792" s="173"/>
      <c r="D792" s="173"/>
      <c r="E792" s="173"/>
      <c r="F792" s="192"/>
      <c r="G792" s="177"/>
      <c r="H792" s="172"/>
      <c r="I792" s="168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1"/>
      <c r="U792" s="1"/>
      <c r="V792" s="11"/>
      <c r="W792" s="1"/>
      <c r="X792" s="1"/>
      <c r="Y792" s="1"/>
      <c r="Z792" s="1"/>
      <c r="AA792" s="1"/>
    </row>
    <row r="793" spans="1:27" ht="15">
      <c r="A793" s="191"/>
      <c r="B793" s="168"/>
      <c r="C793" s="173"/>
      <c r="D793" s="173"/>
      <c r="E793" s="173"/>
      <c r="F793" s="192"/>
      <c r="G793" s="177"/>
      <c r="H793" s="172"/>
      <c r="I793" s="168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1"/>
      <c r="U793" s="1"/>
      <c r="V793" s="11"/>
      <c r="W793" s="1"/>
      <c r="X793" s="1"/>
      <c r="Y793" s="1"/>
      <c r="Z793" s="1"/>
      <c r="AA793" s="1"/>
    </row>
    <row r="794" spans="1:27" ht="15">
      <c r="A794" s="193"/>
      <c r="B794" s="168"/>
      <c r="C794" s="173"/>
      <c r="D794" s="173"/>
      <c r="E794" s="173"/>
      <c r="F794" s="192"/>
      <c r="G794" s="177"/>
      <c r="H794" s="172"/>
      <c r="I794" s="194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1"/>
      <c r="U794" s="1"/>
      <c r="V794" s="11"/>
      <c r="W794" s="1"/>
      <c r="X794" s="1"/>
      <c r="Y794" s="1"/>
      <c r="Z794" s="1"/>
      <c r="AA794" s="1"/>
    </row>
    <row r="795" spans="1:27" ht="15">
      <c r="A795" s="195"/>
      <c r="B795" s="178"/>
      <c r="C795" s="173"/>
      <c r="D795" s="173"/>
      <c r="E795" s="173"/>
      <c r="F795" s="192"/>
      <c r="G795" s="177"/>
      <c r="H795" s="172"/>
      <c r="I795" s="178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1"/>
      <c r="U795" s="1"/>
      <c r="V795" s="11"/>
      <c r="W795" s="1"/>
      <c r="X795" s="1"/>
      <c r="Y795" s="1"/>
      <c r="Z795" s="1"/>
      <c r="AA795" s="1"/>
    </row>
    <row r="796" spans="1:27" ht="15">
      <c r="A796" s="196"/>
      <c r="B796" s="178"/>
      <c r="C796" s="173"/>
      <c r="D796" s="173"/>
      <c r="E796" s="173"/>
      <c r="F796" s="192"/>
      <c r="G796" s="177"/>
      <c r="H796" s="172"/>
      <c r="I796" s="178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1"/>
      <c r="U796" s="1"/>
      <c r="V796" s="11"/>
      <c r="W796" s="1"/>
      <c r="X796" s="1"/>
      <c r="Y796" s="1"/>
      <c r="Z796" s="1"/>
      <c r="AA796" s="1"/>
    </row>
    <row r="797" spans="1:27" ht="15">
      <c r="A797" s="197"/>
      <c r="B797" s="178"/>
      <c r="C797" s="173"/>
      <c r="D797" s="173"/>
      <c r="E797" s="173"/>
      <c r="F797" s="198"/>
      <c r="G797" s="177"/>
      <c r="H797" s="172"/>
      <c r="I797" s="178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1"/>
      <c r="U797" s="7"/>
      <c r="V797" s="11"/>
      <c r="W797" s="1"/>
      <c r="X797" s="7"/>
      <c r="Y797" s="1"/>
      <c r="Z797" s="1"/>
      <c r="AA797" s="7"/>
    </row>
    <row r="798" spans="1:27" ht="15">
      <c r="A798" s="197"/>
      <c r="B798" s="178"/>
      <c r="C798" s="173"/>
      <c r="D798" s="173"/>
      <c r="E798" s="173"/>
      <c r="F798" s="198"/>
      <c r="G798" s="177"/>
      <c r="H798" s="172"/>
      <c r="I798" s="178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1"/>
      <c r="U798" s="1"/>
      <c r="V798" s="11"/>
      <c r="W798" s="1"/>
      <c r="X798" s="1"/>
      <c r="Y798" s="1"/>
      <c r="Z798" s="1"/>
      <c r="AA798" s="1"/>
    </row>
    <row r="799" spans="1:27" ht="15">
      <c r="A799" s="197"/>
      <c r="B799" s="178"/>
      <c r="C799" s="173"/>
      <c r="D799" s="173"/>
      <c r="E799" s="173"/>
      <c r="F799" s="198"/>
      <c r="G799" s="177"/>
      <c r="H799" s="172"/>
      <c r="I799" s="178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1"/>
      <c r="U799" s="1"/>
      <c r="V799" s="11"/>
      <c r="W799" s="1"/>
      <c r="X799" s="1"/>
      <c r="Y799" s="1"/>
      <c r="Z799" s="1"/>
      <c r="AA799" s="1"/>
    </row>
    <row r="800" spans="1:27" ht="15">
      <c r="A800" s="197"/>
      <c r="B800" s="178"/>
      <c r="C800" s="173"/>
      <c r="D800" s="173"/>
      <c r="E800" s="173"/>
      <c r="F800" s="199"/>
      <c r="G800" s="177"/>
      <c r="H800" s="172"/>
      <c r="I800" s="178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1"/>
      <c r="U800" s="1"/>
      <c r="V800" s="11"/>
      <c r="W800" s="1"/>
      <c r="X800" s="1"/>
      <c r="Y800" s="1"/>
      <c r="Z800" s="1"/>
      <c r="AA800" s="1"/>
    </row>
    <row r="801" spans="1:27" ht="15">
      <c r="A801" s="193"/>
      <c r="B801" s="178"/>
      <c r="C801" s="173"/>
      <c r="D801" s="173"/>
      <c r="E801" s="173"/>
      <c r="F801" s="200"/>
      <c r="G801" s="177"/>
      <c r="H801" s="172"/>
      <c r="I801" s="178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1"/>
      <c r="U801" s="1"/>
      <c r="V801" s="11"/>
      <c r="W801" s="1"/>
      <c r="X801" s="1"/>
      <c r="Y801" s="1"/>
      <c r="Z801" s="1"/>
      <c r="AA801" s="1"/>
    </row>
    <row r="802" spans="1:27" ht="15">
      <c r="A802" s="201"/>
      <c r="B802" s="178"/>
      <c r="C802" s="173"/>
      <c r="D802" s="173"/>
      <c r="E802" s="173"/>
      <c r="F802" s="198"/>
      <c r="G802" s="177"/>
      <c r="H802" s="172"/>
      <c r="I802" s="178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1"/>
      <c r="U802" s="1"/>
      <c r="V802" s="11"/>
      <c r="W802" s="1"/>
      <c r="X802" s="1"/>
      <c r="Y802" s="1"/>
      <c r="Z802" s="1"/>
      <c r="AA802" s="1"/>
    </row>
    <row r="803" spans="1:27" ht="15">
      <c r="A803" s="201"/>
      <c r="B803" s="178"/>
      <c r="C803" s="173"/>
      <c r="D803" s="173"/>
      <c r="E803" s="173"/>
      <c r="F803" s="198"/>
      <c r="G803" s="177"/>
      <c r="H803" s="172"/>
      <c r="I803" s="178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1"/>
      <c r="U803" s="1"/>
      <c r="V803" s="11"/>
      <c r="W803" s="1"/>
      <c r="X803" s="1"/>
      <c r="Y803" s="1"/>
      <c r="Z803" s="1"/>
      <c r="AA803" s="1"/>
    </row>
    <row r="804" spans="1:27" ht="15">
      <c r="A804" s="201"/>
      <c r="B804" s="178"/>
      <c r="C804" s="173"/>
      <c r="D804" s="173"/>
      <c r="E804" s="173"/>
      <c r="F804" s="198"/>
      <c r="G804" s="177"/>
      <c r="H804" s="172"/>
      <c r="I804" s="178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1"/>
      <c r="U804" s="1"/>
      <c r="V804" s="11"/>
      <c r="W804" s="1"/>
      <c r="X804" s="1"/>
      <c r="Y804" s="1"/>
      <c r="Z804" s="1"/>
      <c r="AA804" s="1"/>
    </row>
    <row r="805" spans="1:27" ht="15">
      <c r="A805" s="178"/>
      <c r="B805" s="178"/>
      <c r="C805" s="173"/>
      <c r="D805" s="173"/>
      <c r="E805" s="173"/>
      <c r="F805" s="174"/>
      <c r="G805" s="177"/>
      <c r="H805" s="172"/>
      <c r="I805" s="178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1"/>
      <c r="U805" s="1"/>
      <c r="V805" s="11"/>
      <c r="W805" s="1"/>
      <c r="X805" s="1"/>
      <c r="Y805" s="1"/>
      <c r="Z805" s="1"/>
      <c r="AA805" s="1"/>
    </row>
    <row r="806" spans="1:27" ht="15">
      <c r="A806" s="178"/>
      <c r="B806" s="178"/>
      <c r="C806" s="173"/>
      <c r="D806" s="173"/>
      <c r="E806" s="173"/>
      <c r="F806" s="174"/>
      <c r="G806" s="177"/>
      <c r="H806" s="172"/>
      <c r="I806" s="178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1"/>
      <c r="U806" s="1"/>
      <c r="V806" s="11"/>
      <c r="W806" s="1"/>
      <c r="X806" s="1"/>
      <c r="Y806" s="1"/>
      <c r="Z806" s="1"/>
      <c r="AA806" s="1"/>
    </row>
    <row r="807" spans="1:27" ht="15">
      <c r="A807" s="178"/>
      <c r="B807" s="178"/>
      <c r="C807" s="173"/>
      <c r="D807" s="173"/>
      <c r="E807" s="172"/>
      <c r="F807" s="174"/>
      <c r="G807" s="177"/>
      <c r="H807" s="172"/>
      <c r="I807" s="178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1"/>
      <c r="U807" s="1"/>
      <c r="V807" s="11"/>
      <c r="W807" s="1"/>
      <c r="X807" s="1"/>
      <c r="Y807" s="1"/>
      <c r="Z807" s="1"/>
      <c r="AA807" s="1"/>
    </row>
    <row r="808" spans="1:27" ht="15">
      <c r="A808" s="168"/>
      <c r="B808" s="178"/>
      <c r="C808" s="173"/>
      <c r="D808" s="172"/>
      <c r="E808" s="172"/>
      <c r="F808" s="174"/>
      <c r="G808" s="177"/>
      <c r="H808" s="172"/>
      <c r="I808" s="178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1"/>
      <c r="U808" s="1"/>
      <c r="V808" s="11"/>
      <c r="W808" s="1"/>
      <c r="X808" s="1"/>
      <c r="Y808" s="1"/>
      <c r="Z808" s="1"/>
      <c r="AA808" s="1"/>
    </row>
    <row r="809" spans="1:27" ht="15">
      <c r="A809" s="168"/>
      <c r="B809" s="178"/>
      <c r="C809" s="173"/>
      <c r="D809" s="172"/>
      <c r="E809" s="172"/>
      <c r="F809" s="174"/>
      <c r="G809" s="177"/>
      <c r="H809" s="172"/>
      <c r="I809" s="178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1"/>
      <c r="U809" s="1"/>
      <c r="V809" s="11"/>
      <c r="W809" s="1"/>
      <c r="X809" s="1"/>
      <c r="Y809" s="1"/>
      <c r="Z809" s="1"/>
      <c r="AA809" s="1"/>
    </row>
    <row r="810" spans="1:27" ht="15">
      <c r="A810" s="177"/>
      <c r="B810" s="178"/>
      <c r="C810" s="177"/>
      <c r="D810" s="172"/>
      <c r="E810" s="177"/>
      <c r="F810" s="177"/>
      <c r="G810" s="177"/>
      <c r="H810" s="177"/>
      <c r="I810" s="178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1"/>
      <c r="U810" s="1"/>
      <c r="V810" s="11"/>
      <c r="W810" s="1"/>
      <c r="X810" s="1"/>
      <c r="Y810" s="1"/>
      <c r="Z810" s="1"/>
      <c r="AA810" s="1"/>
    </row>
    <row r="811" spans="1:27" ht="15">
      <c r="A811" s="178"/>
      <c r="B811" s="178"/>
      <c r="C811" s="202"/>
      <c r="D811" s="177"/>
      <c r="E811" s="178"/>
      <c r="F811" s="203"/>
      <c r="G811" s="178"/>
      <c r="H811" s="172"/>
      <c r="I811" s="178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1"/>
      <c r="U811" s="1"/>
      <c r="V811" s="11"/>
      <c r="W811" s="1"/>
      <c r="X811" s="1"/>
      <c r="Y811" s="1"/>
      <c r="Z811" s="1"/>
      <c r="AA811" s="1"/>
    </row>
    <row r="812" spans="1:27" ht="15">
      <c r="A812" s="178"/>
      <c r="B812" s="178"/>
      <c r="C812" s="173"/>
      <c r="D812" s="178"/>
      <c r="E812" s="172"/>
      <c r="F812" s="204"/>
      <c r="G812" s="178"/>
      <c r="H812" s="172"/>
      <c r="I812" s="178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1"/>
      <c r="U812" s="1"/>
      <c r="V812" s="11"/>
      <c r="W812" s="1"/>
      <c r="X812" s="1"/>
      <c r="Y812" s="1"/>
      <c r="Z812" s="1"/>
      <c r="AA812" s="1"/>
    </row>
    <row r="813" spans="1:27" ht="15">
      <c r="A813" s="185"/>
      <c r="B813" s="178"/>
      <c r="C813" s="205"/>
      <c r="D813" s="172"/>
      <c r="E813" s="185"/>
      <c r="F813" s="206"/>
      <c r="G813" s="185"/>
      <c r="H813" s="207"/>
      <c r="I813" s="178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1"/>
      <c r="U813" s="1"/>
      <c r="V813" s="11"/>
      <c r="W813" s="1"/>
      <c r="X813" s="1"/>
      <c r="Y813" s="1"/>
      <c r="Z813" s="1"/>
      <c r="AA813" s="1"/>
    </row>
    <row r="814" spans="1:27" ht="15">
      <c r="A814" s="178"/>
      <c r="B814" s="177"/>
      <c r="C814" s="173"/>
      <c r="D814" s="185"/>
      <c r="E814" s="172"/>
      <c r="F814" s="204"/>
      <c r="G814" s="178"/>
      <c r="H814" s="172"/>
      <c r="I814" s="194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1"/>
      <c r="U814" s="1"/>
      <c r="V814" s="11"/>
      <c r="W814" s="1"/>
      <c r="X814" s="1"/>
      <c r="Y814" s="1"/>
      <c r="Z814" s="1"/>
      <c r="AA814" s="1"/>
    </row>
    <row r="815" spans="1:27" ht="15">
      <c r="A815" s="178"/>
      <c r="B815" s="178"/>
      <c r="C815" s="173"/>
      <c r="D815" s="172"/>
      <c r="E815" s="172"/>
      <c r="F815" s="204"/>
      <c r="G815" s="178"/>
      <c r="H815" s="172"/>
      <c r="I815" s="178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1"/>
      <c r="U815" s="1"/>
      <c r="V815" s="11"/>
      <c r="W815" s="1"/>
      <c r="X815" s="1"/>
      <c r="Y815" s="1"/>
      <c r="Z815" s="1"/>
      <c r="AA815" s="1"/>
    </row>
    <row r="816" spans="1:27" ht="15">
      <c r="A816" s="178"/>
      <c r="B816" s="178"/>
      <c r="C816" s="173"/>
      <c r="D816" s="172"/>
      <c r="E816" s="172"/>
      <c r="F816" s="174"/>
      <c r="G816" s="177"/>
      <c r="H816" s="172"/>
      <c r="I816" s="18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1"/>
      <c r="U816" s="1"/>
      <c r="V816" s="11"/>
      <c r="W816" s="1"/>
      <c r="X816" s="1"/>
      <c r="Y816" s="1"/>
      <c r="Z816" s="1"/>
      <c r="AA816" s="1"/>
    </row>
    <row r="817" spans="1:27" ht="15">
      <c r="A817" s="178"/>
      <c r="B817" s="185"/>
      <c r="C817" s="173"/>
      <c r="D817" s="172"/>
      <c r="E817" s="172"/>
      <c r="F817" s="174"/>
      <c r="G817" s="177"/>
      <c r="H817" s="172"/>
      <c r="I817" s="178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1"/>
      <c r="U817" s="1"/>
      <c r="V817" s="11"/>
      <c r="W817" s="1"/>
      <c r="X817" s="1"/>
      <c r="Y817" s="1"/>
      <c r="Z817" s="1"/>
      <c r="AA817" s="1"/>
    </row>
    <row r="818" spans="1:27" ht="15">
      <c r="A818" s="178"/>
      <c r="B818" s="178"/>
      <c r="C818" s="173"/>
      <c r="D818" s="172"/>
      <c r="E818" s="172"/>
      <c r="F818" s="174"/>
      <c r="G818" s="177"/>
      <c r="H818" s="172"/>
      <c r="I818" s="178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1"/>
      <c r="U818" s="1"/>
      <c r="V818" s="11"/>
      <c r="W818" s="1"/>
      <c r="X818" s="1"/>
      <c r="Y818" s="1"/>
      <c r="Z818" s="1"/>
      <c r="AA818" s="1"/>
    </row>
    <row r="819" spans="1:27" ht="15">
      <c r="A819" s="168"/>
      <c r="B819" s="178"/>
      <c r="C819" s="168"/>
      <c r="D819" s="172"/>
      <c r="E819" s="168"/>
      <c r="F819" s="168"/>
      <c r="G819" s="168"/>
      <c r="H819" s="168"/>
      <c r="I819" s="178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1"/>
      <c r="U819" s="1"/>
      <c r="V819" s="11"/>
      <c r="W819" s="1"/>
      <c r="X819" s="1"/>
      <c r="Y819" s="1"/>
      <c r="Z819" s="1"/>
      <c r="AA819" s="1"/>
    </row>
    <row r="820" spans="1:27" ht="15">
      <c r="A820" s="180"/>
      <c r="B820" s="178"/>
      <c r="C820" s="180"/>
      <c r="D820" s="168"/>
      <c r="E820" s="180"/>
      <c r="F820" s="180"/>
      <c r="G820" s="180"/>
      <c r="H820" s="180"/>
      <c r="I820" s="178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1"/>
      <c r="U820" s="1"/>
      <c r="V820" s="11"/>
      <c r="W820" s="1"/>
      <c r="X820" s="1"/>
      <c r="Y820" s="1"/>
      <c r="Z820" s="1"/>
      <c r="AA820" s="1"/>
    </row>
    <row r="821" spans="1:27" ht="15">
      <c r="A821" s="178"/>
      <c r="B821" s="178"/>
      <c r="C821" s="173"/>
      <c r="D821" s="180"/>
      <c r="E821" s="172"/>
      <c r="F821" s="174"/>
      <c r="G821" s="177"/>
      <c r="H821" s="172"/>
      <c r="I821" s="178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1"/>
      <c r="U821" s="1"/>
      <c r="V821" s="11"/>
      <c r="W821" s="1"/>
      <c r="X821" s="1"/>
      <c r="Y821" s="1"/>
      <c r="Z821" s="1"/>
      <c r="AA821" s="1"/>
    </row>
    <row r="822" spans="1:27" ht="15">
      <c r="A822" s="178"/>
      <c r="B822" s="178"/>
      <c r="C822" s="173"/>
      <c r="D822" s="172"/>
      <c r="E822" s="172"/>
      <c r="F822" s="174"/>
      <c r="G822" s="177"/>
      <c r="H822" s="172"/>
      <c r="I822" s="168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1"/>
      <c r="U822" s="1"/>
      <c r="V822" s="11"/>
      <c r="W822" s="1"/>
      <c r="X822" s="1"/>
      <c r="Y822" s="1"/>
      <c r="Z822" s="1"/>
      <c r="AA822" s="1"/>
    </row>
    <row r="823" spans="1:27" ht="15">
      <c r="A823" s="178"/>
      <c r="B823" s="168"/>
      <c r="C823" s="173"/>
      <c r="D823" s="172"/>
      <c r="E823" s="172"/>
      <c r="F823" s="174"/>
      <c r="G823" s="177"/>
      <c r="H823" s="172"/>
      <c r="I823" s="180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1"/>
      <c r="U823" s="1"/>
      <c r="V823" s="11"/>
      <c r="W823" s="1"/>
      <c r="X823" s="1"/>
      <c r="Y823" s="1"/>
      <c r="Z823" s="1"/>
      <c r="AA823" s="1"/>
    </row>
    <row r="824" spans="1:27" ht="15">
      <c r="A824" s="178"/>
      <c r="B824" s="180"/>
      <c r="C824" s="173"/>
      <c r="D824" s="172"/>
      <c r="E824" s="172"/>
      <c r="F824" s="174"/>
      <c r="G824" s="177"/>
      <c r="H824" s="172"/>
      <c r="I824" s="178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1"/>
      <c r="U824" s="1"/>
      <c r="V824" s="11"/>
      <c r="W824" s="1"/>
      <c r="X824" s="1"/>
      <c r="Y824" s="1"/>
      <c r="Z824" s="1"/>
      <c r="AA824" s="1"/>
    </row>
    <row r="825" spans="1:27" ht="15">
      <c r="A825" s="178"/>
      <c r="B825" s="178"/>
      <c r="C825" s="173"/>
      <c r="D825" s="172"/>
      <c r="E825" s="172"/>
      <c r="F825" s="174"/>
      <c r="G825" s="177"/>
      <c r="H825" s="172"/>
      <c r="I825" s="178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1"/>
      <c r="U825" s="1"/>
      <c r="V825" s="11"/>
      <c r="W825" s="1"/>
      <c r="X825" s="1"/>
      <c r="Y825" s="1"/>
      <c r="Z825" s="1"/>
      <c r="AA825" s="1"/>
    </row>
    <row r="826" spans="1:27" ht="15">
      <c r="A826" s="178"/>
      <c r="B826" s="178"/>
      <c r="C826" s="173"/>
      <c r="D826" s="172"/>
      <c r="E826" s="172"/>
      <c r="F826" s="174"/>
      <c r="G826" s="177"/>
      <c r="H826" s="172"/>
      <c r="I826" s="178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1"/>
      <c r="U826" s="1"/>
      <c r="V826" s="11"/>
      <c r="W826" s="1"/>
      <c r="X826" s="1"/>
      <c r="Y826" s="1"/>
      <c r="Z826" s="1"/>
      <c r="AA826" s="1"/>
    </row>
    <row r="827" spans="1:27" ht="15">
      <c r="A827" s="178"/>
      <c r="B827" s="178"/>
      <c r="C827" s="173"/>
      <c r="D827" s="172"/>
      <c r="E827" s="177"/>
      <c r="F827" s="175"/>
      <c r="G827" s="177"/>
      <c r="H827" s="172"/>
      <c r="I827" s="178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1"/>
      <c r="U827" s="1"/>
      <c r="V827" s="11"/>
      <c r="W827" s="1"/>
      <c r="X827" s="1"/>
      <c r="Y827" s="1"/>
      <c r="Z827" s="1"/>
      <c r="AA827" s="1"/>
    </row>
    <row r="828" spans="1:27" ht="15">
      <c r="A828" s="178"/>
      <c r="B828" s="178"/>
      <c r="C828" s="173"/>
      <c r="D828" s="177"/>
      <c r="E828" s="177"/>
      <c r="F828" s="175"/>
      <c r="G828" s="177"/>
      <c r="H828" s="172"/>
      <c r="I828" s="178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1"/>
      <c r="U828" s="1"/>
      <c r="V828" s="11"/>
      <c r="W828" s="1"/>
      <c r="X828" s="1"/>
      <c r="Y828" s="1"/>
      <c r="Z828" s="1"/>
      <c r="AA828" s="1"/>
    </row>
    <row r="829" spans="1:27" ht="15">
      <c r="A829" s="168"/>
      <c r="B829" s="178"/>
      <c r="C829" s="168"/>
      <c r="D829" s="177"/>
      <c r="E829" s="168"/>
      <c r="F829" s="168"/>
      <c r="G829" s="168"/>
      <c r="H829" s="168"/>
      <c r="I829" s="178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1"/>
      <c r="U829" s="1"/>
      <c r="V829" s="11"/>
      <c r="W829" s="1"/>
      <c r="X829" s="1"/>
      <c r="Y829" s="1"/>
      <c r="Z829" s="1"/>
      <c r="AA829" s="1"/>
    </row>
    <row r="830" spans="1:27" ht="15">
      <c r="A830" s="168"/>
      <c r="B830" s="178"/>
      <c r="C830" s="168"/>
      <c r="D830" s="168"/>
      <c r="E830" s="168"/>
      <c r="F830" s="168"/>
      <c r="G830" s="168"/>
      <c r="H830" s="168"/>
      <c r="I830" s="178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1"/>
      <c r="U830" s="1"/>
      <c r="V830" s="11"/>
      <c r="W830" s="1"/>
      <c r="X830" s="1"/>
      <c r="Y830" s="1"/>
      <c r="Z830" s="1"/>
      <c r="AA830" s="1"/>
    </row>
    <row r="831" spans="1:27" ht="15">
      <c r="A831" s="178"/>
      <c r="B831" s="178"/>
      <c r="C831" s="173"/>
      <c r="D831" s="168"/>
      <c r="E831" s="172"/>
      <c r="F831" s="174"/>
      <c r="G831" s="178"/>
      <c r="H831" s="172"/>
      <c r="I831" s="178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1"/>
      <c r="U831" s="1"/>
      <c r="V831" s="11"/>
      <c r="W831" s="1"/>
      <c r="X831" s="1"/>
      <c r="Y831" s="1"/>
      <c r="Z831" s="1"/>
      <c r="AA831" s="1"/>
    </row>
    <row r="832" spans="1:27" ht="15">
      <c r="A832" s="178"/>
      <c r="B832" s="178"/>
      <c r="C832" s="173"/>
      <c r="D832" s="172"/>
      <c r="E832" s="172"/>
      <c r="F832" s="174"/>
      <c r="G832" s="177"/>
      <c r="H832" s="172"/>
      <c r="I832" s="168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1"/>
      <c r="U832" s="1"/>
      <c r="V832" s="11"/>
      <c r="W832" s="1"/>
      <c r="X832" s="1"/>
      <c r="Y832" s="1"/>
      <c r="Z832" s="1"/>
      <c r="AA832" s="1"/>
    </row>
    <row r="833" spans="1:27" ht="15">
      <c r="A833" s="178"/>
      <c r="B833" s="168"/>
      <c r="C833" s="173"/>
      <c r="D833" s="172"/>
      <c r="E833" s="172"/>
      <c r="F833" s="174"/>
      <c r="G833" s="177"/>
      <c r="H833" s="172"/>
      <c r="I833" s="168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1"/>
      <c r="U833" s="1"/>
      <c r="V833" s="11"/>
      <c r="W833" s="1"/>
      <c r="X833" s="1"/>
      <c r="Y833" s="1"/>
      <c r="Z833" s="1"/>
      <c r="AA833" s="1"/>
    </row>
    <row r="834" spans="1:27" ht="15">
      <c r="A834" s="178"/>
      <c r="B834" s="168"/>
      <c r="C834" s="173"/>
      <c r="D834" s="172"/>
      <c r="E834" s="172"/>
      <c r="F834" s="174"/>
      <c r="G834" s="177"/>
      <c r="H834" s="172"/>
      <c r="I834" s="178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1"/>
      <c r="U834" s="1"/>
      <c r="V834" s="11"/>
      <c r="W834" s="1"/>
      <c r="X834" s="1"/>
      <c r="Y834" s="1"/>
      <c r="Z834" s="1"/>
      <c r="AA834" s="1"/>
    </row>
    <row r="835" spans="1:27" ht="15">
      <c r="A835" s="178"/>
      <c r="B835" s="178"/>
      <c r="C835" s="173"/>
      <c r="D835" s="172"/>
      <c r="E835" s="172"/>
      <c r="F835" s="174"/>
      <c r="G835" s="177"/>
      <c r="H835" s="172"/>
      <c r="I835" s="178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1"/>
      <c r="U835" s="1"/>
      <c r="V835" s="11"/>
      <c r="W835" s="1"/>
      <c r="X835" s="1"/>
      <c r="Y835" s="1"/>
      <c r="Z835" s="1"/>
      <c r="AA835" s="1"/>
    </row>
    <row r="836" spans="1:27" ht="15">
      <c r="A836" s="178"/>
      <c r="B836" s="178"/>
      <c r="C836" s="173"/>
      <c r="D836" s="172"/>
      <c r="E836" s="172"/>
      <c r="F836" s="174"/>
      <c r="G836" s="177"/>
      <c r="H836" s="172"/>
      <c r="I836" s="178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1"/>
      <c r="U836" s="1"/>
      <c r="V836" s="11"/>
      <c r="W836" s="1"/>
      <c r="X836" s="1"/>
      <c r="Y836" s="1"/>
      <c r="Z836" s="1"/>
      <c r="AA836" s="1"/>
    </row>
    <row r="837" spans="1:27" ht="15">
      <c r="A837" s="178"/>
      <c r="B837" s="178"/>
      <c r="C837" s="173"/>
      <c r="D837" s="172"/>
      <c r="E837" s="172"/>
      <c r="F837" s="174"/>
      <c r="G837" s="177"/>
      <c r="H837" s="172"/>
      <c r="I837" s="178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1"/>
      <c r="U837" s="1"/>
      <c r="V837" s="11"/>
      <c r="W837" s="1"/>
      <c r="X837" s="1"/>
      <c r="Y837" s="1"/>
      <c r="Z837" s="1"/>
      <c r="AA837" s="1"/>
    </row>
    <row r="838" spans="1:27" ht="15">
      <c r="A838" s="168"/>
      <c r="B838" s="178"/>
      <c r="C838" s="168"/>
      <c r="D838" s="172"/>
      <c r="E838" s="168"/>
      <c r="F838" s="168"/>
      <c r="G838" s="168"/>
      <c r="H838" s="168"/>
      <c r="I838" s="178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1"/>
      <c r="U838" s="1"/>
      <c r="V838" s="11"/>
      <c r="W838" s="1"/>
      <c r="X838" s="1"/>
      <c r="Y838" s="1"/>
      <c r="Z838" s="1"/>
      <c r="AA838" s="1"/>
    </row>
    <row r="839" spans="1:27" ht="15">
      <c r="A839" s="168"/>
      <c r="B839" s="178"/>
      <c r="C839" s="168"/>
      <c r="D839" s="168"/>
      <c r="E839" s="168"/>
      <c r="F839" s="168"/>
      <c r="G839" s="168"/>
      <c r="H839" s="168"/>
      <c r="I839" s="178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1"/>
      <c r="U839" s="1"/>
      <c r="V839" s="11"/>
      <c r="W839" s="1"/>
      <c r="X839" s="1"/>
      <c r="Y839" s="1"/>
      <c r="Z839" s="1"/>
      <c r="AA839" s="1"/>
    </row>
    <row r="840" spans="1:27" ht="15">
      <c r="A840" s="168"/>
      <c r="B840" s="178"/>
      <c r="C840" s="173"/>
      <c r="D840" s="168"/>
      <c r="E840" s="172"/>
      <c r="F840" s="174"/>
      <c r="G840" s="177"/>
      <c r="H840" s="172"/>
      <c r="I840" s="178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1"/>
      <c r="U840" s="1"/>
      <c r="V840" s="11"/>
      <c r="W840" s="1"/>
      <c r="X840" s="1"/>
      <c r="Y840" s="1"/>
      <c r="Z840" s="1"/>
      <c r="AA840" s="1"/>
    </row>
    <row r="841" spans="1:27" ht="15">
      <c r="A841" s="168"/>
      <c r="B841" s="178"/>
      <c r="C841" s="173"/>
      <c r="D841" s="172"/>
      <c r="E841" s="172"/>
      <c r="F841" s="174"/>
      <c r="G841" s="177"/>
      <c r="H841" s="172"/>
      <c r="I841" s="168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1"/>
      <c r="U841" s="1"/>
      <c r="V841" s="11"/>
      <c r="W841" s="1"/>
      <c r="X841" s="1"/>
      <c r="Y841" s="1"/>
      <c r="Z841" s="1"/>
      <c r="AA841" s="1"/>
    </row>
    <row r="842" spans="1:27" ht="15">
      <c r="A842" s="168"/>
      <c r="B842" s="168"/>
      <c r="C842" s="173"/>
      <c r="D842" s="172"/>
      <c r="E842" s="172"/>
      <c r="F842" s="174"/>
      <c r="G842" s="177"/>
      <c r="H842" s="172"/>
      <c r="I842" s="168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1"/>
      <c r="U842" s="1"/>
      <c r="V842" s="11"/>
      <c r="W842" s="1"/>
      <c r="X842" s="1"/>
      <c r="Y842" s="1"/>
      <c r="Z842" s="1"/>
      <c r="AA842" s="1"/>
    </row>
    <row r="843" spans="1:27" ht="15">
      <c r="A843" s="168"/>
      <c r="B843" s="168"/>
      <c r="C843" s="173"/>
      <c r="D843" s="172"/>
      <c r="E843" s="172"/>
      <c r="F843" s="174"/>
      <c r="G843" s="177"/>
      <c r="H843" s="172"/>
      <c r="I843" s="178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1"/>
      <c r="U843" s="1"/>
      <c r="V843" s="11"/>
      <c r="W843" s="1"/>
      <c r="X843" s="1"/>
      <c r="Y843" s="1"/>
      <c r="Z843" s="1"/>
      <c r="AA843" s="1"/>
    </row>
    <row r="844" spans="1:27" ht="15">
      <c r="A844" s="168"/>
      <c r="B844" s="178"/>
      <c r="C844" s="173"/>
      <c r="D844" s="172"/>
      <c r="E844" s="172"/>
      <c r="F844" s="174"/>
      <c r="G844" s="177"/>
      <c r="H844" s="172"/>
      <c r="I844" s="178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1"/>
      <c r="U844" s="1"/>
      <c r="V844" s="11"/>
      <c r="W844" s="1"/>
      <c r="X844" s="1"/>
      <c r="Y844" s="1"/>
      <c r="Z844" s="1"/>
      <c r="AA844" s="1"/>
    </row>
    <row r="845" spans="1:27" ht="15">
      <c r="A845" s="168"/>
      <c r="B845" s="178"/>
      <c r="C845" s="173"/>
      <c r="D845" s="172"/>
      <c r="E845" s="172"/>
      <c r="F845" s="174"/>
      <c r="G845" s="177"/>
      <c r="H845" s="172"/>
      <c r="I845" s="178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1"/>
      <c r="U845" s="1"/>
      <c r="V845" s="11"/>
      <c r="W845" s="1"/>
      <c r="X845" s="1"/>
      <c r="Y845" s="1"/>
      <c r="Z845" s="1"/>
      <c r="AA845" s="1"/>
    </row>
    <row r="846" spans="1:27" ht="15">
      <c r="A846" s="168"/>
      <c r="B846" s="178"/>
      <c r="C846" s="173"/>
      <c r="D846" s="172"/>
      <c r="E846" s="172"/>
      <c r="F846" s="174"/>
      <c r="G846" s="177"/>
      <c r="H846" s="172"/>
      <c r="I846" s="178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1"/>
      <c r="U846" s="1"/>
      <c r="V846" s="11"/>
      <c r="W846" s="1"/>
      <c r="X846" s="1"/>
      <c r="Y846" s="1"/>
      <c r="Z846" s="1"/>
      <c r="AA846" s="1"/>
    </row>
    <row r="847" spans="1:27" ht="15">
      <c r="A847" s="168"/>
      <c r="B847" s="178"/>
      <c r="C847" s="173"/>
      <c r="D847" s="172"/>
      <c r="E847" s="172"/>
      <c r="F847" s="174"/>
      <c r="G847" s="177"/>
      <c r="H847" s="172"/>
      <c r="I847" s="178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1"/>
      <c r="U847" s="1"/>
      <c r="V847" s="11"/>
      <c r="W847" s="1"/>
      <c r="X847" s="1"/>
      <c r="Y847" s="1"/>
      <c r="Z847" s="1"/>
      <c r="AA847" s="1"/>
    </row>
    <row r="848" spans="1:27" ht="15">
      <c r="A848" s="178"/>
      <c r="B848" s="178"/>
      <c r="C848" s="173"/>
      <c r="D848" s="172"/>
      <c r="E848" s="172"/>
      <c r="F848" s="174"/>
      <c r="G848" s="177"/>
      <c r="H848" s="172"/>
      <c r="I848" s="178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1"/>
      <c r="U848" s="1"/>
      <c r="V848" s="11"/>
      <c r="W848" s="1"/>
      <c r="X848" s="1"/>
      <c r="Y848" s="1"/>
      <c r="Z848" s="1"/>
      <c r="AA848" s="1"/>
    </row>
    <row r="849" spans="1:27" ht="15">
      <c r="A849" s="168"/>
      <c r="B849" s="178"/>
      <c r="C849" s="173"/>
      <c r="D849" s="172"/>
      <c r="E849" s="172"/>
      <c r="F849" s="174"/>
      <c r="G849" s="177"/>
      <c r="H849" s="172"/>
      <c r="I849" s="178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1"/>
      <c r="U849" s="1"/>
      <c r="V849" s="11"/>
      <c r="W849" s="1"/>
      <c r="X849" s="1"/>
      <c r="Y849" s="1"/>
      <c r="Z849" s="1"/>
      <c r="AA849" s="1"/>
    </row>
    <row r="850" spans="1:27" ht="15">
      <c r="A850" s="168"/>
      <c r="B850" s="178"/>
      <c r="C850" s="168"/>
      <c r="D850" s="172"/>
      <c r="E850" s="168"/>
      <c r="F850" s="168"/>
      <c r="G850" s="168"/>
      <c r="H850" s="168"/>
      <c r="I850" s="178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1"/>
      <c r="U850" s="1"/>
      <c r="V850" s="11"/>
      <c r="W850" s="1"/>
      <c r="X850" s="1"/>
      <c r="Y850" s="1"/>
      <c r="Z850" s="1"/>
      <c r="AA850" s="1"/>
    </row>
    <row r="851" spans="1:27" ht="15">
      <c r="A851" s="180"/>
      <c r="B851" s="178"/>
      <c r="C851" s="180"/>
      <c r="D851" s="168"/>
      <c r="E851" s="180"/>
      <c r="F851" s="180"/>
      <c r="G851" s="180"/>
      <c r="H851" s="180"/>
      <c r="I851" s="178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1"/>
      <c r="U851" s="1"/>
      <c r="V851" s="11"/>
      <c r="W851" s="1"/>
      <c r="X851" s="1"/>
      <c r="Y851" s="1"/>
      <c r="Z851" s="1"/>
      <c r="AA851" s="1"/>
    </row>
    <row r="852" spans="1:27" ht="15">
      <c r="A852" s="168"/>
      <c r="B852" s="178"/>
      <c r="C852" s="173"/>
      <c r="D852" s="180"/>
      <c r="E852" s="172"/>
      <c r="F852" s="174"/>
      <c r="G852" s="177"/>
      <c r="H852" s="172"/>
      <c r="I852" s="177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1"/>
      <c r="U852" s="1"/>
      <c r="V852" s="11"/>
      <c r="W852" s="1"/>
      <c r="X852" s="1"/>
      <c r="Y852" s="1"/>
      <c r="Z852" s="1"/>
      <c r="AA852" s="1"/>
    </row>
    <row r="853" spans="1:27" ht="15">
      <c r="A853" s="178"/>
      <c r="B853" s="178"/>
      <c r="C853" s="173"/>
      <c r="D853" s="172"/>
      <c r="E853" s="172"/>
      <c r="F853" s="174"/>
      <c r="G853" s="177"/>
      <c r="H853" s="172"/>
      <c r="I853" s="168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1"/>
      <c r="U853" s="1"/>
      <c r="V853" s="11"/>
      <c r="W853" s="1"/>
      <c r="X853" s="1"/>
      <c r="Y853" s="1"/>
      <c r="Z853" s="1"/>
      <c r="AA853" s="1"/>
    </row>
    <row r="854" spans="1:27" ht="15">
      <c r="A854" s="178"/>
      <c r="B854" s="168"/>
      <c r="C854" s="173"/>
      <c r="D854" s="172"/>
      <c r="E854" s="172"/>
      <c r="F854" s="174"/>
      <c r="G854" s="177"/>
      <c r="H854" s="172"/>
      <c r="I854" s="180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1"/>
      <c r="U854" s="1"/>
      <c r="V854" s="11"/>
      <c r="W854" s="1"/>
      <c r="X854" s="1"/>
      <c r="Y854" s="1"/>
      <c r="Z854" s="1"/>
      <c r="AA854" s="1"/>
    </row>
    <row r="855" spans="1:27" ht="15">
      <c r="A855" s="180"/>
      <c r="B855" s="180"/>
      <c r="C855" s="180"/>
      <c r="D855" s="172"/>
      <c r="E855" s="180"/>
      <c r="F855" s="180"/>
      <c r="G855" s="180"/>
      <c r="H855" s="180"/>
      <c r="I855" s="178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1"/>
      <c r="U855" s="1"/>
      <c r="V855" s="11"/>
      <c r="W855" s="1"/>
      <c r="X855" s="1"/>
      <c r="Y855" s="1"/>
      <c r="Z855" s="1"/>
      <c r="AA855" s="1"/>
    </row>
    <row r="856" spans="1:27" ht="15">
      <c r="A856" s="180"/>
      <c r="B856" s="178"/>
      <c r="C856" s="180"/>
      <c r="D856" s="180"/>
      <c r="E856" s="180"/>
      <c r="F856" s="180"/>
      <c r="G856" s="180"/>
      <c r="H856" s="180"/>
      <c r="I856" s="178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1"/>
      <c r="U856" s="1"/>
      <c r="V856" s="11"/>
      <c r="W856" s="1"/>
      <c r="X856" s="1"/>
      <c r="Y856" s="1"/>
      <c r="Z856" s="1"/>
      <c r="AA856" s="1"/>
    </row>
    <row r="857" spans="1:27" ht="15">
      <c r="A857" s="178"/>
      <c r="B857" s="178"/>
      <c r="C857" s="173"/>
      <c r="D857" s="180"/>
      <c r="E857" s="172"/>
      <c r="F857" s="174"/>
      <c r="G857" s="177"/>
      <c r="H857" s="172"/>
      <c r="I857" s="178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1"/>
      <c r="U857" s="1"/>
      <c r="V857" s="11"/>
      <c r="W857" s="1"/>
      <c r="X857" s="1"/>
      <c r="Y857" s="1"/>
      <c r="Z857" s="1"/>
      <c r="AA857" s="1"/>
    </row>
    <row r="858" spans="1:27" ht="15">
      <c r="A858" s="178"/>
      <c r="B858" s="178"/>
      <c r="C858" s="173"/>
      <c r="D858" s="172"/>
      <c r="E858" s="172"/>
      <c r="F858" s="174"/>
      <c r="G858" s="177"/>
      <c r="H858" s="172"/>
      <c r="I858" s="180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1"/>
      <c r="U858" s="1"/>
      <c r="V858" s="11"/>
      <c r="W858" s="1"/>
      <c r="X858" s="1"/>
      <c r="Y858" s="1"/>
      <c r="Z858" s="1"/>
      <c r="AA858" s="1"/>
    </row>
    <row r="859" spans="1:27" ht="15">
      <c r="A859" s="178"/>
      <c r="B859" s="180"/>
      <c r="C859" s="173"/>
      <c r="D859" s="172"/>
      <c r="E859" s="172"/>
      <c r="F859" s="174"/>
      <c r="G859" s="177"/>
      <c r="H859" s="172"/>
      <c r="I859" s="180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1"/>
      <c r="U859" s="1"/>
      <c r="V859" s="11"/>
      <c r="W859" s="1"/>
      <c r="X859" s="1"/>
      <c r="Y859" s="1"/>
      <c r="Z859" s="1"/>
      <c r="AA859" s="1"/>
    </row>
    <row r="860" spans="1:27" ht="15">
      <c r="A860" s="168"/>
      <c r="B860" s="180"/>
      <c r="C860" s="168"/>
      <c r="D860" s="172"/>
      <c r="E860" s="168"/>
      <c r="F860" s="168"/>
      <c r="G860" s="168"/>
      <c r="H860" s="168"/>
      <c r="I860" s="178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1"/>
      <c r="U860" s="1"/>
      <c r="V860" s="11"/>
      <c r="W860" s="1"/>
      <c r="X860" s="1"/>
      <c r="Y860" s="1"/>
      <c r="Z860" s="1"/>
      <c r="AA860" s="1"/>
    </row>
    <row r="861" spans="1:27" ht="15">
      <c r="A861" s="168"/>
      <c r="B861" s="178"/>
      <c r="C861" s="168"/>
      <c r="D861" s="168"/>
      <c r="E861" s="168"/>
      <c r="F861" s="168"/>
      <c r="G861" s="168"/>
      <c r="H861" s="168"/>
      <c r="I861" s="178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1"/>
      <c r="U861" s="1"/>
      <c r="V861" s="11"/>
      <c r="W861" s="1"/>
      <c r="X861" s="1"/>
      <c r="Y861" s="1"/>
      <c r="Z861" s="1"/>
      <c r="AA861" s="1"/>
    </row>
    <row r="862" spans="1:27" ht="15">
      <c r="A862" s="178"/>
      <c r="B862" s="178"/>
      <c r="C862" s="173"/>
      <c r="D862" s="168"/>
      <c r="E862" s="172"/>
      <c r="F862" s="174"/>
      <c r="G862" s="177"/>
      <c r="H862" s="172"/>
      <c r="I862" s="178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1"/>
      <c r="U862" s="1"/>
      <c r="V862" s="1"/>
      <c r="W862" s="1"/>
      <c r="X862" s="1"/>
      <c r="Y862" s="1"/>
      <c r="Z862" s="1"/>
      <c r="AA862" s="1"/>
    </row>
    <row r="863" spans="1:27" ht="15">
      <c r="A863" s="178"/>
      <c r="B863" s="178"/>
      <c r="C863" s="173"/>
      <c r="D863" s="172"/>
      <c r="E863" s="172"/>
      <c r="F863" s="174"/>
      <c r="G863" s="177"/>
      <c r="H863" s="172"/>
      <c r="I863" s="168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1"/>
      <c r="U863" s="1"/>
      <c r="V863" s="1"/>
      <c r="W863" s="1"/>
      <c r="X863" s="1"/>
      <c r="Y863" s="1"/>
      <c r="Z863" s="1"/>
      <c r="AA863" s="1"/>
    </row>
    <row r="864" spans="1:27" ht="15">
      <c r="A864" s="178"/>
      <c r="B864" s="168"/>
      <c r="C864" s="173"/>
      <c r="D864" s="172"/>
      <c r="E864" s="172"/>
      <c r="F864" s="174"/>
      <c r="G864" s="177"/>
      <c r="H864" s="172"/>
      <c r="I864" s="168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1"/>
      <c r="U864" s="1"/>
      <c r="V864" s="1"/>
      <c r="W864" s="1"/>
      <c r="X864" s="1"/>
      <c r="Y864" s="1"/>
      <c r="Z864" s="1"/>
      <c r="AA864" s="1"/>
    </row>
    <row r="865" spans="1:27" ht="15">
      <c r="A865" s="168"/>
      <c r="B865" s="168"/>
      <c r="C865" s="168"/>
      <c r="D865" s="172"/>
      <c r="E865" s="168"/>
      <c r="F865" s="168"/>
      <c r="G865" s="168"/>
      <c r="H865" s="168"/>
      <c r="I865" s="178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1"/>
      <c r="U865" s="1"/>
      <c r="V865" s="1"/>
      <c r="W865" s="1"/>
      <c r="X865" s="1"/>
      <c r="Y865" s="1"/>
      <c r="Z865" s="1"/>
      <c r="AA865" s="1"/>
    </row>
    <row r="866" spans="1:27" ht="15">
      <c r="A866" s="168"/>
      <c r="B866" s="178"/>
      <c r="C866" s="168"/>
      <c r="D866" s="168"/>
      <c r="E866" s="168"/>
      <c r="F866" s="168"/>
      <c r="G866" s="168"/>
      <c r="H866" s="168"/>
      <c r="I866" s="178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1"/>
      <c r="U866" s="1"/>
      <c r="V866" s="1"/>
      <c r="W866" s="1"/>
      <c r="X866" s="1"/>
      <c r="Y866" s="1"/>
      <c r="Z866" s="1"/>
      <c r="AA866" s="1"/>
    </row>
    <row r="867" spans="1:27" ht="15">
      <c r="A867" s="189"/>
      <c r="B867" s="178"/>
      <c r="C867" s="173"/>
      <c r="D867" s="168"/>
      <c r="E867" s="173"/>
      <c r="F867" s="190"/>
      <c r="G867" s="177"/>
      <c r="H867" s="172"/>
      <c r="I867" s="178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1"/>
      <c r="U867" s="1"/>
      <c r="V867" s="1"/>
      <c r="W867" s="1"/>
      <c r="X867" s="1"/>
      <c r="Y867" s="1"/>
      <c r="Z867" s="1"/>
      <c r="AA867" s="1"/>
    </row>
    <row r="868" spans="1:27" ht="15">
      <c r="A868" s="191"/>
      <c r="B868" s="178"/>
      <c r="C868" s="173"/>
      <c r="D868" s="173"/>
      <c r="E868" s="173"/>
      <c r="F868" s="192"/>
      <c r="G868" s="177"/>
      <c r="H868" s="172"/>
      <c r="I868" s="168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1"/>
      <c r="U868" s="1"/>
      <c r="V868" s="1"/>
      <c r="W868" s="1"/>
      <c r="X868" s="1"/>
      <c r="Y868" s="1"/>
      <c r="Z868" s="1"/>
      <c r="AA868" s="1"/>
    </row>
    <row r="869" spans="1:27" ht="15">
      <c r="A869" s="191"/>
      <c r="B869" s="168"/>
      <c r="C869" s="173"/>
      <c r="D869" s="173"/>
      <c r="E869" s="173"/>
      <c r="F869" s="192"/>
      <c r="G869" s="177"/>
      <c r="H869" s="172"/>
      <c r="I869" s="168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1"/>
      <c r="U869" s="1"/>
      <c r="V869" s="1"/>
      <c r="W869" s="1"/>
      <c r="X869" s="1"/>
      <c r="Y869" s="1"/>
      <c r="Z869" s="1"/>
      <c r="AA869" s="1"/>
    </row>
    <row r="870" spans="1:27" ht="15">
      <c r="A870" s="193"/>
      <c r="B870" s="168"/>
      <c r="C870" s="173"/>
      <c r="D870" s="173"/>
      <c r="E870" s="173"/>
      <c r="F870" s="192"/>
      <c r="G870" s="177"/>
      <c r="H870" s="172"/>
      <c r="I870" s="178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1"/>
      <c r="U870" s="1"/>
      <c r="V870" s="1"/>
      <c r="W870" s="1"/>
      <c r="X870" s="1"/>
      <c r="Y870" s="1"/>
      <c r="Z870" s="1"/>
      <c r="AA870" s="1"/>
    </row>
    <row r="871" spans="1:27" ht="15">
      <c r="A871" s="195"/>
      <c r="B871" s="178"/>
      <c r="C871" s="173"/>
      <c r="D871" s="173"/>
      <c r="E871" s="173"/>
      <c r="F871" s="192"/>
      <c r="G871" s="177"/>
      <c r="H871" s="172"/>
      <c r="I871" s="178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1"/>
      <c r="U871" s="1"/>
      <c r="V871" s="1"/>
      <c r="W871" s="1"/>
      <c r="X871" s="1"/>
      <c r="Y871" s="1"/>
      <c r="Z871" s="1"/>
      <c r="AA871" s="1"/>
    </row>
    <row r="872" spans="1:27" ht="15">
      <c r="A872" s="196"/>
      <c r="B872" s="178"/>
      <c r="C872" s="173"/>
      <c r="D872" s="173"/>
      <c r="E872" s="173"/>
      <c r="F872" s="192"/>
      <c r="G872" s="177"/>
      <c r="H872" s="172"/>
      <c r="I872" s="178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1"/>
      <c r="U872" s="1"/>
      <c r="V872" s="1"/>
      <c r="W872" s="1"/>
      <c r="X872" s="1"/>
      <c r="Y872" s="1"/>
      <c r="Z872" s="1"/>
      <c r="AA872" s="1"/>
    </row>
    <row r="873" spans="1:27" ht="15">
      <c r="A873" s="197"/>
      <c r="B873" s="178"/>
      <c r="C873" s="173"/>
      <c r="D873" s="173"/>
      <c r="E873" s="173"/>
      <c r="F873" s="198"/>
      <c r="G873" s="177"/>
      <c r="H873" s="172"/>
      <c r="I873" s="178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1"/>
      <c r="U873" s="1"/>
      <c r="V873" s="1"/>
      <c r="W873" s="1"/>
      <c r="X873" s="1"/>
      <c r="Y873" s="1"/>
      <c r="Z873" s="1"/>
      <c r="AA873" s="1"/>
    </row>
    <row r="874" spans="1:27" ht="15">
      <c r="A874" s="197"/>
      <c r="B874" s="178"/>
      <c r="C874" s="173"/>
      <c r="D874" s="173"/>
      <c r="E874" s="173"/>
      <c r="F874" s="190"/>
      <c r="G874" s="177"/>
      <c r="H874" s="172"/>
      <c r="I874" s="178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1"/>
      <c r="U874" s="1"/>
      <c r="V874" s="1"/>
      <c r="W874" s="1"/>
      <c r="X874" s="1"/>
      <c r="Y874" s="1"/>
      <c r="Z874" s="1"/>
      <c r="AA874" s="1"/>
    </row>
    <row r="875" spans="1:27" ht="15">
      <c r="A875" s="197"/>
      <c r="B875" s="178"/>
      <c r="C875" s="173"/>
      <c r="D875" s="173"/>
      <c r="E875" s="173"/>
      <c r="F875" s="198"/>
      <c r="G875" s="177"/>
      <c r="H875" s="172"/>
      <c r="I875" s="178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1"/>
      <c r="U875" s="1"/>
      <c r="V875" s="1"/>
      <c r="W875" s="1"/>
      <c r="X875" s="1"/>
      <c r="Y875" s="1"/>
      <c r="Z875" s="1"/>
      <c r="AA875" s="1"/>
    </row>
    <row r="876" spans="1:27" ht="15">
      <c r="A876" s="197"/>
      <c r="B876" s="178"/>
      <c r="C876" s="173"/>
      <c r="D876" s="173"/>
      <c r="E876" s="173"/>
      <c r="F876" s="198"/>
      <c r="G876" s="177"/>
      <c r="H876" s="172"/>
      <c r="I876" s="178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1"/>
      <c r="U876" s="1"/>
      <c r="V876" s="1"/>
      <c r="W876" s="1"/>
      <c r="X876" s="1"/>
      <c r="Y876" s="1"/>
      <c r="Z876" s="1"/>
      <c r="AA876" s="1"/>
    </row>
    <row r="877" spans="1:27" ht="15">
      <c r="A877" s="197"/>
      <c r="B877" s="178"/>
      <c r="C877" s="173"/>
      <c r="D877" s="173"/>
      <c r="E877" s="173"/>
      <c r="F877" s="199"/>
      <c r="G877" s="177"/>
      <c r="H877" s="172"/>
      <c r="I877" s="178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1"/>
      <c r="U877" s="1"/>
      <c r="V877" s="1"/>
      <c r="W877" s="1"/>
      <c r="X877" s="1"/>
      <c r="Y877" s="1"/>
      <c r="Z877" s="1"/>
      <c r="AA877" s="1"/>
    </row>
    <row r="878" spans="1:27" ht="15">
      <c r="A878" s="201"/>
      <c r="B878" s="178"/>
      <c r="C878" s="173"/>
      <c r="D878" s="173"/>
      <c r="E878" s="173"/>
      <c r="F878" s="200"/>
      <c r="G878" s="177"/>
      <c r="H878" s="172"/>
      <c r="I878" s="178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1"/>
      <c r="U878" s="1"/>
      <c r="V878" s="1"/>
      <c r="W878" s="1"/>
      <c r="X878" s="1"/>
      <c r="Y878" s="1"/>
      <c r="Z878" s="1"/>
      <c r="AA878" s="1"/>
    </row>
    <row r="879" spans="1:27" ht="15">
      <c r="A879" s="193"/>
      <c r="B879" s="178"/>
      <c r="C879" s="173"/>
      <c r="D879" s="173"/>
      <c r="E879" s="173"/>
      <c r="F879" s="200"/>
      <c r="G879" s="177"/>
      <c r="H879" s="172"/>
      <c r="I879" s="178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1"/>
      <c r="U879" s="1"/>
      <c r="V879" s="1"/>
      <c r="W879" s="1"/>
      <c r="X879" s="1"/>
      <c r="Y879" s="1"/>
      <c r="Z879" s="1"/>
      <c r="AA879" s="1"/>
    </row>
    <row r="880" spans="1:27" ht="15">
      <c r="A880" s="201"/>
      <c r="B880" s="178"/>
      <c r="C880" s="173"/>
      <c r="D880" s="173"/>
      <c r="E880" s="173"/>
      <c r="F880" s="198"/>
      <c r="G880" s="177"/>
      <c r="H880" s="172"/>
      <c r="I880" s="178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1"/>
      <c r="U880" s="1"/>
      <c r="V880" s="1"/>
      <c r="W880" s="1"/>
      <c r="X880" s="1"/>
      <c r="Y880" s="1"/>
      <c r="Z880" s="1"/>
      <c r="AA880" s="1"/>
    </row>
    <row r="881" spans="1:27" ht="15">
      <c r="A881" s="201"/>
      <c r="B881" s="178"/>
      <c r="C881" s="173"/>
      <c r="D881" s="173"/>
      <c r="E881" s="173"/>
      <c r="F881" s="198"/>
      <c r="G881" s="177"/>
      <c r="H881" s="172"/>
      <c r="I881" s="178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1"/>
      <c r="U881" s="1"/>
      <c r="V881" s="1"/>
      <c r="W881" s="1"/>
      <c r="X881" s="1"/>
      <c r="Y881" s="1"/>
      <c r="Z881" s="1"/>
      <c r="AA881" s="1"/>
    </row>
    <row r="882" spans="1:27" ht="15">
      <c r="A882" s="201"/>
      <c r="B882" s="178"/>
      <c r="C882" s="173"/>
      <c r="D882" s="173"/>
      <c r="E882" s="173"/>
      <c r="F882" s="198"/>
      <c r="G882" s="177"/>
      <c r="H882" s="172"/>
      <c r="I882" s="178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1"/>
      <c r="U882" s="1"/>
      <c r="V882" s="1"/>
      <c r="W882" s="1"/>
      <c r="X882" s="1"/>
      <c r="Y882" s="1"/>
      <c r="Z882" s="1"/>
      <c r="AA882" s="1"/>
    </row>
    <row r="883" spans="1:27" ht="15">
      <c r="A883" s="178"/>
      <c r="B883" s="178"/>
      <c r="C883" s="173"/>
      <c r="D883" s="173"/>
      <c r="E883" s="173"/>
      <c r="F883" s="174"/>
      <c r="G883" s="177"/>
      <c r="H883" s="172"/>
      <c r="I883" s="178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1"/>
      <c r="U883" s="1"/>
      <c r="V883" s="1"/>
      <c r="W883" s="1"/>
      <c r="X883" s="1"/>
      <c r="Y883" s="1"/>
      <c r="Z883" s="1"/>
      <c r="AA883" s="1"/>
    </row>
    <row r="884" spans="1:27" ht="15">
      <c r="A884" s="178"/>
      <c r="B884" s="178"/>
      <c r="C884" s="173"/>
      <c r="D884" s="173"/>
      <c r="E884" s="173"/>
      <c r="F884" s="174"/>
      <c r="G884" s="177"/>
      <c r="H884" s="172"/>
      <c r="I884" s="178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1"/>
      <c r="U884" s="1"/>
      <c r="V884" s="1"/>
      <c r="W884" s="1"/>
      <c r="X884" s="1"/>
      <c r="Y884" s="1"/>
      <c r="Z884" s="1"/>
      <c r="AA884" s="1"/>
    </row>
    <row r="885" spans="1:27" ht="15">
      <c r="A885" s="168"/>
      <c r="B885" s="178"/>
      <c r="C885" s="173"/>
      <c r="D885" s="173"/>
      <c r="E885" s="172"/>
      <c r="F885" s="174"/>
      <c r="G885" s="177"/>
      <c r="H885" s="172"/>
      <c r="I885" s="178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1"/>
      <c r="U885" s="1"/>
      <c r="V885" s="1"/>
      <c r="W885" s="1"/>
      <c r="X885" s="1"/>
      <c r="Y885" s="1"/>
      <c r="Z885" s="1"/>
      <c r="AA885" s="1"/>
    </row>
    <row r="886" spans="1:27" ht="15">
      <c r="A886" s="185"/>
      <c r="B886" s="178"/>
      <c r="C886" s="208"/>
      <c r="D886" s="172"/>
      <c r="E886" s="208"/>
      <c r="F886" s="209"/>
      <c r="G886" s="210"/>
      <c r="H886" s="207"/>
      <c r="I886" s="178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1"/>
      <c r="U886" s="1"/>
      <c r="V886" s="1"/>
      <c r="W886" s="1"/>
      <c r="X886" s="1"/>
      <c r="Y886" s="1"/>
      <c r="Z886" s="1"/>
      <c r="AA886" s="1"/>
    </row>
    <row r="887" spans="1:27" ht="15">
      <c r="A887" s="185"/>
      <c r="B887" s="178"/>
      <c r="C887" s="208"/>
      <c r="D887" s="210"/>
      <c r="E887" s="210"/>
      <c r="F887" s="209"/>
      <c r="G887" s="210"/>
      <c r="H887" s="207"/>
      <c r="I887" s="178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1"/>
      <c r="U887" s="1"/>
      <c r="V887" s="1"/>
      <c r="W887" s="1"/>
      <c r="X887" s="1"/>
      <c r="Y887" s="1"/>
      <c r="Z887" s="1"/>
      <c r="AA887" s="1"/>
    </row>
    <row r="888" spans="1:27" ht="15">
      <c r="A888" s="185"/>
      <c r="B888" s="178"/>
      <c r="C888" s="208"/>
      <c r="D888" s="210"/>
      <c r="E888" s="210"/>
      <c r="F888" s="209"/>
      <c r="G888" s="210"/>
      <c r="H888" s="207"/>
      <c r="I888" s="178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1"/>
      <c r="U888" s="1"/>
      <c r="V888" s="1"/>
      <c r="W888" s="1"/>
      <c r="X888" s="1"/>
      <c r="Y888" s="1"/>
      <c r="Z888" s="1"/>
      <c r="AA888" s="1"/>
    </row>
    <row r="889" spans="1:27" ht="15">
      <c r="A889" s="185"/>
      <c r="B889" s="178"/>
      <c r="C889" s="208"/>
      <c r="D889" s="210"/>
      <c r="E889" s="210"/>
      <c r="F889" s="209"/>
      <c r="G889" s="210"/>
      <c r="H889" s="207"/>
      <c r="I889" s="18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1"/>
      <c r="U889" s="1"/>
      <c r="V889" s="1"/>
      <c r="W889" s="1"/>
      <c r="X889" s="1"/>
      <c r="Y889" s="1"/>
      <c r="Z889" s="1"/>
      <c r="AA889" s="1"/>
    </row>
    <row r="890" spans="1:27" ht="15">
      <c r="A890" s="211"/>
      <c r="B890" s="185"/>
      <c r="C890" s="211"/>
      <c r="D890" s="210"/>
      <c r="E890" s="211"/>
      <c r="F890" s="211"/>
      <c r="G890" s="211"/>
      <c r="H890" s="211"/>
      <c r="I890" s="18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1"/>
      <c r="U890" s="1"/>
      <c r="V890" s="1"/>
      <c r="W890" s="1"/>
      <c r="X890" s="1"/>
      <c r="Y890" s="1"/>
      <c r="Z890" s="1"/>
      <c r="AA890" s="1"/>
    </row>
    <row r="891" spans="1:27" ht="15">
      <c r="A891" s="212"/>
      <c r="B891" s="185"/>
      <c r="C891" s="213"/>
      <c r="D891" s="211"/>
      <c r="E891" s="214"/>
      <c r="F891" s="215"/>
      <c r="G891" s="214"/>
      <c r="H891" s="216"/>
      <c r="I891" s="18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1"/>
      <c r="U891" s="1"/>
      <c r="V891" s="1"/>
      <c r="W891" s="1"/>
      <c r="X891" s="1"/>
      <c r="Y891" s="1"/>
      <c r="Z891" s="1"/>
      <c r="AA891" s="1"/>
    </row>
    <row r="892" spans="1:27" ht="15">
      <c r="A892" s="211"/>
      <c r="B892" s="185"/>
      <c r="C892" s="211"/>
      <c r="D892" s="214"/>
      <c r="E892" s="211"/>
      <c r="F892" s="211"/>
      <c r="G892" s="211"/>
      <c r="H892" s="211"/>
      <c r="I892" s="18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1"/>
      <c r="U892" s="1"/>
      <c r="V892" s="1"/>
      <c r="W892" s="1"/>
      <c r="X892" s="1"/>
      <c r="Y892" s="1"/>
      <c r="Z892" s="1"/>
      <c r="AA892" s="1"/>
    </row>
    <row r="893" spans="1:27" ht="15">
      <c r="A893" s="212"/>
      <c r="B893" s="185"/>
      <c r="C893" s="213"/>
      <c r="D893" s="211"/>
      <c r="E893" s="214"/>
      <c r="F893" s="215"/>
      <c r="G893" s="214"/>
      <c r="H893" s="216"/>
      <c r="I893" s="211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1"/>
      <c r="U893" s="1"/>
      <c r="V893" s="1"/>
      <c r="W893" s="1"/>
      <c r="X893" s="1"/>
      <c r="Y893" s="1"/>
      <c r="Z893" s="1"/>
      <c r="AA893" s="1"/>
    </row>
    <row r="894" spans="1:27" ht="15">
      <c r="A894" s="211"/>
      <c r="B894" s="211"/>
      <c r="C894" s="211"/>
      <c r="D894" s="214"/>
      <c r="E894" s="211"/>
      <c r="F894" s="211"/>
      <c r="G894" s="211"/>
      <c r="H894" s="211"/>
      <c r="I894" s="178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1"/>
      <c r="U894" s="1"/>
      <c r="V894" s="1"/>
      <c r="W894" s="1"/>
      <c r="X894" s="1"/>
      <c r="Y894" s="1"/>
      <c r="Z894" s="1"/>
      <c r="AA894" s="1"/>
    </row>
    <row r="895" spans="1:27" ht="15">
      <c r="A895" s="185"/>
      <c r="B895" s="212"/>
      <c r="C895" s="208"/>
      <c r="D895" s="211"/>
      <c r="E895" s="210"/>
      <c r="F895" s="209"/>
      <c r="G895" s="210"/>
      <c r="H895" s="207"/>
      <c r="I895" s="211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1"/>
      <c r="U895" s="1"/>
      <c r="V895" s="1"/>
      <c r="W895" s="1"/>
      <c r="X895" s="1"/>
      <c r="Y895" s="1"/>
      <c r="Z895" s="1"/>
      <c r="AA895" s="1"/>
    </row>
    <row r="896" spans="1:27" ht="15">
      <c r="A896" s="217"/>
      <c r="B896" s="211"/>
      <c r="C896" s="208"/>
      <c r="D896" s="210"/>
      <c r="E896" s="210"/>
      <c r="F896" s="209"/>
      <c r="G896" s="210"/>
      <c r="H896" s="207"/>
      <c r="I896" s="178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1"/>
      <c r="U896" s="1"/>
      <c r="V896" s="1"/>
      <c r="W896" s="1"/>
      <c r="X896" s="1"/>
      <c r="Y896" s="1"/>
      <c r="Z896" s="1"/>
      <c r="AA896" s="1"/>
    </row>
    <row r="897" spans="1:27" ht="15">
      <c r="A897" s="217"/>
      <c r="B897" s="212"/>
      <c r="C897" s="86"/>
      <c r="D897" s="210"/>
      <c r="E897" s="106"/>
      <c r="F897" s="218"/>
      <c r="G897" s="106"/>
      <c r="H897" s="219"/>
      <c r="I897" s="211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1"/>
      <c r="U897" s="1"/>
      <c r="V897" s="1"/>
      <c r="W897" s="1"/>
      <c r="X897" s="1"/>
      <c r="Y897" s="1"/>
      <c r="Z897" s="1"/>
      <c r="AA897" s="1"/>
    </row>
    <row r="898" spans="1:27" ht="15">
      <c r="A898" s="217"/>
      <c r="B898" s="211"/>
      <c r="C898" s="86"/>
      <c r="D898" s="106"/>
      <c r="E898" s="106"/>
      <c r="F898" s="218"/>
      <c r="G898" s="106"/>
      <c r="H898" s="219"/>
      <c r="I898" s="18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1"/>
      <c r="U898" s="1"/>
      <c r="V898" s="1"/>
      <c r="W898" s="1"/>
      <c r="X898" s="1"/>
      <c r="Y898" s="1"/>
      <c r="Z898" s="1"/>
      <c r="AA898" s="1"/>
    </row>
    <row r="899" spans="1:27" ht="15">
      <c r="A899" s="217"/>
      <c r="B899" s="185"/>
      <c r="C899" s="86"/>
      <c r="D899" s="106"/>
      <c r="E899" s="106"/>
      <c r="F899" s="218"/>
      <c r="G899" s="106"/>
      <c r="H899" s="219"/>
      <c r="I899" s="18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1"/>
      <c r="U899" s="1"/>
      <c r="V899" s="1"/>
      <c r="W899" s="1"/>
      <c r="X899" s="1"/>
      <c r="Y899" s="1"/>
      <c r="Z899" s="1"/>
      <c r="AA899" s="1"/>
    </row>
    <row r="900" spans="1:27" ht="15">
      <c r="A900" s="217"/>
      <c r="B900" s="185"/>
      <c r="C900" s="86"/>
      <c r="D900" s="106"/>
      <c r="E900" s="106"/>
      <c r="F900" s="218"/>
      <c r="G900" s="106"/>
      <c r="H900" s="219"/>
      <c r="I900" s="18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1"/>
      <c r="U900" s="1"/>
      <c r="V900" s="1"/>
      <c r="W900" s="1"/>
      <c r="X900" s="1"/>
      <c r="Y900" s="1"/>
      <c r="Z900" s="1"/>
      <c r="AA900" s="1"/>
    </row>
    <row r="901" spans="1:27" ht="15">
      <c r="A901" s="217"/>
      <c r="B901" s="217"/>
      <c r="C901" s="86"/>
      <c r="D901" s="106"/>
      <c r="E901" s="106"/>
      <c r="F901" s="218"/>
      <c r="G901" s="106"/>
      <c r="H901" s="219"/>
      <c r="I901" s="18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1"/>
      <c r="U901" s="1"/>
      <c r="V901" s="1"/>
      <c r="W901" s="1"/>
      <c r="X901" s="1"/>
      <c r="Y901" s="1"/>
      <c r="Z901" s="1"/>
      <c r="AA901" s="1"/>
    </row>
    <row r="902" spans="1:27" ht="15">
      <c r="A902" s="217"/>
      <c r="B902" s="217"/>
      <c r="C902" s="86"/>
      <c r="D902" s="106"/>
      <c r="E902" s="106"/>
      <c r="F902" s="218"/>
      <c r="G902" s="106"/>
      <c r="H902" s="219"/>
      <c r="I902" s="18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1"/>
      <c r="U902" s="1"/>
      <c r="V902" s="1"/>
      <c r="W902" s="1"/>
      <c r="X902" s="1"/>
      <c r="Y902" s="1"/>
      <c r="Z902" s="1"/>
      <c r="AA902" s="1"/>
    </row>
    <row r="903" spans="1:27" ht="15">
      <c r="A903" s="217"/>
      <c r="B903" s="217"/>
      <c r="C903" s="86"/>
      <c r="D903" s="106"/>
      <c r="E903" s="106"/>
      <c r="F903" s="218"/>
      <c r="G903" s="106"/>
      <c r="H903" s="219"/>
      <c r="I903" s="18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1"/>
      <c r="U903" s="1"/>
      <c r="V903" s="1"/>
      <c r="W903" s="1"/>
      <c r="X903" s="1"/>
      <c r="Y903" s="1"/>
      <c r="Z903" s="1"/>
      <c r="AA903" s="1"/>
    </row>
    <row r="904" spans="1:27" ht="15">
      <c r="A904" s="217"/>
      <c r="B904" s="217"/>
      <c r="C904" s="86"/>
      <c r="D904" s="106"/>
      <c r="E904" s="106"/>
      <c r="F904" s="218"/>
      <c r="G904" s="106"/>
      <c r="H904" s="219"/>
      <c r="I904" s="185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1"/>
      <c r="U904" s="1"/>
      <c r="V904" s="1"/>
      <c r="W904" s="1"/>
      <c r="X904" s="1"/>
      <c r="Y904" s="1"/>
      <c r="Z904" s="1"/>
      <c r="AA904" s="1"/>
    </row>
    <row r="905" spans="1:27" ht="15">
      <c r="A905" s="217"/>
      <c r="B905" s="217"/>
      <c r="C905" s="86"/>
      <c r="D905" s="106"/>
      <c r="E905" s="106"/>
      <c r="F905" s="218"/>
      <c r="G905" s="106"/>
      <c r="H905" s="219"/>
      <c r="I905" s="185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1"/>
      <c r="U905" s="1"/>
      <c r="V905" s="1"/>
      <c r="W905" s="1"/>
      <c r="X905" s="1"/>
      <c r="Y905" s="1"/>
      <c r="Z905" s="1"/>
      <c r="AA905" s="1"/>
    </row>
    <row r="906" spans="1:27" ht="15">
      <c r="A906" s="217"/>
      <c r="B906" s="217"/>
      <c r="C906" s="86"/>
      <c r="D906" s="106"/>
      <c r="E906" s="106"/>
      <c r="F906" s="218"/>
      <c r="G906" s="106"/>
      <c r="H906" s="219"/>
      <c r="I906" s="185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1"/>
      <c r="U906" s="1"/>
      <c r="V906" s="1"/>
      <c r="W906" s="1"/>
      <c r="X906" s="1"/>
      <c r="Y906" s="1"/>
      <c r="Z906" s="1"/>
      <c r="AA906" s="1"/>
    </row>
    <row r="907" spans="1:27" ht="15">
      <c r="A907" s="217"/>
      <c r="B907" s="217"/>
      <c r="C907" s="86"/>
      <c r="D907" s="106"/>
      <c r="E907" s="106"/>
      <c r="F907" s="218"/>
      <c r="G907" s="106"/>
      <c r="H907" s="219"/>
      <c r="I907" s="185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1"/>
      <c r="U907" s="1"/>
      <c r="V907" s="1"/>
      <c r="W907" s="1"/>
      <c r="X907" s="1"/>
      <c r="Y907" s="1"/>
      <c r="Z907" s="1"/>
      <c r="AA907" s="1"/>
    </row>
    <row r="908" spans="1:27" ht="15">
      <c r="A908" s="217"/>
      <c r="B908" s="217"/>
      <c r="C908" s="86"/>
      <c r="D908" s="106"/>
      <c r="E908" s="106"/>
      <c r="F908" s="218"/>
      <c r="G908" s="106"/>
      <c r="H908" s="219"/>
      <c r="I908" s="185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1"/>
      <c r="U908" s="1"/>
      <c r="V908" s="1"/>
      <c r="W908" s="1"/>
      <c r="X908" s="1"/>
      <c r="Y908" s="1"/>
      <c r="Z908" s="1"/>
      <c r="AA908" s="1"/>
    </row>
    <row r="909" spans="1:27" ht="15">
      <c r="A909" s="217"/>
      <c r="B909" s="217"/>
      <c r="C909" s="86"/>
      <c r="D909" s="106"/>
      <c r="E909" s="106"/>
      <c r="F909" s="218"/>
      <c r="G909" s="106"/>
      <c r="H909" s="219"/>
      <c r="I909" s="185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1"/>
      <c r="U909" s="1"/>
      <c r="V909" s="1"/>
      <c r="W909" s="1"/>
      <c r="X909" s="1"/>
      <c r="Y909" s="1"/>
      <c r="Z909" s="1"/>
      <c r="AA909" s="1"/>
    </row>
    <row r="910" spans="1:27" ht="15">
      <c r="A910" s="217"/>
      <c r="B910" s="217"/>
      <c r="C910" s="86"/>
      <c r="D910" s="106"/>
      <c r="E910" s="106"/>
      <c r="F910" s="218"/>
      <c r="G910" s="106"/>
      <c r="H910" s="219"/>
      <c r="I910" s="185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1"/>
      <c r="U910" s="1"/>
      <c r="V910" s="1"/>
      <c r="W910" s="1"/>
      <c r="X910" s="1"/>
      <c r="Y910" s="1"/>
      <c r="Z910" s="1"/>
      <c r="AA910" s="1"/>
    </row>
    <row r="911" spans="1:27" ht="15">
      <c r="A911" s="217"/>
      <c r="B911" s="217"/>
      <c r="C911" s="86"/>
      <c r="D911" s="106"/>
      <c r="E911" s="106"/>
      <c r="F911" s="218"/>
      <c r="G911" s="106"/>
      <c r="H911" s="219"/>
      <c r="I911" s="185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1"/>
      <c r="U911" s="1"/>
      <c r="V911" s="1"/>
      <c r="W911" s="1"/>
      <c r="X911" s="1"/>
      <c r="Y911" s="1"/>
      <c r="Z911" s="1"/>
      <c r="AA911" s="1"/>
    </row>
    <row r="912" spans="1:27" ht="15">
      <c r="A912" s="217"/>
      <c r="B912" s="217"/>
      <c r="C912" s="86"/>
      <c r="D912" s="106"/>
      <c r="E912" s="106"/>
      <c r="F912" s="218"/>
      <c r="G912" s="106"/>
      <c r="H912" s="219"/>
      <c r="I912" s="185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1"/>
      <c r="U912" s="1"/>
      <c r="V912" s="1"/>
      <c r="W912" s="1"/>
      <c r="X912" s="1"/>
      <c r="Y912" s="1"/>
      <c r="Z912" s="1"/>
      <c r="AA912" s="1"/>
    </row>
    <row r="913" spans="1:27" ht="15">
      <c r="A913" s="217"/>
      <c r="B913" s="217"/>
      <c r="C913" s="86"/>
      <c r="D913" s="106"/>
      <c r="E913" s="106"/>
      <c r="F913" s="218"/>
      <c r="G913" s="106"/>
      <c r="H913" s="219"/>
      <c r="I913" s="185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1"/>
      <c r="U913" s="1"/>
      <c r="V913" s="1"/>
      <c r="W913" s="1"/>
      <c r="X913" s="1"/>
      <c r="Y913" s="1"/>
      <c r="Z913" s="1"/>
      <c r="AA913" s="1"/>
    </row>
    <row r="914" spans="1:27" ht="15">
      <c r="A914" s="217"/>
      <c r="B914" s="217"/>
      <c r="C914" s="86"/>
      <c r="D914" s="106"/>
      <c r="E914" s="106"/>
      <c r="F914" s="218"/>
      <c r="G914" s="106"/>
      <c r="H914" s="219"/>
      <c r="I914" s="185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1"/>
      <c r="U914" s="1"/>
      <c r="V914" s="1"/>
      <c r="W914" s="1"/>
      <c r="X914" s="1"/>
      <c r="Y914" s="1"/>
      <c r="Z914" s="1"/>
      <c r="AA914" s="1"/>
    </row>
    <row r="915" spans="1:27" ht="15">
      <c r="A915" s="217"/>
      <c r="B915" s="217"/>
      <c r="C915" s="86"/>
      <c r="D915" s="106"/>
      <c r="E915" s="106"/>
      <c r="F915" s="218"/>
      <c r="G915" s="106"/>
      <c r="H915" s="219"/>
      <c r="I915" s="185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1"/>
      <c r="U915" s="1"/>
      <c r="V915" s="1"/>
      <c r="W915" s="1"/>
      <c r="X915" s="1"/>
      <c r="Y915" s="1"/>
      <c r="Z915" s="1"/>
      <c r="AA915" s="1"/>
    </row>
    <row r="916" spans="1:27" ht="15">
      <c r="A916" s="62"/>
      <c r="B916" s="62"/>
      <c r="C916" s="59"/>
      <c r="D916" s="60"/>
      <c r="E916" s="60"/>
      <c r="F916" s="63"/>
      <c r="G916" s="60"/>
      <c r="H916" s="64"/>
      <c r="I916" s="61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1"/>
      <c r="U916" s="1"/>
      <c r="V916" s="1"/>
      <c r="W916" s="1"/>
      <c r="X916" s="1"/>
      <c r="Y916" s="1"/>
      <c r="Z916" s="1"/>
      <c r="AA916" s="1"/>
    </row>
    <row r="917" spans="1:27" ht="15">
      <c r="A917" s="62"/>
      <c r="B917" s="62"/>
      <c r="C917" s="59"/>
      <c r="D917" s="60"/>
      <c r="E917" s="60"/>
      <c r="F917" s="63"/>
      <c r="G917" s="60"/>
      <c r="H917" s="64"/>
      <c r="I917" s="61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1"/>
      <c r="U917" s="1"/>
      <c r="V917" s="1"/>
      <c r="W917" s="1"/>
      <c r="X917" s="1"/>
      <c r="Y917" s="1"/>
      <c r="Z917" s="1"/>
      <c r="AA917" s="1"/>
    </row>
    <row r="918" spans="1:27" ht="15">
      <c r="A918" s="62"/>
      <c r="B918" s="62"/>
      <c r="C918" s="59"/>
      <c r="D918" s="60"/>
      <c r="E918" s="60"/>
      <c r="F918" s="63"/>
      <c r="G918" s="60"/>
      <c r="H918" s="64"/>
      <c r="I918" s="61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1"/>
      <c r="U918" s="1"/>
      <c r="V918" s="1"/>
      <c r="W918" s="1"/>
      <c r="X918" s="1"/>
      <c r="Y918" s="1"/>
      <c r="Z918" s="1"/>
      <c r="AA918" s="1"/>
    </row>
    <row r="919" spans="1:9" ht="15">
      <c r="A919" s="62"/>
      <c r="B919" s="62"/>
      <c r="C919" s="59"/>
      <c r="D919" s="60"/>
      <c r="E919" s="60"/>
      <c r="F919" s="63"/>
      <c r="G919" s="60"/>
      <c r="H919" s="64"/>
      <c r="I919" s="61"/>
    </row>
    <row r="920" spans="3:7" ht="15">
      <c r="C920" s="65"/>
      <c r="D920" s="60"/>
      <c r="E920" s="66"/>
      <c r="F920" s="67"/>
      <c r="G920" s="66"/>
    </row>
    <row r="921" spans="3:7" ht="15">
      <c r="C921" s="65"/>
      <c r="D921" s="66"/>
      <c r="E921" s="66"/>
      <c r="F921" s="67"/>
      <c r="G921" s="66"/>
    </row>
    <row r="922" spans="3:7" ht="15">
      <c r="C922" s="65"/>
      <c r="D922" s="66"/>
      <c r="E922" s="66"/>
      <c r="F922" s="67"/>
      <c r="G922" s="66"/>
    </row>
    <row r="923" ht="15">
      <c r="D923" s="66"/>
    </row>
  </sheetData>
  <sheetProtection/>
  <mergeCells count="191">
    <mergeCell ref="H242:H249"/>
    <mergeCell ref="H139:H146"/>
    <mergeCell ref="A163:A170"/>
    <mergeCell ref="A171:A178"/>
    <mergeCell ref="A179:A186"/>
    <mergeCell ref="A139:A146"/>
    <mergeCell ref="A211:A218"/>
    <mergeCell ref="A195:A202"/>
    <mergeCell ref="A203:A210"/>
    <mergeCell ref="H250:H257"/>
    <mergeCell ref="A242:A249"/>
    <mergeCell ref="A250:A257"/>
    <mergeCell ref="H195:H202"/>
    <mergeCell ref="H203:H210"/>
    <mergeCell ref="A107:A114"/>
    <mergeCell ref="A115:A122"/>
    <mergeCell ref="A123:A130"/>
    <mergeCell ref="H107:H114"/>
    <mergeCell ref="A241:H241"/>
    <mergeCell ref="A64:A71"/>
    <mergeCell ref="A72:A79"/>
    <mergeCell ref="A80:A87"/>
    <mergeCell ref="H72:H79"/>
    <mergeCell ref="H80:H87"/>
    <mergeCell ref="A99:A106"/>
    <mergeCell ref="H713:H720"/>
    <mergeCell ref="H721:H728"/>
    <mergeCell ref="H729:H736"/>
    <mergeCell ref="A697:A704"/>
    <mergeCell ref="A705:A712"/>
    <mergeCell ref="A713:A720"/>
    <mergeCell ref="H689:H696"/>
    <mergeCell ref="H697:H704"/>
    <mergeCell ref="H705:H712"/>
    <mergeCell ref="A437:H437"/>
    <mergeCell ref="A505:H505"/>
    <mergeCell ref="A506:H506"/>
    <mergeCell ref="A570:A577"/>
    <mergeCell ref="A446:A453"/>
    <mergeCell ref="A517:A524"/>
    <mergeCell ref="A470:A477"/>
    <mergeCell ref="G4:I4"/>
    <mergeCell ref="G5:I5"/>
    <mergeCell ref="G6:I6"/>
    <mergeCell ref="D10:D11"/>
    <mergeCell ref="B9:B11"/>
    <mergeCell ref="A417:A424"/>
    <mergeCell ref="H258:H265"/>
    <mergeCell ref="A295:A302"/>
    <mergeCell ref="A303:A310"/>
    <mergeCell ref="A348:A355"/>
    <mergeCell ref="A7:I7"/>
    <mergeCell ref="A14:H14"/>
    <mergeCell ref="A13:H13"/>
    <mergeCell ref="A9:A11"/>
    <mergeCell ref="A240:H240"/>
    <mergeCell ref="A356:A363"/>
    <mergeCell ref="C9:C11"/>
    <mergeCell ref="A8:I8"/>
    <mergeCell ref="A266:A273"/>
    <mergeCell ref="A311:A318"/>
    <mergeCell ref="Y526:Z527"/>
    <mergeCell ref="I507:I508"/>
    <mergeCell ref="H393:H400"/>
    <mergeCell ref="H401:H408"/>
    <mergeCell ref="H32:H39"/>
    <mergeCell ref="H171:H178"/>
    <mergeCell ref="H372:H379"/>
    <mergeCell ref="A392:H392"/>
    <mergeCell ref="A32:A39"/>
    <mergeCell ref="H40:H47"/>
    <mergeCell ref="H417:H424"/>
    <mergeCell ref="B507:B509"/>
    <mergeCell ref="G507:G509"/>
    <mergeCell ref="I9:I11"/>
    <mergeCell ref="H454:H461"/>
    <mergeCell ref="H462:H469"/>
    <mergeCell ref="H470:H477"/>
    <mergeCell ref="D9:G9"/>
    <mergeCell ref="E10:F10"/>
    <mergeCell ref="H48:H55"/>
    <mergeCell ref="H517:H524"/>
    <mergeCell ref="A391:H391"/>
    <mergeCell ref="A364:A371"/>
    <mergeCell ref="A372:A379"/>
    <mergeCell ref="H364:H371"/>
    <mergeCell ref="A438:A445"/>
    <mergeCell ref="A409:A416"/>
    <mergeCell ref="H438:H445"/>
    <mergeCell ref="H446:H453"/>
    <mergeCell ref="H409:H416"/>
    <mergeCell ref="H9:H11"/>
    <mergeCell ref="G10:G11"/>
    <mergeCell ref="H115:H122"/>
    <mergeCell ref="H123:H130"/>
    <mergeCell ref="H24:H31"/>
    <mergeCell ref="H99:H106"/>
    <mergeCell ref="H56:H63"/>
    <mergeCell ref="H64:H71"/>
    <mergeCell ref="A401:A408"/>
    <mergeCell ref="H356:H363"/>
    <mergeCell ref="H295:H302"/>
    <mergeCell ref="H303:H310"/>
    <mergeCell ref="H311:H318"/>
    <mergeCell ref="H348:H355"/>
    <mergeCell ref="A393:A400"/>
    <mergeCell ref="A294:H294"/>
    <mergeCell ref="A293:H293"/>
    <mergeCell ref="A319:A326"/>
    <mergeCell ref="A16:A23"/>
    <mergeCell ref="H16:H23"/>
    <mergeCell ref="A24:A31"/>
    <mergeCell ref="A155:A162"/>
    <mergeCell ref="A40:A47"/>
    <mergeCell ref="A48:A55"/>
    <mergeCell ref="A56:A63"/>
    <mergeCell ref="H131:H138"/>
    <mergeCell ref="H147:H154"/>
    <mergeCell ref="A147:A154"/>
    <mergeCell ref="H155:H162"/>
    <mergeCell ref="H163:H170"/>
    <mergeCell ref="A187:A194"/>
    <mergeCell ref="A131:A138"/>
    <mergeCell ref="A486:A493"/>
    <mergeCell ref="A507:A516"/>
    <mergeCell ref="H179:H186"/>
    <mergeCell ref="A346:H346"/>
    <mergeCell ref="H266:H273"/>
    <mergeCell ref="A258:A265"/>
    <mergeCell ref="A347:H347"/>
    <mergeCell ref="A462:A469"/>
    <mergeCell ref="A274:A281"/>
    <mergeCell ref="H211:H218"/>
    <mergeCell ref="H681:H688"/>
    <mergeCell ref="A533:A540"/>
    <mergeCell ref="A541:A548"/>
    <mergeCell ref="H525:H532"/>
    <mergeCell ref="H533:H540"/>
    <mergeCell ref="H541:H548"/>
    <mergeCell ref="A590:I590"/>
    <mergeCell ref="H672:H679"/>
    <mergeCell ref="B680:H680"/>
    <mergeCell ref="H664:H671"/>
    <mergeCell ref="H616:H623"/>
    <mergeCell ref="H624:H631"/>
    <mergeCell ref="A616:A623"/>
    <mergeCell ref="A624:A631"/>
    <mergeCell ref="H558:H566"/>
    <mergeCell ref="A589:I589"/>
    <mergeCell ref="H570:H577"/>
    <mergeCell ref="H608:H615"/>
    <mergeCell ref="A681:A688"/>
    <mergeCell ref="A689:A696"/>
    <mergeCell ref="A721:A728"/>
    <mergeCell ref="A729:A736"/>
    <mergeCell ref="G1:I1"/>
    <mergeCell ref="G2:I2"/>
    <mergeCell ref="G3:I3"/>
    <mergeCell ref="H187:H194"/>
    <mergeCell ref="A592:A599"/>
    <mergeCell ref="A608:A615"/>
    <mergeCell ref="A664:A671"/>
    <mergeCell ref="A672:A679"/>
    <mergeCell ref="A632:A639"/>
    <mergeCell ref="A640:A647"/>
    <mergeCell ref="H648:H655"/>
    <mergeCell ref="H656:H663"/>
    <mergeCell ref="A648:A655"/>
    <mergeCell ref="A656:A663"/>
    <mergeCell ref="H632:H639"/>
    <mergeCell ref="H640:H647"/>
    <mergeCell ref="H549:H556"/>
    <mergeCell ref="A568:H568"/>
    <mergeCell ref="A569:H569"/>
    <mergeCell ref="A436:H436"/>
    <mergeCell ref="E507:E509"/>
    <mergeCell ref="D508:D510"/>
    <mergeCell ref="F507:F509"/>
    <mergeCell ref="H478:H485"/>
    <mergeCell ref="A454:A461"/>
    <mergeCell ref="A478:A485"/>
    <mergeCell ref="H274:H281"/>
    <mergeCell ref="A327:A334"/>
    <mergeCell ref="H592:H599"/>
    <mergeCell ref="A600:A607"/>
    <mergeCell ref="H600:H607"/>
    <mergeCell ref="H486:H493"/>
    <mergeCell ref="A525:A532"/>
    <mergeCell ref="C507:C509"/>
    <mergeCell ref="H507:H516"/>
    <mergeCell ref="A549:A556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7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2022-04-26T05:46:11Z</dcterms:modified>
  <cp:category/>
  <cp:version/>
  <cp:contentType/>
  <cp:contentStatus/>
</cp:coreProperties>
</file>