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definedNames>
    <definedName function="false" hidden="false" localSheetId="0" name="_xlnm.Print_Area" vbProcedure="false">Лист1!$A$1:$D$121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<sst xmlns="http://schemas.openxmlformats.org/spreadsheetml/2006/main" count="141" uniqueCount="52">
  <si>
    <t xml:space="preserve">Информация о ходе финансирования муниципальных  программ в ЗАТО г. Радужный </t>
  </si>
  <si>
    <t xml:space="preserve">на 01.10.2025 г.</t>
  </si>
  <si>
    <t xml:space="preserve">№ п/п</t>
  </si>
  <si>
    <t xml:space="preserve">Наименование  программы</t>
  </si>
  <si>
    <t xml:space="preserve">Утверждено на год, руб.</t>
  </si>
  <si>
    <t xml:space="preserve">Исполнено  за отчетный период, руб.</t>
  </si>
  <si>
    <t xml:space="preserve">1.</t>
  </si>
  <si>
    <t xml:space="preserve">Муниципальные программы-всего, в том числе за счет:</t>
  </si>
  <si>
    <t xml:space="preserve">собственных доходов</t>
  </si>
  <si>
    <t xml:space="preserve">субсидии </t>
  </si>
  <si>
    <t xml:space="preserve">иные межбюджетные трансферты</t>
  </si>
  <si>
    <t xml:space="preserve">другие собственные доходы</t>
  </si>
  <si>
    <t xml:space="preserve">субвенции</t>
  </si>
  <si>
    <t xml:space="preserve">1.1.</t>
  </si>
  <si>
    <t xml:space="preserve">Муниципальная  программа  «Развитие муниципальной службы и органов управления в ЗАТО г. Радужный Владимирской области», в том числе за счет:</t>
  </si>
  <si>
    <t xml:space="preserve">собственных доходов:</t>
  </si>
  <si>
    <t xml:space="preserve">1.2.</t>
  </si>
  <si>
    <t xml:space="preserve">Муниципальная программа "Содействие развитию малого и среднего предпринимательства в ЗАТО г. Радужный Владимирской области", в том числе за счет:</t>
  </si>
  <si>
    <t xml:space="preserve">субсидии</t>
  </si>
  <si>
    <t xml:space="preserve">Муниципальная  программа  «Обеспечение общественного порядка и профилактики правонарушений в ЗАТО г. Радужный Владимирской области», в том числе за счет:</t>
  </si>
  <si>
    <t xml:space="preserve">1.3.</t>
  </si>
  <si>
    <t xml:space="preserve">Муниципальная программа «Землеустройство, землепользование, оценка недвижимости, признание прав и регулирование отношений по муниципальной собственности ЗАТО г. Радужный Владимирской области», в том числе за счет:</t>
  </si>
  <si>
    <t xml:space="preserve">1.4.</t>
  </si>
  <si>
    <t xml:space="preserve">Муниципальная программа «Информатизация ЗАТО г. Радужный Владимирской области», в том числе за счет:</t>
  </si>
  <si>
    <t xml:space="preserve">1.5.</t>
  </si>
  <si>
    <t xml:space="preserve">Муниципальная  программа  «Перспективное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 Владимирской области» , в том числе за счет:</t>
  </si>
  <si>
    <t xml:space="preserve">1.6.</t>
  </si>
  <si>
    <t xml:space="preserve">Муниципальная  программа «Обеспечение доступным и комфортным жильем населения ЗАТО г. Радужный Владимирской области», в том числе за счет:</t>
  </si>
  <si>
    <t xml:space="preserve">1.7.</t>
  </si>
  <si>
    <t xml:space="preserve">Муниципальная  программа  «Энергосбережение и повышение  надежности энергоснабжения в топливно-энергетическом комплексе ЗАТО г. Радужный Владимирской области», в том числе за счет:</t>
  </si>
  <si>
    <t xml:space="preserve">1.8.</t>
  </si>
  <si>
    <t xml:space="preserve">Муниципальная  программа  «Жилищно-коммунальный комплекс  ЗАТО г. Радужный Владимирской области», в том числе за счет: </t>
  </si>
  <si>
    <t xml:space="preserve">1.9.</t>
  </si>
  <si>
    <t xml:space="preserve">Муниципальная программа  «Охрана окружающей среды ЗАТО г. Радужный Владимирской области», в том числе за счет:</t>
  </si>
  <si>
    <t xml:space="preserve">1.10.</t>
  </si>
  <si>
    <t xml:space="preserve">Муниципальная  программа  «Обеспечение населения  ЗАТО г. Радужный Владимирской области питьевой водой », в том числе за счет:</t>
  </si>
  <si>
    <t xml:space="preserve">1.11.</t>
  </si>
  <si>
    <t xml:space="preserve">Муниципальная  программа  «Развитие пассажирских перевозок на территории ЗАТО г.Радужный Владимирской области», в том числе за счет:</t>
  </si>
  <si>
    <t xml:space="preserve">1.12.</t>
  </si>
  <si>
    <t xml:space="preserve">Муниципальная  программа  «Дорожное хозяйство и благоустройство ЗАТО г.Радужный Владимирской области», в том числе за счет:</t>
  </si>
  <si>
    <t xml:space="preserve">1.13.</t>
  </si>
  <si>
    <t xml:space="preserve">Муниципальная  программа  «Доступная среда для людей с ограниченными возможностями ЗАТО г. Радужный Владимирской области», в том числе за счет:</t>
  </si>
  <si>
    <t xml:space="preserve">1.14.</t>
  </si>
  <si>
    <t xml:space="preserve">Муниципальная  программа «Развитие образования ЗАТО г. Радужный Владимирской области» , в том числе за счет:</t>
  </si>
  <si>
    <t xml:space="preserve">1.15.</t>
  </si>
  <si>
    <t xml:space="preserve">Муниципальная  программа «Культура, спорт и национальная политика ЗАТО г.Радужный  Владимирской области»,  в том числе за счет:</t>
  </si>
  <si>
    <t xml:space="preserve">1.16.</t>
  </si>
  <si>
    <t xml:space="preserve">Муниципальная  программа «Создание благоприятных условий для развития молодого поколения ЗАТО г. Радужный Владимирской области», в том числе за счет:</t>
  </si>
  <si>
    <t xml:space="preserve">1.17.</t>
  </si>
  <si>
    <t xml:space="preserve">Муниципальная  программа «Благоустройство территории ЗАТО г. Радужный Владимирской области», в том числе за счет:</t>
  </si>
  <si>
    <t xml:space="preserve">Начальник отдела экономики                                                         </t>
  </si>
  <si>
    <t xml:space="preserve">Т.П. Симонова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</si>
</sst>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"/>
    <numFmt numFmtId="166" formatCode="0.00%"/>
    <numFmt numFmtId="167" formatCode="_-* #,##0.00_р_._-;\-* #,##0.00_р_._-;_-* \-??_р_._-;_-@_-"/>
    <numFmt numFmtId="168" formatCode="mmm/yy"/>
    <numFmt numFmtId="169" formatCode="dd/mmm"/>
    <numFmt numFmtId="170" formatCode="0.000000"/>
  </numFmts>
  <fonts count="16">
    <font>
      <sz val="11"/>
      <color rgb="FF000000"/>
      <name val="Times New Roman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Times New Roman"/>
      <family val="1"/>
      <charset val="204"/>
    </font>
    <font>
      <sz val="11"/>
      <color rgb="FFC9211E"/>
      <name val="Times New Roman"/>
      <family val="1"/>
      <charset val="204"/>
    </font>
    <font>
      <sz val="11"/>
      <color rgb="FFA6A6A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4"/>
      <name val="Times New Roman"/>
      <family val="1"/>
      <charset val="204"/>
    </font>
    <font>
      <b val="true"/>
      <sz val="11"/>
      <color rgb="FFC9211E"/>
      <name val="Times New Roman"/>
      <family val="1"/>
      <charset val="204"/>
    </font>
    <font>
      <b val="true"/>
      <sz val="11"/>
      <color rgb="FFA6A6A6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8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4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3" fillId="0" borderId="1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4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3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9" fontId="13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70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122"/>
  <sheetViews>
    <sheetView showFormulas="false" showGridLines="true" showRowColHeaders="true" showZeros="true" rightToLeft="false" tabSelected="true" showOutlineSymbols="true" defaultGridColor="true" view="pageBreakPreview" topLeftCell="A1" colorId="64" zoomScale="65" zoomScaleNormal="100" zoomScalePageLayoutView="65" workbookViewId="0">
      <selection pane="topLeft" activeCell="B13" activeCellId="0" sqref="B13"/>
    </sheetView>
  </sheetViews>
  <sheetFormatPr defaultColWidth="8.8828125" defaultRowHeight="13.8" zeroHeight="false" outlineLevelRow="0" outlineLevelCol="0"/>
  <cols>
    <col collapsed="false" customWidth="true" hidden="false" outlineLevel="0" max="1" min="1" style="1" width="6.88"/>
    <col collapsed="false" customWidth="true" hidden="false" outlineLevel="0" max="2" min="2" style="2" width="104.56"/>
    <col collapsed="false" customWidth="true" hidden="false" outlineLevel="0" max="3" min="3" style="2" width="22.78"/>
    <col collapsed="false" customWidth="true" hidden="false" outlineLevel="0" max="4" min="4" style="2" width="22.56"/>
    <col collapsed="false" customWidth="true" hidden="false" outlineLevel="0" max="5" min="5" style="3" width="22.44"/>
    <col collapsed="false" customWidth="true" hidden="false" outlineLevel="0" max="6" min="6" style="4" width="34.44"/>
    <col collapsed="false" customWidth="true" hidden="false" outlineLevel="0" max="7" min="7" style="4" width="49.78"/>
    <col collapsed="false" customWidth="true" hidden="false" outlineLevel="0" max="8" min="8" style="4" width="12.77"/>
    <col collapsed="false" customWidth="false" hidden="false" outlineLevel="0" max="9" min="9" style="4" width="8.88"/>
    <col collapsed="false" customWidth="false" hidden="false" outlineLevel="0" max="1024" min="10" style="2" width="8.88"/>
  </cols>
  <sheetData>
    <row r="1" customFormat="false" ht="19.7" hidden="false" customHeight="true" outlineLevel="0" collapsed="false">
      <c r="A1" s="5" t="s">
        <v>0</v>
      </c>
      <c r="B1" s="5"/>
      <c r="C1" s="5"/>
      <c r="D1" s="5"/>
    </row>
    <row r="2" customFormat="false" ht="19.7" hidden="false" customHeight="true" outlineLevel="0" collapsed="false">
      <c r="A2" s="5" t="s">
        <v>1</v>
      </c>
      <c r="B2" s="5"/>
      <c r="C2" s="5"/>
      <c r="D2" s="5"/>
    </row>
    <row r="3" customFormat="false" ht="12.6" hidden="false" customHeight="true" outlineLevel="0" collapsed="false">
      <c r="A3" s="5"/>
      <c r="B3" s="5"/>
      <c r="C3" s="5"/>
      <c r="D3" s="5"/>
    </row>
    <row r="4" s="10" customFormat="true" ht="48.5" hidden="false" customHeight="false" outlineLevel="0" collapsed="false">
      <c r="A4" s="6" t="s">
        <v>2</v>
      </c>
      <c r="B4" s="7" t="s">
        <v>3</v>
      </c>
      <c r="C4" s="6" t="s">
        <v>4</v>
      </c>
      <c r="D4" s="6" t="s">
        <v>5</v>
      </c>
      <c r="E4" s="8"/>
      <c r="F4" s="9"/>
      <c r="G4" s="9"/>
      <c r="H4" s="9"/>
      <c r="I4" s="9"/>
    </row>
    <row r="5" customFormat="false" ht="17.35" hidden="false" customHeight="false" outlineLevel="0" collapsed="false">
      <c r="A5" s="11" t="n">
        <v>1</v>
      </c>
      <c r="B5" s="11" t="n">
        <v>2</v>
      </c>
      <c r="C5" s="12" t="n">
        <v>3</v>
      </c>
      <c r="D5" s="12" t="n">
        <v>4</v>
      </c>
    </row>
    <row r="6" customFormat="false" ht="17.35" hidden="false" customHeight="false" outlineLevel="0" collapsed="false">
      <c r="A6" s="11" t="s">
        <v>6</v>
      </c>
      <c r="B6" s="13" t="s">
        <v>7</v>
      </c>
      <c r="C6" s="14" t="n">
        <f aca="false">C7+C11</f>
        <v>1075470162.3</v>
      </c>
      <c r="D6" s="14" t="n">
        <f aca="false">D7+D11</f>
        <v>715077877.36</v>
      </c>
      <c r="E6" s="15"/>
      <c r="F6" s="16"/>
    </row>
    <row r="7" customFormat="false" ht="19.5" hidden="false" customHeight="true" outlineLevel="0" collapsed="false">
      <c r="A7" s="11"/>
      <c r="B7" s="13" t="s">
        <v>8</v>
      </c>
      <c r="C7" s="14" t="n">
        <f aca="false">C10+C8+C9</f>
        <v>818294623.64</v>
      </c>
      <c r="D7" s="14" t="n">
        <f aca="false">D10+D8+D9</f>
        <v>531986072.21</v>
      </c>
    </row>
    <row r="8" customFormat="false" ht="19.5" hidden="false" customHeight="true" outlineLevel="0" collapsed="false">
      <c r="A8" s="11"/>
      <c r="B8" s="17" t="s">
        <v>9</v>
      </c>
      <c r="C8" s="14" t="n">
        <f aca="false">C14+C20+C26+C32+C38+C44+C50+C56+C62+C68+C74+C80+C86+C92+C98+C104+C110+C116</f>
        <v>140579893.91</v>
      </c>
      <c r="D8" s="14" t="n">
        <f aca="false">D110+D50+D14+D32+D38+D26+D44+D56+D62+D68+D74+D80+D86+D92+D98+D104+D20+D116</f>
        <v>107832709.73</v>
      </c>
    </row>
    <row r="9" customFormat="false" ht="22.75" hidden="false" customHeight="true" outlineLevel="0" collapsed="false">
      <c r="A9" s="11"/>
      <c r="B9" s="17" t="s">
        <v>10</v>
      </c>
      <c r="C9" s="14" t="n">
        <f aca="false">C15+C21+C27+C33+C39+C45+C51+C57+C63+C69+C75+C81+C87+C93+C99+C105+C111</f>
        <v>25026080.88</v>
      </c>
      <c r="D9" s="14" t="n">
        <f aca="false">D111+D51+D15+D33+D39+D27+D45+D57+D63+D69+D75+D81+D87+D93+D99+D105</f>
        <v>14254821.1</v>
      </c>
    </row>
    <row r="10" customFormat="false" ht="20.95" hidden="false" customHeight="true" outlineLevel="0" collapsed="false">
      <c r="A10" s="11"/>
      <c r="B10" s="17" t="s">
        <v>11</v>
      </c>
      <c r="C10" s="14" t="n">
        <f aca="false">C112+C52+C16+C34+C40+C28+C46+C58+C64+C70+C76+C82+C88+C94+C100+C106+C22+C118</f>
        <v>652688648.85</v>
      </c>
      <c r="D10" s="14" t="n">
        <f aca="false">D112+D52+D16+D34+D40+D28+D46+D58+D64+D70+D76+D82+D88+D94+D100+D106+D22+D118</f>
        <v>409898541.38</v>
      </c>
    </row>
    <row r="11" customFormat="false" ht="19" hidden="false" customHeight="true" outlineLevel="0" collapsed="false">
      <c r="A11" s="11"/>
      <c r="B11" s="17" t="s">
        <v>12</v>
      </c>
      <c r="C11" s="14" t="n">
        <f aca="false">C17+C23+C29+C35+C41+C47+C53+C59+C65+C71+C77+C83+C89+C95+C101+C107+C113+C119</f>
        <v>257175538.66</v>
      </c>
      <c r="D11" s="14" t="n">
        <f aca="false">D17+D23+D29+D35+D41+D47+D53+D59+D65+D71+D77+D83+D89+D95+D101+D107+D113+D119</f>
        <v>183091805.15</v>
      </c>
    </row>
    <row r="12" s="21" customFormat="true" ht="32.8" hidden="false" customHeight="false" outlineLevel="0" collapsed="false">
      <c r="A12" s="18" t="s">
        <v>13</v>
      </c>
      <c r="B12" s="19" t="s">
        <v>14</v>
      </c>
      <c r="C12" s="20" t="n">
        <f aca="false">C13+C17</f>
        <v>115275779.39</v>
      </c>
      <c r="D12" s="20" t="n">
        <f aca="false">D13+D17</f>
        <v>78339900.99</v>
      </c>
      <c r="E12" s="15"/>
      <c r="F12" s="16"/>
      <c r="G12" s="4"/>
      <c r="H12" s="4"/>
      <c r="I12" s="4"/>
    </row>
    <row r="13" s="21" customFormat="true" ht="19" hidden="false" customHeight="true" outlineLevel="0" collapsed="false">
      <c r="A13" s="18"/>
      <c r="B13" s="22" t="s">
        <v>15</v>
      </c>
      <c r="C13" s="23" t="n">
        <f aca="false">C14+C15+C16</f>
        <v>115275779.39</v>
      </c>
      <c r="D13" s="23" t="n">
        <f aca="false">D14+D15+D16</f>
        <v>78339900.99</v>
      </c>
      <c r="E13" s="3"/>
      <c r="F13" s="4"/>
      <c r="G13" s="4"/>
      <c r="H13" s="4"/>
      <c r="I13" s="4"/>
    </row>
    <row r="14" s="21" customFormat="true" ht="19" hidden="false" customHeight="true" outlineLevel="0" collapsed="false">
      <c r="A14" s="18"/>
      <c r="B14" s="24" t="s">
        <v>9</v>
      </c>
      <c r="C14" s="25" t="n">
        <v>0</v>
      </c>
      <c r="D14" s="25" t="n">
        <v>0</v>
      </c>
      <c r="E14" s="3"/>
      <c r="F14" s="4"/>
      <c r="G14" s="4"/>
      <c r="H14" s="4"/>
      <c r="I14" s="4"/>
    </row>
    <row r="15" s="21" customFormat="true" ht="19" hidden="false" customHeight="true" outlineLevel="0" collapsed="false">
      <c r="A15" s="18"/>
      <c r="B15" s="24" t="s">
        <v>10</v>
      </c>
      <c r="C15" s="25" t="n">
        <v>0</v>
      </c>
      <c r="D15" s="25" t="n">
        <v>0</v>
      </c>
      <c r="E15" s="3"/>
      <c r="F15" s="4"/>
      <c r="G15" s="4"/>
      <c r="H15" s="4"/>
      <c r="I15" s="4"/>
    </row>
    <row r="16" s="21" customFormat="true" ht="19" hidden="false" customHeight="true" outlineLevel="0" collapsed="false">
      <c r="A16" s="18"/>
      <c r="B16" s="24" t="s">
        <v>11</v>
      </c>
      <c r="C16" s="25" t="n">
        <v>115275779.39</v>
      </c>
      <c r="D16" s="25" t="n">
        <v>78339900.99</v>
      </c>
      <c r="E16" s="3"/>
      <c r="F16" s="4"/>
      <c r="G16" s="4"/>
      <c r="H16" s="4"/>
      <c r="I16" s="4"/>
    </row>
    <row r="17" s="21" customFormat="true" ht="19" hidden="false" customHeight="true" outlineLevel="0" collapsed="false">
      <c r="A17" s="18"/>
      <c r="B17" s="24" t="s">
        <v>12</v>
      </c>
      <c r="C17" s="25" t="n">
        <v>0</v>
      </c>
      <c r="D17" s="25" t="n">
        <v>0</v>
      </c>
      <c r="E17" s="3"/>
      <c r="F17" s="4"/>
      <c r="G17" s="4"/>
      <c r="H17" s="4"/>
      <c r="I17" s="4"/>
    </row>
    <row r="18" s="21" customFormat="true" ht="56.3" hidden="true" customHeight="true" outlineLevel="0" collapsed="false">
      <c r="A18" s="18" t="s">
        <v>16</v>
      </c>
      <c r="B18" s="19" t="s">
        <v>17</v>
      </c>
      <c r="C18" s="26" t="n">
        <f aca="false">C19</f>
        <v>0</v>
      </c>
      <c r="D18" s="27" t="n">
        <f aca="false">D19</f>
        <v>0</v>
      </c>
      <c r="E18" s="3"/>
      <c r="F18" s="4"/>
      <c r="G18" s="4"/>
      <c r="H18" s="4"/>
      <c r="I18" s="4"/>
    </row>
    <row r="19" s="21" customFormat="true" ht="19" hidden="true" customHeight="true" outlineLevel="0" collapsed="false">
      <c r="A19" s="18"/>
      <c r="B19" s="24" t="s">
        <v>15</v>
      </c>
      <c r="C19" s="28" t="n">
        <f aca="false">C20+C21+C22</f>
        <v>0</v>
      </c>
      <c r="D19" s="28" t="n">
        <f aca="false">D20+D21+D22</f>
        <v>0</v>
      </c>
      <c r="E19" s="3"/>
      <c r="F19" s="4"/>
      <c r="G19" s="4"/>
      <c r="H19" s="4"/>
      <c r="I19" s="4"/>
    </row>
    <row r="20" s="21" customFormat="true" ht="19" hidden="true" customHeight="true" outlineLevel="0" collapsed="false">
      <c r="A20" s="18"/>
      <c r="B20" s="24" t="s">
        <v>18</v>
      </c>
      <c r="C20" s="28" t="n">
        <v>0</v>
      </c>
      <c r="D20" s="23" t="n">
        <v>0</v>
      </c>
      <c r="E20" s="3"/>
      <c r="F20" s="4"/>
      <c r="G20" s="4"/>
      <c r="H20" s="4"/>
      <c r="I20" s="4"/>
    </row>
    <row r="21" s="21" customFormat="true" ht="19" hidden="true" customHeight="true" outlineLevel="0" collapsed="false">
      <c r="A21" s="18"/>
      <c r="B21" s="24" t="s">
        <v>10</v>
      </c>
      <c r="C21" s="28" t="n">
        <v>0</v>
      </c>
      <c r="D21" s="23" t="n">
        <v>0</v>
      </c>
      <c r="E21" s="3"/>
      <c r="F21" s="4"/>
      <c r="G21" s="4"/>
      <c r="H21" s="4"/>
      <c r="I21" s="4"/>
    </row>
    <row r="22" s="21" customFormat="true" ht="19" hidden="true" customHeight="true" outlineLevel="0" collapsed="false">
      <c r="A22" s="18"/>
      <c r="B22" s="24" t="s">
        <v>11</v>
      </c>
      <c r="C22" s="28"/>
      <c r="D22" s="23" t="n">
        <v>0</v>
      </c>
      <c r="E22" s="3"/>
      <c r="F22" s="4"/>
      <c r="G22" s="4"/>
      <c r="H22" s="4"/>
      <c r="I22" s="4"/>
    </row>
    <row r="23" s="21" customFormat="true" ht="19" hidden="true" customHeight="true" outlineLevel="0" collapsed="false">
      <c r="A23" s="18"/>
      <c r="B23" s="24" t="s">
        <v>12</v>
      </c>
      <c r="C23" s="28" t="n">
        <v>0</v>
      </c>
      <c r="D23" s="23" t="n">
        <v>0</v>
      </c>
      <c r="E23" s="3"/>
      <c r="F23" s="4"/>
      <c r="G23" s="4"/>
      <c r="H23" s="4"/>
      <c r="I23" s="4"/>
    </row>
    <row r="24" s="21" customFormat="true" ht="48.5" hidden="false" customHeight="false" outlineLevel="0" collapsed="false">
      <c r="A24" s="18" t="s">
        <v>16</v>
      </c>
      <c r="B24" s="19" t="s">
        <v>19</v>
      </c>
      <c r="C24" s="27" t="n">
        <f aca="false">C25</f>
        <v>3324811.04</v>
      </c>
      <c r="D24" s="27" t="n">
        <f aca="false">D25</f>
        <v>2874057.41</v>
      </c>
      <c r="E24" s="3"/>
      <c r="F24" s="4"/>
      <c r="G24" s="4"/>
      <c r="H24" s="4"/>
      <c r="I24" s="4"/>
    </row>
    <row r="25" s="21" customFormat="true" ht="19" hidden="false" customHeight="true" outlineLevel="0" collapsed="false">
      <c r="A25" s="18"/>
      <c r="B25" s="24" t="s">
        <v>15</v>
      </c>
      <c r="C25" s="23" t="n">
        <f aca="false">C26+C27+C28</f>
        <v>3324811.04</v>
      </c>
      <c r="D25" s="23" t="n">
        <f aca="false">D26+D27+D28</f>
        <v>2874057.41</v>
      </c>
      <c r="E25" s="3"/>
      <c r="F25" s="4"/>
      <c r="G25" s="4"/>
      <c r="H25" s="4"/>
      <c r="I25" s="4"/>
    </row>
    <row r="26" s="21" customFormat="true" ht="19" hidden="false" customHeight="true" outlineLevel="0" collapsed="false">
      <c r="A26" s="18"/>
      <c r="B26" s="24" t="s">
        <v>18</v>
      </c>
      <c r="C26" s="23" t="n">
        <v>0</v>
      </c>
      <c r="D26" s="23" t="n">
        <v>0</v>
      </c>
      <c r="E26" s="3"/>
      <c r="F26" s="4"/>
      <c r="G26" s="4"/>
      <c r="H26" s="4"/>
      <c r="I26" s="4"/>
    </row>
    <row r="27" s="21" customFormat="true" ht="19" hidden="false" customHeight="true" outlineLevel="0" collapsed="false">
      <c r="A27" s="18"/>
      <c r="B27" s="24" t="s">
        <v>10</v>
      </c>
      <c r="C27" s="23" t="n">
        <v>0</v>
      </c>
      <c r="D27" s="23" t="n">
        <v>0</v>
      </c>
      <c r="E27" s="3"/>
      <c r="F27" s="4"/>
      <c r="G27" s="4"/>
      <c r="H27" s="4"/>
      <c r="I27" s="4"/>
    </row>
    <row r="28" s="21" customFormat="true" ht="19" hidden="false" customHeight="true" outlineLevel="0" collapsed="false">
      <c r="A28" s="18"/>
      <c r="B28" s="24" t="s">
        <v>11</v>
      </c>
      <c r="C28" s="23" t="n">
        <v>3324811.04</v>
      </c>
      <c r="D28" s="23" t="n">
        <v>2874057.41</v>
      </c>
      <c r="E28" s="3"/>
      <c r="F28" s="4"/>
      <c r="G28" s="4"/>
      <c r="H28" s="4"/>
      <c r="I28" s="4"/>
    </row>
    <row r="29" s="21" customFormat="true" ht="19" hidden="false" customHeight="true" outlineLevel="0" collapsed="false">
      <c r="A29" s="18"/>
      <c r="B29" s="24" t="s">
        <v>12</v>
      </c>
      <c r="C29" s="23"/>
      <c r="D29" s="23"/>
      <c r="E29" s="3"/>
      <c r="F29" s="4"/>
      <c r="G29" s="4"/>
      <c r="H29" s="4"/>
      <c r="I29" s="4"/>
    </row>
    <row r="30" s="21" customFormat="true" ht="48.5" hidden="false" customHeight="false" outlineLevel="0" collapsed="false">
      <c r="A30" s="18" t="s">
        <v>20</v>
      </c>
      <c r="B30" s="19" t="s">
        <v>21</v>
      </c>
      <c r="C30" s="27" t="n">
        <f aca="false">C31</f>
        <v>1017900</v>
      </c>
      <c r="D30" s="27" t="n">
        <f aca="false">D31</f>
        <v>202648.36</v>
      </c>
      <c r="E30" s="15"/>
      <c r="F30" s="16"/>
      <c r="G30" s="4"/>
      <c r="H30" s="4"/>
      <c r="I30" s="4"/>
    </row>
    <row r="31" s="21" customFormat="true" ht="19" hidden="false" customHeight="true" outlineLevel="0" collapsed="false">
      <c r="A31" s="18"/>
      <c r="B31" s="22" t="s">
        <v>15</v>
      </c>
      <c r="C31" s="23" t="n">
        <f aca="false">C32+C33+C34</f>
        <v>1017900</v>
      </c>
      <c r="D31" s="23" t="n">
        <f aca="false">D32+D33+D34</f>
        <v>202648.36</v>
      </c>
      <c r="E31" s="15"/>
      <c r="F31" s="4"/>
      <c r="G31" s="4"/>
      <c r="H31" s="4"/>
      <c r="I31" s="4"/>
    </row>
    <row r="32" s="21" customFormat="true" ht="19" hidden="false" customHeight="true" outlineLevel="0" collapsed="false">
      <c r="A32" s="18"/>
      <c r="B32" s="24" t="s">
        <v>9</v>
      </c>
      <c r="C32" s="23" t="n">
        <v>567900</v>
      </c>
      <c r="D32" s="23" t="n">
        <v>0</v>
      </c>
      <c r="E32" s="15"/>
      <c r="F32" s="4"/>
      <c r="G32" s="4"/>
      <c r="H32" s="4"/>
      <c r="I32" s="4"/>
    </row>
    <row r="33" s="21" customFormat="true" ht="19" hidden="false" customHeight="true" outlineLevel="0" collapsed="false">
      <c r="A33" s="18"/>
      <c r="B33" s="24" t="s">
        <v>10</v>
      </c>
      <c r="C33" s="23" t="n">
        <v>0</v>
      </c>
      <c r="D33" s="23" t="n">
        <v>0</v>
      </c>
      <c r="E33" s="15"/>
      <c r="F33" s="4"/>
      <c r="G33" s="4"/>
      <c r="H33" s="4"/>
      <c r="I33" s="4"/>
    </row>
    <row r="34" s="21" customFormat="true" ht="19" hidden="false" customHeight="true" outlineLevel="0" collapsed="false">
      <c r="A34" s="18"/>
      <c r="B34" s="24" t="s">
        <v>11</v>
      </c>
      <c r="C34" s="23" t="n">
        <v>450000</v>
      </c>
      <c r="D34" s="23" t="n">
        <v>202648.36</v>
      </c>
      <c r="E34" s="15"/>
      <c r="F34" s="4"/>
      <c r="G34" s="4"/>
      <c r="H34" s="4"/>
      <c r="I34" s="4"/>
    </row>
    <row r="35" s="21" customFormat="true" ht="19" hidden="false" customHeight="true" outlineLevel="0" collapsed="false">
      <c r="A35" s="18"/>
      <c r="B35" s="24" t="s">
        <v>12</v>
      </c>
      <c r="C35" s="23" t="n">
        <v>0</v>
      </c>
      <c r="D35" s="23" t="n">
        <v>0</v>
      </c>
      <c r="E35" s="15"/>
      <c r="F35" s="4"/>
      <c r="G35" s="4"/>
      <c r="H35" s="4"/>
      <c r="I35" s="4"/>
    </row>
    <row r="36" s="21" customFormat="true" ht="32.8" hidden="false" customHeight="false" outlineLevel="0" collapsed="false">
      <c r="A36" s="18" t="s">
        <v>22</v>
      </c>
      <c r="B36" s="19" t="s">
        <v>23</v>
      </c>
      <c r="C36" s="27" t="n">
        <f aca="false">C37</f>
        <v>2859416.8</v>
      </c>
      <c r="D36" s="27" t="n">
        <f aca="false">D37</f>
        <v>1715848.4</v>
      </c>
      <c r="E36" s="15"/>
      <c r="F36" s="16"/>
      <c r="G36" s="4"/>
      <c r="H36" s="4"/>
      <c r="I36" s="4"/>
    </row>
    <row r="37" s="21" customFormat="true" ht="19" hidden="false" customHeight="true" outlineLevel="0" collapsed="false">
      <c r="A37" s="18"/>
      <c r="B37" s="24" t="s">
        <v>15</v>
      </c>
      <c r="C37" s="23" t="n">
        <f aca="false">C38+C39+C40</f>
        <v>2859416.8</v>
      </c>
      <c r="D37" s="23" t="n">
        <f aca="false">D38+D39+D40</f>
        <v>1715848.4</v>
      </c>
      <c r="E37" s="3"/>
      <c r="F37" s="4"/>
      <c r="G37" s="4"/>
      <c r="H37" s="4"/>
      <c r="I37" s="4"/>
    </row>
    <row r="38" s="21" customFormat="true" ht="19" hidden="false" customHeight="true" outlineLevel="0" collapsed="false">
      <c r="A38" s="18"/>
      <c r="B38" s="24" t="s">
        <v>9</v>
      </c>
      <c r="C38" s="23" t="n">
        <v>0</v>
      </c>
      <c r="D38" s="23" t="n">
        <v>0</v>
      </c>
      <c r="E38" s="3"/>
      <c r="F38" s="4"/>
      <c r="G38" s="4"/>
      <c r="H38" s="4"/>
      <c r="I38" s="4"/>
    </row>
    <row r="39" s="21" customFormat="true" ht="19" hidden="false" customHeight="true" outlineLevel="0" collapsed="false">
      <c r="A39" s="18"/>
      <c r="B39" s="24" t="s">
        <v>10</v>
      </c>
      <c r="C39" s="23" t="n">
        <v>0</v>
      </c>
      <c r="D39" s="23" t="n">
        <v>0</v>
      </c>
      <c r="E39" s="3"/>
      <c r="F39" s="4"/>
      <c r="G39" s="4"/>
      <c r="H39" s="4"/>
      <c r="I39" s="4"/>
    </row>
    <row r="40" s="21" customFormat="true" ht="19" hidden="false" customHeight="true" outlineLevel="0" collapsed="false">
      <c r="A40" s="18"/>
      <c r="B40" s="24" t="s">
        <v>11</v>
      </c>
      <c r="C40" s="23" t="n">
        <v>2859416.8</v>
      </c>
      <c r="D40" s="23" t="n">
        <v>1715848.4</v>
      </c>
      <c r="E40" s="3"/>
      <c r="F40" s="4"/>
      <c r="G40" s="4"/>
      <c r="H40" s="4"/>
      <c r="I40" s="4"/>
    </row>
    <row r="41" s="21" customFormat="true" ht="19" hidden="false" customHeight="true" outlineLevel="0" collapsed="false">
      <c r="A41" s="18"/>
      <c r="B41" s="24" t="s">
        <v>12</v>
      </c>
      <c r="C41" s="23"/>
      <c r="D41" s="23"/>
      <c r="E41" s="3"/>
      <c r="F41" s="4"/>
      <c r="G41" s="4"/>
      <c r="H41" s="4"/>
      <c r="I41" s="4"/>
    </row>
    <row r="42" s="21" customFormat="true" ht="64.15" hidden="false" customHeight="false" outlineLevel="0" collapsed="false">
      <c r="A42" s="18" t="s">
        <v>24</v>
      </c>
      <c r="B42" s="19" t="s">
        <v>25</v>
      </c>
      <c r="C42" s="27" t="n">
        <f aca="false">C43</f>
        <v>14808767.04</v>
      </c>
      <c r="D42" s="29" t="n">
        <f aca="false">D43</f>
        <v>10331472.9</v>
      </c>
      <c r="E42" s="3"/>
      <c r="F42" s="4"/>
      <c r="G42" s="4"/>
      <c r="H42" s="4"/>
      <c r="I42" s="4"/>
    </row>
    <row r="43" s="21" customFormat="true" ht="19" hidden="false" customHeight="true" outlineLevel="0" collapsed="false">
      <c r="A43" s="18"/>
      <c r="B43" s="24" t="s">
        <v>15</v>
      </c>
      <c r="C43" s="23" t="n">
        <f aca="false">C44+C45+C46</f>
        <v>14808767.04</v>
      </c>
      <c r="D43" s="23" t="n">
        <f aca="false">D44+D45+D46</f>
        <v>10331472.9</v>
      </c>
      <c r="E43" s="3"/>
      <c r="F43" s="4"/>
      <c r="G43" s="4"/>
      <c r="H43" s="4"/>
      <c r="I43" s="4"/>
    </row>
    <row r="44" s="21" customFormat="true" ht="19" hidden="false" customHeight="true" outlineLevel="0" collapsed="false">
      <c r="A44" s="18"/>
      <c r="B44" s="24" t="s">
        <v>18</v>
      </c>
      <c r="C44" s="23" t="n">
        <v>0</v>
      </c>
      <c r="D44" s="23" t="n">
        <v>0</v>
      </c>
      <c r="E44" s="3"/>
      <c r="F44" s="4"/>
      <c r="G44" s="4"/>
      <c r="H44" s="4"/>
      <c r="I44" s="4"/>
    </row>
    <row r="45" s="21" customFormat="true" ht="19" hidden="false" customHeight="true" outlineLevel="0" collapsed="false">
      <c r="A45" s="18"/>
      <c r="B45" s="24" t="s">
        <v>10</v>
      </c>
      <c r="C45" s="23" t="n">
        <v>0</v>
      </c>
      <c r="D45" s="23" t="n">
        <v>0</v>
      </c>
      <c r="E45" s="3"/>
      <c r="F45" s="4"/>
      <c r="G45" s="4"/>
      <c r="H45" s="4"/>
      <c r="I45" s="4"/>
    </row>
    <row r="46" s="21" customFormat="true" ht="19" hidden="false" customHeight="true" outlineLevel="0" collapsed="false">
      <c r="A46" s="18"/>
      <c r="B46" s="24" t="s">
        <v>11</v>
      </c>
      <c r="C46" s="23" t="n">
        <v>14808767.04</v>
      </c>
      <c r="D46" s="23" t="n">
        <v>10331472.9</v>
      </c>
      <c r="E46" s="3"/>
      <c r="F46" s="4"/>
      <c r="G46" s="4"/>
      <c r="H46" s="4"/>
      <c r="I46" s="4"/>
    </row>
    <row r="47" s="21" customFormat="true" ht="19" hidden="false" customHeight="true" outlineLevel="0" collapsed="false">
      <c r="A47" s="18"/>
      <c r="B47" s="24" t="s">
        <v>12</v>
      </c>
      <c r="C47" s="23" t="n">
        <v>0</v>
      </c>
      <c r="D47" s="25" t="n">
        <v>0</v>
      </c>
      <c r="E47" s="3"/>
      <c r="F47" s="4"/>
      <c r="G47" s="4"/>
      <c r="H47" s="4"/>
      <c r="I47" s="4"/>
    </row>
    <row r="48" s="21" customFormat="true" ht="32.8" hidden="false" customHeight="false" outlineLevel="0" collapsed="false">
      <c r="A48" s="18" t="s">
        <v>26</v>
      </c>
      <c r="B48" s="19" t="s">
        <v>27</v>
      </c>
      <c r="C48" s="20" t="n">
        <f aca="false">C50+C52+C53+C51</f>
        <v>27544209</v>
      </c>
      <c r="D48" s="20" t="n">
        <f aca="false">D50+D52+D53+D51</f>
        <v>19079197.68</v>
      </c>
      <c r="E48" s="15"/>
      <c r="F48" s="4"/>
      <c r="G48" s="4"/>
      <c r="H48" s="30"/>
      <c r="I48" s="4"/>
    </row>
    <row r="49" s="21" customFormat="true" ht="19" hidden="false" customHeight="true" outlineLevel="0" collapsed="false">
      <c r="A49" s="18"/>
      <c r="B49" s="24" t="s">
        <v>15</v>
      </c>
      <c r="C49" s="23" t="n">
        <f aca="false">C50+C51+C52</f>
        <v>27544209</v>
      </c>
      <c r="D49" s="23" t="n">
        <f aca="false">D50+D51+D52</f>
        <v>19079197.68</v>
      </c>
      <c r="E49" s="3"/>
      <c r="F49" s="4"/>
      <c r="G49" s="4"/>
      <c r="H49" s="4"/>
      <c r="I49" s="4"/>
    </row>
    <row r="50" s="21" customFormat="true" ht="19" hidden="false" customHeight="true" outlineLevel="0" collapsed="false">
      <c r="A50" s="18"/>
      <c r="B50" s="24" t="s">
        <v>9</v>
      </c>
      <c r="C50" s="25" t="n">
        <v>25004593.91</v>
      </c>
      <c r="D50" s="25" t="n">
        <v>17275072.92</v>
      </c>
      <c r="E50" s="3"/>
      <c r="F50" s="4"/>
      <c r="G50" s="4"/>
      <c r="H50" s="4"/>
      <c r="I50" s="4"/>
    </row>
    <row r="51" s="21" customFormat="true" ht="19" hidden="false" customHeight="true" outlineLevel="0" collapsed="false">
      <c r="A51" s="18"/>
      <c r="B51" s="24" t="s">
        <v>10</v>
      </c>
      <c r="C51" s="25" t="n">
        <v>864930.88</v>
      </c>
      <c r="D51" s="25" t="n">
        <v>702648.18</v>
      </c>
      <c r="E51" s="3"/>
      <c r="F51" s="4"/>
      <c r="G51" s="4"/>
      <c r="H51" s="4"/>
      <c r="I51" s="4"/>
    </row>
    <row r="52" s="21" customFormat="true" ht="19" hidden="false" customHeight="true" outlineLevel="0" collapsed="false">
      <c r="A52" s="18"/>
      <c r="B52" s="24" t="s">
        <v>11</v>
      </c>
      <c r="C52" s="28" t="n">
        <v>1674684.21</v>
      </c>
      <c r="D52" s="28" t="n">
        <v>1101476.58</v>
      </c>
      <c r="E52" s="3"/>
      <c r="F52" s="4"/>
      <c r="G52" s="4"/>
      <c r="H52" s="4"/>
      <c r="I52" s="4"/>
    </row>
    <row r="53" s="21" customFormat="true" ht="19" hidden="false" customHeight="true" outlineLevel="0" collapsed="false">
      <c r="A53" s="18"/>
      <c r="B53" s="24" t="s">
        <v>12</v>
      </c>
      <c r="C53" s="28" t="n">
        <v>0</v>
      </c>
      <c r="D53" s="28" t="n">
        <v>0</v>
      </c>
      <c r="E53" s="3"/>
      <c r="F53" s="4"/>
      <c r="G53" s="4"/>
      <c r="H53" s="4"/>
      <c r="I53" s="4"/>
    </row>
    <row r="54" s="21" customFormat="true" ht="56.95" hidden="false" customHeight="true" outlineLevel="0" collapsed="false">
      <c r="A54" s="18" t="s">
        <v>28</v>
      </c>
      <c r="B54" s="19" t="s">
        <v>29</v>
      </c>
      <c r="C54" s="27" t="n">
        <f aca="false">C55</f>
        <v>14692000</v>
      </c>
      <c r="D54" s="20" t="n">
        <f aca="false">D55</f>
        <v>11136461.59</v>
      </c>
      <c r="E54" s="3"/>
      <c r="F54" s="4"/>
      <c r="G54" s="4"/>
      <c r="H54" s="4"/>
      <c r="I54" s="4"/>
    </row>
    <row r="55" s="21" customFormat="true" ht="19" hidden="false" customHeight="true" outlineLevel="0" collapsed="false">
      <c r="A55" s="18"/>
      <c r="B55" s="24" t="s">
        <v>15</v>
      </c>
      <c r="C55" s="23" t="n">
        <f aca="false">C56+C57+C58</f>
        <v>14692000</v>
      </c>
      <c r="D55" s="23" t="n">
        <f aca="false">D56+D57+D58</f>
        <v>11136461.59</v>
      </c>
      <c r="E55" s="3"/>
      <c r="F55" s="4"/>
      <c r="G55" s="4"/>
      <c r="H55" s="4"/>
      <c r="I55" s="4"/>
    </row>
    <row r="56" s="21" customFormat="true" ht="19" hidden="false" customHeight="true" outlineLevel="0" collapsed="false">
      <c r="A56" s="18"/>
      <c r="B56" s="24" t="s">
        <v>18</v>
      </c>
      <c r="C56" s="23" t="n">
        <v>0</v>
      </c>
      <c r="D56" s="25" t="n">
        <v>0</v>
      </c>
      <c r="E56" s="3"/>
      <c r="F56" s="4"/>
      <c r="G56" s="4"/>
      <c r="H56" s="4"/>
      <c r="I56" s="4"/>
    </row>
    <row r="57" s="21" customFormat="true" ht="19" hidden="false" customHeight="true" outlineLevel="0" collapsed="false">
      <c r="A57" s="18"/>
      <c r="B57" s="24" t="s">
        <v>10</v>
      </c>
      <c r="C57" s="23" t="n">
        <v>0</v>
      </c>
      <c r="D57" s="25" t="n">
        <v>0</v>
      </c>
      <c r="E57" s="3"/>
      <c r="F57" s="4"/>
      <c r="G57" s="4"/>
      <c r="H57" s="4"/>
      <c r="I57" s="4"/>
    </row>
    <row r="58" s="21" customFormat="true" ht="19" hidden="false" customHeight="true" outlineLevel="0" collapsed="false">
      <c r="A58" s="18"/>
      <c r="B58" s="24" t="s">
        <v>11</v>
      </c>
      <c r="C58" s="23" t="n">
        <v>14692000</v>
      </c>
      <c r="D58" s="23" t="n">
        <v>11136461.59</v>
      </c>
      <c r="E58" s="3"/>
      <c r="F58" s="4"/>
      <c r="G58" s="4"/>
      <c r="H58" s="4"/>
      <c r="I58" s="4"/>
    </row>
    <row r="59" s="21" customFormat="true" ht="19" hidden="false" customHeight="true" outlineLevel="0" collapsed="false">
      <c r="A59" s="18"/>
      <c r="B59" s="24" t="s">
        <v>12</v>
      </c>
      <c r="C59" s="23" t="n">
        <v>0</v>
      </c>
      <c r="D59" s="25" t="n">
        <v>0</v>
      </c>
      <c r="E59" s="3"/>
      <c r="F59" s="4"/>
      <c r="G59" s="4"/>
      <c r="H59" s="4"/>
      <c r="I59" s="4"/>
    </row>
    <row r="60" s="21" customFormat="true" ht="41.25" hidden="false" customHeight="true" outlineLevel="0" collapsed="false">
      <c r="A60" s="18" t="s">
        <v>30</v>
      </c>
      <c r="B60" s="19" t="s">
        <v>31</v>
      </c>
      <c r="C60" s="27" t="n">
        <f aca="false">C61</f>
        <v>68644609.9</v>
      </c>
      <c r="D60" s="27" t="n">
        <f aca="false">D61</f>
        <v>40734607.37</v>
      </c>
      <c r="E60" s="15"/>
      <c r="F60" s="16"/>
      <c r="G60" s="4"/>
      <c r="H60" s="4"/>
      <c r="I60" s="4"/>
    </row>
    <row r="61" s="21" customFormat="true" ht="20.3" hidden="false" customHeight="true" outlineLevel="0" collapsed="false">
      <c r="A61" s="18"/>
      <c r="B61" s="24" t="s">
        <v>15</v>
      </c>
      <c r="C61" s="23" t="n">
        <f aca="false">C62+C63+C64</f>
        <v>68644609.9</v>
      </c>
      <c r="D61" s="23" t="n">
        <f aca="false">D62+D63+D64</f>
        <v>40734607.37</v>
      </c>
      <c r="E61" s="3"/>
      <c r="F61" s="4"/>
      <c r="G61" s="4"/>
      <c r="H61" s="4"/>
      <c r="I61" s="4"/>
    </row>
    <row r="62" s="21" customFormat="true" ht="17.35" hidden="false" customHeight="false" outlineLevel="0" collapsed="false">
      <c r="A62" s="18"/>
      <c r="B62" s="24" t="s">
        <v>18</v>
      </c>
      <c r="C62" s="23" t="n">
        <v>0</v>
      </c>
      <c r="D62" s="23" t="n">
        <v>0</v>
      </c>
      <c r="E62" s="3"/>
      <c r="F62" s="4"/>
      <c r="G62" s="4"/>
      <c r="H62" s="4"/>
      <c r="I62" s="4"/>
    </row>
    <row r="63" s="21" customFormat="true" ht="22.75" hidden="false" customHeight="true" outlineLevel="0" collapsed="false">
      <c r="A63" s="18"/>
      <c r="B63" s="24" t="s">
        <v>10</v>
      </c>
      <c r="C63" s="23" t="n">
        <v>0</v>
      </c>
      <c r="D63" s="23" t="n">
        <v>0</v>
      </c>
      <c r="E63" s="3"/>
      <c r="F63" s="4"/>
      <c r="G63" s="4"/>
      <c r="H63" s="4"/>
      <c r="I63" s="4"/>
    </row>
    <row r="64" s="21" customFormat="true" ht="20.3" hidden="false" customHeight="true" outlineLevel="0" collapsed="false">
      <c r="A64" s="18"/>
      <c r="B64" s="24" t="s">
        <v>11</v>
      </c>
      <c r="C64" s="23" t="n">
        <v>68644609.9</v>
      </c>
      <c r="D64" s="23" t="n">
        <v>40734607.37</v>
      </c>
      <c r="E64" s="3"/>
      <c r="F64" s="4"/>
      <c r="G64" s="4"/>
      <c r="H64" s="4"/>
      <c r="I64" s="4"/>
    </row>
    <row r="65" s="21" customFormat="true" ht="19.5" hidden="false" customHeight="true" outlineLevel="0" collapsed="false">
      <c r="A65" s="18"/>
      <c r="B65" s="24" t="s">
        <v>12</v>
      </c>
      <c r="C65" s="23" t="n">
        <v>0</v>
      </c>
      <c r="D65" s="23" t="n">
        <v>0</v>
      </c>
      <c r="E65" s="3"/>
      <c r="F65" s="4"/>
      <c r="G65" s="4"/>
      <c r="H65" s="4"/>
      <c r="I65" s="4"/>
    </row>
    <row r="66" s="21" customFormat="true" ht="32.8" hidden="false" customHeight="false" outlineLevel="0" collapsed="false">
      <c r="A66" s="31" t="s">
        <v>32</v>
      </c>
      <c r="B66" s="19" t="s">
        <v>33</v>
      </c>
      <c r="C66" s="27" t="n">
        <f aca="false">C67</f>
        <v>8663075.88</v>
      </c>
      <c r="D66" s="32" t="n">
        <f aca="false">D67</f>
        <v>5790619.15</v>
      </c>
      <c r="E66" s="15"/>
      <c r="F66" s="16"/>
      <c r="G66" s="30"/>
      <c r="H66" s="4"/>
      <c r="I66" s="4"/>
    </row>
    <row r="67" s="21" customFormat="true" ht="19" hidden="false" customHeight="true" outlineLevel="0" collapsed="false">
      <c r="A67" s="31"/>
      <c r="B67" s="24" t="s">
        <v>15</v>
      </c>
      <c r="C67" s="23" t="n">
        <f aca="false">C68+C69+C70</f>
        <v>8663075.88</v>
      </c>
      <c r="D67" s="23" t="n">
        <f aca="false">D68+D69+D70</f>
        <v>5790619.15</v>
      </c>
      <c r="E67" s="3"/>
      <c r="F67" s="4"/>
      <c r="G67" s="4"/>
      <c r="H67" s="4"/>
      <c r="I67" s="4"/>
    </row>
    <row r="68" s="21" customFormat="true" ht="17.35" hidden="false" customHeight="false" outlineLevel="0" collapsed="false">
      <c r="A68" s="31"/>
      <c r="B68" s="24" t="s">
        <v>18</v>
      </c>
      <c r="C68" s="23" t="n">
        <v>0</v>
      </c>
      <c r="D68" s="23" t="n">
        <v>0</v>
      </c>
      <c r="E68" s="3"/>
      <c r="F68" s="4"/>
      <c r="G68" s="4"/>
      <c r="H68" s="4"/>
      <c r="I68" s="4"/>
    </row>
    <row r="69" s="21" customFormat="true" ht="21.8" hidden="false" customHeight="true" outlineLevel="0" collapsed="false">
      <c r="A69" s="31"/>
      <c r="B69" s="24" t="s">
        <v>10</v>
      </c>
      <c r="C69" s="23" t="n">
        <v>0</v>
      </c>
      <c r="D69" s="23" t="n">
        <v>0</v>
      </c>
      <c r="E69" s="3"/>
      <c r="F69" s="4"/>
      <c r="G69" s="30"/>
      <c r="H69" s="4"/>
      <c r="I69" s="4"/>
    </row>
    <row r="70" s="21" customFormat="true" ht="18" hidden="false" customHeight="true" outlineLevel="0" collapsed="false">
      <c r="A70" s="31"/>
      <c r="B70" s="24" t="s">
        <v>11</v>
      </c>
      <c r="C70" s="23" t="n">
        <v>8663075.88</v>
      </c>
      <c r="D70" s="23" t="n">
        <v>5790619.15</v>
      </c>
      <c r="E70" s="3"/>
      <c r="F70" s="4"/>
      <c r="G70" s="4"/>
      <c r="H70" s="4"/>
      <c r="I70" s="4"/>
    </row>
    <row r="71" s="21" customFormat="true" ht="16.55" hidden="false" customHeight="true" outlineLevel="0" collapsed="false">
      <c r="A71" s="31"/>
      <c r="B71" s="22" t="s">
        <v>12</v>
      </c>
      <c r="C71" s="23" t="n">
        <v>0</v>
      </c>
      <c r="D71" s="23" t="n">
        <v>0</v>
      </c>
      <c r="E71" s="3"/>
      <c r="F71" s="4"/>
      <c r="G71" s="4"/>
      <c r="H71" s="4"/>
      <c r="I71" s="4"/>
    </row>
    <row r="72" s="21" customFormat="true" ht="32.8" hidden="false" customHeight="false" outlineLevel="0" collapsed="false">
      <c r="A72" s="31" t="s">
        <v>34</v>
      </c>
      <c r="B72" s="19" t="s">
        <v>35</v>
      </c>
      <c r="C72" s="27" t="n">
        <f aca="false">C73</f>
        <v>24962012.64</v>
      </c>
      <c r="D72" s="27" t="n">
        <f aca="false">D73</f>
        <v>3750096.83</v>
      </c>
      <c r="E72" s="15"/>
      <c r="F72" s="16"/>
      <c r="G72" s="4"/>
      <c r="H72" s="4"/>
      <c r="I72" s="4"/>
    </row>
    <row r="73" s="21" customFormat="true" ht="18" hidden="false" customHeight="true" outlineLevel="0" collapsed="false">
      <c r="A73" s="31"/>
      <c r="B73" s="24" t="s">
        <v>15</v>
      </c>
      <c r="C73" s="23" t="n">
        <f aca="false">C74+C75+C76</f>
        <v>24962012.64</v>
      </c>
      <c r="D73" s="23" t="n">
        <f aca="false">D74+D75+D76</f>
        <v>3750096.83</v>
      </c>
      <c r="E73" s="3"/>
      <c r="F73" s="4"/>
      <c r="G73" s="4"/>
      <c r="H73" s="4"/>
      <c r="I73" s="4"/>
    </row>
    <row r="74" s="21" customFormat="true" ht="17.35" hidden="false" customHeight="false" outlineLevel="0" collapsed="false">
      <c r="A74" s="31"/>
      <c r="B74" s="24" t="s">
        <v>18</v>
      </c>
      <c r="C74" s="23" t="n">
        <v>0</v>
      </c>
      <c r="D74" s="23" t="n">
        <v>0</v>
      </c>
      <c r="E74" s="3"/>
      <c r="F74" s="4"/>
      <c r="G74" s="4"/>
      <c r="H74" s="4"/>
      <c r="I74" s="4"/>
    </row>
    <row r="75" s="21" customFormat="true" ht="19" hidden="false" customHeight="true" outlineLevel="0" collapsed="false">
      <c r="A75" s="31"/>
      <c r="B75" s="24" t="s">
        <v>10</v>
      </c>
      <c r="C75" s="23" t="n">
        <v>0</v>
      </c>
      <c r="D75" s="23" t="n">
        <v>0</v>
      </c>
      <c r="E75" s="3"/>
      <c r="F75" s="4"/>
      <c r="G75" s="4"/>
      <c r="H75" s="4"/>
      <c r="I75" s="4"/>
    </row>
    <row r="76" s="21" customFormat="true" ht="19.5" hidden="false" customHeight="true" outlineLevel="0" collapsed="false">
      <c r="A76" s="31"/>
      <c r="B76" s="24" t="s">
        <v>11</v>
      </c>
      <c r="C76" s="23" t="n">
        <v>24962012.64</v>
      </c>
      <c r="D76" s="23" t="n">
        <v>3750096.83</v>
      </c>
      <c r="E76" s="3"/>
      <c r="F76" s="4"/>
      <c r="G76" s="4"/>
      <c r="H76" s="4"/>
      <c r="I76" s="4"/>
    </row>
    <row r="77" s="21" customFormat="true" ht="18" hidden="false" customHeight="true" outlineLevel="0" collapsed="false">
      <c r="A77" s="31"/>
      <c r="B77" s="24" t="s">
        <v>12</v>
      </c>
      <c r="C77" s="23" t="n">
        <v>0</v>
      </c>
      <c r="D77" s="33" t="n">
        <v>0</v>
      </c>
      <c r="E77" s="3"/>
      <c r="F77" s="4"/>
      <c r="G77" s="4"/>
      <c r="H77" s="4"/>
      <c r="I77" s="4"/>
    </row>
    <row r="78" s="21" customFormat="true" ht="37" hidden="false" customHeight="true" outlineLevel="0" collapsed="false">
      <c r="A78" s="31" t="s">
        <v>36</v>
      </c>
      <c r="B78" s="19" t="s">
        <v>37</v>
      </c>
      <c r="C78" s="27" t="n">
        <f aca="false">C79</f>
        <v>8353954</v>
      </c>
      <c r="D78" s="27" t="n">
        <f aca="false">D79</f>
        <v>6907492.6</v>
      </c>
      <c r="E78" s="15"/>
      <c r="F78" s="16"/>
      <c r="G78" s="4"/>
      <c r="H78" s="4"/>
      <c r="I78" s="4"/>
    </row>
    <row r="79" s="21" customFormat="true" ht="18" hidden="false" customHeight="true" outlineLevel="0" collapsed="false">
      <c r="A79" s="31"/>
      <c r="B79" s="24" t="s">
        <v>15</v>
      </c>
      <c r="C79" s="23" t="n">
        <f aca="false">C80+C81+C82</f>
        <v>8353954</v>
      </c>
      <c r="D79" s="23" t="n">
        <f aca="false">D80+D81+D82</f>
        <v>6907492.6</v>
      </c>
      <c r="E79" s="3"/>
      <c r="F79" s="4"/>
      <c r="G79" s="4"/>
      <c r="H79" s="4"/>
      <c r="I79" s="4"/>
    </row>
    <row r="80" s="21" customFormat="true" ht="17.35" hidden="false" customHeight="false" outlineLevel="0" collapsed="false">
      <c r="A80" s="31"/>
      <c r="B80" s="24" t="s">
        <v>18</v>
      </c>
      <c r="C80" s="23" t="n">
        <v>237100</v>
      </c>
      <c r="D80" s="23" t="n">
        <v>206136.7</v>
      </c>
      <c r="E80" s="3"/>
      <c r="F80" s="4"/>
      <c r="G80" s="4"/>
      <c r="H80" s="4"/>
      <c r="I80" s="4"/>
    </row>
    <row r="81" s="21" customFormat="true" ht="18" hidden="false" customHeight="true" outlineLevel="0" collapsed="false">
      <c r="A81" s="31"/>
      <c r="B81" s="24" t="s">
        <v>10</v>
      </c>
      <c r="C81" s="23" t="n">
        <v>0</v>
      </c>
      <c r="D81" s="23" t="n">
        <v>0</v>
      </c>
      <c r="E81" s="3"/>
      <c r="F81" s="4"/>
      <c r="G81" s="4"/>
      <c r="H81" s="4"/>
      <c r="I81" s="4"/>
    </row>
    <row r="82" s="21" customFormat="true" ht="20.95" hidden="false" customHeight="true" outlineLevel="0" collapsed="false">
      <c r="A82" s="31"/>
      <c r="B82" s="24" t="s">
        <v>11</v>
      </c>
      <c r="C82" s="23" t="n">
        <v>8116854</v>
      </c>
      <c r="D82" s="23" t="n">
        <v>6701355.9</v>
      </c>
      <c r="E82" s="3"/>
      <c r="F82" s="4"/>
      <c r="G82" s="4"/>
      <c r="H82" s="4"/>
      <c r="I82" s="4"/>
    </row>
    <row r="83" s="21" customFormat="true" ht="17.35" hidden="false" customHeight="false" outlineLevel="0" collapsed="false">
      <c r="A83" s="31"/>
      <c r="B83" s="24" t="s">
        <v>12</v>
      </c>
      <c r="C83" s="23"/>
      <c r="D83" s="23"/>
      <c r="E83" s="3"/>
      <c r="F83" s="4"/>
      <c r="G83" s="4"/>
      <c r="H83" s="4"/>
      <c r="I83" s="4"/>
    </row>
    <row r="84" s="21" customFormat="true" ht="32.8" hidden="false" customHeight="false" outlineLevel="0" collapsed="false">
      <c r="A84" s="31" t="s">
        <v>38</v>
      </c>
      <c r="B84" s="19" t="s">
        <v>39</v>
      </c>
      <c r="C84" s="20" t="n">
        <f aca="false">C85+C89</f>
        <v>78857670.05</v>
      </c>
      <c r="D84" s="20" t="n">
        <f aca="false">D85+D89</f>
        <v>47854315.9</v>
      </c>
      <c r="E84" s="15"/>
      <c r="F84" s="16"/>
      <c r="G84" s="4"/>
      <c r="H84" s="4"/>
      <c r="I84" s="4"/>
    </row>
    <row r="85" s="21" customFormat="true" ht="18" hidden="false" customHeight="true" outlineLevel="0" collapsed="false">
      <c r="A85" s="31"/>
      <c r="B85" s="24" t="s">
        <v>15</v>
      </c>
      <c r="C85" s="25" t="n">
        <f aca="false">C86+C87+C88</f>
        <v>78857670.05</v>
      </c>
      <c r="D85" s="25" t="n">
        <f aca="false">D86+D87+D88</f>
        <v>47854315.9</v>
      </c>
      <c r="E85" s="3"/>
      <c r="F85" s="4"/>
      <c r="G85" s="4"/>
      <c r="H85" s="4"/>
      <c r="I85" s="4"/>
    </row>
    <row r="86" s="21" customFormat="true" ht="17.35" hidden="false" customHeight="false" outlineLevel="0" collapsed="false">
      <c r="A86" s="31"/>
      <c r="B86" s="24" t="s">
        <v>18</v>
      </c>
      <c r="C86" s="25" t="n">
        <v>9763000</v>
      </c>
      <c r="D86" s="25" t="n">
        <v>9763000</v>
      </c>
      <c r="E86" s="3"/>
      <c r="F86" s="4"/>
      <c r="G86" s="4"/>
      <c r="H86" s="4"/>
      <c r="I86" s="4"/>
    </row>
    <row r="87" s="21" customFormat="true" ht="16.55" hidden="false" customHeight="true" outlineLevel="0" collapsed="false">
      <c r="A87" s="31"/>
      <c r="B87" s="24" t="s">
        <v>10</v>
      </c>
      <c r="C87" s="25" t="n">
        <v>0</v>
      </c>
      <c r="D87" s="25" t="n">
        <v>0</v>
      </c>
      <c r="E87" s="3"/>
      <c r="F87" s="4"/>
      <c r="G87" s="4"/>
      <c r="H87" s="4"/>
      <c r="I87" s="4"/>
    </row>
    <row r="88" s="21" customFormat="true" ht="18" hidden="false" customHeight="true" outlineLevel="0" collapsed="false">
      <c r="A88" s="31"/>
      <c r="B88" s="24" t="s">
        <v>11</v>
      </c>
      <c r="C88" s="25" t="n">
        <v>69094670.05</v>
      </c>
      <c r="D88" s="25" t="n">
        <v>38091315.9</v>
      </c>
      <c r="E88" s="3"/>
      <c r="F88" s="4"/>
      <c r="G88" s="4"/>
      <c r="H88" s="4"/>
      <c r="I88" s="4"/>
    </row>
    <row r="89" s="21" customFormat="true" ht="18" hidden="false" customHeight="true" outlineLevel="0" collapsed="false">
      <c r="A89" s="31"/>
      <c r="B89" s="24" t="s">
        <v>12</v>
      </c>
      <c r="C89" s="25" t="n">
        <v>0</v>
      </c>
      <c r="D89" s="25" t="n">
        <v>0</v>
      </c>
      <c r="E89" s="3"/>
      <c r="F89" s="4"/>
      <c r="G89" s="4"/>
      <c r="H89" s="4"/>
      <c r="I89" s="4"/>
    </row>
    <row r="90" s="21" customFormat="true" ht="32.8" hidden="false" customHeight="false" outlineLevel="0" collapsed="false">
      <c r="A90" s="31" t="s">
        <v>40</v>
      </c>
      <c r="B90" s="19" t="s">
        <v>41</v>
      </c>
      <c r="C90" s="20" t="n">
        <f aca="false">C92+C94</f>
        <v>973959.3</v>
      </c>
      <c r="D90" s="20" t="n">
        <f aca="false">D91</f>
        <v>0</v>
      </c>
      <c r="E90" s="3"/>
      <c r="F90" s="4"/>
      <c r="G90" s="4"/>
      <c r="H90" s="4"/>
      <c r="I90" s="4"/>
    </row>
    <row r="91" s="21" customFormat="true" ht="20.95" hidden="false" customHeight="true" outlineLevel="0" collapsed="false">
      <c r="A91" s="31"/>
      <c r="B91" s="24" t="s">
        <v>15</v>
      </c>
      <c r="C91" s="23" t="n">
        <f aca="false">C92+C93+C94</f>
        <v>973959.3</v>
      </c>
      <c r="D91" s="23" t="n">
        <f aca="false">D92+D93+D94</f>
        <v>0</v>
      </c>
      <c r="E91" s="3"/>
      <c r="F91" s="4"/>
      <c r="G91" s="4"/>
      <c r="H91" s="4"/>
      <c r="I91" s="4"/>
    </row>
    <row r="92" s="21" customFormat="true" ht="17.35" hidden="false" customHeight="false" outlineLevel="0" collapsed="false">
      <c r="A92" s="31"/>
      <c r="B92" s="24" t="s">
        <v>18</v>
      </c>
      <c r="C92" s="25" t="n">
        <v>0</v>
      </c>
      <c r="D92" s="25" t="n">
        <v>0</v>
      </c>
      <c r="E92" s="3"/>
      <c r="F92" s="4"/>
      <c r="G92" s="4"/>
      <c r="H92" s="4"/>
      <c r="I92" s="4"/>
    </row>
    <row r="93" s="21" customFormat="true" ht="17.35" hidden="false" customHeight="false" outlineLevel="0" collapsed="false">
      <c r="A93" s="31"/>
      <c r="B93" s="24" t="s">
        <v>10</v>
      </c>
      <c r="C93" s="25" t="n">
        <v>0</v>
      </c>
      <c r="D93" s="25" t="n">
        <v>0</v>
      </c>
      <c r="E93" s="3"/>
      <c r="F93" s="4"/>
      <c r="G93" s="4"/>
      <c r="H93" s="4"/>
      <c r="I93" s="4"/>
    </row>
    <row r="94" s="21" customFormat="true" ht="19" hidden="false" customHeight="true" outlineLevel="0" collapsed="false">
      <c r="A94" s="31"/>
      <c r="B94" s="24" t="s">
        <v>11</v>
      </c>
      <c r="C94" s="25" t="n">
        <v>973959.3</v>
      </c>
      <c r="D94" s="25" t="n">
        <v>0</v>
      </c>
      <c r="E94" s="3"/>
      <c r="F94" s="4"/>
      <c r="G94" s="4"/>
      <c r="H94" s="4"/>
      <c r="I94" s="4"/>
    </row>
    <row r="95" s="21" customFormat="true" ht="17.2" hidden="false" customHeight="true" outlineLevel="0" collapsed="false">
      <c r="A95" s="31"/>
      <c r="B95" s="24" t="s">
        <v>12</v>
      </c>
      <c r="C95" s="25" t="n">
        <v>0</v>
      </c>
      <c r="D95" s="25" t="n">
        <v>0</v>
      </c>
      <c r="E95" s="3"/>
      <c r="F95" s="4"/>
      <c r="G95" s="4"/>
      <c r="H95" s="4"/>
      <c r="I95" s="4"/>
    </row>
    <row r="96" s="21" customFormat="true" ht="32.8" hidden="false" customHeight="false" outlineLevel="0" collapsed="false">
      <c r="A96" s="31" t="s">
        <v>42</v>
      </c>
      <c r="B96" s="19" t="s">
        <v>43</v>
      </c>
      <c r="C96" s="27" t="n">
        <f aca="false">C97+C101</f>
        <v>461328034.89</v>
      </c>
      <c r="D96" s="27" t="n">
        <f aca="false">D97+D101</f>
        <v>325205747.21</v>
      </c>
      <c r="E96" s="15"/>
      <c r="F96" s="16"/>
      <c r="G96" s="4"/>
      <c r="H96" s="4"/>
      <c r="I96" s="4"/>
    </row>
    <row r="97" s="21" customFormat="true" ht="20.95" hidden="false" customHeight="true" outlineLevel="0" collapsed="false">
      <c r="A97" s="31"/>
      <c r="B97" s="24" t="s">
        <v>15</v>
      </c>
      <c r="C97" s="23" t="n">
        <f aca="false">C98+C99+C100</f>
        <v>204299496.23</v>
      </c>
      <c r="D97" s="23" t="n">
        <f aca="false">D98+D99+D100</f>
        <v>142143942.06</v>
      </c>
      <c r="E97" s="3"/>
      <c r="F97" s="4"/>
      <c r="G97" s="4"/>
      <c r="H97" s="4"/>
      <c r="I97" s="4"/>
    </row>
    <row r="98" s="21" customFormat="true" ht="17.35" hidden="false" customHeight="false" outlineLevel="0" collapsed="false">
      <c r="A98" s="31"/>
      <c r="B98" s="24" t="s">
        <v>18</v>
      </c>
      <c r="C98" s="23" t="n">
        <f aca="false">8346400+8069800</f>
        <v>16416200</v>
      </c>
      <c r="D98" s="23" t="n">
        <f aca="false">5661441.3+6553244.95</f>
        <v>12214686.25</v>
      </c>
      <c r="E98" s="3"/>
      <c r="F98" s="4"/>
      <c r="G98" s="4"/>
      <c r="H98" s="4"/>
      <c r="I98" s="4"/>
    </row>
    <row r="99" s="21" customFormat="true" ht="18" hidden="false" customHeight="true" outlineLevel="0" collapsed="false">
      <c r="A99" s="31"/>
      <c r="B99" s="24" t="s">
        <v>10</v>
      </c>
      <c r="C99" s="23" t="n">
        <f aca="false">12374500+1236719</f>
        <v>13611219</v>
      </c>
      <c r="D99" s="23" t="n">
        <f aca="false">9563700+1148976.92</f>
        <v>10712676.92</v>
      </c>
      <c r="E99" s="3"/>
      <c r="F99" s="4"/>
      <c r="G99" s="4"/>
      <c r="H99" s="4"/>
      <c r="I99" s="4"/>
    </row>
    <row r="100" s="21" customFormat="true" ht="18" hidden="false" customHeight="true" outlineLevel="0" collapsed="false">
      <c r="A100" s="31"/>
      <c r="B100" s="24" t="s">
        <v>11</v>
      </c>
      <c r="C100" s="23" t="n">
        <v>174272077.23</v>
      </c>
      <c r="D100" s="23" t="n">
        <v>119216578.89</v>
      </c>
      <c r="E100" s="3"/>
      <c r="F100" s="4"/>
      <c r="G100" s="4"/>
      <c r="H100" s="4"/>
      <c r="I100" s="4"/>
    </row>
    <row r="101" s="21" customFormat="true" ht="19.5" hidden="false" customHeight="true" outlineLevel="0" collapsed="false">
      <c r="A101" s="31"/>
      <c r="B101" s="24" t="s">
        <v>12</v>
      </c>
      <c r="C101" s="23" t="n">
        <v>257028538.66</v>
      </c>
      <c r="D101" s="23" t="n">
        <v>183061805.15</v>
      </c>
      <c r="E101" s="3"/>
      <c r="F101" s="4"/>
      <c r="G101" s="4"/>
      <c r="H101" s="4"/>
      <c r="I101" s="4"/>
    </row>
    <row r="102" s="21" customFormat="true" ht="32.8" hidden="false" customHeight="false" outlineLevel="0" collapsed="false">
      <c r="A102" s="31" t="s">
        <v>44</v>
      </c>
      <c r="B102" s="19" t="s">
        <v>45</v>
      </c>
      <c r="C102" s="26" t="n">
        <f aca="false">C103+C107</f>
        <v>168654743.38</v>
      </c>
      <c r="D102" s="26" t="n">
        <f aca="false">D103+D107</f>
        <v>115803158.67</v>
      </c>
      <c r="E102" s="15"/>
      <c r="F102" s="16"/>
      <c r="G102" s="4"/>
      <c r="H102" s="4"/>
      <c r="I102" s="4"/>
    </row>
    <row r="103" s="21" customFormat="true" ht="18" hidden="false" customHeight="true" outlineLevel="0" collapsed="false">
      <c r="A103" s="31"/>
      <c r="B103" s="24" t="s">
        <v>15</v>
      </c>
      <c r="C103" s="23" t="n">
        <f aca="false">C104+C105+C106</f>
        <v>168610343.38</v>
      </c>
      <c r="D103" s="23" t="n">
        <f aca="false">D104+D105+D106</f>
        <v>115773158.67</v>
      </c>
      <c r="E103" s="15"/>
      <c r="F103" s="4"/>
      <c r="G103" s="4"/>
      <c r="H103" s="4"/>
      <c r="I103" s="4"/>
    </row>
    <row r="104" s="21" customFormat="true" ht="17.35" hidden="false" customHeight="false" outlineLevel="0" collapsed="false">
      <c r="A104" s="31"/>
      <c r="B104" s="24" t="s">
        <v>18</v>
      </c>
      <c r="C104" s="25" t="n">
        <f aca="false">13168100+52641400</f>
        <v>65809500</v>
      </c>
      <c r="D104" s="25" t="n">
        <f aca="false">9443244.1+43850869.76</f>
        <v>53294113.86</v>
      </c>
      <c r="E104" s="15"/>
      <c r="F104" s="4"/>
      <c r="G104" s="4"/>
      <c r="H104" s="4"/>
      <c r="I104" s="4"/>
    </row>
    <row r="105" s="21" customFormat="true" ht="17.2" hidden="false" customHeight="true" outlineLevel="0" collapsed="false">
      <c r="A105" s="31"/>
      <c r="B105" s="24" t="s">
        <v>10</v>
      </c>
      <c r="C105" s="25" t="n">
        <v>8070600</v>
      </c>
      <c r="D105" s="25" t="n">
        <v>1070600</v>
      </c>
      <c r="E105" s="15"/>
      <c r="F105" s="4"/>
      <c r="G105" s="4"/>
      <c r="H105" s="4"/>
      <c r="I105" s="4"/>
    </row>
    <row r="106" s="21" customFormat="true" ht="19.5" hidden="false" customHeight="true" outlineLevel="0" collapsed="false">
      <c r="A106" s="31"/>
      <c r="B106" s="24" t="s">
        <v>11</v>
      </c>
      <c r="C106" s="25" t="n">
        <v>94730243.38</v>
      </c>
      <c r="D106" s="25" t="n">
        <v>61408444.81</v>
      </c>
      <c r="E106" s="15"/>
      <c r="F106" s="4"/>
      <c r="G106" s="4"/>
      <c r="H106" s="4"/>
      <c r="I106" s="4"/>
    </row>
    <row r="107" s="21" customFormat="true" ht="17.2" hidden="false" customHeight="true" outlineLevel="0" collapsed="false">
      <c r="A107" s="31"/>
      <c r="B107" s="24" t="s">
        <v>12</v>
      </c>
      <c r="C107" s="25" t="n">
        <v>44400</v>
      </c>
      <c r="D107" s="25" t="n">
        <v>30000</v>
      </c>
      <c r="E107" s="3"/>
      <c r="F107" s="4"/>
      <c r="G107" s="4"/>
      <c r="H107" s="4"/>
      <c r="I107" s="4"/>
    </row>
    <row r="108" s="21" customFormat="true" ht="48.5" hidden="false" customHeight="false" outlineLevel="0" collapsed="false">
      <c r="A108" s="34" t="s">
        <v>46</v>
      </c>
      <c r="B108" s="19" t="s">
        <v>47</v>
      </c>
      <c r="C108" s="20" t="n">
        <f aca="false">C109</f>
        <v>8945794.6</v>
      </c>
      <c r="D108" s="20" t="n">
        <f aca="false">D109</f>
        <v>7052476.51</v>
      </c>
      <c r="E108" s="3"/>
      <c r="F108" s="4"/>
      <c r="G108" s="4"/>
      <c r="H108" s="4"/>
      <c r="I108" s="4"/>
    </row>
    <row r="109" s="21" customFormat="true" ht="17.35" hidden="false" customHeight="false" outlineLevel="0" collapsed="false">
      <c r="A109" s="34"/>
      <c r="B109" s="24" t="s">
        <v>15</v>
      </c>
      <c r="C109" s="23" t="n">
        <f aca="false">C110+C111+C112+C113</f>
        <v>8945794.6</v>
      </c>
      <c r="D109" s="23" t="n">
        <f aca="false">D110+D111+D112+D113</f>
        <v>7052476.51</v>
      </c>
      <c r="E109" s="3"/>
      <c r="F109" s="4"/>
      <c r="G109" s="4"/>
      <c r="H109" s="4"/>
      <c r="I109" s="4"/>
    </row>
    <row r="110" s="21" customFormat="true" ht="17.35" hidden="false" customHeight="false" outlineLevel="0" collapsed="false">
      <c r="A110" s="34"/>
      <c r="B110" s="24" t="s">
        <v>9</v>
      </c>
      <c r="C110" s="25" t="n">
        <v>0</v>
      </c>
      <c r="D110" s="25" t="n">
        <v>0</v>
      </c>
      <c r="E110" s="3"/>
      <c r="F110" s="4"/>
      <c r="G110" s="4"/>
      <c r="H110" s="4"/>
      <c r="I110" s="4"/>
    </row>
    <row r="111" s="21" customFormat="true" ht="17.35" hidden="false" customHeight="false" outlineLevel="0" collapsed="false">
      <c r="A111" s="34"/>
      <c r="B111" s="24" t="s">
        <v>10</v>
      </c>
      <c r="C111" s="25" t="n">
        <v>2479331</v>
      </c>
      <c r="D111" s="25" t="n">
        <v>1768896</v>
      </c>
      <c r="E111" s="3"/>
      <c r="F111" s="4"/>
      <c r="G111" s="4"/>
      <c r="H111" s="4"/>
      <c r="I111" s="4"/>
    </row>
    <row r="112" s="21" customFormat="true" ht="20.95" hidden="false" customHeight="true" outlineLevel="0" collapsed="false">
      <c r="A112" s="34"/>
      <c r="B112" s="24" t="s">
        <v>11</v>
      </c>
      <c r="C112" s="25" t="n">
        <v>6466463.6</v>
      </c>
      <c r="D112" s="25" t="n">
        <v>5283580.51</v>
      </c>
      <c r="E112" s="3"/>
      <c r="F112" s="4"/>
      <c r="G112" s="4"/>
      <c r="H112" s="4"/>
      <c r="I112" s="4"/>
    </row>
    <row r="113" s="21" customFormat="true" ht="18" hidden="false" customHeight="true" outlineLevel="0" collapsed="false">
      <c r="A113" s="34"/>
      <c r="B113" s="24" t="s">
        <v>12</v>
      </c>
      <c r="C113" s="25" t="n">
        <v>0</v>
      </c>
      <c r="D113" s="25" t="n">
        <v>0</v>
      </c>
      <c r="E113" s="3"/>
      <c r="F113" s="4"/>
      <c r="G113" s="4"/>
      <c r="H113" s="4"/>
      <c r="I113" s="4"/>
    </row>
    <row r="114" s="21" customFormat="true" ht="32.8" hidden="false" customHeight="false" outlineLevel="0" collapsed="false">
      <c r="A114" s="34" t="s">
        <v>48</v>
      </c>
      <c r="B114" s="19" t="s">
        <v>49</v>
      </c>
      <c r="C114" s="20" t="n">
        <f aca="false">C115</f>
        <v>66563424.39</v>
      </c>
      <c r="D114" s="20" t="n">
        <f aca="false">D115</f>
        <v>38299775.79</v>
      </c>
      <c r="E114" s="15"/>
      <c r="F114" s="16"/>
      <c r="G114" s="4"/>
      <c r="H114" s="4"/>
      <c r="I114" s="4"/>
    </row>
    <row r="115" s="21" customFormat="true" ht="20.95" hidden="false" customHeight="true" outlineLevel="0" collapsed="false">
      <c r="A115" s="34"/>
      <c r="B115" s="24" t="s">
        <v>15</v>
      </c>
      <c r="C115" s="23" t="n">
        <f aca="false">C116+C117+C118+C119</f>
        <v>66563424.39</v>
      </c>
      <c r="D115" s="23" t="n">
        <f aca="false">D116+D117+D118+D119</f>
        <v>38299775.79</v>
      </c>
      <c r="E115" s="15"/>
      <c r="F115" s="4"/>
      <c r="G115" s="4"/>
      <c r="H115" s="4"/>
      <c r="I115" s="4"/>
    </row>
    <row r="116" s="21" customFormat="true" ht="17.35" hidden="false" customHeight="false" outlineLevel="0" collapsed="false">
      <c r="A116" s="34"/>
      <c r="B116" s="24" t="s">
        <v>9</v>
      </c>
      <c r="C116" s="25" t="n">
        <f aca="false">6077862.05+16703737.95</f>
        <v>22781600</v>
      </c>
      <c r="D116" s="25" t="n">
        <f aca="false">15079700</f>
        <v>15079700</v>
      </c>
      <c r="E116" s="15"/>
      <c r="F116" s="4"/>
      <c r="G116" s="4"/>
      <c r="H116" s="4"/>
      <c r="I116" s="4"/>
    </row>
    <row r="117" s="21" customFormat="true" ht="17.35" hidden="false" customHeight="false" outlineLevel="0" collapsed="false">
      <c r="A117" s="34"/>
      <c r="B117" s="24" t="s">
        <v>10</v>
      </c>
      <c r="C117" s="25" t="n">
        <v>0</v>
      </c>
      <c r="D117" s="25" t="n">
        <v>0</v>
      </c>
      <c r="E117" s="15"/>
      <c r="F117" s="4"/>
      <c r="G117" s="4"/>
      <c r="H117" s="4"/>
      <c r="I117" s="4"/>
    </row>
    <row r="118" s="21" customFormat="true" ht="20.95" hidden="false" customHeight="true" outlineLevel="0" collapsed="false">
      <c r="A118" s="34"/>
      <c r="B118" s="24" t="s">
        <v>11</v>
      </c>
      <c r="C118" s="25" t="n">
        <v>43679224.39</v>
      </c>
      <c r="D118" s="25" t="n">
        <v>23220075.79</v>
      </c>
      <c r="E118" s="15"/>
      <c r="F118" s="4"/>
      <c r="G118" s="4"/>
      <c r="H118" s="4"/>
      <c r="I118" s="4"/>
    </row>
    <row r="119" s="21" customFormat="true" ht="18" hidden="false" customHeight="true" outlineLevel="0" collapsed="false">
      <c r="A119" s="34"/>
      <c r="B119" s="24" t="s">
        <v>12</v>
      </c>
      <c r="C119" s="25" t="n">
        <v>102600</v>
      </c>
      <c r="D119" s="25" t="n">
        <v>0</v>
      </c>
      <c r="E119" s="15"/>
      <c r="F119" s="4"/>
      <c r="G119" s="4"/>
      <c r="H119" s="4"/>
      <c r="I119" s="4"/>
    </row>
    <row r="120" customFormat="false" ht="16.55" hidden="false" customHeight="true" outlineLevel="0" collapsed="false">
      <c r="A120" s="35"/>
      <c r="B120" s="36"/>
      <c r="C120" s="37"/>
      <c r="D120" s="38"/>
    </row>
    <row r="121" customFormat="false" ht="32.1" hidden="false" customHeight="true" outlineLevel="0" collapsed="false">
      <c r="A121" s="2"/>
      <c r="B121" s="35" t="s">
        <v>50</v>
      </c>
      <c r="C121" s="35" t="s">
        <v>51</v>
      </c>
      <c r="D121" s="35"/>
    </row>
    <row r="122" customFormat="false" ht="15.05" hidden="true" customHeight="true" outlineLevel="0" collapsed="false"/>
  </sheetData>
  <mergeCells count="21">
    <mergeCell ref="A1:D1"/>
    <mergeCell ref="A2:D2"/>
    <mergeCell ref="A6:A11"/>
    <mergeCell ref="A12:A17"/>
    <mergeCell ref="A18:A23"/>
    <mergeCell ref="A24:A29"/>
    <mergeCell ref="A30:A35"/>
    <mergeCell ref="A36:A41"/>
    <mergeCell ref="A42:A47"/>
    <mergeCell ref="A48:A53"/>
    <mergeCell ref="A54:A59"/>
    <mergeCell ref="A60:A65"/>
    <mergeCell ref="A66:A71"/>
    <mergeCell ref="A72:A77"/>
    <mergeCell ref="A78:A83"/>
    <mergeCell ref="A84:A89"/>
    <mergeCell ref="A90:A95"/>
    <mergeCell ref="A96:A101"/>
    <mergeCell ref="A102:A107"/>
    <mergeCell ref="A108:A113"/>
    <mergeCell ref="A114:A119"/>
  </mergeCells>
  <printOptions headings="false" gridLines="false" gridLinesSet="true" horizontalCentered="false" verticalCentered="false"/>
  <pageMargins left="0.7" right="0.118055555555556" top="0.520138888888889" bottom="0.275694444444444" header="0.511805555555555" footer="0.511805555555555"/>
  <pageSetup paperSize="9" scale="5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59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2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1" activeCellId="0" sqref="A1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8.44"/>
  </cols>
  <sheetData>
    <row r="1" customFormat="false" ht="14.4" hidden="false" customHeight="false" outlineLevel="0" collapsed="false">
      <c r="A1" s="39" t="n">
        <f aca="false">1432.327+432.218+20.59+48.789+12.51+92.98+0.376+548.254+1939.653+299+50+3874.918</f>
        <v>8751.615</v>
      </c>
    </row>
    <row r="2" customFormat="false" ht="14.4" hidden="false" customHeight="false" outlineLevel="0" collapsed="false">
      <c r="A2" s="0" t="n">
        <v>27.1824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7"/>
  <sheetViews>
    <sheetView showFormulas="false" showGridLines="true" showRowColHeaders="true" showZeros="true" rightToLeft="false" tabSelected="false" showOutlineSymbols="true" defaultGridColor="true" view="pageBreakPreview" topLeftCell="A1" colorId="64" zoomScale="65" zoomScaleNormal="100" zoomScalePageLayoutView="65" workbookViewId="0">
      <selection pane="topLeft" activeCell="A7" activeCellId="0" sqref="A7"/>
    </sheetView>
  </sheetViews>
  <sheetFormatPr defaultColWidth="8.68359375" defaultRowHeight="14.4" zeroHeight="false" outlineLevelRow="0" outlineLevelCol="0"/>
  <cols>
    <col collapsed="false" customWidth="true" hidden="false" outlineLevel="0" max="1" min="1" style="0" width="16.77"/>
  </cols>
  <sheetData>
    <row r="1" customFormat="false" ht="17.7" hidden="false" customHeight="false" outlineLevel="0" collapsed="false">
      <c r="A1" s="40" t="n">
        <v>4773.7517</v>
      </c>
    </row>
    <row r="2" customFormat="false" ht="17.7" hidden="false" customHeight="false" outlineLevel="0" collapsed="false">
      <c r="A2" s="40" t="n">
        <v>5040.9032</v>
      </c>
    </row>
    <row r="3" customFormat="false" ht="17.7" hidden="false" customHeight="false" outlineLevel="0" collapsed="false">
      <c r="A3" s="40" t="n">
        <v>9385.9291</v>
      </c>
    </row>
    <row r="4" customFormat="false" ht="17.7" hidden="false" customHeight="false" outlineLevel="0" collapsed="false">
      <c r="A4" s="40" t="n">
        <v>5917.211</v>
      </c>
    </row>
    <row r="5" customFormat="false" ht="17.7" hidden="false" customHeight="false" outlineLevel="0" collapsed="false">
      <c r="A5" s="40" t="n">
        <v>5580.423</v>
      </c>
    </row>
    <row r="6" customFormat="false" ht="17.7" hidden="false" customHeight="false" outlineLevel="0" collapsed="false">
      <c r="A6" s="40" t="n">
        <v>5561.423</v>
      </c>
    </row>
    <row r="7" customFormat="false" ht="14.4" hidden="false" customHeight="false" outlineLevel="0" collapsed="false">
      <c r="A7" s="0" t="n">
        <f aca="false">SUM(A1:A6)</f>
        <v>36259.641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502</TotalTime>
  <Application>LibreOffice/7.0.1.2$Windows_X86_64 LibreOffice_project/7cbcfc562f6eb6708b5ff7d7397325de9e764452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cp:lastPrinted>2025-10-08T10:47:59Z</cp:lastPrinted>
  <dcterms:modified xsi:type="dcterms:W3CDTF">2025-10-08T14:49:44Z</dcterms:modified>
  <cp:revision>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