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3250" windowHeight="11955"/>
  </bookViews>
  <sheets>
    <sheet name="на 20.04" sheetId="7" r:id="rId1"/>
  </sheets>
  <definedNames>
    <definedName name="__xlnm._FilterDatabase_1" localSheetId="0">#REF!</definedName>
    <definedName name="__xlnm._FilterDatabase_1">#REF!</definedName>
    <definedName name="__xlnm._FilterDatabase_1_1" localSheetId="0">#REF!</definedName>
    <definedName name="__xlnm._FilterDatabase_1_1">#REF!</definedName>
    <definedName name="__xlnm._FilterDatabase_2" localSheetId="0">#REF!</definedName>
    <definedName name="__xlnm._FilterDatabase_2">#REF!</definedName>
    <definedName name="__xlnm._FilterDatabase_3" localSheetId="0">#REF!</definedName>
    <definedName name="__xlnm._FilterDatabase_3">#REF!</definedName>
    <definedName name="__xlnm._FilterDatabase_4" localSheetId="0">#REF!</definedName>
    <definedName name="__xlnm._FilterDatabase_4">#REF!</definedName>
    <definedName name="_xlnm._FilterDatabase" localSheetId="0" hidden="1">'на 20.04'!$A$7:$M$1043</definedName>
  </definedNames>
  <calcPr calcId="125725"/>
</workbook>
</file>

<file path=xl/calcChain.xml><?xml version="1.0" encoding="utf-8"?>
<calcChain xmlns="http://schemas.openxmlformats.org/spreadsheetml/2006/main">
  <c r="K1006" i="7"/>
  <c r="L1006"/>
  <c r="J1006"/>
  <c r="K1024"/>
  <c r="L1024"/>
  <c r="J1023"/>
  <c r="K1041"/>
  <c r="L1041"/>
  <c r="J1041"/>
  <c r="K1029"/>
  <c r="L1029"/>
  <c r="J1029"/>
  <c r="J1000"/>
  <c r="K996"/>
  <c r="L996"/>
  <c r="J996"/>
  <c r="K956" l="1"/>
  <c r="L956"/>
  <c r="J956"/>
  <c r="K778"/>
  <c r="K777" s="1"/>
  <c r="L778"/>
  <c r="L777" s="1"/>
  <c r="J778"/>
  <c r="J777" s="1"/>
  <c r="K629"/>
  <c r="L629"/>
  <c r="J629"/>
  <c r="K494"/>
  <c r="L494"/>
  <c r="J494"/>
  <c r="K486"/>
  <c r="L486"/>
  <c r="J486"/>
  <c r="K470"/>
  <c r="L470"/>
  <c r="J470"/>
  <c r="K429"/>
  <c r="L429"/>
  <c r="J429"/>
  <c r="K365"/>
  <c r="L365"/>
  <c r="J365"/>
  <c r="J239"/>
  <c r="K247"/>
  <c r="L247"/>
  <c r="J247"/>
  <c r="J156" l="1"/>
  <c r="J100"/>
  <c r="K91"/>
  <c r="L91"/>
  <c r="J91"/>
  <c r="J90" s="1"/>
  <c r="J1039"/>
  <c r="L1034"/>
  <c r="K1034"/>
  <c r="J1034"/>
  <c r="L1031"/>
  <c r="K1031"/>
  <c r="J1031"/>
  <c r="J1024"/>
  <c r="L1021"/>
  <c r="K1021"/>
  <c r="J1021"/>
  <c r="L1019"/>
  <c r="K1019"/>
  <c r="J1019"/>
  <c r="L1017"/>
  <c r="K1017"/>
  <c r="J1017"/>
  <c r="L1015"/>
  <c r="K1015"/>
  <c r="J1015"/>
  <c r="L1013"/>
  <c r="L1012" s="1"/>
  <c r="K1013"/>
  <c r="J1013"/>
  <c r="L1008"/>
  <c r="K1008"/>
  <c r="K1007" s="1"/>
  <c r="J1008"/>
  <c r="L1000"/>
  <c r="L995" s="1"/>
  <c r="K1000"/>
  <c r="J995"/>
  <c r="L993"/>
  <c r="K993"/>
  <c r="J993"/>
  <c r="L991"/>
  <c r="K991"/>
  <c r="J991"/>
  <c r="L988"/>
  <c r="K988"/>
  <c r="J988"/>
  <c r="J986"/>
  <c r="L984"/>
  <c r="K984"/>
  <c r="J984"/>
  <c r="L982"/>
  <c r="K982"/>
  <c r="J982"/>
  <c r="L980"/>
  <c r="K980"/>
  <c r="J980"/>
  <c r="L978"/>
  <c r="K978"/>
  <c r="J978"/>
  <c r="J977" s="1"/>
  <c r="L975"/>
  <c r="K975"/>
  <c r="J975"/>
  <c r="L973"/>
  <c r="K973"/>
  <c r="J973"/>
  <c r="L971"/>
  <c r="K971"/>
  <c r="J971"/>
  <c r="L969"/>
  <c r="K969"/>
  <c r="J969"/>
  <c r="L967"/>
  <c r="K967"/>
  <c r="J967"/>
  <c r="L965"/>
  <c r="K965"/>
  <c r="J965"/>
  <c r="L963"/>
  <c r="K963"/>
  <c r="K960" s="1"/>
  <c r="J963"/>
  <c r="L955"/>
  <c r="K955"/>
  <c r="J955"/>
  <c r="L953"/>
  <c r="L952" s="1"/>
  <c r="K953"/>
  <c r="K952" s="1"/>
  <c r="J953"/>
  <c r="J952" s="1"/>
  <c r="L950"/>
  <c r="K950"/>
  <c r="J950"/>
  <c r="L945"/>
  <c r="K945"/>
  <c r="K944" s="1"/>
  <c r="J945"/>
  <c r="J942"/>
  <c r="L940"/>
  <c r="K940"/>
  <c r="J940"/>
  <c r="L938"/>
  <c r="K938"/>
  <c r="J938"/>
  <c r="L936"/>
  <c r="K936"/>
  <c r="J936"/>
  <c r="L934"/>
  <c r="K934"/>
  <c r="J934"/>
  <c r="L932"/>
  <c r="K932"/>
  <c r="J932"/>
  <c r="L930"/>
  <c r="K930"/>
  <c r="J930"/>
  <c r="L928"/>
  <c r="K928"/>
  <c r="J928"/>
  <c r="L924"/>
  <c r="K924"/>
  <c r="J924"/>
  <c r="L918"/>
  <c r="K918"/>
  <c r="J918"/>
  <c r="J915"/>
  <c r="J913"/>
  <c r="J911"/>
  <c r="J909"/>
  <c r="L907"/>
  <c r="K907"/>
  <c r="J907"/>
  <c r="L905"/>
  <c r="K905"/>
  <c r="J905"/>
  <c r="L903"/>
  <c r="K903"/>
  <c r="J903"/>
  <c r="L901"/>
  <c r="K901"/>
  <c r="J901"/>
  <c r="L899"/>
  <c r="K899"/>
  <c r="J899"/>
  <c r="L897"/>
  <c r="K897"/>
  <c r="J897"/>
  <c r="L895"/>
  <c r="K895"/>
  <c r="J895"/>
  <c r="L893"/>
  <c r="K893"/>
  <c r="J893"/>
  <c r="L891"/>
  <c r="K891"/>
  <c r="J891"/>
  <c r="L889"/>
  <c r="K889"/>
  <c r="J889"/>
  <c r="L887"/>
  <c r="K887"/>
  <c r="J887"/>
  <c r="L885"/>
  <c r="K885"/>
  <c r="J885"/>
  <c r="L883"/>
  <c r="K883"/>
  <c r="J883"/>
  <c r="L881"/>
  <c r="K881"/>
  <c r="J881"/>
  <c r="L879"/>
  <c r="K879"/>
  <c r="J879"/>
  <c r="L877"/>
  <c r="K877"/>
  <c r="J877"/>
  <c r="L875"/>
  <c r="K875"/>
  <c r="J875"/>
  <c r="L873"/>
  <c r="K873"/>
  <c r="J873"/>
  <c r="L871"/>
  <c r="K871"/>
  <c r="J871"/>
  <c r="L869"/>
  <c r="K869"/>
  <c r="J869"/>
  <c r="L867"/>
  <c r="K867"/>
  <c r="J867"/>
  <c r="L865"/>
  <c r="K865"/>
  <c r="J865"/>
  <c r="L863"/>
  <c r="K863"/>
  <c r="J863"/>
  <c r="L861"/>
  <c r="K861"/>
  <c r="J861"/>
  <c r="L859"/>
  <c r="K859"/>
  <c r="J859"/>
  <c r="L857"/>
  <c r="K857"/>
  <c r="J857"/>
  <c r="L855"/>
  <c r="K855"/>
  <c r="J855"/>
  <c r="L853"/>
  <c r="K853"/>
  <c r="J853"/>
  <c r="L849"/>
  <c r="K849"/>
  <c r="J849"/>
  <c r="L847"/>
  <c r="K847"/>
  <c r="J847"/>
  <c r="L845"/>
  <c r="K845"/>
  <c r="J845"/>
  <c r="L843"/>
  <c r="K843"/>
  <c r="J843"/>
  <c r="L841"/>
  <c r="K841"/>
  <c r="J841"/>
  <c r="L829"/>
  <c r="K829"/>
  <c r="J829"/>
  <c r="J809"/>
  <c r="L807"/>
  <c r="K807"/>
  <c r="J807"/>
  <c r="L805"/>
  <c r="K805"/>
  <c r="J805"/>
  <c r="J798" s="1"/>
  <c r="J803"/>
  <c r="L796"/>
  <c r="K796"/>
  <c r="J796"/>
  <c r="L794"/>
  <c r="K794"/>
  <c r="J794"/>
  <c r="L792"/>
  <c r="K792"/>
  <c r="J792"/>
  <c r="L790"/>
  <c r="K790"/>
  <c r="J790"/>
  <c r="L788"/>
  <c r="K788"/>
  <c r="J788"/>
  <c r="L787"/>
  <c r="K787"/>
  <c r="J787"/>
  <c r="L783"/>
  <c r="L781" s="1"/>
  <c r="K783"/>
  <c r="J783"/>
  <c r="J781" s="1"/>
  <c r="K781"/>
  <c r="L775"/>
  <c r="K775"/>
  <c r="J775"/>
  <c r="L773"/>
  <c r="K773"/>
  <c r="K772" s="1"/>
  <c r="J773"/>
  <c r="L767"/>
  <c r="K767"/>
  <c r="J767"/>
  <c r="L763"/>
  <c r="K763"/>
  <c r="J763"/>
  <c r="L761"/>
  <c r="K761"/>
  <c r="J761"/>
  <c r="L756"/>
  <c r="K756"/>
  <c r="J756"/>
  <c r="L754"/>
  <c r="K754"/>
  <c r="J754"/>
  <c r="L748"/>
  <c r="K748"/>
  <c r="J748"/>
  <c r="L746"/>
  <c r="K746"/>
  <c r="J746"/>
  <c r="K740"/>
  <c r="J740"/>
  <c r="J730"/>
  <c r="L728"/>
  <c r="K728"/>
  <c r="J728"/>
  <c r="L723"/>
  <c r="K723"/>
  <c r="J723"/>
  <c r="L721"/>
  <c r="K721"/>
  <c r="J721"/>
  <c r="L719"/>
  <c r="K719"/>
  <c r="J719"/>
  <c r="L716"/>
  <c r="L715" s="1"/>
  <c r="K716"/>
  <c r="K715" s="1"/>
  <c r="J716"/>
  <c r="J715" s="1"/>
  <c r="L713"/>
  <c r="L712" s="1"/>
  <c r="K713"/>
  <c r="K712" s="1"/>
  <c r="J713"/>
  <c r="J712"/>
  <c r="L710"/>
  <c r="K710"/>
  <c r="J710"/>
  <c r="L708"/>
  <c r="K708"/>
  <c r="J708"/>
  <c r="L706"/>
  <c r="K706"/>
  <c r="J706"/>
  <c r="L704"/>
  <c r="K704"/>
  <c r="J704"/>
  <c r="L698"/>
  <c r="K698"/>
  <c r="J698"/>
  <c r="L694"/>
  <c r="K694"/>
  <c r="J694"/>
  <c r="L689"/>
  <c r="L688" s="1"/>
  <c r="K689"/>
  <c r="K688" s="1"/>
  <c r="J689"/>
  <c r="J688"/>
  <c r="L675"/>
  <c r="K675"/>
  <c r="J675"/>
  <c r="J673"/>
  <c r="L669"/>
  <c r="K669"/>
  <c r="J669"/>
  <c r="L667"/>
  <c r="K667"/>
  <c r="J667"/>
  <c r="L664"/>
  <c r="L657" s="1"/>
  <c r="K664"/>
  <c r="K657" s="1"/>
  <c r="J664"/>
  <c r="J657" s="1"/>
  <c r="J654"/>
  <c r="J652"/>
  <c r="J649"/>
  <c r="L644"/>
  <c r="L643" s="1"/>
  <c r="K644"/>
  <c r="K643" s="1"/>
  <c r="J644"/>
  <c r="L637"/>
  <c r="K637"/>
  <c r="J637"/>
  <c r="L634"/>
  <c r="K634"/>
  <c r="J634"/>
  <c r="L631"/>
  <c r="K631"/>
  <c r="J631"/>
  <c r="L627"/>
  <c r="K627"/>
  <c r="J627"/>
  <c r="J625"/>
  <c r="L612"/>
  <c r="L611" s="1"/>
  <c r="K612"/>
  <c r="K611" s="1"/>
  <c r="J612"/>
  <c r="J611" s="1"/>
  <c r="J609"/>
  <c r="J605"/>
  <c r="J603"/>
  <c r="J602"/>
  <c r="L599"/>
  <c r="K599"/>
  <c r="J599"/>
  <c r="L595"/>
  <c r="K595"/>
  <c r="J595"/>
  <c r="J593"/>
  <c r="L588"/>
  <c r="K588"/>
  <c r="J587"/>
  <c r="J585"/>
  <c r="J583"/>
  <c r="J581"/>
  <c r="J579"/>
  <c r="L577"/>
  <c r="K577"/>
  <c r="J577"/>
  <c r="L575"/>
  <c r="K575"/>
  <c r="J575"/>
  <c r="L573"/>
  <c r="K573"/>
  <c r="J573"/>
  <c r="L571"/>
  <c r="K571"/>
  <c r="J571"/>
  <c r="L569"/>
  <c r="K569"/>
  <c r="J569"/>
  <c r="L567"/>
  <c r="K567"/>
  <c r="J567"/>
  <c r="L565"/>
  <c r="K565"/>
  <c r="J565"/>
  <c r="L563"/>
  <c r="K563"/>
  <c r="J563"/>
  <c r="L561"/>
  <c r="K561"/>
  <c r="J561"/>
  <c r="L559"/>
  <c r="K559"/>
  <c r="J559"/>
  <c r="L557"/>
  <c r="K557"/>
  <c r="J557"/>
  <c r="L555"/>
  <c r="K555"/>
  <c r="J555"/>
  <c r="L553"/>
  <c r="K553"/>
  <c r="J553"/>
  <c r="L551"/>
  <c r="K551"/>
  <c r="J551"/>
  <c r="L549"/>
  <c r="K549"/>
  <c r="J549"/>
  <c r="L547"/>
  <c r="K547"/>
  <c r="J547"/>
  <c r="L545"/>
  <c r="K545"/>
  <c r="J545"/>
  <c r="L543"/>
  <c r="K543"/>
  <c r="J543"/>
  <c r="L540"/>
  <c r="K540"/>
  <c r="J540"/>
  <c r="L537"/>
  <c r="K537"/>
  <c r="J537"/>
  <c r="L533"/>
  <c r="K533"/>
  <c r="J533"/>
  <c r="J532" s="1"/>
  <c r="L524"/>
  <c r="K524"/>
  <c r="J524"/>
  <c r="J522"/>
  <c r="J521"/>
  <c r="L519"/>
  <c r="K519"/>
  <c r="J519"/>
  <c r="J517"/>
  <c r="J516" s="1"/>
  <c r="L516"/>
  <c r="K516"/>
  <c r="J514"/>
  <c r="J511"/>
  <c r="L510"/>
  <c r="K510"/>
  <c r="K508" s="1"/>
  <c r="L506"/>
  <c r="K506"/>
  <c r="J506"/>
  <c r="L502"/>
  <c r="K502"/>
  <c r="J502"/>
  <c r="L496"/>
  <c r="K496"/>
  <c r="J496"/>
  <c r="L485"/>
  <c r="K485"/>
  <c r="J485"/>
  <c r="L482"/>
  <c r="K482"/>
  <c r="J482"/>
  <c r="L475"/>
  <c r="K475"/>
  <c r="J475"/>
  <c r="L472"/>
  <c r="K472"/>
  <c r="J472"/>
  <c r="L468"/>
  <c r="K468"/>
  <c r="J468"/>
  <c r="L466"/>
  <c r="K466"/>
  <c r="J466"/>
  <c r="J465"/>
  <c r="J459"/>
  <c r="L456"/>
  <c r="K456"/>
  <c r="J456"/>
  <c r="L451"/>
  <c r="K451"/>
  <c r="J451"/>
  <c r="L449"/>
  <c r="K449"/>
  <c r="J449"/>
  <c r="L447"/>
  <c r="K447"/>
  <c r="J447"/>
  <c r="L444"/>
  <c r="K444"/>
  <c r="J444"/>
  <c r="L437"/>
  <c r="K437"/>
  <c r="J437"/>
  <c r="L435"/>
  <c r="K435"/>
  <c r="J435"/>
  <c r="L433"/>
  <c r="K433"/>
  <c r="J433"/>
  <c r="L421"/>
  <c r="K421"/>
  <c r="J421"/>
  <c r="L405"/>
  <c r="K405"/>
  <c r="J405"/>
  <c r="L399"/>
  <c r="K399"/>
  <c r="J399"/>
  <c r="L397"/>
  <c r="K397"/>
  <c r="J397"/>
  <c r="L394"/>
  <c r="L391" s="1"/>
  <c r="K394"/>
  <c r="K391" s="1"/>
  <c r="J394"/>
  <c r="J391" s="1"/>
  <c r="L389"/>
  <c r="K389"/>
  <c r="J389"/>
  <c r="L385"/>
  <c r="K385"/>
  <c r="J385"/>
  <c r="L376"/>
  <c r="K376"/>
  <c r="J376"/>
  <c r="L373"/>
  <c r="K373"/>
  <c r="J373"/>
  <c r="L371"/>
  <c r="K371"/>
  <c r="J371"/>
  <c r="L369"/>
  <c r="K369"/>
  <c r="J369"/>
  <c r="L356"/>
  <c r="L355" s="1"/>
  <c r="K356"/>
  <c r="K355" s="1"/>
  <c r="J356"/>
  <c r="J355" s="1"/>
  <c r="J353"/>
  <c r="L350"/>
  <c r="K350"/>
  <c r="J350"/>
  <c r="L342"/>
  <c r="K342"/>
  <c r="J342"/>
  <c r="L337"/>
  <c r="K337"/>
  <c r="J337"/>
  <c r="L335"/>
  <c r="K335"/>
  <c r="J335"/>
  <c r="L333"/>
  <c r="L330" s="1"/>
  <c r="K333"/>
  <c r="J333"/>
  <c r="J328"/>
  <c r="L326"/>
  <c r="L317" s="1"/>
  <c r="K326"/>
  <c r="K317" s="1"/>
  <c r="J326"/>
  <c r="J324"/>
  <c r="J322"/>
  <c r="J320"/>
  <c r="J315"/>
  <c r="J314" s="1"/>
  <c r="L312"/>
  <c r="L311" s="1"/>
  <c r="K312"/>
  <c r="K311" s="1"/>
  <c r="J312"/>
  <c r="J311" s="1"/>
  <c r="J309"/>
  <c r="J307"/>
  <c r="J304"/>
  <c r="J303"/>
  <c r="J301"/>
  <c r="J300" s="1"/>
  <c r="J296"/>
  <c r="J291" s="1"/>
  <c r="J294"/>
  <c r="J292"/>
  <c r="L284"/>
  <c r="K284"/>
  <c r="J284"/>
  <c r="J281"/>
  <c r="J279"/>
  <c r="J277"/>
  <c r="J273"/>
  <c r="J268"/>
  <c r="J266"/>
  <c r="J264"/>
  <c r="J262"/>
  <c r="J259"/>
  <c r="J258" s="1"/>
  <c r="L258"/>
  <c r="K258"/>
  <c r="L254"/>
  <c r="K254"/>
  <c r="J254"/>
  <c r="L252"/>
  <c r="K252"/>
  <c r="J252"/>
  <c r="J249" s="1"/>
  <c r="L245"/>
  <c r="K245"/>
  <c r="J245"/>
  <c r="L243"/>
  <c r="K243"/>
  <c r="J243"/>
  <c r="L241"/>
  <c r="K241"/>
  <c r="J241"/>
  <c r="L237"/>
  <c r="K237"/>
  <c r="J237"/>
  <c r="L235"/>
  <c r="K235"/>
  <c r="J235"/>
  <c r="J230"/>
  <c r="J229" s="1"/>
  <c r="L229"/>
  <c r="K229"/>
  <c r="J227"/>
  <c r="J226" s="1"/>
  <c r="L226"/>
  <c r="K226"/>
  <c r="L222"/>
  <c r="L221" s="1"/>
  <c r="K222"/>
  <c r="K221" s="1"/>
  <c r="J222"/>
  <c r="J221" s="1"/>
  <c r="J219"/>
  <c r="J217"/>
  <c r="L215"/>
  <c r="K215"/>
  <c r="J215"/>
  <c r="L213"/>
  <c r="K213"/>
  <c r="J213"/>
  <c r="L211"/>
  <c r="K211"/>
  <c r="J211"/>
  <c r="L209"/>
  <c r="K209"/>
  <c r="J209"/>
  <c r="L201"/>
  <c r="K201"/>
  <c r="J201"/>
  <c r="L199"/>
  <c r="K199"/>
  <c r="J199"/>
  <c r="L192"/>
  <c r="K192"/>
  <c r="J192"/>
  <c r="L189"/>
  <c r="K189"/>
  <c r="J189"/>
  <c r="L187"/>
  <c r="K187"/>
  <c r="J187"/>
  <c r="L180"/>
  <c r="K180"/>
  <c r="J180"/>
  <c r="L177"/>
  <c r="K177"/>
  <c r="J177"/>
  <c r="L173"/>
  <c r="K173"/>
  <c r="J173"/>
  <c r="L171"/>
  <c r="K171"/>
  <c r="K170" s="1"/>
  <c r="J171"/>
  <c r="J168"/>
  <c r="J166"/>
  <c r="L165"/>
  <c r="K165"/>
  <c r="L163"/>
  <c r="L162" s="1"/>
  <c r="K163"/>
  <c r="K162" s="1"/>
  <c r="J163"/>
  <c r="J162" s="1"/>
  <c r="L159"/>
  <c r="K159"/>
  <c r="J159"/>
  <c r="L156"/>
  <c r="K156"/>
  <c r="L154"/>
  <c r="K154"/>
  <c r="J154"/>
  <c r="L141"/>
  <c r="K141"/>
  <c r="J141"/>
  <c r="L139"/>
  <c r="K139"/>
  <c r="J139"/>
  <c r="L135"/>
  <c r="K135"/>
  <c r="J135"/>
  <c r="L133"/>
  <c r="K133"/>
  <c r="J133"/>
  <c r="L126"/>
  <c r="K126"/>
  <c r="K124" s="1"/>
  <c r="J126"/>
  <c r="L119"/>
  <c r="K119"/>
  <c r="J119"/>
  <c r="L114"/>
  <c r="K114"/>
  <c r="J114"/>
  <c r="L107"/>
  <c r="K107"/>
  <c r="J107"/>
  <c r="L104"/>
  <c r="K104"/>
  <c r="J104"/>
  <c r="L102"/>
  <c r="K102"/>
  <c r="J102"/>
  <c r="L100"/>
  <c r="K100"/>
  <c r="L96"/>
  <c r="K96"/>
  <c r="J96"/>
  <c r="L88"/>
  <c r="K88"/>
  <c r="J88"/>
  <c r="L86"/>
  <c r="K86"/>
  <c r="J86"/>
  <c r="L81"/>
  <c r="L80" s="1"/>
  <c r="K81"/>
  <c r="J81"/>
  <c r="J80" s="1"/>
  <c r="K80"/>
  <c r="L78"/>
  <c r="K78"/>
  <c r="J78"/>
  <c r="L76"/>
  <c r="K76"/>
  <c r="J76"/>
  <c r="L73"/>
  <c r="K73"/>
  <c r="J73"/>
  <c r="L71"/>
  <c r="K71"/>
  <c r="J71"/>
  <c r="L69"/>
  <c r="K69"/>
  <c r="J69"/>
  <c r="L67"/>
  <c r="K67"/>
  <c r="J67"/>
  <c r="L65"/>
  <c r="K65"/>
  <c r="J65"/>
  <c r="L63"/>
  <c r="K63"/>
  <c r="J63"/>
  <c r="L61"/>
  <c r="K61"/>
  <c r="J61"/>
  <c r="L59"/>
  <c r="K59"/>
  <c r="K58" s="1"/>
  <c r="J59"/>
  <c r="L56"/>
  <c r="L54"/>
  <c r="L51"/>
  <c r="K51"/>
  <c r="J51"/>
  <c r="J48"/>
  <c r="L45"/>
  <c r="K45"/>
  <c r="J45"/>
  <c r="L37"/>
  <c r="K37"/>
  <c r="J37"/>
  <c r="L31"/>
  <c r="K31"/>
  <c r="J31"/>
  <c r="L28"/>
  <c r="K28"/>
  <c r="K27" s="1"/>
  <c r="J28"/>
  <c r="J27" s="1"/>
  <c r="L27"/>
  <c r="L25"/>
  <c r="K25"/>
  <c r="J25"/>
  <c r="L23"/>
  <c r="K23"/>
  <c r="J23"/>
  <c r="L21"/>
  <c r="K21"/>
  <c r="J21"/>
  <c r="L19"/>
  <c r="K19"/>
  <c r="J19"/>
  <c r="L17"/>
  <c r="K17"/>
  <c r="J17"/>
  <c r="L14"/>
  <c r="L11"/>
  <c r="K11"/>
  <c r="K10" s="1"/>
  <c r="J11"/>
  <c r="L10"/>
  <c r="J10"/>
  <c r="K153" l="1"/>
  <c r="K330"/>
  <c r="L666"/>
  <c r="J944"/>
  <c r="L927"/>
  <c r="K532"/>
  <c r="K474" s="1"/>
  <c r="L75"/>
  <c r="K90"/>
  <c r="L176"/>
  <c r="L341"/>
  <c r="L340" s="1"/>
  <c r="L455"/>
  <c r="J651"/>
  <c r="L772"/>
  <c r="J917"/>
  <c r="K917"/>
  <c r="J960"/>
  <c r="K75"/>
  <c r="L170"/>
  <c r="J176"/>
  <c r="K191"/>
  <c r="K396"/>
  <c r="J455"/>
  <c r="L501"/>
  <c r="L917"/>
  <c r="K501"/>
  <c r="L532"/>
  <c r="L642"/>
  <c r="J666"/>
  <c r="J753"/>
  <c r="J785"/>
  <c r="J927"/>
  <c r="L944"/>
  <c r="K995"/>
  <c r="L1023"/>
  <c r="J75"/>
  <c r="K85"/>
  <c r="L58"/>
  <c r="L85"/>
  <c r="L124"/>
  <c r="J170"/>
  <c r="K176"/>
  <c r="K158" s="1"/>
  <c r="J232"/>
  <c r="J341"/>
  <c r="K375"/>
  <c r="K642"/>
  <c r="J727"/>
  <c r="J772"/>
  <c r="K977"/>
  <c r="L977"/>
  <c r="J1012"/>
  <c r="J718"/>
  <c r="K785"/>
  <c r="L960"/>
  <c r="K401"/>
  <c r="J401"/>
  <c r="J317"/>
  <c r="J306"/>
  <c r="K232"/>
  <c r="L36"/>
  <c r="J125"/>
  <c r="J165"/>
  <c r="J186"/>
  <c r="J330"/>
  <c r="J396"/>
  <c r="K455"/>
  <c r="J501"/>
  <c r="K703"/>
  <c r="K727"/>
  <c r="L727"/>
  <c r="L785"/>
  <c r="L1007"/>
  <c r="J14"/>
  <c r="K9"/>
  <c r="L191"/>
  <c r="J340"/>
  <c r="K341"/>
  <c r="K340" s="1"/>
  <c r="K368"/>
  <c r="K367" s="1"/>
  <c r="L368"/>
  <c r="J375"/>
  <c r="L375"/>
  <c r="L396"/>
  <c r="L367" s="1"/>
  <c r="K666"/>
  <c r="J703"/>
  <c r="K798"/>
  <c r="L798"/>
  <c r="K927"/>
  <c r="J153"/>
  <c r="L9"/>
  <c r="J58"/>
  <c r="K186"/>
  <c r="L186"/>
  <c r="K249"/>
  <c r="L249"/>
  <c r="J261"/>
  <c r="J368"/>
  <c r="J367" s="1"/>
  <c r="L401"/>
  <c r="J642"/>
  <c r="K718"/>
  <c r="L718"/>
  <c r="K753"/>
  <c r="L753"/>
  <c r="K1012"/>
  <c r="J85"/>
  <c r="K95"/>
  <c r="L125"/>
  <c r="K125"/>
  <c r="L153"/>
  <c r="J474"/>
  <c r="L703"/>
  <c r="K1023"/>
  <c r="L232"/>
  <c r="J191"/>
  <c r="J124"/>
  <c r="J95"/>
  <c r="L90"/>
  <c r="K35"/>
  <c r="L95"/>
  <c r="J35"/>
  <c r="J36"/>
  <c r="J9"/>
  <c r="K36"/>
  <c r="J643"/>
  <c r="J1007"/>
  <c r="K14"/>
  <c r="L35"/>
  <c r="J158" l="1"/>
  <c r="L158"/>
  <c r="J697"/>
  <c r="L697"/>
  <c r="L474"/>
  <c r="K697"/>
  <c r="K8" s="1"/>
  <c r="L8" l="1"/>
  <c r="J8"/>
</calcChain>
</file>

<file path=xl/sharedStrings.xml><?xml version="1.0" encoding="utf-8"?>
<sst xmlns="http://schemas.openxmlformats.org/spreadsheetml/2006/main" count="7652" uniqueCount="1301">
  <si>
    <t>701</t>
  </si>
  <si>
    <t>0540120250</t>
  </si>
  <si>
    <t>0410</t>
  </si>
  <si>
    <t>244</t>
  </si>
  <si>
    <t>0540120260</t>
  </si>
  <si>
    <t>0540120270</t>
  </si>
  <si>
    <t>0540120290</t>
  </si>
  <si>
    <t>0540120300</t>
  </si>
  <si>
    <t>0540120310</t>
  </si>
  <si>
    <t>0103</t>
  </si>
  <si>
    <t>121</t>
  </si>
  <si>
    <t>129</t>
  </si>
  <si>
    <t>9590000190</t>
  </si>
  <si>
    <t>702</t>
  </si>
  <si>
    <t>0140100590</t>
  </si>
  <si>
    <t>0113</t>
  </si>
  <si>
    <t>111</t>
  </si>
  <si>
    <t>112</t>
  </si>
  <si>
    <t>119</t>
  </si>
  <si>
    <t>0140110500</t>
  </si>
  <si>
    <t>1001</t>
  </si>
  <si>
    <t>312</t>
  </si>
  <si>
    <t>0540120240</t>
  </si>
  <si>
    <t>0540120280</t>
  </si>
  <si>
    <t>0710270810</t>
  </si>
  <si>
    <t>1003</t>
  </si>
  <si>
    <t>322</t>
  </si>
  <si>
    <t>07102S0810</t>
  </si>
  <si>
    <t>0710471860</t>
  </si>
  <si>
    <t>07106L4970</t>
  </si>
  <si>
    <t>1004</t>
  </si>
  <si>
    <t>07106R4970</t>
  </si>
  <si>
    <t>9090000190</t>
  </si>
  <si>
    <t>0102</t>
  </si>
  <si>
    <t>9990000190</t>
  </si>
  <si>
    <t>0104</t>
  </si>
  <si>
    <t>9990051200</t>
  </si>
  <si>
    <t>0105</t>
  </si>
  <si>
    <t>9990059300</t>
  </si>
  <si>
    <t>0304</t>
  </si>
  <si>
    <t>9990070010</t>
  </si>
  <si>
    <t>247</t>
  </si>
  <si>
    <t>9990070020</t>
  </si>
  <si>
    <t>720</t>
  </si>
  <si>
    <t>0640100590</t>
  </si>
  <si>
    <t>0309</t>
  </si>
  <si>
    <t>0310</t>
  </si>
  <si>
    <t>0640120340</t>
  </si>
  <si>
    <t>0640220420</t>
  </si>
  <si>
    <t>0640220430</t>
  </si>
  <si>
    <t>733</t>
  </si>
  <si>
    <t>0640120370</t>
  </si>
  <si>
    <t>0710570090</t>
  </si>
  <si>
    <t>0501</t>
  </si>
  <si>
    <t>412</t>
  </si>
  <si>
    <t>07105S0090</t>
  </si>
  <si>
    <t>0502</t>
  </si>
  <si>
    <t>811</t>
  </si>
  <si>
    <t>0940100590</t>
  </si>
  <si>
    <t>0505</t>
  </si>
  <si>
    <t>851</t>
  </si>
  <si>
    <t>852</t>
  </si>
  <si>
    <t>0940120450</t>
  </si>
  <si>
    <t>0940120460</t>
  </si>
  <si>
    <t>0940120470</t>
  </si>
  <si>
    <t>0940120480</t>
  </si>
  <si>
    <t>0940120490</t>
  </si>
  <si>
    <t>0940120500</t>
  </si>
  <si>
    <t>0503</t>
  </si>
  <si>
    <t>0940160020</t>
  </si>
  <si>
    <t>1040120510</t>
  </si>
  <si>
    <t>0406</t>
  </si>
  <si>
    <t>111F552430</t>
  </si>
  <si>
    <t>414</t>
  </si>
  <si>
    <t>1140120520</t>
  </si>
  <si>
    <t>1140120530</t>
  </si>
  <si>
    <t>1140120540</t>
  </si>
  <si>
    <t>1140120550</t>
  </si>
  <si>
    <t>1140120560</t>
  </si>
  <si>
    <t>1240120570</t>
  </si>
  <si>
    <t>323</t>
  </si>
  <si>
    <t>1240120580</t>
  </si>
  <si>
    <t>0408</t>
  </si>
  <si>
    <t>1240170150</t>
  </si>
  <si>
    <t>12401S0150</t>
  </si>
  <si>
    <t>1440120670</t>
  </si>
  <si>
    <t>1840120930</t>
  </si>
  <si>
    <t>1840220980</t>
  </si>
  <si>
    <t>1840220990</t>
  </si>
  <si>
    <t>734</t>
  </si>
  <si>
    <t>0140200590</t>
  </si>
  <si>
    <t>0140200596</t>
  </si>
  <si>
    <t>735</t>
  </si>
  <si>
    <t>0409</t>
  </si>
  <si>
    <t>1040200590</t>
  </si>
  <si>
    <t>853</t>
  </si>
  <si>
    <t>1040200596</t>
  </si>
  <si>
    <t>1340200590</t>
  </si>
  <si>
    <t>1340220650</t>
  </si>
  <si>
    <t>1340220660</t>
  </si>
  <si>
    <t>1740220910</t>
  </si>
  <si>
    <t>0401</t>
  </si>
  <si>
    <t>1840120940</t>
  </si>
  <si>
    <t>750</t>
  </si>
  <si>
    <t>154010069Ф</t>
  </si>
  <si>
    <t>0703</t>
  </si>
  <si>
    <t>614</t>
  </si>
  <si>
    <t>154010169Ф</t>
  </si>
  <si>
    <t>154010269Ф</t>
  </si>
  <si>
    <t>0801</t>
  </si>
  <si>
    <t>612</t>
  </si>
  <si>
    <t>161027039П</t>
  </si>
  <si>
    <t>611</t>
  </si>
  <si>
    <t>161027039Ч</t>
  </si>
  <si>
    <t>161027039Ш</t>
  </si>
  <si>
    <t>161027039Ю</t>
  </si>
  <si>
    <t>161027039Я</t>
  </si>
  <si>
    <t>161037147Ф</t>
  </si>
  <si>
    <t>16103S147Ф</t>
  </si>
  <si>
    <t>1610472000</t>
  </si>
  <si>
    <t>1103</t>
  </si>
  <si>
    <t>1640100590</t>
  </si>
  <si>
    <t>0804</t>
  </si>
  <si>
    <t>1640100591</t>
  </si>
  <si>
    <t>164010059П</t>
  </si>
  <si>
    <t>164010059Ч</t>
  </si>
  <si>
    <t>164010059Ш</t>
  </si>
  <si>
    <t>164010059Э</t>
  </si>
  <si>
    <t>164010059Ю</t>
  </si>
  <si>
    <t>164010059Я</t>
  </si>
  <si>
    <t>164010159П</t>
  </si>
  <si>
    <t>164010159Ч</t>
  </si>
  <si>
    <t>164010159Ш</t>
  </si>
  <si>
    <t>164010159Ю</t>
  </si>
  <si>
    <t>164010159Я</t>
  </si>
  <si>
    <t>164010259П</t>
  </si>
  <si>
    <t>164010259Ч</t>
  </si>
  <si>
    <t>164010259Ш</t>
  </si>
  <si>
    <t>164010259Э</t>
  </si>
  <si>
    <t>164010259Ю</t>
  </si>
  <si>
    <t>164010259Я</t>
  </si>
  <si>
    <t>1640120800</t>
  </si>
  <si>
    <t>1640171960</t>
  </si>
  <si>
    <t>321</t>
  </si>
  <si>
    <t>164020059Ф</t>
  </si>
  <si>
    <t>164020159Ф</t>
  </si>
  <si>
    <t>164020259Ф</t>
  </si>
  <si>
    <t>1640220820</t>
  </si>
  <si>
    <t>1102</t>
  </si>
  <si>
    <t>1640220830</t>
  </si>
  <si>
    <t>113</t>
  </si>
  <si>
    <t>1640520860</t>
  </si>
  <si>
    <t>174022091П</t>
  </si>
  <si>
    <t>767</t>
  </si>
  <si>
    <t>0440120180</t>
  </si>
  <si>
    <t>0412</t>
  </si>
  <si>
    <t>0440120190</t>
  </si>
  <si>
    <t>0440120200</t>
  </si>
  <si>
    <t>0440120210</t>
  </si>
  <si>
    <t>0440220220</t>
  </si>
  <si>
    <t>0440220230</t>
  </si>
  <si>
    <t>770</t>
  </si>
  <si>
    <t>0340220060</t>
  </si>
  <si>
    <t>0314</t>
  </si>
  <si>
    <t>0340220070</t>
  </si>
  <si>
    <t>0340371690</t>
  </si>
  <si>
    <t>03403S1690</t>
  </si>
  <si>
    <t>151017147И</t>
  </si>
  <si>
    <t>0702</t>
  </si>
  <si>
    <t>151017147Л</t>
  </si>
  <si>
    <t>15101S147И</t>
  </si>
  <si>
    <t>15101S147Л</t>
  </si>
  <si>
    <t>151027147Б</t>
  </si>
  <si>
    <t>0701</t>
  </si>
  <si>
    <t>151027147И</t>
  </si>
  <si>
    <t>151027147Л</t>
  </si>
  <si>
    <t>151027147Ц</t>
  </si>
  <si>
    <t>0709</t>
  </si>
  <si>
    <t>15102S147Г</t>
  </si>
  <si>
    <t>15102S147И</t>
  </si>
  <si>
    <t>15102S147Л</t>
  </si>
  <si>
    <t>15102S147Ц</t>
  </si>
  <si>
    <t>151037147Ц</t>
  </si>
  <si>
    <t>15103S147Ц</t>
  </si>
  <si>
    <t>151047147И</t>
  </si>
  <si>
    <t>151047147Л</t>
  </si>
  <si>
    <t>151047147Ц</t>
  </si>
  <si>
    <t>15104S147И</t>
  </si>
  <si>
    <t>15104S147Л</t>
  </si>
  <si>
    <t>15104S147Ц</t>
  </si>
  <si>
    <t>151057147Ц</t>
  </si>
  <si>
    <t>15105S147Ц</t>
  </si>
  <si>
    <t>154010059Б</t>
  </si>
  <si>
    <t>154010059Г</t>
  </si>
  <si>
    <t>154010059Д</t>
  </si>
  <si>
    <t>154010059И</t>
  </si>
  <si>
    <t>154010059Л</t>
  </si>
  <si>
    <t>154010059Ц</t>
  </si>
  <si>
    <t>154010069Ц</t>
  </si>
  <si>
    <t>154010159Ц</t>
  </si>
  <si>
    <t>154010169Ц</t>
  </si>
  <si>
    <t>154010259Б</t>
  </si>
  <si>
    <t>154010259Г</t>
  </si>
  <si>
    <t>154010259Д</t>
  </si>
  <si>
    <t>154010259Ц</t>
  </si>
  <si>
    <t>154010269Ц</t>
  </si>
  <si>
    <t>1540110100</t>
  </si>
  <si>
    <t>1540120680</t>
  </si>
  <si>
    <t>1540120690</t>
  </si>
  <si>
    <t>154012070Б</t>
  </si>
  <si>
    <t>154012070Г</t>
  </si>
  <si>
    <t>154012070Д</t>
  </si>
  <si>
    <t>154012070И</t>
  </si>
  <si>
    <t>154012070Л</t>
  </si>
  <si>
    <t>154012070Ц</t>
  </si>
  <si>
    <t>154012073Г</t>
  </si>
  <si>
    <t>154012073И</t>
  </si>
  <si>
    <t>154012073Л</t>
  </si>
  <si>
    <t>154012074Б</t>
  </si>
  <si>
    <t>154012074Г</t>
  </si>
  <si>
    <t>154012074Д</t>
  </si>
  <si>
    <t>154012074И</t>
  </si>
  <si>
    <t>154012074Л</t>
  </si>
  <si>
    <t>1540170540</t>
  </si>
  <si>
    <t>313</t>
  </si>
  <si>
    <t>1540170590</t>
  </si>
  <si>
    <t>1540171831</t>
  </si>
  <si>
    <t>1540171832</t>
  </si>
  <si>
    <t>1540171833</t>
  </si>
  <si>
    <t>1540171834</t>
  </si>
  <si>
    <t>1540171835</t>
  </si>
  <si>
    <t>1540171836</t>
  </si>
  <si>
    <t>1540171837</t>
  </si>
  <si>
    <t>1540171838</t>
  </si>
  <si>
    <t>1540171839</t>
  </si>
  <si>
    <t>154017183A</t>
  </si>
  <si>
    <t>154017183Б</t>
  </si>
  <si>
    <t>154017183Г</t>
  </si>
  <si>
    <t>154017183Д</t>
  </si>
  <si>
    <t>154017183И</t>
  </si>
  <si>
    <t>154017183Л</t>
  </si>
  <si>
    <t>154019103Л</t>
  </si>
  <si>
    <t>1540200590</t>
  </si>
  <si>
    <t>1540200591</t>
  </si>
  <si>
    <t>154030059К</t>
  </si>
  <si>
    <t>0707</t>
  </si>
  <si>
    <t>154030059Ц</t>
  </si>
  <si>
    <t>154030259К</t>
  </si>
  <si>
    <t>154030259Ц</t>
  </si>
  <si>
    <t>154032075И</t>
  </si>
  <si>
    <t>154032075Л</t>
  </si>
  <si>
    <t>1540470650</t>
  </si>
  <si>
    <t>1740100590</t>
  </si>
  <si>
    <t>1740120870</t>
  </si>
  <si>
    <t>1740120890</t>
  </si>
  <si>
    <t>174022091И</t>
  </si>
  <si>
    <t>174022091Л</t>
  </si>
  <si>
    <t>174022091Ц</t>
  </si>
  <si>
    <t>1740260031</t>
  </si>
  <si>
    <t>1740260032</t>
  </si>
  <si>
    <t>9990070070</t>
  </si>
  <si>
    <t>1006</t>
  </si>
  <si>
    <t>792</t>
  </si>
  <si>
    <t>0106</t>
  </si>
  <si>
    <t>122</t>
  </si>
  <si>
    <t>9990000210</t>
  </si>
  <si>
    <t>1301</t>
  </si>
  <si>
    <t>730</t>
  </si>
  <si>
    <t>9990000220</t>
  </si>
  <si>
    <t>9990000240</t>
  </si>
  <si>
    <t>870</t>
  </si>
  <si>
    <t>9990000250</t>
  </si>
  <si>
    <t>0111</t>
  </si>
  <si>
    <t>статья 6</t>
  </si>
  <si>
    <t>Решение СНД ЗАТО г.Радужный от 22.06.2020 №10/51 "Об утверждении "Положения о бюджетном процессе в городском округе ЗАТО г. Радужный Владимирской области"</t>
  </si>
  <si>
    <t>2.7</t>
  </si>
  <si>
    <t>Условно утвержденные расходы</t>
  </si>
  <si>
    <t>плановый метод</t>
  </si>
  <si>
    <t>23.11.2022 / не установлен</t>
  </si>
  <si>
    <t>в целом</t>
  </si>
  <si>
    <t>Постановление администрации ЗАТО г.Радужный от 23.11.2022 №1524 "Об утверждении Порядка использования бюджетных ассигнований резервного фонда администрации ЗАТО г. Радужный Владимирской области и признании утратившими силу отдельных постановлений администрации ЗАТО г. Радужный Владимирской области"</t>
  </si>
  <si>
    <t>2.1.16</t>
  </si>
  <si>
    <t>01.06.2007 / не установлен</t>
  </si>
  <si>
    <t>ст.34</t>
  </si>
  <si>
    <t>Федеральный закон от 02.03.2007 № 25-ФЗ "О муниципальной службе в Российской Федерации"</t>
  </si>
  <si>
    <t>нормативный метод</t>
  </si>
  <si>
    <t>2.2.1</t>
  </si>
  <si>
    <t>2.2.2</t>
  </si>
  <si>
    <t>08.10.2021 / не установлен</t>
  </si>
  <si>
    <t>Постановление администрации ЗАТО г.Радужный от 08.10.2021 №1242 "Об утверждении исходных данных для составления бюджета ЗАТО г.Радужный Владимирской области на 2022 год и на плановый период 2023-2024 годов"</t>
  </si>
  <si>
    <t>2.1.43</t>
  </si>
  <si>
    <t>01.01.2006 / не установлен</t>
  </si>
  <si>
    <t>п.3 ч.1 ст.17</t>
  </si>
  <si>
    <t>01.01.2017 / не установлен</t>
  </si>
  <si>
    <t>Соглашение о взаимодействии и сотрудничестве от 05.12.2016 (Союз малых городов, Ассоциация ЗАТО)</t>
  </si>
  <si>
    <t>2.2.8</t>
  </si>
  <si>
    <t>07.09.2009 / не установлен</t>
  </si>
  <si>
    <t>Решение ГСНД ЗАТО г.Радужный от 07.09.2009 № 14/126  "Об утверждении Положения "О муниципальном долге ЗАТО г.Радужный"</t>
  </si>
  <si>
    <t>2.2.3</t>
  </si>
  <si>
    <t>01.01.2020 / 31.12.2022</t>
  </si>
  <si>
    <t>Решение ГСНД ЗАТО г.Радужный от 07.09.2009г. № 14/126  "Об утверждении Положения "О муниципальном долге ЗАТО г.Радужный"</t>
  </si>
  <si>
    <t>05.06.2017 / не установлен</t>
  </si>
  <si>
    <t>Решение СНД ЗАТО г.Радужный от 05.06.2017 № 10/47"Об утверждении Положения о финансовом управлении администрации закрытого административно-территориального образования город Радужный Владимирской области"</t>
  </si>
  <si>
    <t>10.02.2017 / не установлен</t>
  </si>
  <si>
    <t>Решение СНД ЗАТО г.Радужный от 06.02.2017г №2/11"Об утверждении Положения об оплате труда муниципальных служащих органов местного самоуправления муниципального образования ЗАТО г.Радужный Владимирской области"</t>
  </si>
  <si>
    <t>14.07.2014 / не установлен</t>
  </si>
  <si>
    <t>Решение СНД ЗАТО г.Радужный от 14.07.2014 № 10/44 "Об утверждении порядка и размеров возмещения расходов, связанных со служебными командировками"</t>
  </si>
  <si>
    <t>п.8 ч.1 ст.16</t>
  </si>
  <si>
    <t>2.1.28</t>
  </si>
  <si>
    <t>01.01.2010 / не установлен</t>
  </si>
  <si>
    <t>Федеральный закон от 09.02.2009 № 8-ФЗ "Об обеспечении доступа к информации о деятельности государственных органов и органов местного самоуправления"</t>
  </si>
  <si>
    <t>Решение СНД ЗАТО г.Радужный от 05.06.2017 №10/47 "Об утверждении Положения о финансовом управлении администрации закрытого административно-территориального образования город Радужный Владимирской области"</t>
  </si>
  <si>
    <t>Решение СНД ЗАТО г.Радужный от 06.02.2017 №2/12 "Об утверждении Положения об оплате труда работников муниципальных бюджетных, казенных и автономных  учреждений ЗАТО г.Радужный  Владимирской области", Постановление администрации ЗАТО г.Радужный от 01.06.2011 №663 "Об утверждении Положения об оплате труда работников муниципальных казенных учреждений ЗАТО г.Радужный Владимирской области"</t>
  </si>
  <si>
    <t>17.08.2009 / не установлен</t>
  </si>
  <si>
    <t xml:space="preserve">в целом </t>
  </si>
  <si>
    <t xml:space="preserve">Постановление главы города ЗАТО г.Радужный от 17.08.2009 № 671 "Об утверждении Положения о порядке расходования субвенций, поступивших из областного бюджета на осуществление государственных полномочий по опеке и попечительству на территории ЗАТО г.Радужный </t>
  </si>
  <si>
    <t>2.4.2.40</t>
  </si>
  <si>
    <t>29.01.2018 / не установлен</t>
  </si>
  <si>
    <t>глава 34</t>
  </si>
  <si>
    <t>Налоговый кодекс Российской Федерации (часть вторая) от 05.08.2000 № 117-ФЗ</t>
  </si>
  <si>
    <t>Решение СНД ЗАТО г.Радужный от 06.02.2017 № 2/11 "Об утверждении Положения  об оплате труда  муниципальных служащих ОМСУ муниципального образования ЗАТО г.Радужный Владимирской области"</t>
  </si>
  <si>
    <t>31.12.2009 / не установлен</t>
  </si>
  <si>
    <t>Закон ВО от 05.08.2009 № 77-ОЗ "О наделении органов местного самоуправления ВО отдельными гос.полномочиями по организации и осуществлению деятельности по опеке и попечительству во ВО"</t>
  </si>
  <si>
    <t>Решение СНД ЗАТО г.Радужный от 06.02.2017 №2/11 "Об утверждении Положения  об оплате труда  муниципальных служащих ОМСУ муниципального образования ЗАТО г.Радужный Владимирской области"</t>
  </si>
  <si>
    <t>06.07.2023 / не установлен</t>
  </si>
  <si>
    <t>Постановление администрации ЗАТО г. Радужный от 06.07.2023 №870 "Об утверждении Порядка предоставления субсидий из бюджета ЗАТО г. Радужный Владимирской области на возмещение расходов по временному трудоустройству несовершеннолетних граждан в возрасте от 14 до 18 в свободное от учебы время в 2023 году"</t>
  </si>
  <si>
    <t>2.1.54</t>
  </si>
  <si>
    <t>п.34 ч.1 ст.16</t>
  </si>
  <si>
    <t>01.01.2019 / не установлен</t>
  </si>
  <si>
    <t>Постановление администрации ЗАТО г.Радужный от 15.03.2019 №332 "Об организации временного трудоустройства несовершеннолетних в возрасте от 14 до 18 лет в свободное от учебы время"</t>
  </si>
  <si>
    <t>12.10.2016 / не установлен</t>
  </si>
  <si>
    <t>15.11.2013 / не установлен</t>
  </si>
  <si>
    <t>Постановление администрации ЗАТО г.Радужный от 15.11.2013 №1630 "Об утверждении  Положения  о порядке предоставления жилой площади  детям-сиротам и детям  оставшимся  без попечения родителей  не  имеющим  закрепленного жилого помещения"</t>
  </si>
  <si>
    <t>2.4.2.28</t>
  </si>
  <si>
    <t>01.01.2005 / не установлен</t>
  </si>
  <si>
    <t>Закон ВО от 03.12.2004 № 226-ОЗ "О государственном обеспечении и социальной поддержке детей-сирот, оставшихся без попечения родителей"</t>
  </si>
  <si>
    <t>26.12.2014 / не установлен</t>
  </si>
  <si>
    <t>Постановление администрации ЗАТО г.Радужный от 25.12.2014 №1870 "Об утверждении Порядка предоставления и расходования субвенций из областного бюджета на содержание ребенка в семье опекуна и приемной семье, а также вознаграждение, причитающееся приемному родителю, на территории ЗАТО г.Радужный"</t>
  </si>
  <si>
    <t>2.4.2.38</t>
  </si>
  <si>
    <t>Закон ВО от 28.12.2005  №201-ОЗ "О наделении органов местного самоуправления отдельными гос.полномочиями ВО по исполнению мер гос.обеспечения и соц.поддержки детей-сирот и детей, оставшихся без попечения родителей"</t>
  </si>
  <si>
    <t>01.01.2018 / не установлен</t>
  </si>
  <si>
    <t>Постановление администрации ЗАТО г.Радужный от 21.06.2012 №842 "Об утверждении административного регламента предоставления муниципальной услуги «Обеспечение оздоровления и отдыха детей в каникулярное время»</t>
  </si>
  <si>
    <t>2.1.25</t>
  </si>
  <si>
    <t>п.13 ч.1 ст.16</t>
  </si>
  <si>
    <t>11.08.2023 / не установлен</t>
  </si>
  <si>
    <t>Постановление администрации ЗАТО г.Радужный от 07.08.2023 №1011 "Об оплате труда работников муниципальных бюджетных учреждений отрасли образования ЗАТО г. Радужный Владимирской области"</t>
  </si>
  <si>
    <t>07.12.2015 / не установлен</t>
  </si>
  <si>
    <t>Постановление администрации ЗАТО г.Радужный от 07.12.2015 №2018 "Об утверждении устава МБОУ ДО ЦВР "Лад"</t>
  </si>
  <si>
    <t>29.12.2017 / не установлен</t>
  </si>
  <si>
    <t>Постановление администрации ЗАТО город Радужный от 29.12.2017 №2169 "Об утверждении Положения об организации предоставления дошкольного, начального общего, основного общего, среднего общего и дополнительного образования в ЗАТО г. Радужный Владимирской области"</t>
  </si>
  <si>
    <t>02.08.2019
/ не установлен</t>
  </si>
  <si>
    <t>Постановление Правительства РФ от 02.08.2019 № 1006 "Об утверждении требований к антитеррористической защищенности объектов (территорий) Министерства просвещения Российской Федерации и объектов (территорий), относящихся к сфере деятельности Министерства просвещения Российской Федерации, и формы паспорта безопасности этих объектов (территорий)"</t>
  </si>
  <si>
    <t>21.06.2012 / не установлено</t>
  </si>
  <si>
    <t>08.10.2020 / не установлен</t>
  </si>
  <si>
    <t>Постановление администрации ЗАТО г.Радужный от 08.10.2020 №1319 "Об утверждении порядка расходования денежных средств, предоставляемых из областного бюджета в виде субсидии на организацию бесплатного горячего питания обучающихся, получающих начальное общее образование 
в муниципальных образовательных организациях"</t>
  </si>
  <si>
    <t>2.1.22</t>
  </si>
  <si>
    <t>22.08.2020
/ 31.12.2020</t>
  </si>
  <si>
    <t>Приложение №29</t>
  </si>
  <si>
    <t>Постановление Правительства РФ от 26.12.2017 N 1642 "Об утверждении государственной программы Российской Федерации "Развитие образования"</t>
  </si>
  <si>
    <t>31.07.2013 / не установлен</t>
  </si>
  <si>
    <t>п.4</t>
  </si>
  <si>
    <t>Постановление администрации ЗАТО г.Радужный от 31.07.2013 №1005 "Об утверждении Положения о плате, взимаемой с родителей (законных представителей) за присмотр и уход за детьми, осваивающими образовательные программы дошкольного образования в муниципальных бюджетных образовательных организациях ЗАТО г. Радужный"</t>
  </si>
  <si>
    <t>2.1.21</t>
  </si>
  <si>
    <t>01.09.2023 / не установлен</t>
  </si>
  <si>
    <t>24.09.2020 / не установлен</t>
  </si>
  <si>
    <t>Постановление администрации ЗАТО г. Радужный от 22.09.2020 №1213 "Об утверждении Порядка предоставления питания учащимся 5 - 11 классов муниципальных общеобразовательных организаций ЗАТО г. Радужный Владимирской области"</t>
  </si>
  <si>
    <t>18.09.2020 / не установлено</t>
  </si>
  <si>
    <t>Постановление администрации ЗАТО г.Радужный от 18.09.2020 №1201 "Об утверждении Порядка расходования средств областного бюджета на ежемесячное денежное вознаграждение за классное руководство педагогическим работникам общеобразовательных организаций"</t>
  </si>
  <si>
    <t>Приложение №28</t>
  </si>
  <si>
    <t>Постановление Правительства РФ от 26.12.2017 № 1642 (ред. от 11.08.2020) "Об утверждении государственной программы Российской Федерации "Развитие образования"</t>
  </si>
  <si>
    <t>01.01.2014 / не установлен</t>
  </si>
  <si>
    <t>ст 12.1</t>
  </si>
  <si>
    <t>Федеральный закон от 29.12.2012 № 273-ФЗ "Об образовании в Российской Федерации"</t>
  </si>
  <si>
    <t>2.1.24</t>
  </si>
  <si>
    <t>04.06.2021
 / не установлен</t>
  </si>
  <si>
    <t>Постановление администрации Владимирской обл. от 04.06.2021 № 332 "Об утверждении Порядка предоставления субвенций из областного бюджета бюджетам муниципальных образований по предоставлению мер социальной поддержки педагогическим работникам и иным категориям граждан, работающим в муниципальных образовательных организациях, расположенных в сельских населенных пунктах, поселках городского типа (поселках, относящихся к городским населенным пунктам)"</t>
  </si>
  <si>
    <t>2.4.2.36</t>
  </si>
  <si>
    <t>07.10.2020
 / не установлен</t>
  </si>
  <si>
    <t>ст.1,2</t>
  </si>
  <si>
    <t>Закон ВО от 05.10.2020 № 73-ОЗ "О наделении органов местного самоуправления муниципальных образований Владимирской области отдельными государственными полномочиями Владимирской области по предоставлению мер социальной поддержки педагогическим работникам и иным категориям граждан, работающим в муниципальных образовательных организациях, расположенных в сельских населенных пунктах, рабочих поселках, поселках городского типа (поселках, относящихся к городским населенным пунктам)"</t>
  </si>
  <si>
    <t>26.12.2016 / не установлен</t>
  </si>
  <si>
    <t>Постановление департамента образования ВО от 26.12.2016 №5 "О порядке обращения за получением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образования, а также о порядке ее выплаты"</t>
  </si>
  <si>
    <t>2.4.2.37</t>
  </si>
  <si>
    <t>01.01.2007 / не установлен</t>
  </si>
  <si>
    <t>Закон ВО от 08.02.2007 №3-ОЗ "О наделении органов местного самоуправления отдельными государственными полномочиями Владимирской области по компенсации части родительской платы за присмотр и уход за детьми в образовательных организациях, реализующих основную общеобразовательную программу дошкольного образования"</t>
  </si>
  <si>
    <t>29.12.2007 / не установлен</t>
  </si>
  <si>
    <t>Постановление Губернатора ВО от 29.12.2007 № 976 "О мерах по реализации Закона Владимирской области "О наделении органов местного самоуправления отдельными государственными полномочиями Владимирской области по социальной поддержке детей-инвалидов дошкольного возраста"</t>
  </si>
  <si>
    <t>14.12.2005 / не установлен</t>
  </si>
  <si>
    <t>Закон ВО от 05.12.2005 № 184-ОЗ "О наделении органов местного самоуправления отдельными государственными полномочиями Владимирской области по социальной поддержке детей-инвалидов дошкольного возраста"</t>
  </si>
  <si>
    <t>25.12.2017 / не установлен</t>
  </si>
  <si>
    <t>Решение СНД ЗАТО г.Радужный от 23.01.2023 года №1/4 "Об утверждении Положения об управлении образования администрации ЗАТО г.Радужный Владимирской области"</t>
  </si>
  <si>
    <t>2.1.26</t>
  </si>
  <si>
    <t>Решение СНД ЗАТО г.Радужный от 06.02.2017 №2/12 "Об утверждении Положения об оплате труда работников муниципальных бюджетных, казенных и автономных учреждений ЗАТО г.Радужный Владимирской области", Постановление администрации ЗАТО г.Радужный от 01.06.2011 № 663 "О утверждении Положения об оплате труда работников муниципальных казенных учреждений  ЗАТО г.Радужный Владимирской области"</t>
  </si>
  <si>
    <t>01.06.2012 / не установлен</t>
  </si>
  <si>
    <t xml:space="preserve">Указы Президента Российской Федерации от 7 мая 2012 года № 597, от 1 июня 2012 года № 761 </t>
  </si>
  <si>
    <t>30.10.2013 / не установлен</t>
  </si>
  <si>
    <t>Постановление Губернатора ВО от 30.10.2013 №1215 "О финансовом обеспечении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"</t>
  </si>
  <si>
    <t>2.5.1</t>
  </si>
  <si>
    <t>ст.8</t>
  </si>
  <si>
    <t>18.11.2015 / не установлен</t>
  </si>
  <si>
    <t>Постановление администрации ЗАТО г.Радужный от 18.11.2015 №1893 "Об утверждении устава МБОУ СОШ №2"</t>
  </si>
  <si>
    <t>26.11.2015 / не установлен</t>
  </si>
  <si>
    <t>Постановление администрации ЗАТО г.Радужный от 26.11.2015 №1955 "Об утверждении устава МБОУ СОШ №1"</t>
  </si>
  <si>
    <t>23.12.2015 / не установлен</t>
  </si>
  <si>
    <t>Постановление администрации ЗАТО г.Радужный от 23.12.2015 №2170 "Об утверждении устава МБДОУ ЦРР детский сад №6"</t>
  </si>
  <si>
    <t>Постановление администрации ЗАТО г.Радужный от 23.12.2015 №2171 "Об утверждении устава МБДОУ ЦРР детский сад №5"</t>
  </si>
  <si>
    <t>Постановление администрации ЗАТО г.Радужный от 23.12.2015 №2172"Об утверждении устава МБДОУ ЦРР детский сад №3"</t>
  </si>
  <si>
    <t>26.09.2019 / не установлен</t>
  </si>
  <si>
    <t>Решение Совета народных депутатов ЗАТО г. Радужный от 23.09.2019 №13/64 "О стратегии социально-экономического развития муниципального образования ЗАТО г. Радужный Владимирской области на 2019 - 2025 годы"</t>
  </si>
  <si>
    <t>Постановление администрации ЗАТО г. Радужный от 12.10.2016 № 1581 "Об утверждении муниципальной программы "Развитие образования ЗАТО г.Радужный  Владимирской области"</t>
  </si>
  <si>
    <t>Постановление администрации ЗАТО г. Радужный Владимирской области от 12.10.2016 № 1581 "Об утверждении муниципальной программы "Развитие образования ЗАТО г.Радужный  Владимирской области"</t>
  </si>
  <si>
    <t>01.10.2022 / 31.12.2025</t>
  </si>
  <si>
    <t>Решение СНД ЗАТО г. Радужный от 26.09.2022 №15/95 "Об установлении компенсации расходов на оплату
жилых помещений и отопления учителям муниципальных общеобразовательных учреждений,
проживающим в муниципальных общежитиях"</t>
  </si>
  <si>
    <t>2.1.40</t>
  </si>
  <si>
    <t>п.25 ч.1 ст.16</t>
  </si>
  <si>
    <t>05.09.2011 / не установлен</t>
  </si>
  <si>
    <t>Постановление Губернатора Владимирской области от 05.09.2011 №935 "Об информационной системе "Региональная система межведомственного электронного взаимодействия (РСМЭВ)"</t>
  </si>
  <si>
    <t>13.12.2010 / не установлен</t>
  </si>
  <si>
    <t>Решение СНД ЗАТО г.Радужный от 13.12.2010 №24/108 "Об утверждении Положения о комитете по управлению муниципальным имуществом администрации ЗАТО г.Радужный Владимирской области"</t>
  </si>
  <si>
    <t>27.12.2013 / не установлен</t>
  </si>
  <si>
    <t>Решение Совета народных депутатов ЗАТО г. Радужный от 23.12.2013  №21/112 "Об утверждении Положения "Об управлении и распоряжении муниципальной собственностью ЗАТО г. Радужный Владимирской области"</t>
  </si>
  <si>
    <t>п.3 ч.1 ст.16</t>
  </si>
  <si>
    <t>01.03.2008 / не установлен</t>
  </si>
  <si>
    <t>Федеральный закон от 24.07.2007 №221-ФЗ "О кадастровой деятельности"</t>
  </si>
  <si>
    <t>п.43 ч.1 ст.16</t>
  </si>
  <si>
    <t>Решение СНД ЗАТО г.Радужный от 06.02.2017 №2/12 "Об утверждении Положения об оплате труда работников муниципальных бюджетных, казенных и автономных  учреждений ЗАТО г.Радужный  Владимирской области", постановление администрации ЗАТО г.Радужный от 01.06.2011 №663 "О утверждении Положения об оплате труда работников муниципальных казенных учреждений  ЗАТО г.Радужный Владимирской области"</t>
  </si>
  <si>
    <t>Постановление администрации ЗАТО город Радужный от 12.10.2016 №1583 "Об утверждении муниципальной программы "Создание благоприятных условий для развития молодого поколения ЗАТО г. Радужный Владимирской области"</t>
  </si>
  <si>
    <t>25.06.2019 / не установлен</t>
  </si>
  <si>
    <t>2.1.30</t>
  </si>
  <si>
    <t>19.12.2012 / не установлен</t>
  </si>
  <si>
    <t>07.12.2020 / не установлен</t>
  </si>
  <si>
    <t>Распоряжение Правительства РФ от 24.11.2020 N 3081-р "Об утверждении Стратегии развития физической культуры и спорта в Российской Федерации на период до 2030 года"</t>
  </si>
  <si>
    <t>2.1.33</t>
  </si>
  <si>
    <t>п.19 ч.1 ст.16</t>
  </si>
  <si>
    <t>28.12.2018 / не установлен</t>
  </si>
  <si>
    <t>Постановление администрации ЗАТО г.Радужный от 28.12.2018 №1976 "Об утверждении устава МБОУДО ДЮСШ ЗАТО г.Радужный Владимирской области"</t>
  </si>
  <si>
    <t>Постановление администрации ЗАТО г. Радужный от 12.10.2016 №1585 "Об утверждении муниципальной программы "Культура и спорт ЗАТО г. Радужный Владимирской области"</t>
  </si>
  <si>
    <t>2.1.34</t>
  </si>
  <si>
    <t>03.04.2015 / не установлен</t>
  </si>
  <si>
    <t>Постановление администрации ЗАТО г.Радужный от 03.04.2015 №524 "Об утверждении норм расходования средств на спортивные мероприятия, финансируемые из городского бюджета"</t>
  </si>
  <si>
    <t>05.07.2021
 / не установлен</t>
  </si>
  <si>
    <t>Постановление администрации Владимирской обл. от 05.07.2021 №411 "Об утверждении Порядка предоставления из областного бюджета бюджетам муниципальных образований субвенции на предоставление компенсации по оплате за содержание и ремонт жилья, услуг теплоснабжения (отопления) и электроснабжения работникам культуры муниципальных учреждений, а также компенсации расходов на оплату жилых помещений, отопления и освещения педагогическим работникам муниципальных образовательных организаций дополнительного образования детей в сфере культуры"</t>
  </si>
  <si>
    <t>08.12.2020
 / не установлен</t>
  </si>
  <si>
    <t xml:space="preserve">Закон ВО от 07.12.2020 №122-ОЗ  "О наделении органов местного самоуправления муниципальных образований Владимирской области отдельными государственными полномочиями Владимирской области по предоставлению мер социальной поддержки работникам культуры муниципальных учреждений, педагогическим работникам муниципальных образовательных организаций дополнительного образования детей в сфере культуры и иным категориям граждан"
</t>
  </si>
  <si>
    <t>07.12.2016 / не установлен</t>
  </si>
  <si>
    <t>Постановление администрации ЗАТО г.Радужный от 04.10.2016 №1520 "Об утверждении Положения о системе оплаты труда работников муниципальных бюджетных учреждений культуры ЗАТО г. Радужный Владимирской области"</t>
  </si>
  <si>
    <t>2.1.29</t>
  </si>
  <si>
    <t>п.17 ч.1 ст.16</t>
  </si>
  <si>
    <t>04.10.2016 / не установлен</t>
  </si>
  <si>
    <t>13.07.2011 / не установлен</t>
  </si>
  <si>
    <t>Постановление администрации ЗАТО г.Радужный от 13.07.2011 №891 "Об утверждении устава МБУК МСДЦ ЗАТО г.Радужный Владимирской области"</t>
  </si>
  <si>
    <t>п.16 ч.1 ст.16</t>
  </si>
  <si>
    <t>17.08.2011 / не установлен</t>
  </si>
  <si>
    <t>Постановление администрации ЗАТО г.Радужный от 17.08.2011 №1123 "Об утверждении устава МБУК "Общедоступная библиотека" ЗАТО г.Радужный Владимирской области"</t>
  </si>
  <si>
    <t>29.07.2011 / не установлен</t>
  </si>
  <si>
    <t>Постановление администрации ЗАТО г.Радужный от 29.07.2011 №1041 "Об утверждении устава МБУК ПКиО ЗАТО г.Радужный Владимирской области"</t>
  </si>
  <si>
    <t>22.07.2011 / не установлен</t>
  </si>
  <si>
    <t>Постановление администрации ЗАТО г.Радужный от 22.07.2011 №1001 "Об утверждении устава МБУК КЦ "Досуг" ЗАТО г.Радужный Владимирской области"</t>
  </si>
  <si>
    <t>25.12.2015 / не установлен</t>
  </si>
  <si>
    <t>Постановление администрации ЗАТО г.Радужный от 25.12.2015 №2186 "Об утверждении устава МБУДО "ДШИ" ЗАТО г.Радужный Владимирской области"</t>
  </si>
  <si>
    <t>25.12.2009 / не установлен</t>
  </si>
  <si>
    <t>Постановление администрации ЗАТО г.Радужный от 25.12.2009 №1088 "Об утверждении Устава МКУ "Комитет по культуре и спорту ЗАТО г. Радужный"</t>
  </si>
  <si>
    <t>Решение СНД ЗАТО г.Радужный от 06.02.2017 №2/12 "Об утверждении Положения об оплате труда работников муниципальных бюджетных, казенных и автономных учреждений ЗАТО г.Радужный Владимирской области", Постановление администрации ЗАТО г.Радужный от 01.06.2011 № 663 "О утверждении Положения об оплате труда работников муниципальных казенных учреждений  ЗАТО г.Радужный Владимирской области", Постановление администрации ЗАТО г.Радужный от 27.01.2023 №104 "Об утверждении Положения об оплате труда работников муниципальных учреждений отраслей дорожного хозяйства и технического обеспечения деятельности органов местного самоуправления ЗАТО г.Радужный Владимирской области,</t>
  </si>
  <si>
    <t>13.03.2021 / не установлен</t>
  </si>
  <si>
    <t>Распоряжение Правительства РФ от 13.03.2021 №608-р "Об утверждении Стратегии развития библиотечного дела на период до 2030 года"</t>
  </si>
  <si>
    <t>14.03.2016 / не установлен</t>
  </si>
  <si>
    <t>Распоряжение Правительства РФ от 29.02.2016 N 326-р "Об утверждении Стратегии государственной культурной политики на период до 2030 года"</t>
  </si>
  <si>
    <t>14.11.2019 / не установлен</t>
  </si>
  <si>
    <t>Решение Совета народных депутатов ЗАТО г. Радужный от 11.11.2019 №17/86 "Об утверждении "Правил по обеспечению чистоты, порядка и благоустройства на территории муниципального образования ЗАТО г. Радужный Владимирской области, надлежащему содержанию расположенных на ней объектов" в новой редакции"</t>
  </si>
  <si>
    <t>29.07.2021 / не установлен</t>
  </si>
  <si>
    <t>Решение Совета народных депутатов ЗАТО г. Радужный от 26.07.2021 №13/57 "Об утверждении Порядка содержания и текущего ремонта автомобильных дорог общего пользования в границах муниципального образования ЗАТО г. Радужный Владимирской области"</t>
  </si>
  <si>
    <t>2.1.6</t>
  </si>
  <si>
    <t>п.5 ч.1 ст.16</t>
  </si>
  <si>
    <t>п.5, 25 ч.1 ст.16</t>
  </si>
  <si>
    <t>04.05.2012 / не установлен</t>
  </si>
  <si>
    <t>Постановление администрации ЗАТО г.Радужный от 04.05.2012 №616 "О создании муниципального казенного учреждения "Дорожник" ЗАТО г.Радужный Владимирской области"</t>
  </si>
  <si>
    <t>17.03.2017 / не установлен</t>
  </si>
  <si>
    <t>Постановление Правительства РФ от 03.03.2017 № 255 "Об исчислении и взимании платы за негативное воздействие на окружающую среду"</t>
  </si>
  <si>
    <t>01.01.2003 / не установлен</t>
  </si>
  <si>
    <t>Закон Владимирской области от 27.11.2002 №119-ОЗ "О транспортном налоге"</t>
  </si>
  <si>
    <t>01.01.2001 / не установлен</t>
  </si>
  <si>
    <t>ст. 388, ст. 373</t>
  </si>
  <si>
    <t>Решение СНД ЗАТО г.Радужный от 06.02.2017 №2/12 "Об утверждении Положения об оплате труда работников муниципальных бюджетных, казенных и автономных  учреждений ЗАТО г.Радужный  Владимирской области", Постановление администрации ЗАТО г.Радужный от 27.01.2023 № 104 "Об утверждении Положения об оплате  работников муниципальных учреждений отраслей дорожного хозяйства и технического обеспечения деятельности органов местного самоуправления ЗАТО г. Радужный Владимирской области"</t>
  </si>
  <si>
    <t>2.1.38</t>
  </si>
  <si>
    <t>08.10.2006 / не установлен</t>
  </si>
  <si>
    <t>п.24 ч.1 ст.16</t>
  </si>
  <si>
    <t>19.09.2019 / не установлен</t>
  </si>
  <si>
    <t>Постановление главы города ЗАТО г. Радужный от 24.12.2010 №1475 "О создании муниципального казенного учреждения "Управление административными зданиями ЗАТО г.Радужный Владимирской области"</t>
  </si>
  <si>
    <t>2.1.7</t>
  </si>
  <si>
    <t>01.01.2016 / не установлен</t>
  </si>
  <si>
    <t>ст.15</t>
  </si>
  <si>
    <t>Федеральный закон от  24.11.1995 № 181-ФЗ "О социальной защите инвалидов в Российской Федерации"</t>
  </si>
  <si>
    <t>13.10.2017 / не установлен</t>
  </si>
  <si>
    <t>Постановление администрации ЗАТО г. Радужный от 06.10.2017 № 1543 "О реализации подпрограммы "Формирование комфортной городской среды" муниципальной программы "Дорожное хозяйство и благоустройство ЗАТО г. Радужный Владимирской области"</t>
  </si>
  <si>
    <t>2.1.41</t>
  </si>
  <si>
    <t>26.10.2022 / не установлен</t>
  </si>
  <si>
    <t>Постановление администрации ЗАТО г. Радужный 26.10.2022 №1373 "Об утверждении адресной инвестиционной программы развития  ЗАТО г.Радужный Владимирской области на 2023 год и на 2024-2025 годы"</t>
  </si>
  <si>
    <t>10.02.2017 / не установлено</t>
  </si>
  <si>
    <t>Постановление администрации ЗАТО г. Радужный от 03.02.2017 №138 "Об утверждении Положения о реализации месячных социальных проездных билетов для отдельных категорий граждан на городском автобусном маршруте ЗАТО г. Радужный Владимирской области"</t>
  </si>
  <si>
    <t>2.1.10</t>
  </si>
  <si>
    <t>п.7 ч.1 ст.16</t>
  </si>
  <si>
    <t>01.01.2022 / не установлено</t>
  </si>
  <si>
    <t>Решение СНД ЗАТО г.Радужный от 20.12.2021 №20/99 «О введении уровня оплаты проезда пассажиров автомобильным транспортом общего пользования в городском сообщении регулярных перевозок на территории закрытого административно-территориального образования город Радужный Владимирской области»</t>
  </si>
  <si>
    <t>2.1.4</t>
  </si>
  <si>
    <t>Решение Совета народных депутатов ЗАТО г. Радужный от 10.10.2005 N 36/300 "Об утверждении Положения об организации в ЗАТО г. Радужный электро-, тепло-, газо-, водоснабжения населения и водоотведения"</t>
  </si>
  <si>
    <t>Решение Совета народных депутатов ЗАТО г. Радужный от 11.11.2019 №17/86 "Об утверждении "Правил по обеспечению чистоты, порядка и благоустройства на территории муниципального образования ЗАТО г. Радужный Владимирской области, надлежащему содержанию расположенных на ней объектов"</t>
  </si>
  <si>
    <t>2.1.55</t>
  </si>
  <si>
    <t>X</t>
  </si>
  <si>
    <t>ст. 333.17</t>
  </si>
  <si>
    <t>07.07.2003 / не установлен</t>
  </si>
  <si>
    <t>Распоряжение главы ЗАТО г. Радужный от 07.07.2003 №1622 "Об утверждении Положения Муниципального учреждения "Городской Комитет муниципального хозяйства ЗАТО г.Радужный Владимирской области"</t>
  </si>
  <si>
    <t>п.4,6 ч.1 ст.16</t>
  </si>
  <si>
    <t>20.01.2006 / не установлен</t>
  </si>
  <si>
    <t>Решение Совета народных депутатов ЗАТО г. Радужный от 26.12.2005 №10/49 "Об утверждении Положения "О порядке оказания ритуальных и похоронных услуг на территории ЗАТО г. Радужный Владимирской области"</t>
  </si>
  <si>
    <t>2.1.37</t>
  </si>
  <si>
    <t>п.23 ч.1 ст.16</t>
  </si>
  <si>
    <t>19.04.2017 / не установлен</t>
  </si>
  <si>
    <t>Постановление администрации ЗАТО г. Радужный от 19.04.2017 №549 "Об утверждении Порядка  внесения управляющим организациям части платы за содержание и текущий ремонт жилых помещений, находящихся в муниципальной собственности, платы за ремонт общего имущества в многоквартирном доме, в котором имеются помещения, находящиеся в муниципальной собственности"</t>
  </si>
  <si>
    <t>30.07.2017 / не установлен</t>
  </si>
  <si>
    <t>"Жилищный кодекс Российской Федерации" от 29.12.2004 №188-ФЗ</t>
  </si>
  <si>
    <t>09.06.2011 / не установлен</t>
  </si>
  <si>
    <t>Постановление Правительства РФ от 06.05.2011 №354 "О предоставлении коммунальных услуг собственникам и пользователям помещений в многоквартирных домах и жилых домов"</t>
  </si>
  <si>
    <t>ст.169</t>
  </si>
  <si>
    <t>ст. 5</t>
  </si>
  <si>
    <t xml:space="preserve">Федеральный закон от 22.07.2008 № 123-ФЗ "Технический регламент о требованиях пожарной безопасности"
</t>
  </si>
  <si>
    <t>п.6 ч.1 ст.16</t>
  </si>
  <si>
    <t>24.10.2019 / не установлен</t>
  </si>
  <si>
    <t>Постановление администрации ЗАТО г.Радужный от 24.10.2019 №1464 "О взносах на капитальный ремонт общего имущества в многоквартирных домах в части муниципальных помещений"</t>
  </si>
  <si>
    <t>18.02.2016 / не установлен</t>
  </si>
  <si>
    <t>Постановление администрации ЗАТО г.Радужный от 18.02.2016 №252 "Об утверждении Порядка финансирования части расходов на эксплуатацию (капитальный ремонт) объектов концессионных соглашений в отношении системы коммунальной инфраструктуры на территории ЗАТО г.Радужный и иного имущества, образующего единое целое с объектами соглашений"</t>
  </si>
  <si>
    <t>2.2.20</t>
  </si>
  <si>
    <t>27.11.2009 / не установлен</t>
  </si>
  <si>
    <t>ст.6.1, 8</t>
  </si>
  <si>
    <t>Федеральный закон от 23.11.2009 № 261-ФЗ"Об энергосбережении и о повышении энергетической эффективности и о внесении изменений в отдельные законодательные акты Российской Федерации"</t>
  </si>
  <si>
    <t>19.08.2021 / не установлен</t>
  </si>
  <si>
    <t>Постановление администрации  ЗАТО г. Радужный от 13.08.2021 №975 "Об утверждении Положения об организации и ведении гражданской обороны на территории муниципального образования ЗАТО г. Радужный Владимирской области"</t>
  </si>
  <si>
    <t>19.02.2013 / не установлен</t>
  </si>
  <si>
    <t>Постановление администрации ЗАТО г. Радужный от 12.02.2013 №163 "О городском звене областной подсистемы единой государственной системы предупреждения и ликвидации чрезвычайных ситуациях ЗАТО г.Радужный"</t>
  </si>
  <si>
    <t>19.09.2005 / не установлен</t>
  </si>
  <si>
    <t>Решение городского СНД ЗАТО г.Радужный  от 19.09.2005 №33/261 "Об утверждении Положения муниципального учреждения "Управление по делам гражданской обороны и чрезвычайным ситуациям" ЗАТО г.Радужный Владимирской области"</t>
  </si>
  <si>
    <t>2.1.46</t>
  </si>
  <si>
    <t>Постановление главы города ЗАТО г.Радужный от 21.12.2006 №541 "Об осуществлении отдельных государственных полномочий по вопросам административного законодательства"</t>
  </si>
  <si>
    <t>2.4.2.39</t>
  </si>
  <si>
    <t>Закон ВО от 12.07.2006 № 96-ОЗ "О наделении органов местного самоуправления Владимирской области отдельными государственными полномочиями по вопросам административного законодательства"</t>
  </si>
  <si>
    <t>20.04.2007 / не установлен</t>
  </si>
  <si>
    <t>Закон ВО от 10.10.2005 № 145-ОЗ "О наделении органов местного самоуправления отдельными государственными полномочиями ВО по образованию и организации деятельности комиссий по делам несовершеннолетних и защите их прав"</t>
  </si>
  <si>
    <t>Постановление главы города ЗАТО г.Радужный от 29.12.2006 №570 "Об осуществлении государственных полномочий на регистрацию актов гражданского состояния</t>
  </si>
  <si>
    <t>2.4.1.1</t>
  </si>
  <si>
    <t>2.4.2.1.2</t>
  </si>
  <si>
    <t>14.06.2006 / не установлен</t>
  </si>
  <si>
    <t>Закон ВО от 05.06.2006 № 77-ОЗ "О наделении органов местного самоуправления ВО отдельными гос.полномочиями на регистрацию актов гражданского состояния"</t>
  </si>
  <si>
    <t>23.03.2022 / не установлен</t>
  </si>
  <si>
    <t>Постановление администрации Владимирской области от 23.03.2022 №157 "О составлении списков кандидатов в присяжные заседатели для судов общей юрисдикции по Владимирской области на период с 01.06.2022 по 01.06.2026"</t>
  </si>
  <si>
    <t>2.4.1.2</t>
  </si>
  <si>
    <t>05.09.2004 / не установлен</t>
  </si>
  <si>
    <t xml:space="preserve">Федеральный закон от 20.08.2004 № 113-ФЗ "О присяжных заседателях федеральных судов общей юрисдикции в Российской Федерации" </t>
  </si>
  <si>
    <t>2.2.6</t>
  </si>
  <si>
    <t>16.02.2023 / не установлен</t>
  </si>
  <si>
    <t>Постановление администрации ЗАТО г. Радужный от 16.02.2023 № 206 "Об утверждении протокола жилищной комиссии"</t>
  </si>
  <si>
    <t>27.04.2011 / не установлен</t>
  </si>
  <si>
    <t>Постановление Губернатора ВО от 19.04.2011 №330 "О мерах по реализации подпрограммы "Обеспечение жильем молодых семей" Федеральной целевой программы "Жилище" на 2015-2020 годы"</t>
  </si>
  <si>
    <t>26.06.2007 / не установлен</t>
  </si>
  <si>
    <t>Закон ВО от 07.06.2007 № 60-ОЗ "О предоставлении за счет средств областного бюджета жилищных субсидий государственным гражданским служащим Владимирской области, работникам государственных учреждений, финансируемых из областного бюджета, муниципальным служащим и работникам учреждений бюджетной сферы, финансируемых из местных бюджетов"</t>
  </si>
  <si>
    <t>30.03.2010
 / не установлен</t>
  </si>
  <si>
    <t>Постановление главы ЗАТО г. Радужный от 15.03.2010 №232 "Об утверждении Порядка предоставления единовременной денежной выплаты на строительство или приобретение жилого помещения гражданам, указанным в статьях 14, 15, 17 - 19, 21 Федерального закона от 12.01.1995 г. № 5-ФЗ"</t>
  </si>
  <si>
    <t>2.4.1.16</t>
  </si>
  <si>
    <t>01.01.2009 / не установлен</t>
  </si>
  <si>
    <t>Закон ВО от 28.11.2008 № 198-ОЗ "О наделении органов местного самоуправления муниципальных районов и городских округов отдельными государственными полномочиями по обеспечению жильем ветеранов, инвалидов и семей, имеющих детей-инвалидов"</t>
  </si>
  <si>
    <t>05.12.2016 / не установлен</t>
  </si>
  <si>
    <t>Указ Президента РФ от 05.12.2016 N 646 "Об утверждении Доктрины информационной безопасности Российской Федерации"</t>
  </si>
  <si>
    <t>10.12.2010 / не установлен</t>
  </si>
  <si>
    <t>п.3.3</t>
  </si>
  <si>
    <t>Решение СНД ЗАТО г.Радужный от 06.12.2010 №23/102 "Об утверждении Положения  об администрации ЗАТО г.Радужный Владимирской области"</t>
  </si>
  <si>
    <t>10.11.2008 / не установлен</t>
  </si>
  <si>
    <t>п.3</t>
  </si>
  <si>
    <t>Распоряжение главы города ЗАТО г.Радужный от 10.11.2008 №927 "Об официальном опубликовании нормативно-правовых актов и иной официальной информации"</t>
  </si>
  <si>
    <t>2.2.17</t>
  </si>
  <si>
    <t>2.2.23</t>
  </si>
  <si>
    <t>ст.24</t>
  </si>
  <si>
    <t>22.11.2020 / не установлен</t>
  </si>
  <si>
    <t>п.1.4</t>
  </si>
  <si>
    <t>Решение СНД ЗАТО г.Радужный от 06.02.2017 №2/10 "Об утверждении Положения об оплате труда лиц, замещающих муниципальные должности в органах местного самоуправления муниципального образования ЗАТO г.Радужный Владимирской области"</t>
  </si>
  <si>
    <t>Решение СНД ЗАТО г.Радужный от 15.11.2010 №21/87 "Об утверждении Положения о Совете  народных депутатов ЗАТО  г.Радужный Владимирской области"</t>
  </si>
  <si>
    <t>ВСЕГО ПО ЗАТО г.РАДУЖНЫЙ ВЛАДИМИРСКОЙ ОБЛАСТИ:</t>
  </si>
  <si>
    <t>Вид расхода</t>
  </si>
  <si>
    <t>Целевая статья</t>
  </si>
  <si>
    <t>Дата вступления в силу и срок действия</t>
  </si>
  <si>
    <t>Номер статьи, части, пункта, подпункта, абзаца</t>
  </si>
  <si>
    <t>Наименование и реквизиты  НПА Российской Федерации, субъекта Российской Федерации, органов местного самоуправления</t>
  </si>
  <si>
    <t>Методика расчета стоимости расходного обязательства</t>
  </si>
  <si>
    <t>Объем средств на исполнение расходного обязательства (тыс.рублей)</t>
  </si>
  <si>
    <t>Коды классификации</t>
  </si>
  <si>
    <t>Правовое основание финансового обеспечения расходного обязательства города</t>
  </si>
  <si>
    <t>Номер вида полномочия (форма реестра Минфина РФ)</t>
  </si>
  <si>
    <t>Наименование расходного обязательства</t>
  </si>
  <si>
    <t>Код ГРБС</t>
  </si>
  <si>
    <t>2026 год</t>
  </si>
  <si>
    <t>Совет народных депутатов закрытого административно-территориального образования город Радужный Владимирской области</t>
  </si>
  <si>
    <t>Развитие и техническая поддержка официального сайта муниципального образования ЗАТО г. Радужный Владимирской области</t>
  </si>
  <si>
    <t>Прочая закупка товаров, работ и услуг</t>
  </si>
  <si>
    <t>Приобретение и сопровождение лицензионного общесистемного и прикладного программного обеспечения</t>
  </si>
  <si>
    <t>Приобретение, обновление и содержание средств вычислительной, периферийной техники и средств связи</t>
  </si>
  <si>
    <t>Обеспечение администрации и ее структурных подразделений средствами связи</t>
  </si>
  <si>
    <t>Обеспечение администрации и ее структурных подразделений доступом к сети Интернет</t>
  </si>
  <si>
    <t>Приобретение оборудования и программного обеспечения для обеспечения информационной безопасности, аттестации информационных систем и автоматизированных рабочих мест</t>
  </si>
  <si>
    <t>Расходы на обеспечение функций органов местного самоуправления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</si>
  <si>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</si>
  <si>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</si>
  <si>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Администрация закрытого административно-территориального образования город Радужный Владимирской области</t>
  </si>
  <si>
    <t>Расходы на обеспечение деятельности (оказание услуг) муниципальных учреждений</t>
  </si>
  <si>
    <t>Фонд оплаты труда учреждений</t>
  </si>
  <si>
    <t>Иные выплаты персоналу учреждений, за исключением фонда оплаты труда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</si>
  <si>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</si>
  <si>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Ежемесячная доплата к государственной пенсии лицам, ранее замещавшим муниципальные должности и должности муниципальной службы ЗАТО г.Радужный Владимирской области</t>
  </si>
  <si>
    <t>Иные пенсии, социальные доплаты к пенсиям</t>
  </si>
  <si>
    <t>Развитие и обеспечение функционирования муниципального сегмента СМЭВ</t>
  </si>
  <si>
    <t>Обеспечение администрации и ее структурных подразделений справочно-правовыми системами</t>
  </si>
  <si>
    <t>Обеспечение жильем многодетных семей</t>
  </si>
  <si>
    <t>Субсидии гражданам на приобретение жилья</t>
  </si>
  <si>
    <t>Предоставление жилищных субсидий государственным гражданским служащим Владимирской области, работникам государственных учреждений, финансируемых из областного бюджета, муниципальным служащим и работникам учреждений бюджетной сферы, финансируемых из местных бюджетов</t>
  </si>
  <si>
    <t>Реализация мероприятий по обеспечению жильем молодых семей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</si>
  <si>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</si>
  <si>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полномочий Российской Федерации на государственную регистрацию актов гражданского состояния</t>
  </si>
  <si>
    <t>Обеспечение деятельности комиссий по делам несовершеннолетних и защите их прав</t>
  </si>
  <si>
    <t>Закупка энергетических ресурсов</t>
  </si>
  <si>
    <t>Осуществление отдельных государственных полномочий по вопросам административного законодательства</t>
  </si>
  <si>
    <t>Муниципальное казенное учреждение "Управление по делам гражданской обороны и чрезвычайным ситуациям" ЗАТО г. Радужный Владимирской области</t>
  </si>
  <si>
    <t>Организация обучения руководящего состава, сил РСЧС и населения к действиям по сигналу ГО и в ЧС</t>
  </si>
  <si>
    <t>Сбор, обработка и консолидация данных о текущей обстановке в ЗАТО г. Радужный, получаемых из различных источников информации (систем мониторинга и контроля, оконечных устройств, дежурно-диспетчерских служб и т.п.)</t>
  </si>
  <si>
    <t>Интеграция существующих и перспективных информационных систем, обеспечивающих безопасность жизнедеятельности населения на базе единой интеграционной платформы с возможностью подключения и управления широким спектром оконечных устройств и комплекса средств автоматизации регионального и муниципального уровней</t>
  </si>
  <si>
    <t>Муниципальное казенное учреждение "Городской комитет муниципального хозяйства ЗАТО г. Радужный Владимирской области"</t>
  </si>
  <si>
    <t>Поддержание в рабочем состоянии резервной электрической станции</t>
  </si>
  <si>
    <t>Строительство социального жилья и приобретение жилых помещений для граждан, нуждающихся в улучшении жилищных условий</t>
  </si>
  <si>
    <t>Бюджетные инвестиции на приобретение объектов недвижимого имущества в государственную (муниципальную) собственность</t>
  </si>
  <si>
    <t>Расходы на софинансирование и строительство социального жилья и приобретение жилых помещений для граждан, нуждающихся в улучшении жилищных условий</t>
  </si>
  <si>
    <t>Субсидии, предоставляемые ЗАО "Радугаэнерго", на финансирование расходов на капитальный ремонт объектов, входящих в единую закрытую систему теплоснабжения по концессионному соглашению №2015-01-ТС от 17.09.2015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</si>
  <si>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</si>
  <si>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Субсидии, предоставляемые ЗАО "Радугаэнерго", на финансирование расходов на капитальный ремонт объектов, входящих в централизованную систему водоснабжения по концессионному соглашению № 2015-02-ВС от 17.09.2015</t>
  </si>
  <si>
    <t>Уплата налога на имущество организаций и земельного налога</t>
  </si>
  <si>
    <t>Уплата прочих налогов, сборов</t>
  </si>
  <si>
    <t>Техническое обслуживание, текущий ремонт, мониторинг систем пожарной сигнализации на объектах муниципальной собственности</t>
  </si>
  <si>
    <t>Содержание и ремонт незаселенных муниципальных помещений, средства на обеспечение незаселенных муниципальных помещений коммунальными услугами (теплоснабжение)</t>
  </si>
  <si>
    <t>Взносы на капитальный ремонт общего имущества многоквартирного дома</t>
  </si>
  <si>
    <t>Обслуживание периодическая поверка и текущий ремонту узлов учета тепловой энергии и воды на вводе в город, диспетчеризация работы городской системы узлов учета тепловой энергии, холодной и горячей воды</t>
  </si>
  <si>
    <t>Услуги по предоставлению информации гидрометеорологии и мониторингу окружающей среды</t>
  </si>
  <si>
    <t>Содержание и облуживание городского кладбища традиционного захоронения</t>
  </si>
  <si>
    <t>Субсидии, предоставляемые МУП "ЖКХ" ЗАТО г.Радужный Владимирской области на возмещение фактически понесенных затрат для обеспечения стабильного функционирования городских бань</t>
  </si>
  <si>
    <t>Гигиеническая экспертиза воды из родников</t>
  </si>
  <si>
    <t>Строительство и реконструкция (модернизация) объектов питьевого водоснабжения (Строительство станции водоподготовки на территории УВС третьего подъема в ЗАТО г.Радужный Владимирской области (обезжелезивания))</t>
  </si>
  <si>
    <t>Бюджетные инвестиции в объекты капитального строительства государственной (муниципальной) собственности</t>
  </si>
  <si>
    <t>Лабораторно-инструментальные исследования воды на микробиологические показатели из ЦТП-1 и ЦТП-3</t>
  </si>
  <si>
    <t>Содержание и обслуживание пунктов разбора воды, установленных в 1 и 3 кварталах</t>
  </si>
  <si>
    <t>Содержание и обслуживание станции подкачки холодной воды для жилых домов № 13,14,15 1 квартала</t>
  </si>
  <si>
    <t>Расходы на холодную воду в пунктах разбора воды, установленных в 1 и 3 кварталах</t>
  </si>
  <si>
    <t>Расходы на электроэнергию в пунктах разбора воды, станции подкачки холодной воды для жилых домов № 13,14,15 1 квартала</t>
  </si>
  <si>
    <t>Компенсация выпадающих доходов, связанных с предоставлением мер социальной поддержки при перевозки отдельных категорий граждан на пригородном маршруте № 115 "г.Радужный - г.Владимир"</t>
  </si>
  <si>
    <t>Приобретение товаров, работ и услуг в пользу граждан в целях их социального обеспечения</t>
  </si>
  <si>
    <t>Перевозка пассажиров на городском автобусном маршруте общего пользования</t>
  </si>
  <si>
    <t>Обеспечение равной доступности услуг транспорта общего пользования для отдельных категорий граждан в муниципальном сообщении</t>
  </si>
  <si>
    <t>Устройство пандусов и оборудование поручнями многоквартирных домов, а также зданий и сооружений, относящихся к объектам социальной сферы</t>
  </si>
  <si>
    <t>Техническая инвентаризация и паспортизация объектов муниципальной собственности</t>
  </si>
  <si>
    <t>Обслуживание ливневой канализации</t>
  </si>
  <si>
    <t>Обслуживание наружного освещения, в том числе предоставление сведений о расходе электрической энергии светильниками наружного освещения</t>
  </si>
  <si>
    <t>Поставка электроэнергии на уличное освещение на территории ЗАТО г.Радужный Владимирской области</t>
  </si>
  <si>
    <t>Муниципальное казенное учреждение "Управление административными зданиями ЗАТО г. Радужный Владимирской области"</t>
  </si>
  <si>
    <t>Расходы на обеспечение деятельности (оказание услуг) муниципальных учреждений в части приобретения горюче-смазочных материалов</t>
  </si>
  <si>
    <t>Муниципальное казенное учреждение "Дорожник" ЗАТО г. Радужный Владимирской области</t>
  </si>
  <si>
    <t>Нанесение дорожной разметки для организации дорожного движения на территории города</t>
  </si>
  <si>
    <t>Замена и установка дорожных знаков для организации дорожного движения на территории города</t>
  </si>
  <si>
    <t>Установка искусственных неровностей для организации дорожного движения на территории города</t>
  </si>
  <si>
    <t>Уплата иных платежей</t>
  </si>
  <si>
    <t>Ремонт автомобильных дорог общего пользования местного значения на территории ЗАТО г. Радужный Владимирской области</t>
  </si>
  <si>
    <t>Обновление материально-технической базы для обслуживания улично-дорожной сети</t>
  </si>
  <si>
    <t>Уборка снега на территории ГСК ЗАТО г. Радужный</t>
  </si>
  <si>
    <t>Ремонт автомобильных дорог и проездов к дворовым территориям многоквартирных домов (ямочный ремонт)</t>
  </si>
  <si>
    <t>Покос травы в 1 и 3 квартале на территории ЗАТО г.Радужный Владимирской области</t>
  </si>
  <si>
    <t>Сезонные работы по содержанию улично-дорожной сети и общественных территорий города</t>
  </si>
  <si>
    <t>Организация временного трудоустройства несовершеннолетних граждан в возрасте от 14 до 18 лет в свободное от учебы время в муниципальных организациях</t>
  </si>
  <si>
    <t>Поставка грунта плодородного для рассады цветочных культур</t>
  </si>
  <si>
    <t>Муниципальное казённое учреждение "Комитет по культуре и спорту" ЗАТО г. Радужный Владимирской области</t>
  </si>
  <si>
    <t>Расходы на обеспечение деятельности (оказание услуг) муниципальных учреждений в социальной сфере в соответствии с социальным сертификатом на получение муниципальной услуги в социальной сфере (МБОУ ДО ДЮСШ)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</si>
  <si>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</si>
  <si>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работников культуры, педагогических работников в соответствии с Указами Президента РФ (МБОУ ДО ДЮСШ)</t>
  </si>
  <si>
    <t>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прочих работников (МБОУ ДО ДЮСШ)</t>
  </si>
  <si>
    <t>Государственная поддержка отрасли культуры на реализацию мероприятий по модернизации библиотек в части комплектования книжных фондов библиотек муниципальных образований</t>
  </si>
  <si>
    <t>Субсидии бюджетным учреждениям на иные цели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</si>
  <si>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</si>
  <si>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КЦ "Досуг")</t>
  </si>
  <si>
    <t>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ЦДМ)</t>
  </si>
  <si>
    <t>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"Общедоступная библиотека")</t>
  </si>
  <si>
    <t>Поддержка приоритетных направлений развития отрасли образования (МБОУ ДО ДЮСШ)</t>
  </si>
  <si>
    <t>Содержание объектов спортивной инфраструктуры муниципальной собственности для занятий физической культурой и спортом (МБОУ ДО ДЮСШ)</t>
  </si>
  <si>
    <t>Реализация мероприятий по приобретению спортивного оборудования и инвентаря для приведения спортивных школ олимпийского резерва в нормативное состояние (МБОУ ДО ДЮСШ)</t>
  </si>
  <si>
    <t>Расходы на обеспечение деятельности (оказание услуг) муниципальных учреждений - централизованных бухгалтерий</t>
  </si>
  <si>
    <t>Расходы на обеспечение деятельности (оказание услуг) муниципальных учреждений (МБОУ ДО ДШИ)</t>
  </si>
  <si>
    <t>Расходы на обеспечение деятельности (оказание услуг) муниципальных учреждений (МБУК КЦ "Досуг")</t>
  </si>
  <si>
    <t>Расходы на обеспечение деятельности (оказание услуг) муниципальных учреждений (МБУК ЦДМ)</t>
  </si>
  <si>
    <t>Расходы на обеспечение деятельности (оказание услуг) муниципальных учреждений (МБУК ПКиО)</t>
  </si>
  <si>
    <t>Расходы на обеспечение деятельности (оказание услуг) муниципальных учреждений (МБУК "Общедоступная библиотека")</t>
  </si>
  <si>
    <t>Расходы на обеспечение деятельности (оказание услуг) муниципальных учреждений (МБУК МСДЦ)</t>
  </si>
  <si>
    <t>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ДШИ)</t>
  </si>
  <si>
    <t>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КЦ "Досуг")</t>
  </si>
  <si>
    <t>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ЦДМ)</t>
  </si>
  <si>
    <t>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"Общедоступная библиотека")</t>
  </si>
  <si>
    <t>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МСДЦ)</t>
  </si>
  <si>
    <t>Расходы на обеспечение деятельности (оказание услуг) муниципальных бюджетных учреждений в части оплаты труда прочих работников (МБОУ ДО ДШИ)</t>
  </si>
  <si>
    <t>Расходы на обеспечение деятельности (оказание услуг) муниципальных бюджетных учреждений в части оплаты труда прочих работников (МБУК КЦ "Досуг")</t>
  </si>
  <si>
    <t>Расходы на обеспечение деятельности (оказание услуг) муниципальных бюджетных учреждений в части оплаты труда прочих работников (МБУК ЦДМ)</t>
  </si>
  <si>
    <t>Расходы на обеспечение деятельности (оказание услуг) муниципальных бюджетных учреждений в части оплаты труда прочих работников (МБУК ПКиО)</t>
  </si>
  <si>
    <t>Расходы на обеспечение деятельности (оказание услуг) муниципальных бюджетных учреждений в части оплаты труда прочих работников (МБУК "Общедоступная библиотека")</t>
  </si>
  <si>
    <t>Расходы на обеспечение деятельности (оказание услуг) муниципальных бюджетных учреждений в части оплаты труда прочих работников (МБУК МСДЦ)</t>
  </si>
  <si>
    <t>Организация и проведение городских мероприятий в целях организации досуга населения</t>
  </si>
  <si>
    <t>Предоставление компенсации по оплате за содержание и ремонт жилья, услуг теплоснабжения (отопления) и электроснабжения работникам культуры муниципальных учреждений, а также компенсации расходов на оплату жилых помещений, отопления и освещения педагогическим работникам муниципальных образовательных организаций дополнительного образования детей в сфере культуры</t>
  </si>
  <si>
    <t>Пособия, компенсации и иные социальные выплаты гражданам, кроме публичных нормативных обязательств</t>
  </si>
  <si>
    <t>Расходы на обеспечение деятельности (оказание услуг) муниципальных учреждений (МБОУ ДО ДЮСШ)</t>
  </si>
  <si>
    <t>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ДЮСШ)</t>
  </si>
  <si>
    <t>Расходы на обеспечение деятельности (оказание услуг) муниципальных бюджетных учреждений в части оплаты труда прочих работников (МБОУ ДО ДЮСШ)</t>
  </si>
  <si>
    <t>Организация и проведение городских спортивных и физкультурно-оздоровительных мероприятий</t>
  </si>
  <si>
    <t>Организация участия сборных команд города в спортивных мероприятиях областного и общероссийского уровней</t>
  </si>
  <si>
    <t>Иные выплаты учреждений привлекаемым лицам</t>
  </si>
  <si>
    <t>Мероприятия по укреплению духовной общности народов России и сохранению культурных традиций</t>
  </si>
  <si>
    <t>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ДО ДШИ)</t>
  </si>
  <si>
    <t>Комитет по управлению муниципальным имуществом администрации ЗАТО г. Радужный Владимирской области</t>
  </si>
  <si>
    <t>Прочие работы (предоставление сведений, внесенных в государственный кадастр недвижимости, участие в семинарах, изготовление межевых знаков, услуги нотариуса, консультационные услуги, услуги поверки (калибровки) средств измерения)</t>
  </si>
  <si>
    <t>Приобретение оборудования, технических средств, комплектующих к компьютерной и оргтехнике, расходных материалов, периферийного и компьютерного оборудования, программного обеспечения, ремонт компьютерной техники, услуги по сопровождению ПО</t>
  </si>
  <si>
    <t>Оценка рыночной стоимости права пользования земельными участками</t>
  </si>
  <si>
    <t>Межевание земель с целью образования новых и упорядочения существующих объектов землеустройства для индивидуального жилищного строительства</t>
  </si>
  <si>
    <t>Рыночная оценка имущества</t>
  </si>
  <si>
    <t>управление образования администрации ЗАТО г. Радужный Владимирской области</t>
  </si>
  <si>
    <t>Участие в ежегодном муниципальном этапе областного конкурса "Безопасное колесо"</t>
  </si>
  <si>
    <t>Приобретение световозвращающих элементов для учащихся начальных классов общеобразовательных школ</t>
  </si>
  <si>
    <t>Создание и оборудование кабинетов наркопрофилактики в образовательных организациях</t>
  </si>
  <si>
    <t>Поддержка приоритетных направлений развития отрасли образования (МБОУ СОШ №1)</t>
  </si>
  <si>
    <t>Поддержка приоритетных направлений развития отрасли образования (МБОУ СОШ №2)</t>
  </si>
  <si>
    <t>Поддержка приоритетных направлений развития отрасли образования (МБДОУ ЦРР Д/с №3)</t>
  </si>
  <si>
    <t>Поддержка приоритетных направлений развития отрасли образования (МБДОУ ЦРР Д/с №5)</t>
  </si>
  <si>
    <t>Поддержка приоритетных направлений развития отрасли образования (МБОУ ДО ЦВР "Лад")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</si>
  <si>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МБОУ СОШ №1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</si>
  <si>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МБОУ СОШ №2</t>
  </si>
  <si>
    <t>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</si>
  <si>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Субсидии на организацию бесплатного горячего питания обучающихся. получающих начальное общее образование в муниципальных образовательных организациях</t>
  </si>
  <si>
    <t>Расходы на обеспечение деятельности (оказание услуг) муниципальных учреждений (МБДОУ ЦРР Д/с №3)</t>
  </si>
  <si>
    <t>Расходы на обеспечение деятельности (оказание услуг) муниципальных учреждений (МБДОУ ЦРР Д/с №5)</t>
  </si>
  <si>
    <t>Расходы на обеспечение деятельности (оказание услуг) муниципальных учреждений (МБДОУ ЦРР Д/с №6)</t>
  </si>
  <si>
    <t>Расходы на обеспечение деятельности (оказание услуг) муниципальных учреждений (МБОУ СОШ №1)</t>
  </si>
  <si>
    <t>Расходы на обеспечение деятельности (оказание услуг) муниципальных учреждений (МБОУ СОШ №2)</t>
  </si>
  <si>
    <t>Расходы на обеспечение деятельности (оказание услуг) муниципальных учреждений (МБОУ ДО ЦВР "Лад")</t>
  </si>
  <si>
    <t>Расходы на обеспечение деятельности (оказание услуг) муниципальных учреждений в социальной сфере в соответствии с социальным сертификатом на получение муниципальной услуги в социальной сфере (МБОУ ДО ЦВР "Лад")</t>
  </si>
  <si>
    <t>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ЦВР "Лад")</t>
  </si>
  <si>
    <t>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работников культуры, педагогических работников в соответствии с Указами Президента РФ (МБОУ ДО ЦВР "Лад")</t>
  </si>
  <si>
    <t>Расходы на обеспечение деятельности (оказание услуг) муниципальных бюджетных учреждений в части оплаты труда прочих работников (МБДОУ ЦРР Д/с №3)</t>
  </si>
  <si>
    <t>Расходы на обеспечение деятельности (оказание услуг) муниципальных бюджетных учреждений в части оплаты труда прочих работников (МБДОУ ЦРР Д/с №5)</t>
  </si>
  <si>
    <t>Расходы на обеспечение деятельности (оказание услуг) муниципальных бюджетных учреждений в части оплаты труда прочих работников (МБДОУ ЦРР Д/с №6)</t>
  </si>
  <si>
    <t>Расходы на обеспечение деятельности (оказание услуг) муниципальных бюджетных учреждений в части оплаты труда прочих работников (МБОУ ДО ЦВР "Лад")</t>
  </si>
  <si>
    <t>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прочих работников (МБОУ ДО ЦВР "Лад")</t>
  </si>
  <si>
    <t>Предоставление компенсации расходов на оплату жилых помещений и отопления педагогическим работникам, работающим в муниципальных образовательных организациях, проживающим в муниципальных общежитиях</t>
  </si>
  <si>
    <t>Мероприятия, направленные на развитие сети дошкольного, общего и дополнительного образования, в том числе организация и участие в городских мероприятий, смотрах, конкурсах, выставках, конференциях</t>
  </si>
  <si>
    <t>Единовременные персональные стипендии отличникам учебы</t>
  </si>
  <si>
    <t>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№3)</t>
  </si>
  <si>
    <t>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№5)</t>
  </si>
  <si>
    <t>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№6)</t>
  </si>
  <si>
    <t>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СОШ №1)</t>
  </si>
  <si>
    <t>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СОШ №2)</t>
  </si>
  <si>
    <t>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ДО ЦВР "Лад")</t>
  </si>
  <si>
    <t>Обеспечение лицензионных требований к деятельности образовательных учреждений в части обеспечения охраны (МБДОУ ЦРР Д/с №5)</t>
  </si>
  <si>
    <t>Обеспечение лицензионных требований к деятельности образовательных учреждений в части обеспечения охраны (МБОУ СОШ №1)</t>
  </si>
  <si>
    <t>Обеспечение лицензионных требований к деятельности образовательных учреждений в части обеспечения охраны (МБОУ СОШ №2)</t>
  </si>
  <si>
    <t>Обеспечение предоставления качественного питания обучающихся (воспитанников) муниципальных образовательных организаций (МБДОУ ЦРР Д/с №3)</t>
  </si>
  <si>
    <t>Обеспечение предоставления качественного питания обучающихся (воспитанников) муниципальных образовательных организаций (МБДОУ ЦРР Д/с №5)</t>
  </si>
  <si>
    <t>Обеспечение предоставления качественного питания обучающихся (воспитанников) муниципальных образовательных организаций (МБДОУ ЦРР Д/с №6)</t>
  </si>
  <si>
    <t>Обеспечение предоставления качественного питания обучающихся (воспитанников) муниципальных образовательных организаций (МБОУ СОШ №1)</t>
  </si>
  <si>
    <t>Обеспечение предоставления качественного питания обучающихся (воспитанников) муниципальных образовательных организаций (МБОУ СОШ №2)</t>
  </si>
  <si>
    <t>Социальная поддержка детей-инвалидов дошкольного возраста</t>
  </si>
  <si>
    <t>Пособия, компенсации, меры социальной поддержки по публичным нормативным обязательствам</t>
  </si>
  <si>
    <t>Предоставление мер социальной поддержки педагогическим работникам и иным категориям граждан, работающим в муниципальных образовательных организациях, расположенных в сельских населенных пунктах, рабочих поселках, поселках городского типа (поселках, относящихся к городским населенным пунктам)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</si>
  <si>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 (заработная плата "указников"))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</si>
  <si>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 (заработная плата прочих работников))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</si>
  <si>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 (заработная плата "указников"))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</si>
  <si>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 (заработная плата прочих работников))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</si>
  <si>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 (заработная плата "указников"))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</si>
  <si>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 (заработная плата прочих работников))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</si>
  <si>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 (заработная плата "указников"))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</si>
  <si>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 (заработная плата прочих работников))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</si>
  <si>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 (заработная плата "указников"))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</si>
  <si>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 (заработная плата прочих работников))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</si>
  <si>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</si>
  <si>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</si>
  <si>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</si>
  <si>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</si>
  <si>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№2)</t>
  </si>
  <si>
    <t>Обеспечение лицензионных требований к деятельности образовательных учреждений в части проведения ремонтных работ (МБОУ СОШ №1)</t>
  </si>
  <si>
    <t>Расходы на обеспечение деятельности (оказание услуг) муниципальных учреждений (МБОУ ДО ЦВР "Лад" (путевка))</t>
  </si>
  <si>
    <t>Расходы на обеспечение деятельности (оказание услуг) муниципальных бюджетных учреждений в части оплаты труда прочих работников (МБОУ ДО ЦВР "Лад" (путевка))</t>
  </si>
  <si>
    <t>Организация лагеря с дневным пребыванием на базе муниципальных образовательных учреждений (МБОУ СОШ №1)</t>
  </si>
  <si>
    <t>Организация лагеря с дневным пребыванием на базе муниципальных образовательных учреждений (МБОУ СОШ №2)</t>
  </si>
  <si>
    <t>Содержание ребенка в семье опекуна и приемной семье, а также вознаграждение, причитающееся приемному родителю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</si>
  <si>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</si>
  <si>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Организация и проведение городских мероприятий, направленных на повышение правовой культуры населения</t>
  </si>
  <si>
    <t>Организация и проведение городских мероприятий в целях создания благоприятных условий для комплексного развития и жизнедеятельности детей и молодёжи</t>
  </si>
  <si>
    <t>Проведение муниципальных конкурсов (проект победителя городского конкурса "Идея проектов")</t>
  </si>
  <si>
    <t>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СОШ №1)</t>
  </si>
  <si>
    <t>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СОШ №2)</t>
  </si>
  <si>
    <t>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ДО ЦВР "Лад")</t>
  </si>
  <si>
    <t>Предоставление субсидии ЗАО "Радугаэнерго" из бюджета ЗАТО г. Радужный Владимирской области на возмещение расходов по временному трудоустройству несовершеннолетних граждан в возрасте от 14 до 18 лет в свободное от учебы время</t>
  </si>
  <si>
    <t>Предоставление субсидии ЗАО "Электон" из бюджета ЗАТО г. Радужный Владимирской области на возмещение расходов по временному трудоустройству несовершеннолетних граждан в возрасте от 14 до 18 лет в свободное от учебы время</t>
  </si>
  <si>
    <t>Обеспечение полномочий по организации и осуществлению деятельности по опеке и попечительству в отношении несовершеннолетних граждан</t>
  </si>
  <si>
    <t>Финансовое управление администрации закрытого административно-территориального образования город Радужный Владимирской области</t>
  </si>
  <si>
    <t>Иные выплаты персоналу государственных (муниципальных) органов, за исключением фонда оплаты труда</t>
  </si>
  <si>
    <t>Расходы на обслуживание муниципального долга</t>
  </si>
  <si>
    <t>Обслуживание муниципального долга</t>
  </si>
  <si>
    <t>Расходы на оплату взносов в ассоциации и участие в семинарах в рамках непрограммных расходов органов местного самоуправления</t>
  </si>
  <si>
    <t>Резерв на выполнение условий софинансирования участия в федеральных, областных проектах и программах</t>
  </si>
  <si>
    <t>Резервные средства</t>
  </si>
  <si>
    <t>Резервный фонд администрации ЗАТО г. Радужный Владимирской области</t>
  </si>
  <si>
    <t>Раздел / Подраздел</t>
  </si>
  <si>
    <t>7(8)</t>
  </si>
  <si>
    <t>ст.30</t>
  </si>
  <si>
    <t>08.10.2003/ не установлен</t>
  </si>
  <si>
    <t>10.02.2017/ не установлен</t>
  </si>
  <si>
    <t>Постановление администрации ЗАТО г. Радужный от 19.07.2023 № 924  «О Порядке формирования муниципальных социальных заказов на оказание муниципальных услуг в социальной сфере, отнесенных к полномочиям органов местного самоуправления ЗАТО г. Радужный Владимирской области, о форме и сроках формирования отчета об их исполнении»</t>
  </si>
  <si>
    <t>Премии и гранты</t>
  </si>
  <si>
    <t>Постановление Правительства РФ от 19.10.2004 №567 "О координации деятельности органов исполнительной власти в области обеспечения безопасности дорожного движения"</t>
  </si>
  <si>
    <t>03.11.2004 / не установлен</t>
  </si>
  <si>
    <t>п.7.1 ч.1 ст.16</t>
  </si>
  <si>
    <t>06.10.2003 / не установлен</t>
  </si>
  <si>
    <t>2.1.14</t>
  </si>
  <si>
    <t>Постановление администрации ЗАТО г.Радужный от 24.01.2018 №74 "Об утверждении Комплекса мер по развитию системы профилактики безнадзорности и правонарушений несовершеннолетних, защите их прав и законных интересов на территории ЗАТО г. Радужный Владимирской области"</t>
  </si>
  <si>
    <t>24.01.2018 / не установлен</t>
  </si>
  <si>
    <t>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</si>
  <si>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Единовременные выплаты, компенсационные выплаты муниципальным служащим, лицам, замещающим муниципальные должности в органах местного самоуправления</t>
  </si>
  <si>
    <t>0140121090</t>
  </si>
  <si>
    <t>Решение СНД ЗАТО г.Радужный от 20.11.2023 №19/102 "Об утверждении Положения о  денежном содержании лиц, замещающих муниципальные должности в органахместного самоуправления  муниципального образования ЗАТО  г.Радужный Владимирской области"</t>
  </si>
  <si>
    <t>01.01.2024 / не установлен</t>
  </si>
  <si>
    <t>Решение Совета народных депутатов ЗАТО г. Радужный от 22.08.2022 №13/87 "Об утверждении Положения об условиях назначения пенсии за выслугу лет лицам, замещавшим муниципальные должности и должности муниципальной службы ЗАТО г. Радужный Владимирской области"</t>
  </si>
  <si>
    <t>01.01..2006 / не установлен</t>
  </si>
  <si>
    <t>Расходы на обеспечение материально-технического оснащения муниципальных архивов</t>
  </si>
  <si>
    <t>Постановление Правительства Владимирской области от 16.10.2015 №1044 "Развитие архивного дела"</t>
  </si>
  <si>
    <t>16.10.2015 / не установлен</t>
  </si>
  <si>
    <t>0140173100</t>
  </si>
  <si>
    <t>01401S3100</t>
  </si>
  <si>
    <t>Распоряжение администрации от 12.12.2023г. №114 "Об утверждении Положения об оплате труда муниципальных служащих и работников, незамещающих должности муниципальной службы в администрации ЗАТО г.Радужный Владимирской области"</t>
  </si>
  <si>
    <t>12.12.2023 / не установлен</t>
  </si>
  <si>
    <t xml:space="preserve">Постановление Правительства ВО от 23.08.2023 №599 "О порядке предоставления мер социальной поддержки многодетным семьям и о признании утратившими силу отдельных положений нормативных правовых актов области" </t>
  </si>
  <si>
    <t>Постановление администрации ЗАТО г.Радужный от 16.02.2023 № 206 "Об утверждении протокола жилищной комиссии"</t>
  </si>
  <si>
    <t>Решение СНД ЗАТО г.Радужный от 20.11.2023 № 19/102 "Об утверждении Положения  о денежном содержании лиц, замещающих муниципальные должности в органах местного самоуправления муниципального образования ЗАТО г.Радужный Владимирской области"</t>
  </si>
  <si>
    <t>Решение СНД ЗАТО г.Радужный от 14.07.2014 №10/44 «Об утверждении «Порядка и размеров возмещения расходов, связанных со служебными командировками, лицам, замещающим выборные муниципальные должности, муниципальным служащим и работникам муниципальных учреждений ЗАТО г.Радужный Владимирской области»»</t>
  </si>
  <si>
    <t>14.07.2014/ не установлен</t>
  </si>
  <si>
    <t>23.08.2023 / не установлен</t>
  </si>
  <si>
    <t>25.08,2022 / не установлен</t>
  </si>
  <si>
    <t>Постановление главы администрации ЗАТО г.Радужный от 20.04.2007 №143 "О мерах по реализации Закона Владимирской области "О наделении органов местного самоуправления отдельными государственными полномочиями Владимирской области по образованию и организации деятельности комиссий по делам несовершеннолетних"</t>
  </si>
  <si>
    <t>Решение СНД ЗАТО г.Радужный от 15.11.2010 № 21/87 "Об утверждении Положения о Совете  народных депутатов ЗАТО  г.Радужный Владимирской области"</t>
  </si>
  <si>
    <t>Создание и совершенствование пунктов управления города,объектов гражданской обороны (укрытий)</t>
  </si>
  <si>
    <t xml:space="preserve">Оснащение нештатных формирований по обеспечению мероприятий ГО города </t>
  </si>
  <si>
    <t>Повышение (освежение) объемов запасов материально-технических, продовольственных, медицинских средств, средств индивидуальной защиты и иных средств, создаваемых в целях гражданской обороны, путем фактического накопления (закладка на хранение)</t>
  </si>
  <si>
    <t>Подготовка (восстановление) инженерной, автомобильной и пожарной техники аварийно-спасательной команды повышенной готовности городского звена РС ЧС к реагированию на аварийные ситуации</t>
  </si>
  <si>
    <t>Повышение (освежение) и восполнение резерва материальных ресурсов для ликвидации ЧС на территории ЗАТО г. Радужный</t>
  </si>
  <si>
    <t>Постановление Губернатора Владимирской обл. от 22.03.2004 №190 "О территориальной подсистеме единой государственной системы предупреждения и ликвидации чрезвычайных ситуаций Владимирской области"</t>
  </si>
  <si>
    <t>28.04.2004 / не установлен</t>
  </si>
  <si>
    <t>0640120360</t>
  </si>
  <si>
    <t>Постановление администрации ЗАТО город Радужный от 12.02.2013 №163 "О городском звене областной подсистемы единой государственной системы предупреждения и ликвидации чрезвычайных ситуаций ЗАТО г. Радужный"</t>
  </si>
  <si>
    <t>Оснащение оперативной группы КЧС и ОПБ ЗАТО г. Радужный Владимирской области</t>
  </si>
  <si>
    <t xml:space="preserve">Обеспечение первичных мер пожарной безопасности в границах населенных пунктов: очистка пожарных водоемов </t>
  </si>
  <si>
    <t>Наглядная агитация по вопросам безопасной жизнедеятельности населения и пожарной безопасности на улицах в местах массового скопления людей и в административных зданиях города</t>
  </si>
  <si>
    <t>Федеральный закон от 06.10.2003 №131-ФЗ "Об общих принципах организации местного самоуправления в Российской Федерации"</t>
  </si>
  <si>
    <t>0640121020</t>
  </si>
  <si>
    <t>Развитие и материальная поддержка ДПО на территории ЗАТО г. Радужный Владимирской области</t>
  </si>
  <si>
    <t>0640121030</t>
  </si>
  <si>
    <t>Распоряжение Правительства РФ от 03.12.2014 №2446-р  "Об утверждении Концепции построения и развития аппаратно-программного комплекса "Безопасный город"</t>
  </si>
  <si>
    <t>03.12.2014 / не установлен</t>
  </si>
  <si>
    <t>07101S0080</t>
  </si>
  <si>
    <t>0710170080</t>
  </si>
  <si>
    <t>Выполнение мероприятий по благоустройству дворовых и прилегающих территорий</t>
  </si>
  <si>
    <t>Реализация программ формирования современной городской среды (благоустройство дворовых территорий (в границах земельного участка придомовой территории))</t>
  </si>
  <si>
    <t>Финансовое обеспечение мероприятий по временному социально-бытовому обустройству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</t>
  </si>
  <si>
    <t>Субсидии на иные цели (МБУК ПКиО)</t>
  </si>
  <si>
    <t>Благоустройство (ограждение) территории захоронения  (МБУК ПКиО)</t>
  </si>
  <si>
    <t>16104R7530</t>
  </si>
  <si>
    <t>Субсидия на софинансирование закупки и монтажа оборудования для создания "умных" спортивных площадок</t>
  </si>
  <si>
    <t>0114</t>
  </si>
  <si>
    <t>31.10.2023 / не установлен</t>
  </si>
  <si>
    <t>Постановление администрации ЗАТО г.Радужный от 31.10.2023 №1453 "О проведении приватизации муниципального имущества"</t>
  </si>
  <si>
    <t>151027147Д</t>
  </si>
  <si>
    <t>15102S147Д</t>
  </si>
  <si>
    <t>16106S4670</t>
  </si>
  <si>
    <t>Развитие и укрепление материально-технической базы домов культуры в населённых пунктах числом жителей до 50 тысяч человек</t>
  </si>
  <si>
    <t>Софинансирование на развитие и укрепление материально-технической базы домов культуры в населённых пунктах числом жителей до 50 тысяч человек</t>
  </si>
  <si>
    <t>2027 год</t>
  </si>
  <si>
    <t>793</t>
  </si>
  <si>
    <t>Реализация мероприятий, связанных с подготовкой к проведению и проведением выборов в органы местного самоуправления</t>
  </si>
  <si>
    <t>Специальные расходы</t>
  </si>
  <si>
    <t>0107</t>
  </si>
  <si>
    <t>014012110W</t>
  </si>
  <si>
    <t>2.2.13</t>
  </si>
  <si>
    <t>п.5 ч.1 ст.17</t>
  </si>
  <si>
    <t>Проект решения СНД ЗАТО г.Радужный "О назначении очередных выборо депутатов Совета народных депутатов ЗАТО г.Радужный Владимирской области"</t>
  </si>
  <si>
    <t>Осуществление полномочий по обеспечению жильем отдельных категорий граждан, установленных Федеральным законом от 12.01.1995 №5-ФЗ "О ветеранах"</t>
  </si>
  <si>
    <t>084019Т011</t>
  </si>
  <si>
    <t>084019Т012</t>
  </si>
  <si>
    <t>Капитальный ремонт кровли бассейна МБОУ ДО ДЮСШ</t>
  </si>
  <si>
    <t>Софинансирование на капитальный ремонт кровли бассейна МБОУ ДО ДЮСШ</t>
  </si>
  <si>
    <t>Закупка товаров, работ и услуг в целях капитального ремонта государственного (муниципального) имущества</t>
  </si>
  <si>
    <t>Организация мероприятий при осуществлении деятельности по обращению с животными без владельцев на территории ЗАТО г. Радужный</t>
  </si>
  <si>
    <t>0405</t>
  </si>
  <si>
    <t>181И455550</t>
  </si>
  <si>
    <t>Благоустройство дворовых территорий (вне границ земельного участка придомовой территории)</t>
  </si>
  <si>
    <t>034029Д020</t>
  </si>
  <si>
    <t>034029Д030</t>
  </si>
  <si>
    <t>034029Д040</t>
  </si>
  <si>
    <t>131029Д010</t>
  </si>
  <si>
    <t>13102SД010</t>
  </si>
  <si>
    <t>134019Д050</t>
  </si>
  <si>
    <t>134029Д190</t>
  </si>
  <si>
    <t>134029Д196</t>
  </si>
  <si>
    <t>134029Д062</t>
  </si>
  <si>
    <t>134029Д063</t>
  </si>
  <si>
    <t>1340229Д200</t>
  </si>
  <si>
    <t>Мероприятия по оснащению объектов спортивной инфраструктуры спортивно-технологическим оборудованием</t>
  </si>
  <si>
    <t>16104R2280</t>
  </si>
  <si>
    <t>Обеспечение выплат ежемесячного денежного вознаграждения советникам директоров по воспитанию и взаимодействию с детьми общественными объединениями муниципальных образовательных организаций</t>
  </si>
  <si>
    <t>Федеральный закон от 29.12.2012 №273-ФЗ "Об образовании в Российской Федерации"</t>
  </si>
  <si>
    <t>Постановление администрации ЗАТО г. Радужный от 07.08.2023 №1011 "Об оплате труда работников муниципальных бюджетных учреждений отрасли образования ЗАТО г. Радужный Владимирской области"</t>
  </si>
  <si>
    <t>Обеспечение лицензионных требований к деятельности образовательных учреждений в части проведения ремонтных работ</t>
  </si>
  <si>
    <t>01.01.2025 / не установлен</t>
  </si>
  <si>
    <t>Решение СНД ЗАТО г.Радужный от 16.12.2024 года №20/102 "Об утверждении бюджета ЗАТО г.Радужный Владимирской области на 2025 год и на плановый период 2026 и 2027 годов "</t>
  </si>
  <si>
    <t>25.12.2024 / не установлен</t>
  </si>
  <si>
    <t>2.4.2.54</t>
  </si>
  <si>
    <t>Закон Владимирской области от 06.12.2024 №141-ОЗ "О наделении органов местного самоуправления муниципальных образований Владимирской области отдельными государственными полномочиями Владимирской области по организации мероприятий при осуществлении деятельности по обращению с животными без владельцев на территории Владимирской области"</t>
  </si>
  <si>
    <t>06.12.2024 / не установлен</t>
  </si>
  <si>
    <t>16106R4670</t>
  </si>
  <si>
    <t>161057170Ф</t>
  </si>
  <si>
    <t>15116L3041</t>
  </si>
  <si>
    <t>15126L3041</t>
  </si>
  <si>
    <t>151Ю65050И</t>
  </si>
  <si>
    <t>151Ю65050Л</t>
  </si>
  <si>
    <t>151Ю65179И</t>
  </si>
  <si>
    <t>151Ю65179Л</t>
  </si>
  <si>
    <t>151Ю65303И</t>
  </si>
  <si>
    <t>151Ю65303Л</t>
  </si>
  <si>
    <t>154019103И</t>
  </si>
  <si>
    <t>154019103Ц</t>
  </si>
  <si>
    <t>Обеспечение лицензионных требований к деятельности образовательных учреждений в части проведения ремонтных работ (МБОУ СОШ №2)</t>
  </si>
  <si>
    <t>Обеспечение лицензионных требований к деятельности образовательных учреждений в части проведения ремонтных работ (МБОУ ДОД ЦВР "Лад")</t>
  </si>
  <si>
    <t>Предоставление субсидии из бюджета ЗАТО г. Радужный Владимирской области на возмещение расходов по временному трудоустройству несовершеннолетних граждан в возрасте от 14 до 18 лет в свободное от учебы время</t>
  </si>
  <si>
    <t>Исполнение судебных актов Российской Федерации и мировых соглашений по возмещению причиненного вреда</t>
  </si>
  <si>
    <t>Бюджетный кодекс Россииской Федерации от 31.07,1998 № 145-ФЗ (ред.от 26.12.2024)</t>
  </si>
  <si>
    <t>ст.242.5</t>
  </si>
  <si>
    <t>31.07.1998/ не установлен</t>
  </si>
  <si>
    <t>0140121120</t>
  </si>
  <si>
    <t>Федеральный закон от 02.03.2007 №25-ФЗ "О муниципальной службе в Российской Федерации"</t>
  </si>
  <si>
    <t>Постановление главы города ЗАТО г. Радужный от 29.12.2006 №570 "Об осуществлении государственных полномочий на регистрацию актов гражданского состояния</t>
  </si>
  <si>
    <t>Проведение ремонтных работ в муниципальных жилых помещениях по обращениям граждан</t>
  </si>
  <si>
    <t>Распоряжение главы города ЗАТО г. Радужный от 07.07.2003 №1622 "Об утверждении Положения Муниципального учреждения "Городской Комитет муниципального хозяйства ЗАТО г. Радужный Владимирской области"</t>
  </si>
  <si>
    <t>Проведение ремонтных работ в административных зданиях, относящихся к муниципальной собственности</t>
  </si>
  <si>
    <t>0940191070</t>
  </si>
  <si>
    <t>0940191090</t>
  </si>
  <si>
    <t>11105Z2430</t>
  </si>
  <si>
    <t>Постановление администрации ЗАТО г. Радужный 06.12.2023 №1630 "Об утверждении адресной инвестиционной программы развития  ЗАТО г. Радужный Владимирской области на 2024 год и на 2025-2026 годы"</t>
  </si>
  <si>
    <t>08.12.2023 / не установлен</t>
  </si>
  <si>
    <t>Обеспечение лицензионных требований к деятельности образовательных учреждений в части проведения ремонтных работ (МБДОУ ЦРР Д/с №5)</t>
  </si>
  <si>
    <t>154019103Г</t>
  </si>
  <si>
    <t>Постановление администрации ЗАТО г. Радужный от 29.12.2017 №2169 "Об утверждении Положения об организации предоставления дошкольного, начального общего, основного общего, среднего общего и дополнительного образования в ЗАТО г. Радужный Владимирской области"</t>
  </si>
  <si>
    <t>Комплекс процессных мероприятий "Развитие дошкольного, общего и дополнительного образования"</t>
  </si>
  <si>
    <t>15401</t>
  </si>
  <si>
    <t>Обеспечение лицензионных требований к деятельности образовательных учреждений в части проведения ремонтных работ (МБДОУ ЦРР Д/с №3)</t>
  </si>
  <si>
    <t>154019103Б</t>
  </si>
  <si>
    <t>Обеспечение лицензионных требований к деятельности образовательных учреждений в части проведения ремонтных работ (МБДОУ ЦРР Д/с №6)</t>
  </si>
  <si>
    <t>154019103Д</t>
  </si>
  <si>
    <t>Установка приборов учета холодной и горячей воды в муниципальных квартирах и в квартирах, собственниками которых являются малоимущие граждане, установка однофазных электросчетчиков в муниципальных квартирах</t>
  </si>
  <si>
    <t>Федеральный закон от 23.11.2009 №261-ФЗ "Об энергосбережении и о повышении энергетической эффективности и о внесении изменений в отдельные законодательные акты Российской Федерации"</t>
  </si>
  <si>
    <t>0840120440</t>
  </si>
  <si>
    <t>п.81 раздела VII</t>
  </si>
  <si>
    <t>Решение СНД ЗАТО г. Радужный от 23.09.2019 №13/64 "О стратегии социально-экономического развития муниципального образования ЗАТО г. Радужный Владимирской области на 2019 - 2025 годы"</t>
  </si>
  <si>
    <t>243</t>
  </si>
  <si>
    <t>Комплекс процессных мероприятий "Культура"</t>
  </si>
  <si>
    <t>Проведение ремонтных работ в муниципальных организациях культуры и дополнительного образования в сфере культуры (МБУК КЦ "Досуг")</t>
  </si>
  <si>
    <t>164019106Ч</t>
  </si>
  <si>
    <t>Постановление администрации ЗАТО г. Радужный от 22.07.2011 №1001 "Об утверждении устава МБУК КЦ "Досуг" ЗАТО г. Радужный Владимирской области"</t>
  </si>
  <si>
    <t>164019106Ш</t>
  </si>
  <si>
    <t>Проведение ремонтных работ в муниципальных организациях культуры и дополнительного образования в сфере культуры (МБУК ЦДМ)</t>
  </si>
  <si>
    <t>15.07.2011 / не установлен</t>
  </si>
  <si>
    <t>Проведение ремонтных работ в муниципальных организациях культуры и дополнительного образования в сфере культуры (МБУК ПКиО)</t>
  </si>
  <si>
    <t>164019106Э</t>
  </si>
  <si>
    <t>Постановление администрации ЗАТО г. Радужный от 15.07.2011 №912 "Об утверждении устава МБУК ЦДМ ЗАТО г. Радужный Владимирской области"</t>
  </si>
  <si>
    <t>Постановление администрации ЗАТО г. Радужный от 29.07.2011 №1041 "Об утверждении устава МБУК ПКиО ЗАТО г. Радужный Владимирской области"</t>
  </si>
  <si>
    <t>164019106Я</t>
  </si>
  <si>
    <t>Проведение ремонтных работ в муниципальных организациях культуры и дополнительного образования в сфере культуры (МБУК МСДЦ)</t>
  </si>
  <si>
    <t>Проведение ремонтных работ в муниципальных организациях культуры и дополнительного образования в сфере культуры (МБОУДО "ДЮСШ")</t>
  </si>
  <si>
    <t>Комплекс процессных мероприятий "Физическая культура и спорт"</t>
  </si>
  <si>
    <t>Постановление администрации ЗАТО г. Радужный от 13.07.2011 №891 "Об утверждении устава МБУК МСДЦ ЗАТО г. Радужный Владимирской области"</t>
  </si>
  <si>
    <t>164029106Ф</t>
  </si>
  <si>
    <t>Постановление администрации ЗАТО г. Радужный от 28.12.2018 № 1976 "Об утверждении устава МБУК ДЮСШ ЗАТО г. Радужный Владимирской области"</t>
  </si>
  <si>
    <t>1820220920</t>
  </si>
  <si>
    <t>Постановление администрации Владимирской области от 30.08.2017 №758 "О государственной программе Владимирской области "Благоустройство территорий муниципальных образований Владимирской области"</t>
  </si>
  <si>
    <t>07.09.2017 / не установлен</t>
  </si>
  <si>
    <t>Решение СНД ЗАТО г. Радужный от 11.11.2019 №17/86 "Об утверждении "Правил по обеспечению чистоты, порядка и благоустройства на территории муниципального образования ЗАТО г. Радужный Владимирской области, надлежащему содержанию расположенных на ней объектов" в новой редакции"</t>
  </si>
  <si>
    <t>Вырубка мелколесья и вертикальная планировка на участках, выделенных многодетным семьям</t>
  </si>
  <si>
    <t>Ремонт тротуаров и пешеходных дорожек на территории города</t>
  </si>
  <si>
    <t>Ремонт объектов ливневого хозяйства ЗАТО г. Радужный Владимирской области</t>
  </si>
  <si>
    <t>Текущий ремонт объектов благоустройства (остановка Поклонный крест)</t>
  </si>
  <si>
    <t>Модернизация сетей наружного освещения на территории города</t>
  </si>
  <si>
    <t>1840221070</t>
  </si>
  <si>
    <t>Комплекс процессных мероприятий "Комфортная городская среда"</t>
  </si>
  <si>
    <t>18401</t>
  </si>
  <si>
    <t>Окраска объектов благоустройства на территории города</t>
  </si>
  <si>
    <t>Благоустройство газона на торговой площади на территории ЗАТО г.Радужный Владимирской области</t>
  </si>
  <si>
    <t>Вырубка кустарников и чистка от мелколесья на территории ЗАТО г.Радужный Владимирской области</t>
  </si>
  <si>
    <t>Ремонт, расширение придомовых стоянок автотранспорта в 1 и 3 квартале на территории города</t>
  </si>
  <si>
    <t>Мероприятия, реализуемые в составе муниципального проекта "Капитальный ремонт фасада здания МБУК "ЦДМ"</t>
  </si>
  <si>
    <t>Капитальный ремонт фасада здания (МБУК "ЦДМ")</t>
  </si>
  <si>
    <t>162019001Ш</t>
  </si>
  <si>
    <t>Софинансирование на установку на воинские захоронения и памятники Великой отечественной войны надписей и обозначений, содержащих информацию о воинских захоронениях и памятниках Великой Отечественной войны</t>
  </si>
  <si>
    <t>Организация и проведение городских мероприятий в целях организации досуга населения (МБУК ПКиО)</t>
  </si>
  <si>
    <t>164012080Э</t>
  </si>
  <si>
    <t>Укрепление материально-технической базы муниципальных организаций культуры и дополнительного образования в сфере культуры (МБУК КЦ "Досуг")</t>
  </si>
  <si>
    <t>164012081Ч</t>
  </si>
  <si>
    <t>Постановление администрации ЗАТО город Радужный от 15.11.2023 №1520 "Об утверждении муниципальной программы "Создание благоприятных условий для развития молодого поколения
на территории ЗАТО г. Радужный Владимирской области"</t>
  </si>
  <si>
    <t>15.11.2023 / не установлен</t>
  </si>
  <si>
    <t>Организация и проведение городских мероприятий в целях создания благоприятных условий для комплексного развития и жизнедеятельности детей и молодёжи (МБУК ПКиО)</t>
  </si>
  <si>
    <t>164012087Э</t>
  </si>
  <si>
    <t>Проведение ремонтных работ в муниципальных организациях культуры и дополнительного образования в сфере культуры (МБУДО "ДШИ")</t>
  </si>
  <si>
    <t>164019106П</t>
  </si>
  <si>
    <t>Постановление администрации ЗАТО г. Радужный от 25.12.2015 №2186 "Об утверждении устава МБУДО "ДШИ" ЗАТО г. Радужный Владимирской области"</t>
  </si>
  <si>
    <t>Постановление администрации ЗАТО г. Радужный от 28.12.2018 №1976 "Об утверждении устава МБОУДО ДЮСШ ЗАТО г. Радужный Владимирской области"</t>
  </si>
  <si>
    <t>Проведение ремонтных работ в муниципальных организациях культуры и дополнительного образования в сфере культуры (МБОУДО ДЮСШ)</t>
  </si>
  <si>
    <t>Указ Президента РФ от 19.12.2012 №1666 "О Стратегии государственной национальной политики Российской Федерации на период до 2025 года"</t>
  </si>
  <si>
    <t>Постановление администрации ЗАТО г. Радужный от 25.06.2019 №849 "Об утверждении "Плана мероприятий по реализации Стратегии государственной национальной политики Российской Федерации нa период до 2025 года на территории муниципального образования ЗАТО г. Радужный Владимирской области"</t>
  </si>
  <si>
    <t>174022091Ф</t>
  </si>
  <si>
    <t>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(МБОУДО ДЮСШ)</t>
  </si>
  <si>
    <t>0440221110</t>
  </si>
  <si>
    <t>Обеспечение лицензионных требований к деятельности образовательных учреждений в части укрепления материально-технической базы (МБОУ ДО ЦВР "Лад")</t>
  </si>
  <si>
    <t>154012072Ц</t>
  </si>
  <si>
    <t>Решение СНД ЗАТО г. Радужный от 23.01.2023 №1/4 "Об утверждении Положения об управлении образования администрации ЗАТО г. Радужный Владимирской области"</t>
  </si>
  <si>
    <t>26.01.2023 / не установлен</t>
  </si>
  <si>
    <t>Организация и проведение городских мероприятий патриотической направленности (МБОУ ДО ЦВР "Лад")</t>
  </si>
  <si>
    <t>174012088Ц</t>
  </si>
  <si>
    <t>Постановление администрации ЗАТО г. Радужный от 04.07.2024 №790 "Об участии в Межрегиональной "Вахте Памяти - 2024"</t>
  </si>
  <si>
    <t>04.07.2024 / не установлен</t>
  </si>
  <si>
    <t>Поставка товаров, выполнение работ, оказание услуг в рамках создания юридического лица, в уставном капитале которого имеется доля участия муниципального образования ЗАТО г.Радужный Владимирской области</t>
  </si>
  <si>
    <t>Комплекс процессных мероприятий "Городские леса"</t>
  </si>
  <si>
    <t>10401</t>
  </si>
  <si>
    <t>Лесопатологическое обследование лесных насаждений с оформлением результатов обследования участков лесных насаждений</t>
  </si>
  <si>
    <t>0407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</si>
  <si>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подготовки муниципальных образовательных организаций к началу учебного года и оздоровительных лагерей к летнему периоду</t>
  </si>
  <si>
    <t>15102</t>
  </si>
  <si>
    <t>Поддержка приоритетных направлений развития отрасли образования (МБДОУ ЦРР Д/с №6)</t>
  </si>
  <si>
    <t>Мероприятия, реализуемые в составе муниципального проекта "Создание условий для успешной социализации и эффективной самореализации молодежи"</t>
  </si>
  <si>
    <t>Капитальный ремонт здания молодежного пространства "Притяжение</t>
  </si>
  <si>
    <t>Мероприятия, реализуемые в составе регионального проекта "Благоустройство дворовых и прилегающих территорий", не входящего в состав федерального проекта</t>
  </si>
  <si>
    <t>18101</t>
  </si>
  <si>
    <t>18101S2640</t>
  </si>
  <si>
    <t>1810172640</t>
  </si>
  <si>
    <t xml:space="preserve">Постановление администрации Владимирской области от 30.08.2017 №758 "О государственной программе Владимирской области "Благоустройство территорий муниципальных образований Владимирской области" </t>
  </si>
  <si>
    <t>Мероприятия на осуществление отдельных государственных полномочий Владимирской области при осуществлении деятельности по обращению с животными без владельцев на территории Владимирской области</t>
  </si>
  <si>
    <t>181И4</t>
  </si>
  <si>
    <t>Мероприятия, реализуемые в составе регионального проекта "Формирование комфортной городской среды", входящего в состав федерального проекта</t>
  </si>
  <si>
    <t>Мероприятия, реализуемые в составе муниципального проекта "Формирование комфортной городской среды"</t>
  </si>
  <si>
    <t>Комплекс процессных мероприятий "Техническое обслуживание, ремонт и модернизация уличного освещения"</t>
  </si>
  <si>
    <t>16101R5192</t>
  </si>
  <si>
    <t>161077306Э</t>
  </si>
  <si>
    <t>16107S306Э</t>
  </si>
  <si>
    <t xml:space="preserve"> 25.12.2015 / не установлен</t>
  </si>
  <si>
    <t>Проведение ремонтных работ в муниципальных организациях культуры и дополнительного образования в сфере культуры (МБУК КЦ "Досуг" )</t>
  </si>
  <si>
    <t>174012087Э</t>
  </si>
  <si>
    <t>Организация и проведение городских мероприятий в целях создания благоприятных условий для комплексного развития и жизнедеятельности детей и молодёжи (МБУК "ПКиО")</t>
  </si>
  <si>
    <t>Мероприятия, реализуемые в составе регионального проекта "Осуществление полномочий по проведению комплексных кадастровых работ", не входящего в состав федерального проекта</t>
  </si>
  <si>
    <t>04101</t>
  </si>
  <si>
    <t>Проведение комплексных кадастровых работ</t>
  </si>
  <si>
    <t>0410175110</t>
  </si>
  <si>
    <t>Федеральный закон от 24.07.2007 №221-ФЗ "О кадастровой деятельности</t>
  </si>
  <si>
    <t>04101S5110</t>
  </si>
  <si>
    <t>Оплата уставного капитала юридического лица с долей участия муниципального образования ЗАТО г.Радужный</t>
  </si>
  <si>
    <t>Бюджетные инвестиции иным юридическим лицам, за исключением бюджетных инвестиций в объекты капитального строительства</t>
  </si>
  <si>
    <t>0440240020</t>
  </si>
  <si>
    <t>154012072Д</t>
  </si>
  <si>
    <t>Обеспечение лицензионных требований к деятельности образовательных учреждений в части укрепления материально-технической базы (МБДОУ ЦРР Д/с №6)</t>
  </si>
  <si>
    <t>Расходы на обеспечение деятельности (оказание услуг) муниципальных бюджетных учреждений в части оплаты труда сезонных работников (МБОУ ДО ЦВР "Лад" (путевка))</t>
  </si>
  <si>
    <t>154030359К</t>
  </si>
  <si>
    <t>Содержание и обслуживание здания молодежного пространства "Притяжение"</t>
  </si>
  <si>
    <t>Комплекс процессных мероприятий "Организация досуга и воспитание детей и молодежи"</t>
  </si>
  <si>
    <t>Комплекс процессных мероприятий "Временная занятость детей и молодёжи"</t>
  </si>
  <si>
    <t>Иные непрограммные мероприятия</t>
  </si>
  <si>
    <t>14.12.2023 / не установлен</t>
  </si>
  <si>
    <t>Распоряжение СНД ЗАТО г.Радужный от 14.1.2023 №23-л "Об утверждении Положения об оплате труда муниципальных служащих и работников, не замещающих должноти муниципальной службы в Совете народных депутатов ЗАТО  г.Радужный Владимирской области"</t>
  </si>
  <si>
    <t>Постановление администрации ЗАТО г.Радужный от 03.04.2025 №416 "Об оплате административного штрафа, наложенного постановлением мирового судьи судебного участка №1 города Собинки, Собинского района и ЗАТO г.Радужный Владимирской области 13.11.2020"</t>
  </si>
  <si>
    <t>03.04.2025 / не установлен</t>
  </si>
  <si>
    <t>Распоряжение Председателя комитетапо управлению муниципальным имуществом администрации ЗАТО г. Радужный № 114 от 26.09.2024</t>
  </si>
  <si>
    <t>26.09.2024 / не установлен</t>
  </si>
  <si>
    <t>Комплекс процессных мероприятий "Создание условий для развития муниципальной службы в муниципальном образовании ЗАТО г.Радужный Владимирской области"</t>
  </si>
  <si>
    <t>01401</t>
  </si>
  <si>
    <t>Комплекс процессных мероприятий "Информатизация"</t>
  </si>
  <si>
    <t>05401</t>
  </si>
  <si>
    <t>Мероприятия, реализуемые в составе регионального проекта "Обеспечение поддержки многодетных семей", не входящего в состав федерального проекта</t>
  </si>
  <si>
    <t>07102</t>
  </si>
  <si>
    <t>0710351350</t>
  </si>
  <si>
    <t>Мероприятия, реализуемые в составе регионального проекта "Обеспечение жильем ветеранов, инвалидов и семей, имеющих детей-инвалидов", не входящего в состав федерального проекта</t>
  </si>
  <si>
    <t>07103</t>
  </si>
  <si>
    <t>Мероприятия, реализуемые в составе регионального проекта "Оказание мер социальной поддержки по улучшению жилищных условий молодых семей", не входящего в состав федерального проекта</t>
  </si>
  <si>
    <t>07106</t>
  </si>
  <si>
    <t>Обеспечение деятельности главы города ЗАТО г. Радужный Владимирской области</t>
  </si>
  <si>
    <t>90900</t>
  </si>
  <si>
    <t>Поощрение региональных и муниципальных управленческих команд за достижение показателей деятельности исполнительных органов субъектов Российской Федерации</t>
  </si>
  <si>
    <t>9990055491</t>
  </si>
  <si>
    <t>Комплекс процессных мероприятий "Совершенствование гражданской обороны, защиты населения и территории, обеспечение пожарной безопасности и безопасности людей на водных объектах"</t>
  </si>
  <si>
    <t>06401</t>
  </si>
  <si>
    <t>0640120320</t>
  </si>
  <si>
    <t>0640120330</t>
  </si>
  <si>
    <t>Комплекс процессных мероприятий "Безопасный город"</t>
  </si>
  <si>
    <t>06402</t>
  </si>
  <si>
    <t>Мероприятия, реализуемые в составе регионального проекта "Разработка (корректировка) документов территориального планирования, правил землепользования и застройки, документации по планировке территорий, нормативов градостроительного проектирования", не входящего в состав федерального проекта</t>
  </si>
  <si>
    <t>07101</t>
  </si>
  <si>
    <t>Мероприятия, реализуемые в составе регионального проекта "Улучшение жилищных условий граждан, признанных нуждающимися в жилых помещениях, предоставляемых по договорам социального найма, и работников бюджетной сферы с предоставлением служебных жилых помещений по договорам найма специализированного жилищного фонда", не входящего в состав федерального проекта</t>
  </si>
  <si>
    <t>07105</t>
  </si>
  <si>
    <t>Комплекс процессных мероприятий "Энергосбережение и повышение надежности энергоснабжения в топливно-энергетическом комплексе"</t>
  </si>
  <si>
    <t>08401</t>
  </si>
  <si>
    <t>Комплекс процессных мероприятий "Развитие жилищно-коммунального комплекса"</t>
  </si>
  <si>
    <t>09401</t>
  </si>
  <si>
    <t>Мероприятия, реализуемые в составе регионального проекта "Чистая вода", входящего в состав федерального проекта</t>
  </si>
  <si>
    <t>11105</t>
  </si>
  <si>
    <t>111F5</t>
  </si>
  <si>
    <t>Комплекс процессных мероприятий "Обеспечение населения питьевой водой"</t>
  </si>
  <si>
    <t>11401</t>
  </si>
  <si>
    <t>Обслуживание станции водоподготовки</t>
  </si>
  <si>
    <t>Комплекс процессных мероприятий "Развитие пассажирских перевозок"</t>
  </si>
  <si>
    <t>12401</t>
  </si>
  <si>
    <t>Мероприятия, реализуемые в составе регионального проекта "Развитие физкультурно-спортивных организаций на территории Владимирской области", не входящего в состав федерального проекта</t>
  </si>
  <si>
    <t>161047297Ф</t>
  </si>
  <si>
    <t>161049001Ф</t>
  </si>
  <si>
    <t>16104S297Ф</t>
  </si>
  <si>
    <t>Комплекс процессных мероприятий "Создание условий для оказания государственных и муниципальных услуг"</t>
  </si>
  <si>
    <t>01402</t>
  </si>
  <si>
    <t>03402</t>
  </si>
  <si>
    <t>Комплекс процессных мероприятий "Профилактика дорожно-транспортного травматизма"</t>
  </si>
  <si>
    <t>Мероприятия, реализуемые в составе регионального проекта "Содействие развитию автомобильных дорог общего пользования местного значения", не входящего в состав федерального проекта</t>
  </si>
  <si>
    <t>Комплекс процессных мероприятий "Ремонт автомобильных дорог общего пользования местного значения"</t>
  </si>
  <si>
    <t>Мероприятия муниципальной программы, реализуемые в составе регионального проекта "Военно-патриотическое воспитание детей и молодежи, развитие практики шефства воинских частей над образовательными организациями", не входящего в состав федерального проекта</t>
  </si>
  <si>
    <t>Мероприятия, реализуемые в составе регионального проекта "Развитие муниципальных общедоступных библиотек области", не входящего в состав федерального проекта</t>
  </si>
  <si>
    <t>Мероприятия, реализуемые в составе регионального проекта "Обеспечение условий реализации Программы", не входящего в состав федерального проекта</t>
  </si>
  <si>
    <t>16102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</si>
  <si>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</t>
  </si>
  <si>
    <t>16103</t>
  </si>
  <si>
    <t>16104</t>
  </si>
  <si>
    <t>Мероприятия, реализуемые в составе регионального проекта "Спорт - норма жизни (Владимирская область)", входящего в состав федерального проекта</t>
  </si>
  <si>
    <t>Мероприятия муниципальной программы, реализуемые в составе регионального проекта, не входящего в состав федерального проекта "Развитие искусства и творчества" государственной программы Владимирской области "Развитие культуры"</t>
  </si>
  <si>
    <t>16401</t>
  </si>
  <si>
    <t>16402</t>
  </si>
  <si>
    <t>Комплекс процессных мероприятий "Реализация государственной национальной политики"</t>
  </si>
  <si>
    <t>16405</t>
  </si>
  <si>
    <t>17402</t>
  </si>
  <si>
    <t>Создание спортивных площадок победителям и призерам физкультурного мероприятия "Мой Фитнес. Лига Городов 33"</t>
  </si>
  <si>
    <t>Организация и проведение городских мероприятий в целях организации досуга населения (МБУК " Общедоступная библиотека")</t>
  </si>
  <si>
    <t>164012080Ю</t>
  </si>
  <si>
    <t>Постановление администрации ЗАТО г. Радужный от 17.08.2011 №1123 "Об утверждении устава МБУК "Общедоступная библиотека" ЗАТО г. Радужный Владимирской области"</t>
  </si>
  <si>
    <t>Комплекс процессных мероприятий "Землеустройство, использование и охрана земель"</t>
  </si>
  <si>
    <t>04401</t>
  </si>
  <si>
    <t>Комплекс процессных мероприятий "Оценка недвижимости, признание прав и регулирование отношений по муниципальной собственности"</t>
  </si>
  <si>
    <t>04402</t>
  </si>
  <si>
    <t>Решение СНД ЗАТО г. Радужный от 06.12.2010 №23/102 "Об утверждении Положения  об администрации ЗАТО г. Радужный Владимирской области"</t>
  </si>
  <si>
    <t>Постановление администрации ЗАТО г. Радужный от 31.07.2025 №937 ""О поощрении муниципальной управленческой команды ЗАТО г. Радужный Владимирской области за достижение значений (уровней) показателей деятельности исполнительных органов Владимирской области "</t>
  </si>
  <si>
    <t>31.07.2025 / не установлен</t>
  </si>
  <si>
    <t>Комплекс процессных мероприятий "Комплексные меры противодействия злоупотреблению наркотиками и их незаконному обороту"</t>
  </si>
  <si>
    <t>03403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</si>
  <si>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обеспечения деятельности групп продленного дня в муниципальных общеобразовательных организациях для обучающихся 1 классов</t>
  </si>
  <si>
    <t>15101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</si>
  <si>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финансового обеспечения мероприятий, возникающих в связи с доведением оплаты труда педагогических работников муниципальных образовательных учреждений муниципального образования</t>
  </si>
  <si>
    <t>15103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</si>
  <si>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лагерях, функционирующих на базе муниципальных образовательных учреждений</t>
  </si>
  <si>
    <t>15104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</si>
  <si>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загородном оздоровительном лагере</t>
  </si>
  <si>
    <t>15105</t>
  </si>
  <si>
    <t>Мероприятия, реализуемые в составе регионального проекта "Педагоги и наставники", входящего в состав федерального проекта</t>
  </si>
  <si>
    <t>151Ю6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</si>
  <si>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МБОУ СОШ №1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</si>
  <si>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МБОУ СОШ №2</t>
  </si>
  <si>
    <t>Комплекс процессных мероприятий "Выполнение управленческих функций, обеспечивающих стабильность работы подведомственных учреждений"</t>
  </si>
  <si>
    <t>15402</t>
  </si>
  <si>
    <t>Комплекс процессных мероприятий "Совершенствование организации отдыха и оздоровления детей и подростков"</t>
  </si>
  <si>
    <t>15403</t>
  </si>
  <si>
    <t>154039103Ц</t>
  </si>
  <si>
    <t>Комплекс процессных мероприятий "Обеспечение защиты прав и интересов детей-сирот и детей, оставшихся без попечения родителей"</t>
  </si>
  <si>
    <t>15404</t>
  </si>
  <si>
    <t>154012072Л</t>
  </si>
  <si>
    <t>Обеспечение лицензионных требований к деятельности образовательных учреждений в части укрепления материально-технической базы  (МБОУ СОШ №2)</t>
  </si>
  <si>
    <t>Реализация инициативных проектов в сфере образования, имеющих приоритетное значение для жителей муниципальных образований и определяемых с учетом их мнения</t>
  </si>
  <si>
    <t>Гранты в форме субсидии бюджетным учреждениям</t>
  </si>
  <si>
    <t>154017910Г</t>
  </si>
  <si>
    <t>Постановление Правительства Владимирской области от 19 мая 2025 г. N288 "О распределении иных межбюджетных трансфертов"</t>
  </si>
  <si>
    <t>19.05.2025 / не установлен</t>
  </si>
  <si>
    <t>Реализация проектов-победителей конкурсов в сфере молодежной политики "Важное дело" (МБОУ СОШ № 2)</t>
  </si>
  <si>
    <t>174017063Л</t>
  </si>
  <si>
    <t>Постановление Правительства Владимирской области от 16.05.2025 № 286 "Об итогах областных конкурсов в сфере молодежной политики в 2025 году"</t>
  </si>
  <si>
    <t>16.05.2025 / не установлен</t>
  </si>
  <si>
    <t>174017063Ц</t>
  </si>
  <si>
    <t>Реализация проектов-победителей конкурсов в сфере молодежной политики "Важное дело" (МБОУ ДО ЦВР "Лад")</t>
  </si>
  <si>
    <t>Реализация проектов-победителей конкурсов в сфере патриотического воспитания жителей Владимирской области (МБОУ ДО ЦВР "Лад")</t>
  </si>
  <si>
    <t>174017225Ц</t>
  </si>
  <si>
    <t>Постановление Правительства Владимирской области от 18 июня 2025 г. N 351 "Об итогах областного конкурса проектов в сфере патриотического воспитания жителей"</t>
  </si>
  <si>
    <t>18.06.2025 / не установлен</t>
  </si>
  <si>
    <t>Реализация инициативных проектов в сфере молодежной политики, имеющих приоритетное значение для жителей муниципальных образований и определяемых с учетом их мнения</t>
  </si>
  <si>
    <t>Постановление Правительства Владимирской области от 19 мая 2025 г. N 288 "О распределении иных межбюджетных трансфертов". Инициативные проекты в сфере молодежной политики, имеющих приоритетное значение для жителей муниципальных образований и определяемых с учетом их мнения.</t>
  </si>
  <si>
    <t>Постановление администрации ЗАТО г. Радужный от 21.05.2024 №630 "Об утверждении Порядка предоставления субсидий из бюджета ЗАТО г. Радужный Владимирской области на возмещение расходов по временному трудоустройству несовершеннолетних граждан в возрасте от 14 до 18 в свободное от учебы время в 2024 году"</t>
  </si>
  <si>
    <t>21.05.2024 / не установлен</t>
  </si>
  <si>
    <t>Предоставление субсидии МУП ВКТС из бюджета ЗАТО г. Радужный Владимирской области на возмещение расходов по временному трудоустройству несовершеннолетних граждан в возрасте от 14 до 18 лет в свободное от учебы время</t>
  </si>
  <si>
    <t>1740260034</t>
  </si>
  <si>
    <t>Субсидии на вазмещение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 (ЖКХ)</t>
  </si>
  <si>
    <t>15.07.2024 / не установлен</t>
  </si>
  <si>
    <t>Постановление администрации ЗАТО г. Радужный от 31.07.2025 №937 "О поощрении муниципальной управленческой команды ЗАТО г. Радужный Владимирской области за достижение значений (уровней) показателей деятельности исполнительных органов Владимирской области "</t>
  </si>
  <si>
    <r>
      <t>Реестр расходных обязательств ЗАТО г.Радужный Владимирской области на 20</t>
    </r>
    <r>
      <rPr>
        <u/>
        <sz val="8"/>
        <rFont val="Arial"/>
        <family val="2"/>
        <charset val="204"/>
      </rPr>
      <t>26</t>
    </r>
    <r>
      <rPr>
        <sz val="8"/>
        <rFont val="Arial"/>
        <family val="2"/>
        <charset val="204"/>
      </rPr>
      <t xml:space="preserve"> год и плановый период 20</t>
    </r>
    <r>
      <rPr>
        <u/>
        <sz val="8"/>
        <rFont val="Arial"/>
        <family val="2"/>
        <charset val="204"/>
      </rPr>
      <t>27</t>
    </r>
    <r>
      <rPr>
        <sz val="8"/>
        <rFont val="Arial"/>
        <family val="2"/>
        <charset val="204"/>
      </rPr>
      <t xml:space="preserve"> и 20</t>
    </r>
    <r>
      <rPr>
        <u/>
        <sz val="8"/>
        <rFont val="Arial"/>
        <family val="2"/>
        <charset val="204"/>
      </rPr>
      <t>28</t>
    </r>
    <r>
      <rPr>
        <sz val="8"/>
        <rFont val="Arial"/>
        <family val="2"/>
        <charset val="204"/>
      </rPr>
      <t xml:space="preserve"> годов</t>
    </r>
  </si>
  <si>
    <t>0840121180</t>
  </si>
  <si>
    <t>09102</t>
  </si>
  <si>
    <t>0910272160</t>
  </si>
  <si>
    <t>09102S2160</t>
  </si>
  <si>
    <t>Обеспечение деятельности заместителя председателя Совета народных депутатов ЗАТО г. Радужный Владимирской области</t>
  </si>
  <si>
    <t>Cтроительство социального жилья и приобретение жилых помещений для граждан, нуждающихся в улучшении жилищных условий</t>
  </si>
  <si>
    <t>Субсидия ЗАО "Радугаэнерго" с целью проведения экспертизы промышленной безопасности газопровода</t>
  </si>
  <si>
    <t>Создание новых и приведение в нормативное состояние существующих мест (площадок) для накопления твердых коммунальных отходов</t>
  </si>
  <si>
    <t>Софинансирование на создание новых и приведение в нормативное состояние существующих мест (площадок) для накопления твердых коммунальных отходов</t>
  </si>
  <si>
    <t>Субсидии, юридическим лицам на возмещение затрат по погашению задолженности за жилищно-коммунальные услуги семьям лиц, погибших и (или) пропавших безвести при участии в СВО</t>
  </si>
  <si>
    <t>0940160030</t>
  </si>
  <si>
    <t>1140120561</t>
  </si>
  <si>
    <t>1140120562</t>
  </si>
  <si>
    <t>Ремонт, модернизация канализационного коллектора</t>
  </si>
  <si>
    <t>Комплекс процессных мероприятий "Доступная среда для людей с ограниченными возможностями"</t>
  </si>
  <si>
    <t>0140200591</t>
  </si>
  <si>
    <t>134019Д210</t>
  </si>
  <si>
    <t>Проектно-изыскательские работы автомобильных дорог общего пользования местного значения в квартале 7/1 на территории ЗАТО г.Радужный Владимирской области</t>
  </si>
  <si>
    <t>11.07.2019 / не установлен</t>
  </si>
  <si>
    <t>Решение Совета народных депутатов ЗАТО г. Радужный от 07.10.2013 №16/86 "О создании муниципального дорожного фонда муниципального образования ЗАТО г. Радужный Владимирской области"</t>
  </si>
  <si>
    <t>Обновление материально - технической базы для обслуживания улично-дорожной сети</t>
  </si>
  <si>
    <t>Расходы на лизинговые платежи по договору финансовой аренды (лизинга), не являющиеся бюджетными инвестициями</t>
  </si>
  <si>
    <t>134029Д191</t>
  </si>
  <si>
    <t>134029Д200</t>
  </si>
  <si>
    <t>Реализация программ спортивной подготовки в соответствии с требованиями федеральных стандартов спортивной подготовки (МБОУ ДО ДЮСШ)</t>
  </si>
  <si>
    <t>161047170Ф</t>
  </si>
  <si>
    <t>Постановление администрации ЗАТО г. Радужный от 28.12.2018 №1976 "Об утверждении устава МБОУ ДО ДЮСШ ЗАТО г. Радужный Владимирской области"</t>
  </si>
  <si>
    <t>164012080П</t>
  </si>
  <si>
    <t>Организация и проведение городских мероприятий в целях организации досуга населения (МБУДО "ДШИ")</t>
  </si>
  <si>
    <t>164012080Ч</t>
  </si>
  <si>
    <t>Организация и проведение городских мероприятий в целях организации досуга населения (МБУК КЦ "Досуг")</t>
  </si>
  <si>
    <t>164012080Ш</t>
  </si>
  <si>
    <t>Организация и проведение городских мероприятий в целях организации досуга населения (МБУК ЦДМ)</t>
  </si>
  <si>
    <t>164012080Я</t>
  </si>
  <si>
    <t>Организация и проведение городских мероприятий в целях организации досуга населения (МБУК МСДЦ)</t>
  </si>
  <si>
    <t>164012081Я</t>
  </si>
  <si>
    <t>Укрепление материально-технической базы муниципальных организаций культуры и дополнительного образования в сфере культуры (МБУК МСДЦ)</t>
  </si>
  <si>
    <t>Организация мероприятий по профилактике терроризма и противодействию идеологии терроризма</t>
  </si>
  <si>
    <t>Проведение капитального ремонта и разработка проекта организации дренажной системы ФОК (МБОУ ДО ДЮСШ)</t>
  </si>
  <si>
    <t>1640220831</t>
  </si>
  <si>
    <t>1640220832</t>
  </si>
  <si>
    <t>164029002Ф</t>
  </si>
  <si>
    <t>03405</t>
  </si>
  <si>
    <t>0340520150</t>
  </si>
  <si>
    <t>Комплекс процессных мероприятий "Противодействие терроризму и экстремизму"</t>
  </si>
  <si>
    <t>Противодействие терроризму и экстремизму на территории ЗАТО г.Радужный Владимирской области</t>
  </si>
  <si>
    <t>Постановление администрации ЗАТО г.Радужный от 03.04.2025 №417 "Об утверждении Комплексного плана противодействия идеологии терроризма на территории ЗАТО г. Радужный на 2024-2028 годы"</t>
  </si>
  <si>
    <t>0340320110</t>
  </si>
  <si>
    <t>0340320120</t>
  </si>
  <si>
    <t>Проведение городских мероприятий и участие в областных мероприятиях по профилактике асоциального поведения и пропаганде здорового образа жизни</t>
  </si>
  <si>
    <t>Изготовление информационных материалов,банеров по профилактике употребления наркотических средств</t>
  </si>
  <si>
    <t>Постановление администрации ЗАТО г. Радужный от 24.01.2018 №74 "Об утверждении Комплекса мер по развитию системы профилактики безнадзорности и правонарушений несовершеннолетних, защите их прав и законных интересов на территории ЗАТО г. Радужный Владимирской области"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</si>
  <si>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на приобретение транспортных средств для организации бесплатной перевозки обучающихся в муниципальных образовательных организациях</t>
  </si>
  <si>
    <t>Приобретение транспортных средств для организации бесплатной перевозки обучающихся в муниципальных образовательных организациях(МБОУ ДО ЦВР "Лад")</t>
  </si>
  <si>
    <t>151067147Ц</t>
  </si>
  <si>
    <t>15106S147Ц</t>
  </si>
  <si>
    <t>Софинансирование на приобретение транспортных средств для организации бесплатной перевозки обучающихся в муниципальных образовательных организациях(МБОУ ДО ЦВР "Лад")</t>
  </si>
  <si>
    <t>Комплекс процессных мероприятий "Повышение правовой культуры населения"</t>
  </si>
  <si>
    <t>01.01.2025 / 31.12.2028</t>
  </si>
  <si>
    <t>01.01.2026 / не установлен</t>
  </si>
  <si>
    <t>Постановление администрации ЗАТО г.Радужный "Об утверждении Порядка финансирования расходов на ЗАО "Радугаэнерго"на проведение экспертизы промышленной безопасности газопровода"</t>
  </si>
  <si>
    <t>Мероприятия, реализуемые в составе регионального проекта "Обеспечение оказания государственной поддержки проектам, направленным на оздоровление окружающей среды и в сфере обращения с отходами", не входящего в состав федерального проекта</t>
  </si>
  <si>
    <t>п.7 ч.3 ст.32</t>
  </si>
  <si>
    <t>19.06.2025 / не установлен</t>
  </si>
  <si>
    <t>ст.32</t>
  </si>
  <si>
    <t>Обеспечение территорий документацией для осуществления градостоительной деятельности</t>
  </si>
  <si>
    <t>Софинансирование на обеспечение территорий документацией для осуществления градостроительной деятельности</t>
  </si>
  <si>
    <t>Постановление администрации ЗАТО г. Радужный 24.05.2022 №664 "Об утверждении Устава МКУ "ГКМХ""</t>
  </si>
  <si>
    <t xml:space="preserve">Постановление администрации ЗАТО г. Радужный от 20.12.2024 №1684 "Об утверждении Порядка погашения задолженноти за жилищно-коммунальные услуги" </t>
  </si>
  <si>
    <t>20.12.2024 / не установлен</t>
  </si>
  <si>
    <t>Федеральный закон от 06.10.2003 № 131-ФЗ "Об общих принципах организации местного самоуправления в Российской Федерации"</t>
  </si>
  <si>
    <t xml:space="preserve">Федеральный закон от 06.10.2003 № 131-ФЗ "Об общих принципах организации местного самоуправления в Российской Федерации" </t>
  </si>
  <si>
    <t>Постановление Правительства РФ от 31.08.2018 №1039 "Об утверждении Правил обустройства мест (площадок) накопления твердых коммунальных отходов и ведения их реестра"</t>
  </si>
  <si>
    <t>Субсидия с целью соблюдения ограничений предельного индекса роста платы граждан на коммунальные услуги (доподнительные меры социальной поддержки гражданам)</t>
  </si>
  <si>
    <t>0940121190</t>
  </si>
  <si>
    <t>Федеральный закон от 06.10.2003 № 131-ФЗ "Об общих принципах организации местного самоуправления в Российской Федерации" Федеральный закон от 20.03.2025 № 33-ФЗ "Об общих принципах организации местного самоуправления в единой системе публичной власти"</t>
  </si>
  <si>
    <t>п.4 ч.1 ст.16</t>
  </si>
  <si>
    <t>Решение Совета народных депутатов ЗАТО г. Радужный от 24.11.2025 №6/46 "Об отнесении расходов по соблюдению ограничений предельного индекса роста платы граждан на коммунальные услуги на расходы городского бюджета"</t>
  </si>
  <si>
    <t>Указ Президента РФ от 05.12.2016 г. № 646 «Об Утверждении Доктрины информационной безопасности Российской Федерации»</t>
  </si>
  <si>
    <t>2028 год</t>
  </si>
  <si>
    <t>08.10.2003 / не установлен</t>
  </si>
  <si>
    <t>1140121240</t>
  </si>
  <si>
    <t>Актуализация схемы водоснабжения</t>
  </si>
  <si>
    <t>Возмещение расходов на дополнительные мероприятия в сфере национальной обороны и национальной безопасности</t>
  </si>
  <si>
    <t>0140221230</t>
  </si>
  <si>
    <t>Финансовое обеспечение выполнения работ по зимнему содержанию автомобильных дорог общего пользования местного значения</t>
  </si>
  <si>
    <t>134029Д021</t>
  </si>
  <si>
    <t>Озеленение торговой площади на территории города</t>
  </si>
  <si>
    <t xml:space="preserve">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</t>
  </si>
  <si>
    <t>Средства, полученные в результате экономии бюджетных ассигнований на закупку товаров, работ, услуг для обеспечения муниципальных нужд</t>
  </si>
  <si>
    <t>п.1 ч.1 ст.16</t>
  </si>
  <si>
    <t>Постановление администрации ЗАТО г. Радужный от 17.05.2022 №627 "Порядок использования средств, полученных в результате экономии бюджетных ассигнований на закупку товаров, работ, услуг для муниципальных нужд"</t>
  </si>
  <si>
    <t>17.05.2022 / не установлен</t>
  </si>
  <si>
    <t>(в соответствии с решением СНД ЗАТО г. Радужный Владимирской области от 15.12.2025 № 8/61"Об утверждении бюджета ЗАТО г. Радужный Владимирской области на 2026 год и на плановый период 2027 и 2028 годов"                                                                                                            (в редакции решения СНД от 20.04.2026 № 8/61))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</si>
</sst>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\ #,##0.00&quot;    &quot;;\-#,##0.00&quot;    &quot;;&quot; -&quot;#&quot;    &quot;;@\ "/>
    <numFmt numFmtId="166" formatCode="#,##0.00000"/>
    <numFmt numFmtId="167" formatCode="#,##0.0000"/>
  </numFmts>
  <fonts count="20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8"/>
      <name val="Arial"/>
      <family val="2"/>
      <charset val="204"/>
    </font>
    <font>
      <sz val="10"/>
      <color indexed="8"/>
      <name val="Times New Roman"/>
      <family val="2"/>
      <charset val="204"/>
    </font>
    <font>
      <sz val="8"/>
      <name val="Arial"/>
      <family val="2"/>
      <charset val="204"/>
    </font>
    <font>
      <sz val="10"/>
      <color indexed="8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2"/>
      <color indexed="8"/>
      <name val="Arial Cyr"/>
      <family val="2"/>
      <charset val="204"/>
    </font>
    <font>
      <u/>
      <sz val="8"/>
      <name val="Arial"/>
      <family val="2"/>
      <charset val="204"/>
    </font>
    <font>
      <sz val="9"/>
      <name val="Times New Roman"/>
      <family val="1"/>
      <charset val="204"/>
    </font>
    <font>
      <sz val="18"/>
      <name val="Arial"/>
      <family val="2"/>
      <charset val="204"/>
    </font>
    <font>
      <sz val="16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91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4" fontId="3" fillId="0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1" fillId="4" borderId="1">
      <alignment shrinkToFit="1"/>
    </xf>
    <xf numFmtId="1" fontId="1" fillId="0" borderId="2">
      <alignment horizontal="left" vertical="top" wrapText="1" indent="2"/>
    </xf>
    <xf numFmtId="0" fontId="1" fillId="4" borderId="1">
      <alignment horizontal="center"/>
    </xf>
    <xf numFmtId="4" fontId="1" fillId="0" borderId="2">
      <alignment horizontal="right" vertical="top" shrinkToFit="1"/>
    </xf>
    <xf numFmtId="0" fontId="5" fillId="0" borderId="1"/>
    <xf numFmtId="0" fontId="8" fillId="0" borderId="5">
      <alignment horizontal="center" vertical="center" wrapText="1"/>
    </xf>
    <xf numFmtId="3" fontId="10" fillId="0" borderId="6">
      <alignment horizontal="right" vertical="top" shrinkToFit="1"/>
    </xf>
    <xf numFmtId="49" fontId="10" fillId="0" borderId="6">
      <alignment horizontal="center" vertical="top" wrapText="1"/>
    </xf>
    <xf numFmtId="49" fontId="10" fillId="0" borderId="6">
      <alignment horizontal="left" vertical="top" wrapText="1"/>
    </xf>
    <xf numFmtId="49" fontId="10" fillId="0" borderId="5">
      <alignment horizontal="center" vertical="top" wrapText="1"/>
    </xf>
    <xf numFmtId="49" fontId="10" fillId="0" borderId="7">
      <alignment horizontal="left" vertical="top" wrapText="1"/>
    </xf>
    <xf numFmtId="0" fontId="11" fillId="0" borderId="5">
      <alignment vertical="top" wrapText="1"/>
    </xf>
    <xf numFmtId="49" fontId="10" fillId="5" borderId="5">
      <alignment horizontal="left" vertical="top" wrapText="1"/>
    </xf>
    <xf numFmtId="49" fontId="10" fillId="0" borderId="9">
      <alignment horizontal="left" vertical="top" wrapText="1"/>
    </xf>
    <xf numFmtId="49" fontId="10" fillId="0" borderId="10">
      <alignment horizontal="left" vertical="top" wrapText="1"/>
    </xf>
    <xf numFmtId="3" fontId="10" fillId="0" borderId="5">
      <alignment horizontal="right" vertical="top" shrinkToFit="1"/>
    </xf>
    <xf numFmtId="49" fontId="10" fillId="0" borderId="7">
      <alignment horizontal="left" vertical="center" wrapText="1"/>
    </xf>
    <xf numFmtId="0" fontId="13" fillId="0" borderId="1">
      <alignment vertical="top"/>
    </xf>
    <xf numFmtId="0" fontId="10" fillId="0" borderId="1">
      <alignment horizontal="left" vertical="center" shrinkToFit="1"/>
    </xf>
    <xf numFmtId="0" fontId="11" fillId="0" borderId="1">
      <alignment horizontal="right" vertical="center"/>
    </xf>
    <xf numFmtId="0" fontId="10" fillId="0" borderId="1"/>
    <xf numFmtId="0" fontId="14" fillId="0" borderId="1"/>
    <xf numFmtId="0" fontId="4" fillId="0" borderId="1"/>
    <xf numFmtId="0" fontId="4" fillId="0" borderId="1"/>
    <xf numFmtId="0" fontId="1" fillId="0" borderId="1"/>
    <xf numFmtId="0" fontId="1" fillId="0" borderId="1"/>
    <xf numFmtId="0" fontId="4" fillId="0" borderId="1"/>
    <xf numFmtId="0" fontId="1" fillId="4" borderId="1"/>
    <xf numFmtId="0" fontId="10" fillId="0" borderId="5">
      <alignment horizontal="center" vertical="center" wrapText="1"/>
    </xf>
    <xf numFmtId="0" fontId="1" fillId="0" borderId="2">
      <alignment horizontal="center" vertical="center" wrapText="1"/>
    </xf>
    <xf numFmtId="0" fontId="10" fillId="0" borderId="1"/>
    <xf numFmtId="0" fontId="1" fillId="0" borderId="1"/>
    <xf numFmtId="0" fontId="1" fillId="0" borderId="1">
      <alignment wrapText="1"/>
    </xf>
    <xf numFmtId="0" fontId="11" fillId="0" borderId="11">
      <alignment horizontal="right"/>
    </xf>
    <xf numFmtId="0" fontId="3" fillId="0" borderId="3">
      <alignment horizontal="right"/>
    </xf>
    <xf numFmtId="0" fontId="1" fillId="4" borderId="1">
      <alignment shrinkToFit="1"/>
    </xf>
    <xf numFmtId="4" fontId="11" fillId="6" borderId="11">
      <alignment horizontal="right" vertical="top" shrinkToFit="1"/>
    </xf>
    <xf numFmtId="4" fontId="3" fillId="2" borderId="3">
      <alignment horizontal="right" vertical="top" shrinkToFit="1"/>
    </xf>
    <xf numFmtId="4" fontId="11" fillId="7" borderId="11">
      <alignment horizontal="right" vertical="top" shrinkToFit="1"/>
    </xf>
    <xf numFmtId="4" fontId="3" fillId="3" borderId="3">
      <alignment horizontal="right" vertical="top" shrinkToFit="1"/>
    </xf>
    <xf numFmtId="0" fontId="15" fillId="0" borderId="1">
      <alignment horizontal="center"/>
    </xf>
    <xf numFmtId="0" fontId="2" fillId="0" borderId="1">
      <alignment horizontal="center"/>
    </xf>
    <xf numFmtId="0" fontId="10" fillId="0" borderId="1">
      <alignment horizontal="right"/>
    </xf>
    <xf numFmtId="0" fontId="1" fillId="0" borderId="1">
      <alignment horizontal="right"/>
    </xf>
    <xf numFmtId="0" fontId="1" fillId="0" borderId="1">
      <alignment horizontal="left" wrapText="1"/>
    </xf>
    <xf numFmtId="0" fontId="11" fillId="0" borderId="5">
      <alignment vertical="top" wrapText="1"/>
    </xf>
    <xf numFmtId="0" fontId="3" fillId="0" borderId="2">
      <alignment vertical="top" wrapText="1"/>
    </xf>
    <xf numFmtId="0" fontId="11" fillId="0" borderId="5">
      <alignment vertical="top" wrapText="1"/>
    </xf>
    <xf numFmtId="1" fontId="10" fillId="0" borderId="5">
      <alignment horizontal="center" vertical="top" shrinkToFit="1"/>
    </xf>
    <xf numFmtId="1" fontId="1" fillId="0" borderId="2">
      <alignment horizontal="center" vertical="top" shrinkToFit="1"/>
    </xf>
    <xf numFmtId="1" fontId="10" fillId="0" borderId="5">
      <alignment horizontal="center" vertical="top" shrinkToFit="1"/>
    </xf>
    <xf numFmtId="0" fontId="1" fillId="4" borderId="1">
      <alignment horizontal="center"/>
    </xf>
    <xf numFmtId="4" fontId="11" fillId="6" borderId="5">
      <alignment horizontal="right" vertical="top" shrinkToFit="1"/>
    </xf>
    <xf numFmtId="4" fontId="3" fillId="2" borderId="2">
      <alignment horizontal="right" vertical="top" shrinkToFit="1"/>
    </xf>
    <xf numFmtId="4" fontId="11" fillId="0" borderId="5">
      <alignment horizontal="right" vertical="top" shrinkToFit="1"/>
    </xf>
    <xf numFmtId="4" fontId="3" fillId="0" borderId="2">
      <alignment horizontal="right" vertical="top" shrinkToFit="1"/>
    </xf>
    <xf numFmtId="4" fontId="1" fillId="0" borderId="2">
      <alignment horizontal="right" vertical="top" shrinkToFit="1"/>
    </xf>
    <xf numFmtId="4" fontId="11" fillId="7" borderId="5">
      <alignment horizontal="right" vertical="top" shrinkToFit="1"/>
    </xf>
    <xf numFmtId="4" fontId="11" fillId="7" borderId="5">
      <alignment horizontal="right" vertical="top" shrinkToFit="1"/>
    </xf>
    <xf numFmtId="4" fontId="3" fillId="3" borderId="2">
      <alignment horizontal="right" vertical="top" shrinkToFit="1"/>
    </xf>
    <xf numFmtId="0" fontId="8" fillId="0" borderId="6">
      <alignment horizontal="center" vertical="center" wrapText="1"/>
    </xf>
    <xf numFmtId="0" fontId="8" fillId="0" borderId="12">
      <alignment horizontal="center" vertical="center" wrapText="1"/>
    </xf>
    <xf numFmtId="49" fontId="10" fillId="0" borderId="5">
      <alignment horizontal="left" vertical="top" wrapText="1"/>
    </xf>
    <xf numFmtId="49" fontId="10" fillId="0" borderId="10">
      <alignment horizontal="left" vertical="center" wrapText="1"/>
    </xf>
    <xf numFmtId="49" fontId="10" fillId="0" borderId="9">
      <alignment horizontal="left" vertical="center" wrapText="1"/>
    </xf>
    <xf numFmtId="49" fontId="10" fillId="0" borderId="5">
      <alignment horizontal="right" vertical="top" shrinkToFit="1"/>
    </xf>
    <xf numFmtId="49" fontId="10" fillId="0" borderId="6">
      <alignment horizontal="right" vertical="top" shrinkToFit="1"/>
    </xf>
    <xf numFmtId="49" fontId="10" fillId="0" borderId="5">
      <alignment horizontal="center" vertical="top" shrinkToFit="1"/>
    </xf>
    <xf numFmtId="49" fontId="10" fillId="0" borderId="6">
      <alignment horizontal="center" vertical="top" shrinkToFit="1"/>
    </xf>
    <xf numFmtId="0" fontId="4" fillId="0" borderId="1"/>
  </cellStyleXfs>
  <cellXfs count="127">
    <xf numFmtId="0" fontId="0" fillId="0" borderId="0" xfId="0"/>
    <xf numFmtId="0" fontId="9" fillId="0" borderId="4" xfId="26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25" applyFont="1" applyFill="1"/>
    <xf numFmtId="0" fontId="9" fillId="0" borderId="1" xfId="25" applyFont="1" applyFill="1" applyBorder="1" applyAlignment="1" applyProtection="1">
      <alignment horizontal="left" vertical="center" wrapText="1"/>
    </xf>
    <xf numFmtId="0" fontId="9" fillId="0" borderId="1" xfId="42" applyNumberFormat="1" applyFont="1" applyFill="1" applyAlignment="1" applyProtection="1">
      <alignment horizontal="center" vertical="center" wrapText="1"/>
      <protection locked="0"/>
    </xf>
    <xf numFmtId="0" fontId="9" fillId="0" borderId="1" xfId="41" applyNumberFormat="1" applyFont="1" applyFill="1" applyAlignment="1" applyProtection="1">
      <alignment horizontal="left" vertical="center" wrapText="1"/>
      <protection locked="0"/>
    </xf>
    <xf numFmtId="49" fontId="9" fillId="0" borderId="1" xfId="41" applyNumberFormat="1" applyFont="1" applyFill="1" applyAlignment="1" applyProtection="1">
      <alignment horizontal="center" vertical="center" wrapText="1"/>
      <protection locked="0"/>
    </xf>
    <xf numFmtId="0" fontId="9" fillId="0" borderId="1" xfId="41" applyNumberFormat="1" applyFont="1" applyFill="1" applyAlignment="1" applyProtection="1">
      <alignment horizontal="center" vertical="center" wrapText="1"/>
      <protection locked="0"/>
    </xf>
    <xf numFmtId="0" fontId="9" fillId="0" borderId="1" xfId="39" applyNumberFormat="1" applyFont="1" applyFill="1" applyAlignment="1" applyProtection="1">
      <alignment horizontal="center" vertical="center" wrapText="1" shrinkToFit="1"/>
      <protection locked="0"/>
    </xf>
    <xf numFmtId="0" fontId="9" fillId="0" borderId="1" xfId="38" applyNumberFormat="1" applyFont="1" applyFill="1" applyAlignment="1" applyProtection="1">
      <alignment horizontal="center" vertical="center" wrapText="1"/>
      <protection locked="0"/>
    </xf>
    <xf numFmtId="0" fontId="9" fillId="0" borderId="1" xfId="25" applyFont="1" applyFill="1" applyAlignment="1">
      <alignment horizontal="center" vertical="center" wrapText="1"/>
    </xf>
    <xf numFmtId="0" fontId="6" fillId="0" borderId="1" xfId="25" applyFont="1" applyFill="1"/>
    <xf numFmtId="14" fontId="9" fillId="0" borderId="1" xfId="25" applyNumberFormat="1" applyFont="1" applyFill="1" applyAlignment="1">
      <alignment horizontal="center" vertical="center" wrapText="1"/>
    </xf>
    <xf numFmtId="49" fontId="9" fillId="0" borderId="4" xfId="26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25" applyFont="1" applyFill="1" applyBorder="1"/>
    <xf numFmtId="164" fontId="12" fillId="0" borderId="4" xfId="36" applyNumberFormat="1" applyFont="1" applyFill="1" applyBorder="1" applyAlignment="1" applyProtection="1">
      <alignment horizontal="center" vertical="center" wrapText="1" shrinkToFit="1"/>
      <protection locked="0"/>
    </xf>
    <xf numFmtId="0" fontId="9" fillId="0" borderId="1" xfId="25" applyFont="1" applyFill="1" applyBorder="1" applyAlignment="1">
      <alignment vertical="center" wrapText="1"/>
    </xf>
    <xf numFmtId="0" fontId="9" fillId="0" borderId="1" xfId="25" applyFont="1" applyFill="1" applyBorder="1" applyAlignment="1">
      <alignment horizontal="center" vertical="center" wrapText="1"/>
    </xf>
    <xf numFmtId="164" fontId="12" fillId="0" borderId="1" xfId="25" applyNumberFormat="1" applyFont="1" applyFill="1"/>
    <xf numFmtId="0" fontId="12" fillId="0" borderId="1" xfId="25" applyFont="1" applyFill="1"/>
    <xf numFmtId="0" fontId="9" fillId="0" borderId="1" xfId="40" applyNumberFormat="1" applyFont="1" applyFill="1" applyAlignment="1" applyProtection="1">
      <alignment horizontal="center" vertical="center" wrapText="1"/>
      <protection locked="0"/>
    </xf>
    <xf numFmtId="49" fontId="9" fillId="0" borderId="1" xfId="25" applyNumberFormat="1" applyFont="1" applyFill="1" applyBorder="1" applyAlignment="1" applyProtection="1">
      <alignment horizontal="center" vertical="center" wrapText="1"/>
    </xf>
    <xf numFmtId="0" fontId="12" fillId="0" borderId="8" xfId="25" applyFont="1" applyFill="1" applyBorder="1" applyAlignment="1">
      <alignment horizontal="center"/>
    </xf>
    <xf numFmtId="0" fontId="9" fillId="8" borderId="4" xfId="0" applyFont="1" applyFill="1" applyBorder="1" applyAlignment="1">
      <alignment horizontal="left" vertical="center" wrapText="1"/>
    </xf>
    <xf numFmtId="1" fontId="9" fillId="8" borderId="4" xfId="26" applyNumberFormat="1" applyFont="1" applyFill="1" applyBorder="1" applyAlignment="1" applyProtection="1">
      <alignment horizontal="center" vertical="center" wrapText="1"/>
      <protection locked="0"/>
    </xf>
    <xf numFmtId="1" fontId="9" fillId="8" borderId="4" xfId="26" applyNumberFormat="1" applyFont="1" applyFill="1" applyBorder="1" applyAlignment="1" applyProtection="1">
      <alignment horizontal="left" vertical="center" wrapText="1"/>
      <protection locked="0"/>
    </xf>
    <xf numFmtId="49" fontId="7" fillId="8" borderId="4" xfId="33" applyNumberFormat="1" applyFont="1" applyFill="1" applyBorder="1" applyAlignment="1" applyProtection="1">
      <alignment vertical="center" wrapText="1"/>
      <protection locked="0"/>
    </xf>
    <xf numFmtId="0" fontId="9" fillId="8" borderId="4" xfId="0" applyFont="1" applyFill="1" applyBorder="1" applyAlignment="1">
      <alignment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9" fillId="8" borderId="4" xfId="33" applyNumberFormat="1" applyFont="1" applyFill="1" applyBorder="1" applyAlignment="1" applyProtection="1">
      <alignment horizontal="center" vertical="center" wrapText="1"/>
      <protection locked="0"/>
    </xf>
    <xf numFmtId="49" fontId="9" fillId="8" borderId="4" xfId="33" applyNumberFormat="1" applyFont="1" applyFill="1" applyBorder="1" applyAlignment="1" applyProtection="1">
      <alignment horizontal="center" vertical="center" wrapText="1"/>
      <protection locked="0"/>
    </xf>
    <xf numFmtId="164" fontId="9" fillId="8" borderId="4" xfId="36" applyNumberFormat="1" applyFont="1" applyFill="1" applyBorder="1" applyAlignment="1" applyProtection="1">
      <alignment horizontal="center" vertical="center" wrapText="1" shrinkToFit="1"/>
      <protection locked="0"/>
    </xf>
    <xf numFmtId="0" fontId="9" fillId="8" borderId="4" xfId="26" applyNumberFormat="1" applyFont="1" applyFill="1" applyBorder="1" applyAlignment="1" applyProtection="1">
      <alignment horizontal="center" vertical="center" wrapText="1"/>
      <protection locked="0"/>
    </xf>
    <xf numFmtId="49" fontId="9" fillId="8" borderId="4" xfId="28" applyNumberFormat="1" applyFont="1" applyFill="1" applyBorder="1" applyAlignment="1" applyProtection="1">
      <alignment horizontal="center" vertical="center" wrapText="1"/>
      <protection locked="0"/>
    </xf>
    <xf numFmtId="3" fontId="9" fillId="8" borderId="4" xfId="36" applyNumberFormat="1" applyFont="1" applyFill="1" applyBorder="1" applyAlignment="1" applyProtection="1">
      <alignment horizontal="center" vertical="center" wrapText="1" shrinkToFit="1"/>
      <protection locked="0"/>
    </xf>
    <xf numFmtId="1" fontId="9" fillId="8" borderId="4" xfId="28" applyNumberFormat="1" applyFont="1" applyFill="1" applyBorder="1" applyAlignment="1" applyProtection="1">
      <alignment horizontal="center" vertical="center" wrapText="1"/>
      <protection locked="0"/>
    </xf>
    <xf numFmtId="164" fontId="9" fillId="8" borderId="4" xfId="27" applyNumberFormat="1" applyFont="1" applyFill="1" applyBorder="1" applyAlignment="1" applyProtection="1">
      <alignment horizontal="center" vertical="center" wrapText="1" shrinkToFit="1"/>
      <protection locked="0"/>
    </xf>
    <xf numFmtId="49" fontId="9" fillId="8" borderId="4" xfId="30" applyNumberFormat="1" applyFont="1" applyFill="1" applyBorder="1" applyAlignment="1" applyProtection="1">
      <alignment horizontal="center" vertical="center" wrapText="1"/>
      <protection locked="0"/>
    </xf>
    <xf numFmtId="49" fontId="9" fillId="8" borderId="4" xfId="25" applyNumberFormat="1" applyFont="1" applyFill="1" applyBorder="1" applyAlignment="1">
      <alignment horizontal="center" vertical="center" wrapText="1"/>
    </xf>
    <xf numFmtId="1" fontId="7" fillId="8" borderId="4" xfId="26" applyNumberFormat="1" applyFont="1" applyFill="1" applyBorder="1" applyAlignment="1" applyProtection="1">
      <alignment horizontal="center" vertical="center" wrapText="1"/>
      <protection locked="0"/>
    </xf>
    <xf numFmtId="1" fontId="7" fillId="8" borderId="4" xfId="26" applyNumberFormat="1" applyFont="1" applyFill="1" applyBorder="1" applyAlignment="1" applyProtection="1">
      <alignment horizontal="left" vertical="center" wrapText="1"/>
      <protection locked="0"/>
    </xf>
    <xf numFmtId="1" fontId="7" fillId="8" borderId="4" xfId="28" applyNumberFormat="1" applyFont="1" applyFill="1" applyBorder="1" applyAlignment="1" applyProtection="1">
      <alignment horizontal="center" vertical="center" wrapText="1"/>
      <protection locked="0"/>
    </xf>
    <xf numFmtId="49" fontId="9" fillId="8" borderId="4" xfId="0" applyNumberFormat="1" applyFont="1" applyFill="1" applyBorder="1" applyAlignment="1">
      <alignment horizontal="center" vertical="center" wrapText="1"/>
    </xf>
    <xf numFmtId="0" fontId="9" fillId="8" borderId="4" xfId="25" applyFont="1" applyFill="1" applyBorder="1" applyAlignment="1">
      <alignment horizontal="center" vertical="center" wrapText="1"/>
    </xf>
    <xf numFmtId="0" fontId="9" fillId="8" borderId="4" xfId="25" applyFont="1" applyFill="1" applyBorder="1" applyAlignment="1">
      <alignment horizontal="center" vertical="center"/>
    </xf>
    <xf numFmtId="164" fontId="9" fillId="8" borderId="4" xfId="25" applyNumberFormat="1" applyFont="1" applyFill="1" applyBorder="1" applyAlignment="1">
      <alignment horizontal="center" vertical="center" wrapText="1"/>
    </xf>
    <xf numFmtId="1" fontId="9" fillId="8" borderId="8" xfId="28" applyNumberFormat="1" applyFont="1" applyFill="1" applyBorder="1" applyAlignment="1" applyProtection="1">
      <alignment horizontal="center" vertical="center" wrapText="1"/>
      <protection locked="0"/>
    </xf>
    <xf numFmtId="14" fontId="9" fillId="8" borderId="4" xfId="0" applyNumberFormat="1" applyFont="1" applyFill="1" applyBorder="1" applyAlignment="1">
      <alignment horizontal="center" vertical="center" wrapText="1"/>
    </xf>
    <xf numFmtId="49" fontId="9" fillId="8" borderId="8" xfId="28" applyNumberFormat="1" applyFont="1" applyFill="1" applyBorder="1" applyAlignment="1" applyProtection="1">
      <alignment horizontal="center" vertical="center" wrapText="1"/>
      <protection locked="0"/>
    </xf>
    <xf numFmtId="49" fontId="9" fillId="8" borderId="4" xfId="0" applyNumberFormat="1" applyFont="1" applyFill="1" applyBorder="1" applyAlignment="1">
      <alignment horizontal="center" vertical="center" wrapText="1" shrinkToFit="1"/>
    </xf>
    <xf numFmtId="0" fontId="9" fillId="8" borderId="4" xfId="26" applyNumberFormat="1" applyFont="1" applyFill="1" applyBorder="1" applyAlignment="1" applyProtection="1">
      <alignment vertical="center" wrapText="1"/>
      <protection locked="0"/>
    </xf>
    <xf numFmtId="49" fontId="9" fillId="8" borderId="4" xfId="26" applyNumberFormat="1" applyFont="1" applyFill="1" applyBorder="1" applyAlignment="1" applyProtection="1">
      <alignment horizontal="center" vertical="center" wrapText="1"/>
      <protection locked="0"/>
    </xf>
    <xf numFmtId="14" fontId="9" fillId="8" borderId="4" xfId="26" applyNumberFormat="1" applyFont="1" applyFill="1" applyBorder="1" applyAlignment="1" applyProtection="1">
      <alignment horizontal="center" vertical="center" wrapText="1"/>
      <protection locked="0"/>
    </xf>
    <xf numFmtId="164" fontId="9" fillId="8" borderId="4" xfId="25" applyNumberFormat="1" applyFont="1" applyFill="1" applyBorder="1" applyAlignment="1">
      <alignment horizontal="center" vertical="center"/>
    </xf>
    <xf numFmtId="164" fontId="7" fillId="8" borderId="4" xfId="25" applyNumberFormat="1" applyFont="1" applyFill="1" applyBorder="1" applyAlignment="1">
      <alignment horizontal="center" vertical="center"/>
    </xf>
    <xf numFmtId="0" fontId="9" fillId="8" borderId="4" xfId="26" applyNumberFormat="1" applyFont="1" applyFill="1" applyBorder="1" applyAlignment="1" applyProtection="1">
      <alignment horizontal="left" vertical="center" wrapText="1"/>
      <protection locked="0"/>
    </xf>
    <xf numFmtId="49" fontId="7" fillId="8" borderId="4" xfId="28" applyNumberFormat="1" applyFont="1" applyFill="1" applyBorder="1" applyAlignment="1" applyProtection="1">
      <alignment horizontal="center" vertical="center" wrapText="1"/>
      <protection locked="0"/>
    </xf>
    <xf numFmtId="0" fontId="9" fillId="8" borderId="4" xfId="6" applyNumberFormat="1" applyFont="1" applyFill="1" applyBorder="1" applyAlignment="1" applyProtection="1">
      <alignment vertical="center" wrapText="1"/>
    </xf>
    <xf numFmtId="0" fontId="4" fillId="8" borderId="4" xfId="0" applyFont="1" applyFill="1" applyBorder="1"/>
    <xf numFmtId="1" fontId="9" fillId="8" borderId="4" xfId="7" applyNumberFormat="1" applyFont="1" applyFill="1" applyBorder="1" applyAlignment="1" applyProtection="1">
      <alignment horizontal="center" vertical="center" shrinkToFit="1"/>
    </xf>
    <xf numFmtId="0" fontId="9" fillId="8" borderId="4" xfId="7" applyNumberFormat="1" applyFont="1" applyFill="1" applyBorder="1" applyAlignment="1" applyProtection="1">
      <alignment horizontal="center" vertical="center" shrinkToFit="1"/>
    </xf>
    <xf numFmtId="164" fontId="9" fillId="8" borderId="4" xfId="8" applyNumberFormat="1" applyFont="1" applyFill="1" applyBorder="1" applyAlignment="1" applyProtection="1">
      <alignment horizontal="center" vertical="center" shrinkToFit="1"/>
    </xf>
    <xf numFmtId="166" fontId="12" fillId="0" borderId="1" xfId="25" applyNumberFormat="1" applyFont="1" applyFill="1"/>
    <xf numFmtId="167" fontId="12" fillId="0" borderId="1" xfId="25" applyNumberFormat="1" applyFont="1" applyFill="1"/>
    <xf numFmtId="0" fontId="5" fillId="8" borderId="1" xfId="25" applyFont="1" applyFill="1"/>
    <xf numFmtId="164" fontId="5" fillId="8" borderId="1" xfId="25" applyNumberFormat="1" applyFont="1" applyFill="1"/>
    <xf numFmtId="0" fontId="4" fillId="0" borderId="1" xfId="0" applyFont="1" applyBorder="1"/>
    <xf numFmtId="0" fontId="4" fillId="0" borderId="1" xfId="0" applyFont="1" applyFill="1" applyBorder="1"/>
    <xf numFmtId="0" fontId="7" fillId="8" borderId="4" xfId="0" applyFont="1" applyFill="1" applyBorder="1" applyAlignment="1">
      <alignment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left" vertical="center" wrapText="1"/>
    </xf>
    <xf numFmtId="164" fontId="12" fillId="8" borderId="1" xfId="25" applyNumberFormat="1" applyFont="1" applyFill="1"/>
    <xf numFmtId="0" fontId="12" fillId="8" borderId="1" xfId="25" applyFont="1" applyFill="1"/>
    <xf numFmtId="164" fontId="5" fillId="0" borderId="1" xfId="25" applyNumberFormat="1" applyFont="1" applyFill="1"/>
    <xf numFmtId="164" fontId="6" fillId="0" borderId="1" xfId="25" applyNumberFormat="1" applyFont="1" applyFill="1"/>
    <xf numFmtId="0" fontId="19" fillId="0" borderId="1" xfId="25" applyFont="1" applyFill="1"/>
    <xf numFmtId="0" fontId="18" fillId="0" borderId="1" xfId="25" applyFont="1" applyFill="1"/>
    <xf numFmtId="164" fontId="19" fillId="8" borderId="1" xfId="25" applyNumberFormat="1" applyFont="1" applyFill="1"/>
    <xf numFmtId="0" fontId="9" fillId="0" borderId="1" xfId="25" applyFont="1" applyFill="1" applyBorder="1" applyAlignment="1" applyProtection="1">
      <alignment horizontal="center" vertical="center" wrapText="1"/>
    </xf>
    <xf numFmtId="0" fontId="9" fillId="0" borderId="4" xfId="25" applyFont="1" applyFill="1" applyBorder="1" applyAlignment="1" applyProtection="1">
      <alignment horizontal="center" vertical="center" wrapText="1"/>
    </xf>
    <xf numFmtId="0" fontId="7" fillId="8" borderId="4" xfId="33" applyNumberFormat="1" applyFont="1" applyFill="1" applyBorder="1" applyAlignment="1" applyProtection="1">
      <alignment horizontal="center" vertical="center" wrapText="1"/>
      <protection locked="0"/>
    </xf>
    <xf numFmtId="0" fontId="7" fillId="8" borderId="4" xfId="33" applyNumberFormat="1" applyFont="1" applyFill="1" applyBorder="1" applyAlignment="1" applyProtection="1">
      <alignment vertical="center" wrapText="1"/>
      <protection locked="0"/>
    </xf>
    <xf numFmtId="0" fontId="7" fillId="8" borderId="4" xfId="26" applyNumberFormat="1" applyFont="1" applyFill="1" applyBorder="1" applyAlignment="1" applyProtection="1">
      <alignment horizontal="center" vertical="center" wrapText="1"/>
      <protection locked="0"/>
    </xf>
    <xf numFmtId="0" fontId="9" fillId="8" borderId="4" xfId="33" applyNumberFormat="1" applyFont="1" applyFill="1" applyBorder="1" applyAlignment="1" applyProtection="1">
      <alignment vertical="center" wrapText="1"/>
      <protection locked="0"/>
    </xf>
    <xf numFmtId="49" fontId="9" fillId="8" borderId="4" xfId="31" applyNumberFormat="1" applyFont="1" applyFill="1" applyBorder="1" applyAlignment="1" applyProtection="1">
      <alignment horizontal="center" vertical="center" wrapText="1"/>
      <protection locked="0"/>
    </xf>
    <xf numFmtId="0" fontId="9" fillId="8" borderId="4" xfId="28" applyNumberFormat="1" applyFont="1" applyFill="1" applyBorder="1" applyAlignment="1" applyProtection="1">
      <alignment horizontal="center" vertical="center" wrapText="1"/>
      <protection locked="0"/>
    </xf>
    <xf numFmtId="165" fontId="9" fillId="8" borderId="4" xfId="25" applyNumberFormat="1" applyFont="1" applyFill="1" applyBorder="1" applyAlignment="1">
      <alignment horizontal="center" vertical="center" wrapText="1"/>
    </xf>
    <xf numFmtId="49" fontId="7" fillId="8" borderId="4" xfId="25" applyNumberFormat="1" applyFont="1" applyFill="1" applyBorder="1" applyAlignment="1">
      <alignment horizontal="center" vertical="center" wrapText="1"/>
    </xf>
    <xf numFmtId="0" fontId="7" fillId="8" borderId="4" xfId="25" applyFont="1" applyFill="1" applyBorder="1" applyAlignment="1">
      <alignment horizontal="left" vertical="center" wrapText="1"/>
    </xf>
    <xf numFmtId="0" fontId="7" fillId="8" borderId="4" xfId="25" applyFont="1" applyFill="1" applyBorder="1" applyAlignment="1">
      <alignment horizontal="center" vertical="center" wrapText="1"/>
    </xf>
    <xf numFmtId="0" fontId="17" fillId="8" borderId="4" xfId="0" applyFont="1" applyFill="1" applyBorder="1" applyAlignment="1">
      <alignment horizontal="center" vertical="center" wrapText="1"/>
    </xf>
    <xf numFmtId="0" fontId="17" fillId="8" borderId="4" xfId="0" applyFont="1" applyFill="1" applyBorder="1" applyAlignment="1">
      <alignment vertical="center" wrapText="1"/>
    </xf>
    <xf numFmtId="14" fontId="7" fillId="8" borderId="4" xfId="25" applyNumberFormat="1" applyFont="1" applyFill="1" applyBorder="1" applyAlignment="1">
      <alignment horizontal="center" vertical="center" wrapText="1"/>
    </xf>
    <xf numFmtId="49" fontId="9" fillId="8" borderId="4" xfId="33" applyNumberFormat="1" applyFont="1" applyFill="1" applyBorder="1" applyAlignment="1" applyProtection="1">
      <alignment vertical="center" wrapText="1"/>
      <protection locked="0"/>
    </xf>
    <xf numFmtId="0" fontId="9" fillId="8" borderId="4" xfId="25" applyFont="1" applyFill="1" applyBorder="1" applyAlignment="1">
      <alignment vertical="center" wrapText="1"/>
    </xf>
    <xf numFmtId="0" fontId="9" fillId="8" borderId="4" xfId="30" applyNumberFormat="1" applyFont="1" applyFill="1" applyBorder="1" applyAlignment="1" applyProtection="1">
      <alignment horizontal="center" vertical="center" wrapText="1"/>
      <protection locked="0"/>
    </xf>
    <xf numFmtId="1" fontId="9" fillId="8" borderId="8" xfId="7" applyNumberFormat="1" applyFont="1" applyFill="1" applyBorder="1" applyAlignment="1" applyProtection="1">
      <alignment horizontal="center" vertical="center" shrinkToFit="1"/>
    </xf>
    <xf numFmtId="49" fontId="9" fillId="8" borderId="4" xfId="7" applyNumberFormat="1" applyFont="1" applyFill="1" applyBorder="1" applyAlignment="1" applyProtection="1">
      <alignment horizontal="center" vertical="center" shrinkToFit="1"/>
    </xf>
    <xf numFmtId="49" fontId="9" fillId="8" borderId="8" xfId="7" applyNumberFormat="1" applyFont="1" applyFill="1" applyBorder="1" applyAlignment="1" applyProtection="1">
      <alignment horizontal="center" vertical="center" shrinkToFit="1"/>
    </xf>
    <xf numFmtId="49" fontId="7" fillId="8" borderId="4" xfId="25" applyNumberFormat="1" applyFont="1" applyFill="1" applyBorder="1" applyAlignment="1">
      <alignment horizontal="center" vertical="center" wrapText="1" shrinkToFit="1"/>
    </xf>
    <xf numFmtId="0" fontId="7" fillId="8" borderId="4" xfId="25" applyFont="1" applyFill="1" applyBorder="1" applyAlignment="1">
      <alignment vertical="center" wrapText="1"/>
    </xf>
    <xf numFmtId="1" fontId="7" fillId="8" borderId="8" xfId="28" applyNumberFormat="1" applyFont="1" applyFill="1" applyBorder="1" applyAlignment="1" applyProtection="1">
      <alignment horizontal="center" vertical="center" wrapText="1"/>
      <protection locked="0"/>
    </xf>
    <xf numFmtId="49" fontId="9" fillId="8" borderId="4" xfId="25" applyNumberFormat="1" applyFont="1" applyFill="1" applyBorder="1" applyAlignment="1">
      <alignment horizontal="center" vertical="center" wrapText="1" shrinkToFit="1"/>
    </xf>
    <xf numFmtId="0" fontId="9" fillId="8" borderId="4" xfId="25" applyFont="1" applyFill="1" applyBorder="1" applyAlignment="1">
      <alignment horizontal="left" vertical="center" wrapText="1"/>
    </xf>
    <xf numFmtId="0" fontId="9" fillId="8" borderId="8" xfId="25" applyFont="1" applyFill="1" applyBorder="1" applyAlignment="1">
      <alignment horizontal="center" vertical="center" wrapText="1"/>
    </xf>
    <xf numFmtId="0" fontId="7" fillId="8" borderId="4" xfId="26" applyNumberFormat="1" applyFont="1" applyFill="1" applyBorder="1" applyAlignment="1" applyProtection="1">
      <alignment vertical="center" wrapText="1"/>
      <protection locked="0"/>
    </xf>
    <xf numFmtId="0" fontId="7" fillId="8" borderId="4" xfId="30" applyNumberFormat="1" applyFont="1" applyFill="1" applyBorder="1" applyAlignment="1" applyProtection="1">
      <alignment horizontal="center" vertical="center" wrapText="1"/>
      <protection locked="0"/>
    </xf>
    <xf numFmtId="0" fontId="7" fillId="8" borderId="4" xfId="25" applyFont="1" applyFill="1" applyBorder="1" applyAlignment="1">
      <alignment horizontal="center" vertical="center"/>
    </xf>
    <xf numFmtId="0" fontId="7" fillId="8" borderId="4" xfId="26" applyNumberFormat="1" applyFont="1" applyFill="1" applyBorder="1" applyAlignment="1" applyProtection="1">
      <alignment horizontal="left" vertical="center" wrapText="1"/>
      <protection locked="0"/>
    </xf>
    <xf numFmtId="49" fontId="9" fillId="8" borderId="4" xfId="28" applyNumberFormat="1" applyFont="1" applyFill="1" applyBorder="1" applyAlignment="1" applyProtection="1">
      <alignment horizontal="left" vertical="center" wrapText="1"/>
      <protection locked="0"/>
    </xf>
    <xf numFmtId="0" fontId="9" fillId="8" borderId="4" xfId="37" applyNumberFormat="1" applyFont="1" applyFill="1" applyBorder="1" applyAlignment="1" applyProtection="1">
      <alignment horizontal="left" vertical="center" wrapText="1"/>
      <protection locked="0"/>
    </xf>
    <xf numFmtId="49" fontId="9" fillId="8" borderId="4" xfId="37" applyNumberFormat="1" applyFont="1" applyFill="1" applyBorder="1" applyAlignment="1" applyProtection="1">
      <alignment horizontal="center" vertical="center" wrapText="1"/>
      <protection locked="0"/>
    </xf>
    <xf numFmtId="49" fontId="9" fillId="8" borderId="4" xfId="37" applyNumberFormat="1" applyFont="1" applyFill="1" applyBorder="1" applyAlignment="1" applyProtection="1">
      <alignment horizontal="left" vertical="center" wrapText="1"/>
      <protection locked="0"/>
    </xf>
    <xf numFmtId="0" fontId="9" fillId="8" borderId="4" xfId="37" applyNumberFormat="1" applyFont="1" applyFill="1" applyBorder="1" applyAlignment="1" applyProtection="1">
      <alignment horizontal="center" vertical="center" wrapText="1"/>
      <protection locked="0"/>
    </xf>
    <xf numFmtId="164" fontId="7" fillId="8" borderId="4" xfId="36" applyNumberFormat="1" applyFont="1" applyFill="1" applyBorder="1" applyAlignment="1" applyProtection="1">
      <alignment horizontal="center" vertical="center" wrapText="1" shrinkToFit="1"/>
      <protection locked="0"/>
    </xf>
    <xf numFmtId="164" fontId="7" fillId="8" borderId="4" xfId="25" applyNumberFormat="1" applyFont="1" applyFill="1" applyBorder="1" applyAlignment="1">
      <alignment horizontal="center" vertical="center" wrapText="1"/>
    </xf>
    <xf numFmtId="164" fontId="7" fillId="8" borderId="4" xfId="27" applyNumberFormat="1" applyFont="1" applyFill="1" applyBorder="1" applyAlignment="1" applyProtection="1">
      <alignment horizontal="center" vertical="center" wrapText="1" shrinkToFit="1"/>
      <protection locked="0"/>
    </xf>
    <xf numFmtId="0" fontId="9" fillId="0" borderId="4" xfId="29" applyNumberFormat="1" applyFont="1" applyFill="1" applyBorder="1" applyAlignment="1" applyProtection="1">
      <alignment vertical="center" wrapText="1"/>
      <protection locked="0"/>
    </xf>
    <xf numFmtId="49" fontId="9" fillId="0" borderId="4" xfId="28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1" fontId="9" fillId="0" borderId="4" xfId="7" applyNumberFormat="1" applyFont="1" applyFill="1" applyBorder="1" applyAlignment="1" applyProtection="1">
      <alignment horizontal="center" vertical="center" shrinkToFit="1"/>
    </xf>
    <xf numFmtId="49" fontId="9" fillId="0" borderId="4" xfId="7" applyNumberFormat="1" applyFont="1" applyFill="1" applyBorder="1" applyAlignment="1" applyProtection="1">
      <alignment horizontal="center" vertical="center" shrinkToFit="1"/>
    </xf>
    <xf numFmtId="0" fontId="9" fillId="0" borderId="1" xfId="25" applyFont="1" applyFill="1" applyBorder="1" applyAlignment="1" applyProtection="1">
      <alignment horizontal="center" vertical="center" wrapText="1"/>
    </xf>
    <xf numFmtId="0" fontId="9" fillId="0" borderId="4" xfId="25" applyFont="1" applyFill="1" applyBorder="1" applyAlignment="1" applyProtection="1">
      <alignment horizontal="center" vertical="center" wrapText="1"/>
    </xf>
    <xf numFmtId="49" fontId="9" fillId="0" borderId="4" xfId="25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</cellXfs>
  <cellStyles count="91">
    <cellStyle name="br" xfId="17"/>
    <cellStyle name="br 2" xfId="43"/>
    <cellStyle name="col" xfId="16"/>
    <cellStyle name="col 2" xfId="44"/>
    <cellStyle name="st74" xfId="36"/>
    <cellStyle name="st75" xfId="27"/>
    <cellStyle name="style0" xfId="18"/>
    <cellStyle name="style0 2" xfId="45"/>
    <cellStyle name="td" xfId="19"/>
    <cellStyle name="td 2" xfId="46"/>
    <cellStyle name="tr" xfId="15"/>
    <cellStyle name="tr 2" xfId="47"/>
    <cellStyle name="xl21" xfId="20"/>
    <cellStyle name="xl21 2" xfId="48"/>
    <cellStyle name="xl22" xfId="5"/>
    <cellStyle name="xl22 2" xfId="49"/>
    <cellStyle name="xl22 3" xfId="50"/>
    <cellStyle name="xl23" xfId="2"/>
    <cellStyle name="xl23 2" xfId="51"/>
    <cellStyle name="xl23 3" xfId="52"/>
    <cellStyle name="xl24" xfId="1"/>
    <cellStyle name="xl24 2" xfId="41"/>
    <cellStyle name="xl24 3" xfId="53"/>
    <cellStyle name="xl25" xfId="11"/>
    <cellStyle name="xl25 2" xfId="54"/>
    <cellStyle name="xl25 3" xfId="55"/>
    <cellStyle name="xl26" xfId="21"/>
    <cellStyle name="xl26 2" xfId="42"/>
    <cellStyle name="xl26 3" xfId="56"/>
    <cellStyle name="xl27" xfId="12"/>
    <cellStyle name="xl27 2" xfId="57"/>
    <cellStyle name="xl27 3" xfId="58"/>
    <cellStyle name="xl28" xfId="13"/>
    <cellStyle name="xl28 2" xfId="59"/>
    <cellStyle name="xl28 3" xfId="60"/>
    <cellStyle name="xl29" xfId="3"/>
    <cellStyle name="xl29 2" xfId="26"/>
    <cellStyle name="xl29 3" xfId="61"/>
    <cellStyle name="xl29 4" xfId="62"/>
    <cellStyle name="xl30" xfId="4"/>
    <cellStyle name="xl30 2" xfId="63"/>
    <cellStyle name="xl30 3" xfId="64"/>
    <cellStyle name="xl31" xfId="14"/>
    <cellStyle name="xl31 2" xfId="65"/>
    <cellStyle name="xl32" xfId="6"/>
    <cellStyle name="xl32 2" xfId="66"/>
    <cellStyle name="xl32 3" xfId="67"/>
    <cellStyle name="xl33" xfId="22"/>
    <cellStyle name="xl33 2" xfId="32"/>
    <cellStyle name="xl34" xfId="7"/>
    <cellStyle name="xl34 2" xfId="68"/>
    <cellStyle name="xl34 3" xfId="69"/>
    <cellStyle name="xl34 4" xfId="70"/>
    <cellStyle name="xl35" xfId="23"/>
    <cellStyle name="xl35 2" xfId="71"/>
    <cellStyle name="xl35 3" xfId="72"/>
    <cellStyle name="xl36" xfId="8"/>
    <cellStyle name="xl36 2" xfId="73"/>
    <cellStyle name="xl36 3" xfId="74"/>
    <cellStyle name="xl37" xfId="10"/>
    <cellStyle name="xl37 2" xfId="75"/>
    <cellStyle name="xl37 3" xfId="76"/>
    <cellStyle name="xl38" xfId="24"/>
    <cellStyle name="xl38 2" xfId="77"/>
    <cellStyle name="xl39" xfId="9"/>
    <cellStyle name="xl39 2" xfId="78"/>
    <cellStyle name="xl39 3" xfId="79"/>
    <cellStyle name="xl39 4" xfId="80"/>
    <cellStyle name="xl41" xfId="40"/>
    <cellStyle name="xl43" xfId="39"/>
    <cellStyle name="xl44" xfId="38"/>
    <cellStyle name="xl47" xfId="81"/>
    <cellStyle name="xl48" xfId="82"/>
    <cellStyle name="xl60" xfId="30"/>
    <cellStyle name="xl62" xfId="28"/>
    <cellStyle name="xl64" xfId="33"/>
    <cellStyle name="xl65" xfId="83"/>
    <cellStyle name="xl67" xfId="29"/>
    <cellStyle name="xl68" xfId="31"/>
    <cellStyle name="xl69" xfId="37"/>
    <cellStyle name="xl71" xfId="35"/>
    <cellStyle name="xl72" xfId="84"/>
    <cellStyle name="xl74" xfId="34"/>
    <cellStyle name="xl75" xfId="85"/>
    <cellStyle name="xl84" xfId="86"/>
    <cellStyle name="xl86" xfId="87"/>
    <cellStyle name="xl87" xfId="88"/>
    <cellStyle name="xl88" xfId="89"/>
    <cellStyle name="Обычный" xfId="0" builtinId="0"/>
    <cellStyle name="Обычный 2" xfId="25"/>
    <cellStyle name="Обычный 3" xfId="9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045"/>
  <sheetViews>
    <sheetView tabSelected="1" zoomScale="90" zoomScaleNormal="90" workbookViewId="0">
      <selection activeCell="G11" sqref="G11"/>
    </sheetView>
  </sheetViews>
  <sheetFormatPr defaultColWidth="9.140625" defaultRowHeight="12.75"/>
  <cols>
    <col min="1" max="1" width="7" style="11" customWidth="1"/>
    <col min="2" max="2" width="28" style="11" customWidth="1"/>
    <col min="3" max="3" width="12.140625" style="11" customWidth="1"/>
    <col min="4" max="4" width="33.5703125" style="11" customWidth="1"/>
    <col min="5" max="5" width="13.85546875" style="11" customWidth="1"/>
    <col min="6" max="6" width="12.7109375" style="11" customWidth="1"/>
    <col min="7" max="7" width="10" style="11" customWidth="1"/>
    <col min="8" max="8" width="15" style="11" customWidth="1"/>
    <col min="9" max="9" width="7.28515625" style="11" customWidth="1"/>
    <col min="10" max="12" width="16.28515625" style="11" customWidth="1"/>
    <col min="13" max="13" width="14.42578125" style="11" customWidth="1"/>
    <col min="14" max="14" width="20.140625" style="11" customWidth="1"/>
    <col min="15" max="15" width="14.85546875" style="11" customWidth="1"/>
    <col min="16" max="16" width="18.28515625" style="11" customWidth="1"/>
    <col min="17" max="17" width="13.28515625" style="11" customWidth="1"/>
    <col min="18" max="16384" width="9.140625" style="11"/>
  </cols>
  <sheetData>
    <row r="1" spans="1:17">
      <c r="A1" s="4"/>
      <c r="B1" s="5"/>
      <c r="C1" s="6"/>
      <c r="D1" s="3"/>
      <c r="E1" s="7"/>
      <c r="F1" s="7"/>
      <c r="G1" s="20"/>
      <c r="H1" s="8"/>
      <c r="I1" s="9"/>
      <c r="J1" s="9"/>
      <c r="K1" s="9"/>
      <c r="L1" s="9"/>
      <c r="M1" s="10"/>
    </row>
    <row r="2" spans="1:17">
      <c r="A2" s="123" t="s">
        <v>1206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</row>
    <row r="3" spans="1:17" ht="33.75" customHeight="1">
      <c r="A3" s="126" t="s">
        <v>1300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</row>
    <row r="4" spans="1:17">
      <c r="A4" s="78"/>
      <c r="B4" s="3"/>
      <c r="C4" s="21"/>
      <c r="D4" s="3"/>
      <c r="E4" s="78"/>
      <c r="F4" s="78"/>
      <c r="G4" s="78"/>
      <c r="H4" s="78"/>
      <c r="I4" s="78"/>
      <c r="J4" s="78"/>
      <c r="K4" s="78"/>
      <c r="L4" s="78"/>
      <c r="M4" s="12">
        <v>46132</v>
      </c>
    </row>
    <row r="5" spans="1:17">
      <c r="A5" s="124" t="s">
        <v>595</v>
      </c>
      <c r="B5" s="124" t="s">
        <v>594</v>
      </c>
      <c r="C5" s="125" t="s">
        <v>593</v>
      </c>
      <c r="D5" s="124" t="s">
        <v>592</v>
      </c>
      <c r="E5" s="124"/>
      <c r="F5" s="124"/>
      <c r="G5" s="124" t="s">
        <v>591</v>
      </c>
      <c r="H5" s="124"/>
      <c r="I5" s="124"/>
      <c r="J5" s="124" t="s">
        <v>590</v>
      </c>
      <c r="K5" s="124"/>
      <c r="L5" s="124"/>
      <c r="M5" s="124" t="s">
        <v>589</v>
      </c>
    </row>
    <row r="6" spans="1:17" ht="45">
      <c r="A6" s="124"/>
      <c r="B6" s="124"/>
      <c r="C6" s="125"/>
      <c r="D6" s="1" t="s">
        <v>588</v>
      </c>
      <c r="E6" s="1" t="s">
        <v>587</v>
      </c>
      <c r="F6" s="1" t="s">
        <v>586</v>
      </c>
      <c r="G6" s="1" t="s">
        <v>814</v>
      </c>
      <c r="H6" s="1" t="s">
        <v>585</v>
      </c>
      <c r="I6" s="1" t="s">
        <v>584</v>
      </c>
      <c r="J6" s="79" t="s">
        <v>596</v>
      </c>
      <c r="K6" s="79" t="s">
        <v>886</v>
      </c>
      <c r="L6" s="79" t="s">
        <v>1286</v>
      </c>
      <c r="M6" s="124"/>
    </row>
    <row r="7" spans="1:17">
      <c r="A7" s="1">
        <v>1</v>
      </c>
      <c r="B7" s="1">
        <v>2</v>
      </c>
      <c r="C7" s="13">
        <v>3</v>
      </c>
      <c r="D7" s="1">
        <v>4</v>
      </c>
      <c r="E7" s="1">
        <v>5</v>
      </c>
      <c r="F7" s="1">
        <v>6</v>
      </c>
      <c r="G7" s="13" t="s">
        <v>815</v>
      </c>
      <c r="H7" s="1">
        <v>9</v>
      </c>
      <c r="I7" s="1">
        <v>10</v>
      </c>
      <c r="J7" s="1">
        <v>11</v>
      </c>
      <c r="K7" s="1">
        <v>12</v>
      </c>
      <c r="L7" s="1">
        <v>13</v>
      </c>
      <c r="M7" s="1">
        <v>14</v>
      </c>
    </row>
    <row r="8" spans="1:17" s="19" customFormat="1" ht="12.75" customHeight="1">
      <c r="A8" s="14"/>
      <c r="B8" s="14" t="s">
        <v>583</v>
      </c>
      <c r="C8" s="14"/>
      <c r="D8" s="14"/>
      <c r="E8" s="14"/>
      <c r="F8" s="14"/>
      <c r="G8" s="22"/>
      <c r="H8" s="14"/>
      <c r="I8" s="14"/>
      <c r="J8" s="15">
        <f>J9+J35+J124+J158+J340+J367+J474+J642+J697+J1006+J1043</f>
        <v>1108818.9943000001</v>
      </c>
      <c r="K8" s="15">
        <f>K9+K35+K124+K158+K340+K367+K474+K642+K697+K1006+K1043-0.001</f>
        <v>993343.80582000001</v>
      </c>
      <c r="L8" s="15">
        <f>L9+L35+L124+L158+L340+L367+L474+L642+L697+L1006+L1043-0.002</f>
        <v>1035337.6170000002</v>
      </c>
      <c r="M8" s="14"/>
      <c r="N8" s="18"/>
      <c r="O8" s="18"/>
      <c r="P8" s="18"/>
    </row>
    <row r="9" spans="1:17" s="19" customFormat="1" ht="56.25" customHeight="1">
      <c r="A9" s="39" t="s">
        <v>0</v>
      </c>
      <c r="B9" s="40" t="s">
        <v>597</v>
      </c>
      <c r="C9" s="26"/>
      <c r="D9" s="26"/>
      <c r="E9" s="26"/>
      <c r="F9" s="26"/>
      <c r="G9" s="80"/>
      <c r="H9" s="81"/>
      <c r="I9" s="81"/>
      <c r="J9" s="114">
        <f>J15+J17+J19+J21+J25+J28+J31+J23+J11</f>
        <v>3848.0129999999999</v>
      </c>
      <c r="K9" s="114">
        <f t="shared" ref="K9:L9" si="0">K15+K17+K19+K21+K25+K28+K31+K23+K11</f>
        <v>3696.4310000000005</v>
      </c>
      <c r="L9" s="114">
        <f t="shared" si="0"/>
        <v>3696.4310000000005</v>
      </c>
      <c r="M9" s="82"/>
      <c r="O9" s="18"/>
      <c r="P9" s="18"/>
      <c r="Q9" s="18"/>
    </row>
    <row r="10" spans="1:17" s="19" customFormat="1" ht="67.5" customHeight="1">
      <c r="A10" s="24">
        <v>701</v>
      </c>
      <c r="B10" s="57" t="s">
        <v>1087</v>
      </c>
      <c r="C10" s="37"/>
      <c r="D10" s="23"/>
      <c r="E10" s="28"/>
      <c r="F10" s="28"/>
      <c r="G10" s="59"/>
      <c r="H10" s="60" t="s">
        <v>1088</v>
      </c>
      <c r="I10" s="81"/>
      <c r="J10" s="31">
        <f>J11</f>
        <v>959.67800000000011</v>
      </c>
      <c r="K10" s="31">
        <f t="shared" ref="K10:L10" si="1">K11</f>
        <v>959.67800000000011</v>
      </c>
      <c r="L10" s="31">
        <f t="shared" si="1"/>
        <v>959.67800000000011</v>
      </c>
      <c r="M10" s="82"/>
      <c r="N10" s="18"/>
      <c r="O10" s="18"/>
      <c r="P10" s="18"/>
      <c r="Q10" s="18"/>
    </row>
    <row r="11" spans="1:17" s="19" customFormat="1" ht="67.5" customHeight="1">
      <c r="A11" s="24">
        <v>701</v>
      </c>
      <c r="B11" s="25" t="s">
        <v>829</v>
      </c>
      <c r="C11" s="26"/>
      <c r="D11" s="27" t="s">
        <v>1277</v>
      </c>
      <c r="E11" s="28" t="s">
        <v>292</v>
      </c>
      <c r="F11" s="28" t="s">
        <v>291</v>
      </c>
      <c r="G11" s="29"/>
      <c r="H11" s="30" t="s">
        <v>14</v>
      </c>
      <c r="I11" s="83"/>
      <c r="J11" s="31">
        <f>J12+J13</f>
        <v>959.67800000000011</v>
      </c>
      <c r="K11" s="31">
        <f t="shared" ref="K11:L11" si="2">K12+K13</f>
        <v>959.67800000000011</v>
      </c>
      <c r="L11" s="31">
        <f t="shared" si="2"/>
        <v>959.67800000000011</v>
      </c>
      <c r="M11" s="32"/>
      <c r="O11" s="18"/>
      <c r="P11" s="18"/>
    </row>
    <row r="12" spans="1:17" s="19" customFormat="1" ht="78.75" customHeight="1">
      <c r="A12" s="24">
        <v>701</v>
      </c>
      <c r="B12" s="25" t="s">
        <v>610</v>
      </c>
      <c r="C12" s="30" t="s">
        <v>295</v>
      </c>
      <c r="D12" s="23" t="s">
        <v>1082</v>
      </c>
      <c r="E12" s="28" t="s">
        <v>279</v>
      </c>
      <c r="F12" s="28" t="s">
        <v>1081</v>
      </c>
      <c r="G12" s="33" t="s">
        <v>15</v>
      </c>
      <c r="H12" s="30" t="s">
        <v>14</v>
      </c>
      <c r="I12" s="29">
        <v>111</v>
      </c>
      <c r="J12" s="31">
        <v>737.08</v>
      </c>
      <c r="K12" s="31">
        <v>737.08</v>
      </c>
      <c r="L12" s="31">
        <v>737.08</v>
      </c>
      <c r="M12" s="34" t="s">
        <v>277</v>
      </c>
    </row>
    <row r="13" spans="1:17" s="19" customFormat="1" ht="78.75" customHeight="1">
      <c r="A13" s="24">
        <v>701</v>
      </c>
      <c r="B13" s="25" t="s">
        <v>607</v>
      </c>
      <c r="C13" s="30" t="s">
        <v>295</v>
      </c>
      <c r="D13" s="23" t="s">
        <v>1082</v>
      </c>
      <c r="E13" s="28" t="s">
        <v>279</v>
      </c>
      <c r="F13" s="28" t="s">
        <v>1081</v>
      </c>
      <c r="G13" s="33" t="s">
        <v>15</v>
      </c>
      <c r="H13" s="30" t="s">
        <v>14</v>
      </c>
      <c r="I13" s="29">
        <v>119</v>
      </c>
      <c r="J13" s="31">
        <v>222.59800000000001</v>
      </c>
      <c r="K13" s="31">
        <v>222.59800000000001</v>
      </c>
      <c r="L13" s="31">
        <v>222.59800000000001</v>
      </c>
      <c r="M13" s="34" t="s">
        <v>277</v>
      </c>
    </row>
    <row r="14" spans="1:17" s="19" customFormat="1" ht="22.5" customHeight="1">
      <c r="A14" s="24">
        <v>701</v>
      </c>
      <c r="B14" s="57" t="s">
        <v>1089</v>
      </c>
      <c r="C14" s="33"/>
      <c r="D14" s="23"/>
      <c r="E14" s="84"/>
      <c r="F14" s="28"/>
      <c r="G14" s="59"/>
      <c r="H14" s="60" t="s">
        <v>1090</v>
      </c>
      <c r="I14" s="29"/>
      <c r="J14" s="31">
        <f>J15+J17+J19+J21+J23+J25</f>
        <v>123.3</v>
      </c>
      <c r="K14" s="31">
        <f t="shared" ref="K14:L14" si="3">K15+K17+K19+K21+K23+K25</f>
        <v>1.6819999999999999</v>
      </c>
      <c r="L14" s="31">
        <f t="shared" si="3"/>
        <v>1.6819999999999999</v>
      </c>
      <c r="M14" s="34"/>
    </row>
    <row r="15" spans="1:17" s="2" customFormat="1" ht="45" hidden="1" customHeight="1">
      <c r="A15" s="24" t="s">
        <v>0</v>
      </c>
      <c r="B15" s="25" t="s">
        <v>598</v>
      </c>
      <c r="C15" s="33"/>
      <c r="D15" s="23" t="s">
        <v>310</v>
      </c>
      <c r="E15" s="84" t="s">
        <v>279</v>
      </c>
      <c r="F15" s="28" t="s">
        <v>309</v>
      </c>
      <c r="G15" s="85"/>
      <c r="H15" s="35" t="s">
        <v>1</v>
      </c>
      <c r="I15" s="85"/>
      <c r="J15" s="36"/>
      <c r="K15" s="36"/>
      <c r="L15" s="36"/>
      <c r="M15" s="36"/>
    </row>
    <row r="16" spans="1:17" s="2" customFormat="1" ht="56.25" hidden="1" customHeight="1">
      <c r="A16" s="24" t="s">
        <v>0</v>
      </c>
      <c r="B16" s="25" t="s">
        <v>599</v>
      </c>
      <c r="C16" s="33" t="s">
        <v>308</v>
      </c>
      <c r="D16" s="23" t="s">
        <v>575</v>
      </c>
      <c r="E16" s="84" t="s">
        <v>574</v>
      </c>
      <c r="F16" s="28" t="s">
        <v>573</v>
      </c>
      <c r="G16" s="35" t="s">
        <v>2</v>
      </c>
      <c r="H16" s="35" t="s">
        <v>1</v>
      </c>
      <c r="I16" s="35" t="s">
        <v>3</v>
      </c>
      <c r="J16" s="36"/>
      <c r="K16" s="36"/>
      <c r="L16" s="36"/>
      <c r="M16" s="34" t="s">
        <v>285</v>
      </c>
    </row>
    <row r="17" spans="1:13" s="2" customFormat="1" ht="45" customHeight="1">
      <c r="A17" s="24" t="s">
        <v>0</v>
      </c>
      <c r="B17" s="25" t="s">
        <v>600</v>
      </c>
      <c r="C17" s="37"/>
      <c r="D17" s="23" t="s">
        <v>310</v>
      </c>
      <c r="E17" s="28" t="s">
        <v>279</v>
      </c>
      <c r="F17" s="28" t="s">
        <v>309</v>
      </c>
      <c r="G17" s="85"/>
      <c r="H17" s="35" t="s">
        <v>4</v>
      </c>
      <c r="I17" s="85"/>
      <c r="J17" s="36">
        <f>J18</f>
        <v>20.3</v>
      </c>
      <c r="K17" s="36">
        <f t="shared" ref="K17:L17" si="4">K18</f>
        <v>0</v>
      </c>
      <c r="L17" s="36">
        <f t="shared" si="4"/>
        <v>0</v>
      </c>
      <c r="M17" s="36"/>
    </row>
    <row r="18" spans="1:13" s="2" customFormat="1" ht="45" customHeight="1">
      <c r="A18" s="24" t="s">
        <v>0</v>
      </c>
      <c r="B18" s="25" t="s">
        <v>599</v>
      </c>
      <c r="C18" s="33" t="s">
        <v>308</v>
      </c>
      <c r="D18" s="23" t="s">
        <v>582</v>
      </c>
      <c r="E18" s="28" t="s">
        <v>580</v>
      </c>
      <c r="F18" s="28" t="s">
        <v>579</v>
      </c>
      <c r="G18" s="35" t="s">
        <v>2</v>
      </c>
      <c r="H18" s="35" t="s">
        <v>4</v>
      </c>
      <c r="I18" s="35" t="s">
        <v>3</v>
      </c>
      <c r="J18" s="36">
        <v>20.3</v>
      </c>
      <c r="K18" s="36">
        <v>0</v>
      </c>
      <c r="L18" s="36">
        <v>0</v>
      </c>
      <c r="M18" s="34" t="s">
        <v>285</v>
      </c>
    </row>
    <row r="19" spans="1:13" s="2" customFormat="1" ht="45" customHeight="1">
      <c r="A19" s="24" t="s">
        <v>0</v>
      </c>
      <c r="B19" s="25" t="s">
        <v>601</v>
      </c>
      <c r="C19" s="37"/>
      <c r="D19" s="23" t="s">
        <v>310</v>
      </c>
      <c r="E19" s="28" t="s">
        <v>279</v>
      </c>
      <c r="F19" s="28" t="s">
        <v>309</v>
      </c>
      <c r="G19" s="85"/>
      <c r="H19" s="35" t="s">
        <v>5</v>
      </c>
      <c r="I19" s="85"/>
      <c r="J19" s="36">
        <f>J20</f>
        <v>30</v>
      </c>
      <c r="K19" s="36">
        <f t="shared" ref="K19:L19" si="5">K20</f>
        <v>0</v>
      </c>
      <c r="L19" s="36">
        <f t="shared" si="5"/>
        <v>0</v>
      </c>
      <c r="M19" s="31"/>
    </row>
    <row r="20" spans="1:13" s="2" customFormat="1" ht="45" customHeight="1">
      <c r="A20" s="24" t="s">
        <v>0</v>
      </c>
      <c r="B20" s="25" t="s">
        <v>599</v>
      </c>
      <c r="C20" s="33" t="s">
        <v>308</v>
      </c>
      <c r="D20" s="23" t="s">
        <v>582</v>
      </c>
      <c r="E20" s="28" t="s">
        <v>580</v>
      </c>
      <c r="F20" s="28" t="s">
        <v>579</v>
      </c>
      <c r="G20" s="35" t="s">
        <v>2</v>
      </c>
      <c r="H20" s="35" t="s">
        <v>5</v>
      </c>
      <c r="I20" s="35" t="s">
        <v>3</v>
      </c>
      <c r="J20" s="36">
        <v>30</v>
      </c>
      <c r="K20" s="36">
        <v>0</v>
      </c>
      <c r="L20" s="36">
        <v>0</v>
      </c>
      <c r="M20" s="34" t="s">
        <v>285</v>
      </c>
    </row>
    <row r="21" spans="1:13" s="2" customFormat="1" ht="45" customHeight="1">
      <c r="A21" s="24" t="s">
        <v>0</v>
      </c>
      <c r="B21" s="25" t="s">
        <v>602</v>
      </c>
      <c r="C21" s="37"/>
      <c r="D21" s="23" t="s">
        <v>310</v>
      </c>
      <c r="E21" s="28" t="s">
        <v>279</v>
      </c>
      <c r="F21" s="28" t="s">
        <v>309</v>
      </c>
      <c r="G21" s="85"/>
      <c r="H21" s="35" t="s">
        <v>6</v>
      </c>
      <c r="I21" s="85"/>
      <c r="J21" s="36">
        <f>J22</f>
        <v>9</v>
      </c>
      <c r="K21" s="36">
        <f t="shared" ref="K21:L21" si="6">K22</f>
        <v>1.6819999999999999</v>
      </c>
      <c r="L21" s="36">
        <f t="shared" si="6"/>
        <v>1.6819999999999999</v>
      </c>
      <c r="M21" s="34"/>
    </row>
    <row r="22" spans="1:13" s="2" customFormat="1" ht="45" customHeight="1">
      <c r="A22" s="24" t="s">
        <v>0</v>
      </c>
      <c r="B22" s="25" t="s">
        <v>599</v>
      </c>
      <c r="C22" s="33" t="s">
        <v>308</v>
      </c>
      <c r="D22" s="23" t="s">
        <v>582</v>
      </c>
      <c r="E22" s="28" t="s">
        <v>580</v>
      </c>
      <c r="F22" s="28" t="s">
        <v>579</v>
      </c>
      <c r="G22" s="35" t="s">
        <v>2</v>
      </c>
      <c r="H22" s="35" t="s">
        <v>6</v>
      </c>
      <c r="I22" s="35" t="s">
        <v>3</v>
      </c>
      <c r="J22" s="36">
        <v>9</v>
      </c>
      <c r="K22" s="36">
        <v>1.6819999999999999</v>
      </c>
      <c r="L22" s="36">
        <v>1.6819999999999999</v>
      </c>
      <c r="M22" s="34" t="s">
        <v>285</v>
      </c>
    </row>
    <row r="23" spans="1:13" s="2" customFormat="1" ht="45" customHeight="1">
      <c r="A23" s="24" t="s">
        <v>0</v>
      </c>
      <c r="B23" s="25" t="s">
        <v>603</v>
      </c>
      <c r="C23" s="37"/>
      <c r="D23" s="23" t="s">
        <v>310</v>
      </c>
      <c r="E23" s="28" t="s">
        <v>279</v>
      </c>
      <c r="F23" s="28" t="s">
        <v>309</v>
      </c>
      <c r="G23" s="85"/>
      <c r="H23" s="35" t="s">
        <v>7</v>
      </c>
      <c r="I23" s="85"/>
      <c r="J23" s="36">
        <f>J24</f>
        <v>62</v>
      </c>
      <c r="K23" s="36">
        <f t="shared" ref="K23:L23" si="7">K24</f>
        <v>0</v>
      </c>
      <c r="L23" s="36">
        <f t="shared" si="7"/>
        <v>0</v>
      </c>
      <c r="M23" s="34"/>
    </row>
    <row r="24" spans="1:13" s="2" customFormat="1" ht="45" customHeight="1">
      <c r="A24" s="24" t="s">
        <v>0</v>
      </c>
      <c r="B24" s="25" t="s">
        <v>599</v>
      </c>
      <c r="C24" s="33" t="s">
        <v>308</v>
      </c>
      <c r="D24" s="23" t="s">
        <v>582</v>
      </c>
      <c r="E24" s="28" t="s">
        <v>580</v>
      </c>
      <c r="F24" s="28" t="s">
        <v>579</v>
      </c>
      <c r="G24" s="35" t="s">
        <v>2</v>
      </c>
      <c r="H24" s="35" t="s">
        <v>7</v>
      </c>
      <c r="I24" s="35" t="s">
        <v>3</v>
      </c>
      <c r="J24" s="36">
        <v>62</v>
      </c>
      <c r="K24" s="36">
        <v>0</v>
      </c>
      <c r="L24" s="36">
        <v>0</v>
      </c>
      <c r="M24" s="34" t="s">
        <v>285</v>
      </c>
    </row>
    <row r="25" spans="1:13" s="2" customFormat="1" ht="78.75" customHeight="1">
      <c r="A25" s="24" t="s">
        <v>0</v>
      </c>
      <c r="B25" s="25" t="s">
        <v>604</v>
      </c>
      <c r="C25" s="37"/>
      <c r="D25" s="23" t="s">
        <v>310</v>
      </c>
      <c r="E25" s="28" t="s">
        <v>279</v>
      </c>
      <c r="F25" s="28" t="s">
        <v>309</v>
      </c>
      <c r="G25" s="85"/>
      <c r="H25" s="35" t="s">
        <v>8</v>
      </c>
      <c r="I25" s="85"/>
      <c r="J25" s="36">
        <f>J26</f>
        <v>2</v>
      </c>
      <c r="K25" s="36">
        <f t="shared" ref="K25:L25" si="8">K26</f>
        <v>0</v>
      </c>
      <c r="L25" s="36">
        <f t="shared" si="8"/>
        <v>0</v>
      </c>
      <c r="M25" s="31"/>
    </row>
    <row r="26" spans="1:13" s="2" customFormat="1" ht="45" customHeight="1">
      <c r="A26" s="24" t="s">
        <v>0</v>
      </c>
      <c r="B26" s="25" t="s">
        <v>599</v>
      </c>
      <c r="C26" s="33" t="s">
        <v>308</v>
      </c>
      <c r="D26" s="27" t="s">
        <v>569</v>
      </c>
      <c r="E26" s="28" t="s">
        <v>279</v>
      </c>
      <c r="F26" s="28" t="s">
        <v>568</v>
      </c>
      <c r="G26" s="35" t="s">
        <v>2</v>
      </c>
      <c r="H26" s="35" t="s">
        <v>8</v>
      </c>
      <c r="I26" s="35" t="s">
        <v>3</v>
      </c>
      <c r="J26" s="36">
        <v>2</v>
      </c>
      <c r="K26" s="36">
        <v>0</v>
      </c>
      <c r="L26" s="36">
        <v>0</v>
      </c>
      <c r="M26" s="34" t="s">
        <v>285</v>
      </c>
    </row>
    <row r="27" spans="1:13" s="2" customFormat="1" ht="51.75" customHeight="1">
      <c r="A27" s="24" t="s">
        <v>0</v>
      </c>
      <c r="B27" s="57" t="s">
        <v>1211</v>
      </c>
      <c r="C27" s="37"/>
      <c r="D27" s="23"/>
      <c r="E27" s="28"/>
      <c r="F27" s="28"/>
      <c r="G27" s="59"/>
      <c r="H27" s="60">
        <v>95200</v>
      </c>
      <c r="I27" s="35"/>
      <c r="J27" s="36">
        <f>J28</f>
        <v>1830.394</v>
      </c>
      <c r="K27" s="36">
        <f t="shared" ref="K27:L27" si="9">K28</f>
        <v>1830.394</v>
      </c>
      <c r="L27" s="36">
        <f t="shared" si="9"/>
        <v>1830.394</v>
      </c>
      <c r="M27" s="34"/>
    </row>
    <row r="28" spans="1:13" s="2" customFormat="1" ht="45" customHeight="1">
      <c r="A28" s="24" t="s">
        <v>0</v>
      </c>
      <c r="B28" s="25" t="s">
        <v>605</v>
      </c>
      <c r="C28" s="33"/>
      <c r="D28" s="23" t="s">
        <v>1277</v>
      </c>
      <c r="E28" s="28" t="s">
        <v>283</v>
      </c>
      <c r="F28" s="28" t="s">
        <v>1270</v>
      </c>
      <c r="G28" s="85"/>
      <c r="H28" s="35">
        <v>9520000190</v>
      </c>
      <c r="I28" s="85"/>
      <c r="J28" s="36">
        <f>J29+J30</f>
        <v>1830.394</v>
      </c>
      <c r="K28" s="36">
        <f t="shared" ref="K28:L28" si="10">K29+K30</f>
        <v>1830.394</v>
      </c>
      <c r="L28" s="36">
        <f t="shared" si="10"/>
        <v>1830.394</v>
      </c>
      <c r="M28" s="34"/>
    </row>
    <row r="29" spans="1:13" ht="78.75" customHeight="1">
      <c r="A29" s="24" t="s">
        <v>0</v>
      </c>
      <c r="B29" s="25" t="s">
        <v>606</v>
      </c>
      <c r="C29" s="37" t="s">
        <v>556</v>
      </c>
      <c r="D29" s="23" t="s">
        <v>581</v>
      </c>
      <c r="E29" s="28" t="s">
        <v>279</v>
      </c>
      <c r="F29" s="28" t="s">
        <v>303</v>
      </c>
      <c r="G29" s="35" t="s">
        <v>9</v>
      </c>
      <c r="H29" s="35">
        <v>9520000190</v>
      </c>
      <c r="I29" s="35" t="s">
        <v>10</v>
      </c>
      <c r="J29" s="36">
        <v>1405.8330000000001</v>
      </c>
      <c r="K29" s="36">
        <v>1405.8330000000001</v>
      </c>
      <c r="L29" s="36">
        <v>1405.8330000000001</v>
      </c>
      <c r="M29" s="36" t="s">
        <v>277</v>
      </c>
    </row>
    <row r="30" spans="1:13" s="2" customFormat="1" ht="78.75" customHeight="1">
      <c r="A30" s="24" t="s">
        <v>0</v>
      </c>
      <c r="B30" s="25" t="s">
        <v>607</v>
      </c>
      <c r="C30" s="37" t="s">
        <v>556</v>
      </c>
      <c r="D30" s="23" t="s">
        <v>581</v>
      </c>
      <c r="E30" s="28" t="s">
        <v>279</v>
      </c>
      <c r="F30" s="28" t="s">
        <v>303</v>
      </c>
      <c r="G30" s="35" t="s">
        <v>9</v>
      </c>
      <c r="H30" s="35">
        <v>9520000190</v>
      </c>
      <c r="I30" s="35" t="s">
        <v>11</v>
      </c>
      <c r="J30" s="36">
        <v>424.56099999999998</v>
      </c>
      <c r="K30" s="36">
        <v>424.56099999999998</v>
      </c>
      <c r="L30" s="36">
        <v>424.56099999999998</v>
      </c>
      <c r="M30" s="34" t="s">
        <v>277</v>
      </c>
    </row>
    <row r="31" spans="1:13" s="2" customFormat="1" ht="33.75" customHeight="1">
      <c r="A31" s="24" t="s">
        <v>0</v>
      </c>
      <c r="B31" s="25" t="s">
        <v>605</v>
      </c>
      <c r="C31" s="38"/>
      <c r="D31" s="23" t="s">
        <v>284</v>
      </c>
      <c r="E31" s="28" t="s">
        <v>283</v>
      </c>
      <c r="F31" s="28" t="s">
        <v>282</v>
      </c>
      <c r="G31" s="85"/>
      <c r="H31" s="35" t="s">
        <v>12</v>
      </c>
      <c r="I31" s="85"/>
      <c r="J31" s="36">
        <f>J32+J33+J34</f>
        <v>934.64100000000008</v>
      </c>
      <c r="K31" s="36">
        <f t="shared" ref="K31:L31" si="11">K32+K33+K34</f>
        <v>904.67700000000002</v>
      </c>
      <c r="L31" s="36">
        <f t="shared" si="11"/>
        <v>904.67700000000002</v>
      </c>
      <c r="M31" s="36"/>
    </row>
    <row r="32" spans="1:13" s="2" customFormat="1" ht="67.5" customHeight="1">
      <c r="A32" s="24" t="s">
        <v>0</v>
      </c>
      <c r="B32" s="25" t="s">
        <v>606</v>
      </c>
      <c r="C32" s="37" t="s">
        <v>556</v>
      </c>
      <c r="D32" s="23" t="s">
        <v>320</v>
      </c>
      <c r="E32" s="28" t="s">
        <v>279</v>
      </c>
      <c r="F32" s="28" t="s">
        <v>303</v>
      </c>
      <c r="G32" s="35" t="s">
        <v>9</v>
      </c>
      <c r="H32" s="35" t="s">
        <v>12</v>
      </c>
      <c r="I32" s="35" t="s">
        <v>10</v>
      </c>
      <c r="J32" s="36">
        <v>694.83699999999999</v>
      </c>
      <c r="K32" s="36">
        <v>694.83699999999999</v>
      </c>
      <c r="L32" s="36">
        <v>694.83699999999999</v>
      </c>
      <c r="M32" s="36" t="s">
        <v>277</v>
      </c>
    </row>
    <row r="33" spans="1:17" s="2" customFormat="1" ht="67.5" customHeight="1">
      <c r="A33" s="24" t="s">
        <v>0</v>
      </c>
      <c r="B33" s="25" t="s">
        <v>607</v>
      </c>
      <c r="C33" s="37" t="s">
        <v>556</v>
      </c>
      <c r="D33" s="23" t="s">
        <v>320</v>
      </c>
      <c r="E33" s="28" t="s">
        <v>279</v>
      </c>
      <c r="F33" s="28" t="s">
        <v>303</v>
      </c>
      <c r="G33" s="35" t="s">
        <v>9</v>
      </c>
      <c r="H33" s="35" t="s">
        <v>12</v>
      </c>
      <c r="I33" s="35" t="s">
        <v>11</v>
      </c>
      <c r="J33" s="36">
        <v>209.84</v>
      </c>
      <c r="K33" s="36">
        <v>209.84</v>
      </c>
      <c r="L33" s="36">
        <v>209.84</v>
      </c>
      <c r="M33" s="36" t="s">
        <v>277</v>
      </c>
    </row>
    <row r="34" spans="1:17" s="2" customFormat="1" ht="45" customHeight="1">
      <c r="A34" s="24" t="s">
        <v>0</v>
      </c>
      <c r="B34" s="25" t="s">
        <v>599</v>
      </c>
      <c r="C34" s="33" t="s">
        <v>308</v>
      </c>
      <c r="D34" s="23" t="s">
        <v>850</v>
      </c>
      <c r="E34" s="28" t="s">
        <v>580</v>
      </c>
      <c r="F34" s="28" t="s">
        <v>579</v>
      </c>
      <c r="G34" s="35" t="s">
        <v>9</v>
      </c>
      <c r="H34" s="35" t="s">
        <v>12</v>
      </c>
      <c r="I34" s="35" t="s">
        <v>3</v>
      </c>
      <c r="J34" s="36">
        <v>29.963999999999999</v>
      </c>
      <c r="K34" s="36">
        <v>0</v>
      </c>
      <c r="L34" s="36">
        <v>0</v>
      </c>
      <c r="M34" s="86" t="s">
        <v>285</v>
      </c>
    </row>
    <row r="35" spans="1:17" s="19" customFormat="1" ht="56.25" customHeight="1">
      <c r="A35" s="39" t="s">
        <v>13</v>
      </c>
      <c r="B35" s="40" t="s">
        <v>608</v>
      </c>
      <c r="C35" s="87"/>
      <c r="D35" s="88"/>
      <c r="E35" s="89"/>
      <c r="F35" s="89"/>
      <c r="G35" s="89"/>
      <c r="H35" s="41"/>
      <c r="I35" s="89"/>
      <c r="J35" s="115">
        <f>J37+J45+J54+J56+J59+J61+J63+J65+J67+J69+J71+J73+J76+J78+J81+J86+J88+J91+J96+J102+J107+J114+J119+J51+J101+J104</f>
        <v>63271.923739999991</v>
      </c>
      <c r="K35" s="115">
        <f>K37+K45+K54+K56+K59+K61+K63+K65+K67+K69+K71+K73+K76+K78+K81+K86+K88+K91+K96+K102+K107+K114+K119</f>
        <v>60056.365819999992</v>
      </c>
      <c r="L35" s="115">
        <f>L37+L45+L54+L56+L59+L61+L63+L65+L67+L69+L71+L73+L76+L78+L81+L86+L88+L91+L96+L102+L107+L114+L119</f>
        <v>59737.12681999999</v>
      </c>
      <c r="M35" s="89"/>
      <c r="N35" s="18"/>
    </row>
    <row r="36" spans="1:17" s="19" customFormat="1" ht="67.5" customHeight="1">
      <c r="A36" s="39">
        <v>702</v>
      </c>
      <c r="B36" s="57" t="s">
        <v>1087</v>
      </c>
      <c r="C36" s="37"/>
      <c r="D36" s="23"/>
      <c r="E36" s="28"/>
      <c r="F36" s="28"/>
      <c r="G36" s="59"/>
      <c r="H36" s="60" t="s">
        <v>1088</v>
      </c>
      <c r="I36" s="89"/>
      <c r="J36" s="45">
        <f>J37+J45+J48+J51+J54+J56</f>
        <v>30738.369020000002</v>
      </c>
      <c r="K36" s="45">
        <f t="shared" ref="K36:L36" si="12">K37+K45+K48+K51+K54+K56</f>
        <v>30351.350999999999</v>
      </c>
      <c r="L36" s="45">
        <f t="shared" si="12"/>
        <v>31267.450999999997</v>
      </c>
      <c r="M36" s="89"/>
    </row>
    <row r="37" spans="1:17" s="2" customFormat="1" ht="45" customHeight="1">
      <c r="A37" s="24" t="s">
        <v>13</v>
      </c>
      <c r="B37" s="25" t="s">
        <v>609</v>
      </c>
      <c r="C37" s="42"/>
      <c r="D37" s="27" t="s">
        <v>1277</v>
      </c>
      <c r="E37" s="28" t="s">
        <v>292</v>
      </c>
      <c r="F37" s="28" t="s">
        <v>291</v>
      </c>
      <c r="G37" s="35"/>
      <c r="H37" s="35" t="s">
        <v>14</v>
      </c>
      <c r="I37" s="35"/>
      <c r="J37" s="36">
        <f>J38+J39+J40+J41+J42+J43+J44</f>
        <v>26180.667000000001</v>
      </c>
      <c r="K37" s="36">
        <f t="shared" ref="K37:L37" si="13">K38+K39+K40+K41+K42+K43+K44</f>
        <v>25807.156999999999</v>
      </c>
      <c r="L37" s="36">
        <f t="shared" si="13"/>
        <v>25927.156999999999</v>
      </c>
      <c r="M37" s="43"/>
    </row>
    <row r="38" spans="1:17" s="2" customFormat="1" ht="78.75" customHeight="1">
      <c r="A38" s="24" t="s">
        <v>13</v>
      </c>
      <c r="B38" s="25" t="s">
        <v>610</v>
      </c>
      <c r="C38" s="42" t="s">
        <v>295</v>
      </c>
      <c r="D38" s="23" t="s">
        <v>840</v>
      </c>
      <c r="E38" s="28" t="s">
        <v>279</v>
      </c>
      <c r="F38" s="28" t="s">
        <v>841</v>
      </c>
      <c r="G38" s="35" t="s">
        <v>15</v>
      </c>
      <c r="H38" s="35" t="s">
        <v>14</v>
      </c>
      <c r="I38" s="35" t="s">
        <v>16</v>
      </c>
      <c r="J38" s="36">
        <v>12501.72</v>
      </c>
      <c r="K38" s="36">
        <v>12501.72</v>
      </c>
      <c r="L38" s="36">
        <v>12501.72</v>
      </c>
      <c r="M38" s="86" t="s">
        <v>277</v>
      </c>
    </row>
    <row r="39" spans="1:17" s="2" customFormat="1" ht="78.75" customHeight="1">
      <c r="A39" s="24" t="s">
        <v>13</v>
      </c>
      <c r="B39" s="25" t="s">
        <v>611</v>
      </c>
      <c r="C39" s="42" t="s">
        <v>295</v>
      </c>
      <c r="D39" s="23" t="s">
        <v>840</v>
      </c>
      <c r="E39" s="28" t="s">
        <v>279</v>
      </c>
      <c r="F39" s="28" t="s">
        <v>841</v>
      </c>
      <c r="G39" s="35" t="s">
        <v>15</v>
      </c>
      <c r="H39" s="35" t="s">
        <v>14</v>
      </c>
      <c r="I39" s="35" t="s">
        <v>17</v>
      </c>
      <c r="J39" s="36">
        <v>2.52</v>
      </c>
      <c r="K39" s="36">
        <v>0</v>
      </c>
      <c r="L39" s="36">
        <v>0</v>
      </c>
      <c r="M39" s="86" t="s">
        <v>285</v>
      </c>
    </row>
    <row r="40" spans="1:17" s="2" customFormat="1" ht="78.75" customHeight="1">
      <c r="A40" s="24" t="s">
        <v>13</v>
      </c>
      <c r="B40" s="25" t="s">
        <v>612</v>
      </c>
      <c r="C40" s="42" t="s">
        <v>295</v>
      </c>
      <c r="D40" s="23" t="s">
        <v>840</v>
      </c>
      <c r="E40" s="28" t="s">
        <v>279</v>
      </c>
      <c r="F40" s="28" t="s">
        <v>841</v>
      </c>
      <c r="G40" s="35" t="s">
        <v>15</v>
      </c>
      <c r="H40" s="35" t="s">
        <v>14</v>
      </c>
      <c r="I40" s="35" t="s">
        <v>18</v>
      </c>
      <c r="J40" s="36">
        <v>3775.52</v>
      </c>
      <c r="K40" s="36">
        <v>3775.52</v>
      </c>
      <c r="L40" s="36">
        <v>3775.52</v>
      </c>
      <c r="M40" s="43" t="s">
        <v>277</v>
      </c>
    </row>
    <row r="41" spans="1:17" s="2" customFormat="1" ht="45" customHeight="1">
      <c r="A41" s="24" t="s">
        <v>13</v>
      </c>
      <c r="B41" s="25" t="s">
        <v>599</v>
      </c>
      <c r="C41" s="42" t="s">
        <v>295</v>
      </c>
      <c r="D41" s="27" t="s">
        <v>572</v>
      </c>
      <c r="E41" s="28" t="s">
        <v>571</v>
      </c>
      <c r="F41" s="28" t="s">
        <v>570</v>
      </c>
      <c r="G41" s="35" t="s">
        <v>15</v>
      </c>
      <c r="H41" s="35" t="s">
        <v>14</v>
      </c>
      <c r="I41" s="35" t="s">
        <v>3</v>
      </c>
      <c r="J41" s="36">
        <v>778.99</v>
      </c>
      <c r="K41" s="36">
        <v>438</v>
      </c>
      <c r="L41" s="36">
        <v>558</v>
      </c>
      <c r="M41" s="43" t="s">
        <v>285</v>
      </c>
    </row>
    <row r="42" spans="1:17" s="2" customFormat="1" ht="78.75" customHeight="1">
      <c r="A42" s="24" t="s">
        <v>13</v>
      </c>
      <c r="B42" s="25" t="s">
        <v>610</v>
      </c>
      <c r="C42" s="42" t="s">
        <v>576</v>
      </c>
      <c r="D42" s="23" t="s">
        <v>840</v>
      </c>
      <c r="E42" s="28" t="s">
        <v>279</v>
      </c>
      <c r="F42" s="28" t="s">
        <v>841</v>
      </c>
      <c r="G42" s="35">
        <v>1202</v>
      </c>
      <c r="H42" s="35" t="s">
        <v>14</v>
      </c>
      <c r="I42" s="35">
        <v>111</v>
      </c>
      <c r="J42" s="36">
        <v>5120.5200000000004</v>
      </c>
      <c r="K42" s="36">
        <v>5120.5200000000004</v>
      </c>
      <c r="L42" s="36">
        <v>5120.5200000000004</v>
      </c>
      <c r="M42" s="43"/>
    </row>
    <row r="43" spans="1:17" s="2" customFormat="1" ht="78.75" customHeight="1">
      <c r="A43" s="24" t="s">
        <v>13</v>
      </c>
      <c r="B43" s="25" t="s">
        <v>612</v>
      </c>
      <c r="C43" s="42" t="s">
        <v>576</v>
      </c>
      <c r="D43" s="23" t="s">
        <v>840</v>
      </c>
      <c r="E43" s="28" t="s">
        <v>279</v>
      </c>
      <c r="F43" s="28" t="s">
        <v>841</v>
      </c>
      <c r="G43" s="35">
        <v>1202</v>
      </c>
      <c r="H43" s="35" t="s">
        <v>14</v>
      </c>
      <c r="I43" s="35">
        <v>119</v>
      </c>
      <c r="J43" s="36">
        <v>1546.3969999999999</v>
      </c>
      <c r="K43" s="36">
        <v>1546.3969999999999</v>
      </c>
      <c r="L43" s="36">
        <v>1546.3969999999999</v>
      </c>
      <c r="M43" s="43"/>
    </row>
    <row r="44" spans="1:17" s="2" customFormat="1" ht="45" customHeight="1">
      <c r="A44" s="24" t="s">
        <v>13</v>
      </c>
      <c r="B44" s="25" t="s">
        <v>599</v>
      </c>
      <c r="C44" s="42" t="s">
        <v>576</v>
      </c>
      <c r="D44" s="27" t="s">
        <v>1156</v>
      </c>
      <c r="E44" s="28" t="s">
        <v>571</v>
      </c>
      <c r="F44" s="28" t="s">
        <v>570</v>
      </c>
      <c r="G44" s="35">
        <v>1202</v>
      </c>
      <c r="H44" s="35" t="s">
        <v>14</v>
      </c>
      <c r="I44" s="35">
        <v>244</v>
      </c>
      <c r="J44" s="36">
        <v>2455</v>
      </c>
      <c r="K44" s="36">
        <v>2425</v>
      </c>
      <c r="L44" s="36">
        <v>2425</v>
      </c>
      <c r="M44" s="43"/>
    </row>
    <row r="45" spans="1:17" s="2" customFormat="1" ht="78.75" customHeight="1">
      <c r="A45" s="24" t="s">
        <v>13</v>
      </c>
      <c r="B45" s="25" t="s">
        <v>613</v>
      </c>
      <c r="C45" s="42"/>
      <c r="D45" s="23" t="s">
        <v>284</v>
      </c>
      <c r="E45" s="28" t="s">
        <v>578</v>
      </c>
      <c r="F45" s="28" t="s">
        <v>282</v>
      </c>
      <c r="G45" s="35"/>
      <c r="H45" s="35" t="s">
        <v>19</v>
      </c>
      <c r="I45" s="35"/>
      <c r="J45" s="36">
        <f>J46+J47</f>
        <v>4544.1940000000004</v>
      </c>
      <c r="K45" s="36">
        <f t="shared" ref="K45:L45" si="14">K46+K47</f>
        <v>4544.1940000000004</v>
      </c>
      <c r="L45" s="36">
        <f t="shared" si="14"/>
        <v>4544.1940000000004</v>
      </c>
      <c r="M45" s="43"/>
    </row>
    <row r="46" spans="1:17" s="2" customFormat="1" ht="78.75" customHeight="1">
      <c r="A46" s="24" t="s">
        <v>13</v>
      </c>
      <c r="B46" s="25" t="s">
        <v>599</v>
      </c>
      <c r="C46" s="42" t="s">
        <v>577</v>
      </c>
      <c r="D46" s="23" t="s">
        <v>833</v>
      </c>
      <c r="E46" s="28" t="s">
        <v>279</v>
      </c>
      <c r="F46" s="28" t="s">
        <v>848</v>
      </c>
      <c r="G46" s="35" t="s">
        <v>20</v>
      </c>
      <c r="H46" s="35" t="s">
        <v>19</v>
      </c>
      <c r="I46" s="35" t="s">
        <v>3</v>
      </c>
      <c r="J46" s="36">
        <v>44.991999999999997</v>
      </c>
      <c r="K46" s="36">
        <v>44.991999999999997</v>
      </c>
      <c r="L46" s="36">
        <v>44.991999999999997</v>
      </c>
      <c r="M46" s="43" t="s">
        <v>277</v>
      </c>
    </row>
    <row r="47" spans="1:17" s="2" customFormat="1" ht="96" customHeight="1">
      <c r="A47" s="24" t="s">
        <v>13</v>
      </c>
      <c r="B47" s="25" t="s">
        <v>614</v>
      </c>
      <c r="C47" s="42" t="s">
        <v>577</v>
      </c>
      <c r="D47" s="23" t="s">
        <v>833</v>
      </c>
      <c r="E47" s="28" t="s">
        <v>279</v>
      </c>
      <c r="F47" s="28" t="s">
        <v>848</v>
      </c>
      <c r="G47" s="35" t="s">
        <v>20</v>
      </c>
      <c r="H47" s="35" t="s">
        <v>19</v>
      </c>
      <c r="I47" s="35" t="s">
        <v>21</v>
      </c>
      <c r="J47" s="36">
        <v>4499.2020000000002</v>
      </c>
      <c r="K47" s="36">
        <v>4499.2020000000002</v>
      </c>
      <c r="L47" s="36">
        <v>4499.2020000000002</v>
      </c>
      <c r="M47" s="43" t="s">
        <v>277</v>
      </c>
      <c r="O47" s="16"/>
      <c r="P47" s="17"/>
      <c r="Q47" s="17"/>
    </row>
    <row r="48" spans="1:17" s="2" customFormat="1" ht="67.5" hidden="1" customHeight="1">
      <c r="A48" s="24" t="s">
        <v>13</v>
      </c>
      <c r="B48" s="25" t="s">
        <v>829</v>
      </c>
      <c r="C48" s="26"/>
      <c r="D48" s="27" t="s">
        <v>1277</v>
      </c>
      <c r="E48" s="28" t="s">
        <v>279</v>
      </c>
      <c r="F48" s="28" t="s">
        <v>834</v>
      </c>
      <c r="G48" s="29"/>
      <c r="H48" s="30" t="s">
        <v>830</v>
      </c>
      <c r="I48" s="35"/>
      <c r="J48" s="36">
        <f>J49+J50</f>
        <v>0</v>
      </c>
      <c r="K48" s="36">
        <v>0</v>
      </c>
      <c r="L48" s="36">
        <v>0</v>
      </c>
      <c r="M48" s="43"/>
    </row>
    <row r="49" spans="1:13" s="2" customFormat="1" ht="78.75" hidden="1" customHeight="1">
      <c r="A49" s="24" t="s">
        <v>13</v>
      </c>
      <c r="B49" s="25" t="s">
        <v>807</v>
      </c>
      <c r="C49" s="30" t="s">
        <v>308</v>
      </c>
      <c r="D49" s="23" t="s">
        <v>831</v>
      </c>
      <c r="E49" s="28" t="s">
        <v>279</v>
      </c>
      <c r="F49" s="28" t="s">
        <v>832</v>
      </c>
      <c r="G49" s="33" t="s">
        <v>15</v>
      </c>
      <c r="H49" s="30" t="s">
        <v>830</v>
      </c>
      <c r="I49" s="35">
        <v>122</v>
      </c>
      <c r="J49" s="36">
        <v>0</v>
      </c>
      <c r="K49" s="36">
        <v>0</v>
      </c>
      <c r="L49" s="36">
        <v>0</v>
      </c>
      <c r="M49" s="43" t="s">
        <v>277</v>
      </c>
    </row>
    <row r="50" spans="1:13" s="2" customFormat="1" ht="78.75" hidden="1" customHeight="1">
      <c r="A50" s="24" t="s">
        <v>13</v>
      </c>
      <c r="B50" s="25" t="s">
        <v>607</v>
      </c>
      <c r="C50" s="30" t="s">
        <v>308</v>
      </c>
      <c r="D50" s="23" t="s">
        <v>840</v>
      </c>
      <c r="E50" s="28" t="s">
        <v>279</v>
      </c>
      <c r="F50" s="28" t="s">
        <v>832</v>
      </c>
      <c r="G50" s="33" t="s">
        <v>15</v>
      </c>
      <c r="H50" s="30" t="s">
        <v>830</v>
      </c>
      <c r="I50" s="29">
        <v>129</v>
      </c>
      <c r="J50" s="31">
        <v>0</v>
      </c>
      <c r="K50" s="31">
        <v>0</v>
      </c>
      <c r="L50" s="31">
        <v>0</v>
      </c>
      <c r="M50" s="34" t="s">
        <v>277</v>
      </c>
    </row>
    <row r="51" spans="1:13" s="2" customFormat="1" ht="60" customHeight="1">
      <c r="A51" s="24" t="s">
        <v>13</v>
      </c>
      <c r="B51" s="25" t="s">
        <v>943</v>
      </c>
      <c r="C51" s="30"/>
      <c r="D51" s="23" t="s">
        <v>1277</v>
      </c>
      <c r="E51" s="28" t="s">
        <v>279</v>
      </c>
      <c r="F51" s="28" t="s">
        <v>282</v>
      </c>
      <c r="G51" s="33"/>
      <c r="H51" s="30" t="s">
        <v>947</v>
      </c>
      <c r="I51" s="29"/>
      <c r="J51" s="31">
        <f>J52+J53</f>
        <v>13.50802</v>
      </c>
      <c r="K51" s="31">
        <f t="shared" ref="K51:L51" si="15">K52+K53</f>
        <v>0</v>
      </c>
      <c r="L51" s="31">
        <f t="shared" si="15"/>
        <v>0</v>
      </c>
      <c r="M51" s="34"/>
    </row>
    <row r="52" spans="1:13" s="2" customFormat="1" ht="55.5" customHeight="1">
      <c r="A52" s="24">
        <v>702</v>
      </c>
      <c r="B52" s="25" t="s">
        <v>943</v>
      </c>
      <c r="C52" s="30" t="s">
        <v>295</v>
      </c>
      <c r="D52" s="23" t="s">
        <v>944</v>
      </c>
      <c r="E52" s="28" t="s">
        <v>945</v>
      </c>
      <c r="F52" s="28" t="s">
        <v>946</v>
      </c>
      <c r="G52" s="33" t="s">
        <v>15</v>
      </c>
      <c r="H52" s="30" t="s">
        <v>947</v>
      </c>
      <c r="I52" s="29">
        <v>831</v>
      </c>
      <c r="J52" s="31">
        <v>13.50802</v>
      </c>
      <c r="K52" s="31">
        <v>0</v>
      </c>
      <c r="L52" s="31">
        <v>0</v>
      </c>
      <c r="M52" s="43" t="s">
        <v>285</v>
      </c>
    </row>
    <row r="53" spans="1:13" s="2" customFormat="1" ht="82.5" hidden="1" customHeight="1">
      <c r="A53" s="24" t="s">
        <v>13</v>
      </c>
      <c r="B53" s="25" t="s">
        <v>670</v>
      </c>
      <c r="C53" s="30" t="s">
        <v>295</v>
      </c>
      <c r="D53" s="23" t="s">
        <v>1083</v>
      </c>
      <c r="E53" s="28" t="s">
        <v>279</v>
      </c>
      <c r="F53" s="28" t="s">
        <v>1084</v>
      </c>
      <c r="G53" s="33" t="s">
        <v>15</v>
      </c>
      <c r="H53" s="30" t="s">
        <v>947</v>
      </c>
      <c r="I53" s="29">
        <v>853</v>
      </c>
      <c r="J53" s="31"/>
      <c r="K53" s="31">
        <v>0</v>
      </c>
      <c r="L53" s="31">
        <v>0</v>
      </c>
      <c r="M53" s="43"/>
    </row>
    <row r="54" spans="1:13" s="2" customFormat="1" ht="45" customHeight="1">
      <c r="A54" s="24" t="s">
        <v>13</v>
      </c>
      <c r="B54" s="25" t="s">
        <v>835</v>
      </c>
      <c r="C54" s="30"/>
      <c r="D54" s="23" t="s">
        <v>836</v>
      </c>
      <c r="E54" s="28" t="s">
        <v>279</v>
      </c>
      <c r="F54" s="28" t="s">
        <v>837</v>
      </c>
      <c r="G54" s="33"/>
      <c r="H54" s="30" t="s">
        <v>838</v>
      </c>
      <c r="I54" s="29"/>
      <c r="J54" s="31">
        <v>0</v>
      </c>
      <c r="K54" s="31">
        <v>0</v>
      </c>
      <c r="L54" s="31">
        <f>L55</f>
        <v>700.6</v>
      </c>
      <c r="M54" s="34"/>
    </row>
    <row r="55" spans="1:13" s="2" customFormat="1" ht="45" customHeight="1">
      <c r="A55" s="24" t="s">
        <v>13</v>
      </c>
      <c r="B55" s="25" t="s">
        <v>599</v>
      </c>
      <c r="C55" s="30" t="s">
        <v>308</v>
      </c>
      <c r="D55" s="27" t="s">
        <v>572</v>
      </c>
      <c r="E55" s="28" t="s">
        <v>571</v>
      </c>
      <c r="F55" s="28" t="s">
        <v>570</v>
      </c>
      <c r="G55" s="33" t="s">
        <v>15</v>
      </c>
      <c r="H55" s="30" t="s">
        <v>838</v>
      </c>
      <c r="I55" s="29">
        <v>244</v>
      </c>
      <c r="J55" s="31">
        <v>0</v>
      </c>
      <c r="K55" s="31">
        <v>0</v>
      </c>
      <c r="L55" s="31">
        <v>700.6</v>
      </c>
      <c r="M55" s="34" t="s">
        <v>277</v>
      </c>
    </row>
    <row r="56" spans="1:13" s="2" customFormat="1" ht="45" customHeight="1">
      <c r="A56" s="24" t="s">
        <v>13</v>
      </c>
      <c r="B56" s="25" t="s">
        <v>835</v>
      </c>
      <c r="C56" s="30"/>
      <c r="D56" s="23" t="s">
        <v>836</v>
      </c>
      <c r="E56" s="28" t="s">
        <v>279</v>
      </c>
      <c r="F56" s="28" t="s">
        <v>837</v>
      </c>
      <c r="G56" s="33"/>
      <c r="H56" s="30" t="s">
        <v>839</v>
      </c>
      <c r="I56" s="29"/>
      <c r="J56" s="31">
        <v>0</v>
      </c>
      <c r="K56" s="31">
        <v>0</v>
      </c>
      <c r="L56" s="31">
        <f>L57</f>
        <v>95.5</v>
      </c>
      <c r="M56" s="34"/>
    </row>
    <row r="57" spans="1:13" s="2" customFormat="1" ht="45" customHeight="1">
      <c r="A57" s="24" t="s">
        <v>13</v>
      </c>
      <c r="B57" s="25" t="s">
        <v>599</v>
      </c>
      <c r="C57" s="30" t="s">
        <v>308</v>
      </c>
      <c r="D57" s="27" t="s">
        <v>572</v>
      </c>
      <c r="E57" s="28" t="s">
        <v>571</v>
      </c>
      <c r="F57" s="28" t="s">
        <v>570</v>
      </c>
      <c r="G57" s="33" t="s">
        <v>15</v>
      </c>
      <c r="H57" s="30" t="s">
        <v>839</v>
      </c>
      <c r="I57" s="29">
        <v>244</v>
      </c>
      <c r="J57" s="31">
        <v>0</v>
      </c>
      <c r="K57" s="31">
        <v>0</v>
      </c>
      <c r="L57" s="31">
        <v>95.5</v>
      </c>
      <c r="M57" s="34" t="s">
        <v>277</v>
      </c>
    </row>
    <row r="58" spans="1:13" s="2" customFormat="1" ht="22.5" customHeight="1">
      <c r="A58" s="24">
        <v>702</v>
      </c>
      <c r="B58" s="57" t="s">
        <v>1089</v>
      </c>
      <c r="C58" s="33"/>
      <c r="D58" s="23"/>
      <c r="E58" s="84"/>
      <c r="F58" s="28"/>
      <c r="G58" s="59"/>
      <c r="H58" s="60" t="s">
        <v>1090</v>
      </c>
      <c r="I58" s="29"/>
      <c r="J58" s="31">
        <f>J59+J61+J63+J65+J67+J69+J71+J73</f>
        <v>1470.2869000000001</v>
      </c>
      <c r="K58" s="31">
        <f t="shared" ref="K58:L58" si="16">K59+K61+K63+K65+K67+K69+K71+K73</f>
        <v>1541</v>
      </c>
      <c r="L58" s="31">
        <f t="shared" si="16"/>
        <v>1601</v>
      </c>
      <c r="M58" s="34"/>
    </row>
    <row r="59" spans="1:13" s="2" customFormat="1" ht="45" customHeight="1">
      <c r="A59" s="24" t="s">
        <v>13</v>
      </c>
      <c r="B59" s="25" t="s">
        <v>615</v>
      </c>
      <c r="C59" s="33"/>
      <c r="D59" s="27" t="s">
        <v>310</v>
      </c>
      <c r="E59" s="28" t="s">
        <v>279</v>
      </c>
      <c r="F59" s="28" t="s">
        <v>309</v>
      </c>
      <c r="G59" s="35"/>
      <c r="H59" s="35" t="s">
        <v>22</v>
      </c>
      <c r="I59" s="35"/>
      <c r="J59" s="36">
        <f>J60</f>
        <v>109.40326</v>
      </c>
      <c r="K59" s="36">
        <f t="shared" ref="K59:L59" si="17">K60</f>
        <v>105</v>
      </c>
      <c r="L59" s="36">
        <f t="shared" si="17"/>
        <v>105</v>
      </c>
      <c r="M59" s="43"/>
    </row>
    <row r="60" spans="1:13" s="2" customFormat="1" ht="67.5" customHeight="1">
      <c r="A60" s="24" t="s">
        <v>13</v>
      </c>
      <c r="B60" s="25" t="s">
        <v>599</v>
      </c>
      <c r="C60" s="33" t="s">
        <v>308</v>
      </c>
      <c r="D60" s="27" t="s">
        <v>416</v>
      </c>
      <c r="E60" s="28" t="s">
        <v>279</v>
      </c>
      <c r="F60" s="28" t="s">
        <v>415</v>
      </c>
      <c r="G60" s="35" t="s">
        <v>2</v>
      </c>
      <c r="H60" s="35" t="s">
        <v>22</v>
      </c>
      <c r="I60" s="35" t="s">
        <v>3</v>
      </c>
      <c r="J60" s="36">
        <v>109.40326</v>
      </c>
      <c r="K60" s="36">
        <v>105</v>
      </c>
      <c r="L60" s="36">
        <v>105</v>
      </c>
      <c r="M60" s="43" t="s">
        <v>285</v>
      </c>
    </row>
    <row r="61" spans="1:13" s="2" customFormat="1" ht="45" customHeight="1">
      <c r="A61" s="24" t="s">
        <v>13</v>
      </c>
      <c r="B61" s="25" t="s">
        <v>598</v>
      </c>
      <c r="C61" s="33"/>
      <c r="D61" s="23" t="s">
        <v>310</v>
      </c>
      <c r="E61" s="84" t="s">
        <v>279</v>
      </c>
      <c r="F61" s="28" t="s">
        <v>309</v>
      </c>
      <c r="G61" s="85"/>
      <c r="H61" s="35" t="s">
        <v>1</v>
      </c>
      <c r="I61" s="35"/>
      <c r="J61" s="36">
        <f>J62</f>
        <v>246</v>
      </c>
      <c r="K61" s="36">
        <f t="shared" ref="K61:L61" si="18">K62</f>
        <v>246</v>
      </c>
      <c r="L61" s="36">
        <f t="shared" si="18"/>
        <v>246</v>
      </c>
      <c r="M61" s="43"/>
    </row>
    <row r="62" spans="1:13" s="2" customFormat="1" ht="56.25" customHeight="1">
      <c r="A62" s="24" t="s">
        <v>13</v>
      </c>
      <c r="B62" s="25" t="s">
        <v>599</v>
      </c>
      <c r="C62" s="33" t="s">
        <v>308</v>
      </c>
      <c r="D62" s="23" t="s">
        <v>575</v>
      </c>
      <c r="E62" s="84" t="s">
        <v>574</v>
      </c>
      <c r="F62" s="28" t="s">
        <v>573</v>
      </c>
      <c r="G62" s="35" t="s">
        <v>2</v>
      </c>
      <c r="H62" s="35" t="s">
        <v>1</v>
      </c>
      <c r="I62" s="35" t="s">
        <v>3</v>
      </c>
      <c r="J62" s="36">
        <v>246</v>
      </c>
      <c r="K62" s="36">
        <v>246</v>
      </c>
      <c r="L62" s="36">
        <v>246</v>
      </c>
      <c r="M62" s="34" t="s">
        <v>285</v>
      </c>
    </row>
    <row r="63" spans="1:13" s="2" customFormat="1" ht="45" customHeight="1">
      <c r="A63" s="24" t="s">
        <v>13</v>
      </c>
      <c r="B63" s="25" t="s">
        <v>600</v>
      </c>
      <c r="C63" s="33"/>
      <c r="D63" s="27" t="s">
        <v>310</v>
      </c>
      <c r="E63" s="28" t="s">
        <v>279</v>
      </c>
      <c r="F63" s="28" t="s">
        <v>309</v>
      </c>
      <c r="G63" s="35"/>
      <c r="H63" s="35" t="s">
        <v>4</v>
      </c>
      <c r="I63" s="35"/>
      <c r="J63" s="36">
        <f>J64</f>
        <v>152</v>
      </c>
      <c r="K63" s="36">
        <f t="shared" ref="K63:L63" si="19">K64</f>
        <v>152</v>
      </c>
      <c r="L63" s="36">
        <f t="shared" si="19"/>
        <v>152</v>
      </c>
      <c r="M63" s="43"/>
    </row>
    <row r="64" spans="1:13" s="2" customFormat="1" ht="45" customHeight="1">
      <c r="A64" s="24" t="s">
        <v>13</v>
      </c>
      <c r="B64" s="25" t="s">
        <v>599</v>
      </c>
      <c r="C64" s="33" t="s">
        <v>308</v>
      </c>
      <c r="D64" s="27" t="s">
        <v>572</v>
      </c>
      <c r="E64" s="28" t="s">
        <v>571</v>
      </c>
      <c r="F64" s="28" t="s">
        <v>570</v>
      </c>
      <c r="G64" s="35" t="s">
        <v>2</v>
      </c>
      <c r="H64" s="35" t="s">
        <v>4</v>
      </c>
      <c r="I64" s="35" t="s">
        <v>3</v>
      </c>
      <c r="J64" s="36">
        <v>152</v>
      </c>
      <c r="K64" s="36">
        <v>152</v>
      </c>
      <c r="L64" s="36">
        <v>152</v>
      </c>
      <c r="M64" s="43" t="s">
        <v>285</v>
      </c>
    </row>
    <row r="65" spans="1:13" s="2" customFormat="1" ht="45" customHeight="1">
      <c r="A65" s="24" t="s">
        <v>13</v>
      </c>
      <c r="B65" s="25" t="s">
        <v>601</v>
      </c>
      <c r="C65" s="33"/>
      <c r="D65" s="27" t="s">
        <v>310</v>
      </c>
      <c r="E65" s="28" t="s">
        <v>279</v>
      </c>
      <c r="F65" s="28" t="s">
        <v>309</v>
      </c>
      <c r="G65" s="35"/>
      <c r="H65" s="35" t="s">
        <v>5</v>
      </c>
      <c r="I65" s="35"/>
      <c r="J65" s="36">
        <f>J66</f>
        <v>116</v>
      </c>
      <c r="K65" s="36">
        <f t="shared" ref="K65:L65" si="20">K66</f>
        <v>116</v>
      </c>
      <c r="L65" s="36">
        <f t="shared" si="20"/>
        <v>116</v>
      </c>
      <c r="M65" s="43"/>
    </row>
    <row r="66" spans="1:13" s="2" customFormat="1" ht="45" customHeight="1">
      <c r="A66" s="24" t="s">
        <v>13</v>
      </c>
      <c r="B66" s="25" t="s">
        <v>599</v>
      </c>
      <c r="C66" s="33" t="s">
        <v>308</v>
      </c>
      <c r="D66" s="27" t="s">
        <v>572</v>
      </c>
      <c r="E66" s="28" t="s">
        <v>571</v>
      </c>
      <c r="F66" s="28" t="s">
        <v>570</v>
      </c>
      <c r="G66" s="35" t="s">
        <v>2</v>
      </c>
      <c r="H66" s="35" t="s">
        <v>5</v>
      </c>
      <c r="I66" s="35" t="s">
        <v>3</v>
      </c>
      <c r="J66" s="36">
        <v>116</v>
      </c>
      <c r="K66" s="36">
        <v>116</v>
      </c>
      <c r="L66" s="36">
        <v>116</v>
      </c>
      <c r="M66" s="43" t="s">
        <v>285</v>
      </c>
    </row>
    <row r="67" spans="1:13" s="2" customFormat="1" ht="45" customHeight="1">
      <c r="A67" s="24" t="s">
        <v>13</v>
      </c>
      <c r="B67" s="25" t="s">
        <v>616</v>
      </c>
      <c r="C67" s="33"/>
      <c r="D67" s="27" t="s">
        <v>310</v>
      </c>
      <c r="E67" s="28" t="s">
        <v>279</v>
      </c>
      <c r="F67" s="28" t="s">
        <v>309</v>
      </c>
      <c r="G67" s="35"/>
      <c r="H67" s="35" t="s">
        <v>23</v>
      </c>
      <c r="I67" s="35"/>
      <c r="J67" s="36">
        <f>J68</f>
        <v>297</v>
      </c>
      <c r="K67" s="36">
        <f t="shared" ref="K67:L67" si="21">K68</f>
        <v>297</v>
      </c>
      <c r="L67" s="36">
        <f t="shared" si="21"/>
        <v>297</v>
      </c>
      <c r="M67" s="43"/>
    </row>
    <row r="68" spans="1:13" s="2" customFormat="1" ht="45" customHeight="1">
      <c r="A68" s="24" t="s">
        <v>13</v>
      </c>
      <c r="B68" s="25" t="s">
        <v>599</v>
      </c>
      <c r="C68" s="33" t="s">
        <v>308</v>
      </c>
      <c r="D68" s="27" t="s">
        <v>572</v>
      </c>
      <c r="E68" s="28" t="s">
        <v>571</v>
      </c>
      <c r="F68" s="28" t="s">
        <v>570</v>
      </c>
      <c r="G68" s="35" t="s">
        <v>2</v>
      </c>
      <c r="H68" s="35" t="s">
        <v>23</v>
      </c>
      <c r="I68" s="35" t="s">
        <v>3</v>
      </c>
      <c r="J68" s="36">
        <v>297</v>
      </c>
      <c r="K68" s="36">
        <v>297</v>
      </c>
      <c r="L68" s="36">
        <v>297</v>
      </c>
      <c r="M68" s="43" t="s">
        <v>285</v>
      </c>
    </row>
    <row r="69" spans="1:13" s="2" customFormat="1" ht="45" customHeight="1">
      <c r="A69" s="24" t="s">
        <v>13</v>
      </c>
      <c r="B69" s="25" t="s">
        <v>602</v>
      </c>
      <c r="C69" s="33"/>
      <c r="D69" s="27" t="s">
        <v>310</v>
      </c>
      <c r="E69" s="28" t="s">
        <v>279</v>
      </c>
      <c r="F69" s="28" t="s">
        <v>309</v>
      </c>
      <c r="G69" s="35"/>
      <c r="H69" s="35" t="s">
        <v>6</v>
      </c>
      <c r="I69" s="35"/>
      <c r="J69" s="36">
        <f>J70</f>
        <v>299.59674000000001</v>
      </c>
      <c r="K69" s="36">
        <f t="shared" ref="K69:L69" si="22">K70</f>
        <v>304</v>
      </c>
      <c r="L69" s="36">
        <f t="shared" si="22"/>
        <v>304</v>
      </c>
      <c r="M69" s="43"/>
    </row>
    <row r="70" spans="1:13" s="2" customFormat="1" ht="45" customHeight="1">
      <c r="A70" s="24" t="s">
        <v>13</v>
      </c>
      <c r="B70" s="25" t="s">
        <v>599</v>
      </c>
      <c r="C70" s="33" t="s">
        <v>308</v>
      </c>
      <c r="D70" s="27" t="s">
        <v>572</v>
      </c>
      <c r="E70" s="28" t="s">
        <v>571</v>
      </c>
      <c r="F70" s="28" t="s">
        <v>570</v>
      </c>
      <c r="G70" s="35" t="s">
        <v>2</v>
      </c>
      <c r="H70" s="35" t="s">
        <v>6</v>
      </c>
      <c r="I70" s="35" t="s">
        <v>3</v>
      </c>
      <c r="J70" s="36">
        <v>299.59674000000001</v>
      </c>
      <c r="K70" s="36">
        <v>304</v>
      </c>
      <c r="L70" s="36">
        <v>304</v>
      </c>
      <c r="M70" s="43" t="s">
        <v>285</v>
      </c>
    </row>
    <row r="71" spans="1:13" s="2" customFormat="1" ht="45" customHeight="1">
      <c r="A71" s="24" t="s">
        <v>13</v>
      </c>
      <c r="B71" s="25" t="s">
        <v>603</v>
      </c>
      <c r="C71" s="33"/>
      <c r="D71" s="27" t="s">
        <v>310</v>
      </c>
      <c r="E71" s="28" t="s">
        <v>279</v>
      </c>
      <c r="F71" s="28" t="s">
        <v>309</v>
      </c>
      <c r="G71" s="35"/>
      <c r="H71" s="35" t="s">
        <v>7</v>
      </c>
      <c r="I71" s="35"/>
      <c r="J71" s="36">
        <f>J72</f>
        <v>148</v>
      </c>
      <c r="K71" s="36">
        <f t="shared" ref="K71:L71" si="23">K72</f>
        <v>148</v>
      </c>
      <c r="L71" s="36">
        <f t="shared" si="23"/>
        <v>148</v>
      </c>
      <c r="M71" s="43"/>
    </row>
    <row r="72" spans="1:13" s="2" customFormat="1" ht="45" customHeight="1">
      <c r="A72" s="24" t="s">
        <v>13</v>
      </c>
      <c r="B72" s="25" t="s">
        <v>599</v>
      </c>
      <c r="C72" s="33" t="s">
        <v>308</v>
      </c>
      <c r="D72" s="27" t="s">
        <v>572</v>
      </c>
      <c r="E72" s="28" t="s">
        <v>571</v>
      </c>
      <c r="F72" s="28" t="s">
        <v>570</v>
      </c>
      <c r="G72" s="35" t="s">
        <v>2</v>
      </c>
      <c r="H72" s="35" t="s">
        <v>7</v>
      </c>
      <c r="I72" s="35" t="s">
        <v>3</v>
      </c>
      <c r="J72" s="36">
        <v>148</v>
      </c>
      <c r="K72" s="36">
        <v>148</v>
      </c>
      <c r="L72" s="36">
        <v>148</v>
      </c>
      <c r="M72" s="43" t="s">
        <v>285</v>
      </c>
    </row>
    <row r="73" spans="1:13" s="2" customFormat="1" ht="72" customHeight="1">
      <c r="A73" s="24" t="s">
        <v>13</v>
      </c>
      <c r="B73" s="25" t="s">
        <v>604</v>
      </c>
      <c r="C73" s="33"/>
      <c r="D73" s="27" t="s">
        <v>310</v>
      </c>
      <c r="E73" s="28" t="s">
        <v>279</v>
      </c>
      <c r="F73" s="28" t="s">
        <v>309</v>
      </c>
      <c r="G73" s="35"/>
      <c r="H73" s="35" t="s">
        <v>8</v>
      </c>
      <c r="I73" s="35"/>
      <c r="J73" s="36">
        <f>J74</f>
        <v>102.2869</v>
      </c>
      <c r="K73" s="36">
        <f t="shared" ref="K73:L73" si="24">K74</f>
        <v>173</v>
      </c>
      <c r="L73" s="36">
        <f t="shared" si="24"/>
        <v>233</v>
      </c>
      <c r="M73" s="43"/>
    </row>
    <row r="74" spans="1:13" s="2" customFormat="1" ht="45" customHeight="1">
      <c r="A74" s="24" t="s">
        <v>13</v>
      </c>
      <c r="B74" s="25" t="s">
        <v>599</v>
      </c>
      <c r="C74" s="33" t="s">
        <v>308</v>
      </c>
      <c r="D74" s="27" t="s">
        <v>569</v>
      </c>
      <c r="E74" s="28" t="s">
        <v>279</v>
      </c>
      <c r="F74" s="28" t="s">
        <v>568</v>
      </c>
      <c r="G74" s="35" t="s">
        <v>2</v>
      </c>
      <c r="H74" s="35" t="s">
        <v>8</v>
      </c>
      <c r="I74" s="35" t="s">
        <v>3</v>
      </c>
      <c r="J74" s="36">
        <v>102.2869</v>
      </c>
      <c r="K74" s="36">
        <v>173</v>
      </c>
      <c r="L74" s="36">
        <v>233</v>
      </c>
      <c r="M74" s="43" t="s">
        <v>285</v>
      </c>
    </row>
    <row r="75" spans="1:13" s="2" customFormat="1" ht="56.25" customHeight="1">
      <c r="A75" s="59" t="s">
        <v>13</v>
      </c>
      <c r="B75" s="57" t="s">
        <v>1091</v>
      </c>
      <c r="C75" s="58"/>
      <c r="D75" s="58"/>
      <c r="E75" s="58"/>
      <c r="F75" s="58"/>
      <c r="G75" s="59"/>
      <c r="H75" s="60" t="s">
        <v>1092</v>
      </c>
      <c r="I75" s="35"/>
      <c r="J75" s="36">
        <f>J76+J78</f>
        <v>3165.221</v>
      </c>
      <c r="K75" s="36">
        <f t="shared" ref="K75:L75" si="25">K76+K78</f>
        <v>0</v>
      </c>
      <c r="L75" s="36">
        <f t="shared" si="25"/>
        <v>2321.1610000000001</v>
      </c>
      <c r="M75" s="43"/>
    </row>
    <row r="76" spans="1:13" s="2" customFormat="1" ht="78.75" customHeight="1">
      <c r="A76" s="24" t="s">
        <v>13</v>
      </c>
      <c r="B76" s="25" t="s">
        <v>617</v>
      </c>
      <c r="C76" s="42"/>
      <c r="D76" s="27" t="s">
        <v>842</v>
      </c>
      <c r="E76" s="28" t="s">
        <v>279</v>
      </c>
      <c r="F76" s="28" t="s">
        <v>847</v>
      </c>
      <c r="G76" s="35"/>
      <c r="H76" s="35" t="s">
        <v>24</v>
      </c>
      <c r="I76" s="35"/>
      <c r="J76" s="36">
        <f>J77</f>
        <v>3006.96</v>
      </c>
      <c r="K76" s="36">
        <f t="shared" ref="K76:L76" si="26">K77</f>
        <v>0</v>
      </c>
      <c r="L76" s="36">
        <f t="shared" si="26"/>
        <v>2321.1610000000001</v>
      </c>
      <c r="M76" s="43"/>
    </row>
    <row r="77" spans="1:13" s="2" customFormat="1" ht="45" customHeight="1">
      <c r="A77" s="24" t="s">
        <v>13</v>
      </c>
      <c r="B77" s="25" t="s">
        <v>618</v>
      </c>
      <c r="C77" s="42" t="s">
        <v>488</v>
      </c>
      <c r="D77" s="27" t="s">
        <v>843</v>
      </c>
      <c r="E77" s="28" t="s">
        <v>279</v>
      </c>
      <c r="F77" s="28" t="s">
        <v>557</v>
      </c>
      <c r="G77" s="35" t="s">
        <v>25</v>
      </c>
      <c r="H77" s="35" t="s">
        <v>24</v>
      </c>
      <c r="I77" s="35" t="s">
        <v>26</v>
      </c>
      <c r="J77" s="36">
        <v>3006.96</v>
      </c>
      <c r="K77" s="36">
        <v>0</v>
      </c>
      <c r="L77" s="36">
        <v>2321.1610000000001</v>
      </c>
      <c r="M77" s="43" t="s">
        <v>277</v>
      </c>
    </row>
    <row r="78" spans="1:13" s="2" customFormat="1" ht="78.75" customHeight="1">
      <c r="A78" s="24" t="s">
        <v>13</v>
      </c>
      <c r="B78" s="25" t="s">
        <v>617</v>
      </c>
      <c r="C78" s="42"/>
      <c r="D78" s="27" t="s">
        <v>842</v>
      </c>
      <c r="E78" s="28" t="s">
        <v>279</v>
      </c>
      <c r="F78" s="28" t="s">
        <v>847</v>
      </c>
      <c r="G78" s="35"/>
      <c r="H78" s="35" t="s">
        <v>27</v>
      </c>
      <c r="I78" s="35"/>
      <c r="J78" s="36">
        <f>J79</f>
        <v>158.261</v>
      </c>
      <c r="K78" s="36">
        <f t="shared" ref="K78:L78" si="27">K79</f>
        <v>0</v>
      </c>
      <c r="L78" s="36">
        <f t="shared" si="27"/>
        <v>0</v>
      </c>
      <c r="M78" s="43"/>
    </row>
    <row r="79" spans="1:13" s="2" customFormat="1" ht="45" customHeight="1">
      <c r="A79" s="24" t="s">
        <v>13</v>
      </c>
      <c r="B79" s="25" t="s">
        <v>618</v>
      </c>
      <c r="C79" s="42" t="s">
        <v>488</v>
      </c>
      <c r="D79" s="27" t="s">
        <v>843</v>
      </c>
      <c r="E79" s="28" t="s">
        <v>279</v>
      </c>
      <c r="F79" s="28" t="s">
        <v>557</v>
      </c>
      <c r="G79" s="35" t="s">
        <v>25</v>
      </c>
      <c r="H79" s="35" t="s">
        <v>27</v>
      </c>
      <c r="I79" s="35" t="s">
        <v>26</v>
      </c>
      <c r="J79" s="36">
        <v>158.261</v>
      </c>
      <c r="K79" s="36">
        <v>0</v>
      </c>
      <c r="L79" s="36">
        <v>0</v>
      </c>
      <c r="M79" s="43" t="s">
        <v>277</v>
      </c>
    </row>
    <row r="80" spans="1:13" s="2" customFormat="1" ht="67.5" customHeight="1">
      <c r="A80" s="24" t="s">
        <v>13</v>
      </c>
      <c r="B80" s="57" t="s">
        <v>1094</v>
      </c>
      <c r="C80" s="58"/>
      <c r="D80" s="58"/>
      <c r="E80" s="58"/>
      <c r="F80" s="58"/>
      <c r="G80" s="59"/>
      <c r="H80" s="60" t="s">
        <v>1095</v>
      </c>
      <c r="I80" s="35"/>
      <c r="J80" s="36">
        <f>J81</f>
        <v>0</v>
      </c>
      <c r="K80" s="36">
        <f t="shared" ref="K80:L81" si="28">K81</f>
        <v>3738.9</v>
      </c>
      <c r="L80" s="36">
        <f t="shared" si="28"/>
        <v>0</v>
      </c>
      <c r="M80" s="43"/>
    </row>
    <row r="81" spans="1:13" s="2" customFormat="1" ht="89.25" customHeight="1">
      <c r="A81" s="24" t="s">
        <v>13</v>
      </c>
      <c r="B81" s="25" t="s">
        <v>895</v>
      </c>
      <c r="C81" s="42"/>
      <c r="D81" s="27" t="s">
        <v>567</v>
      </c>
      <c r="E81" s="28" t="s">
        <v>279</v>
      </c>
      <c r="F81" s="28" t="s">
        <v>566</v>
      </c>
      <c r="G81" s="35"/>
      <c r="H81" s="33" t="s">
        <v>1093</v>
      </c>
      <c r="I81" s="35"/>
      <c r="J81" s="36">
        <f>J82</f>
        <v>0</v>
      </c>
      <c r="K81" s="36">
        <f t="shared" si="28"/>
        <v>3738.9</v>
      </c>
      <c r="L81" s="36">
        <f t="shared" si="28"/>
        <v>0</v>
      </c>
      <c r="M81" s="43"/>
    </row>
    <row r="82" spans="1:13" s="2" customFormat="1" ht="90" customHeight="1">
      <c r="A82" s="24" t="s">
        <v>13</v>
      </c>
      <c r="B82" s="25" t="s">
        <v>618</v>
      </c>
      <c r="C82" s="42" t="s">
        <v>565</v>
      </c>
      <c r="D82" s="27" t="s">
        <v>564</v>
      </c>
      <c r="E82" s="28" t="s">
        <v>279</v>
      </c>
      <c r="F82" s="28" t="s">
        <v>563</v>
      </c>
      <c r="G82" s="35" t="s">
        <v>25</v>
      </c>
      <c r="H82" s="33" t="s">
        <v>1093</v>
      </c>
      <c r="I82" s="35" t="s">
        <v>26</v>
      </c>
      <c r="J82" s="36">
        <v>0</v>
      </c>
      <c r="K82" s="36">
        <v>3738.9</v>
      </c>
      <c r="L82" s="36">
        <v>0</v>
      </c>
      <c r="M82" s="43" t="s">
        <v>277</v>
      </c>
    </row>
    <row r="83" spans="1:13" s="2" customFormat="1" ht="123.75" hidden="1" customHeight="1">
      <c r="A83" s="24" t="s">
        <v>13</v>
      </c>
      <c r="B83" s="25" t="s">
        <v>619</v>
      </c>
      <c r="C83" s="42"/>
      <c r="D83" s="27" t="s">
        <v>562</v>
      </c>
      <c r="E83" s="28" t="s">
        <v>279</v>
      </c>
      <c r="F83" s="28" t="s">
        <v>561</v>
      </c>
      <c r="G83" s="44"/>
      <c r="H83" s="35" t="s">
        <v>28</v>
      </c>
      <c r="I83" s="44"/>
      <c r="J83" s="36"/>
      <c r="K83" s="36">
        <v>0</v>
      </c>
      <c r="L83" s="36">
        <v>0</v>
      </c>
      <c r="M83" s="43"/>
    </row>
    <row r="84" spans="1:13" s="2" customFormat="1" ht="45" hidden="1" customHeight="1">
      <c r="A84" s="24" t="s">
        <v>13</v>
      </c>
      <c r="B84" s="25" t="s">
        <v>618</v>
      </c>
      <c r="C84" s="42" t="s">
        <v>488</v>
      </c>
      <c r="D84" s="27" t="s">
        <v>558</v>
      </c>
      <c r="E84" s="28" t="s">
        <v>279</v>
      </c>
      <c r="F84" s="28" t="s">
        <v>557</v>
      </c>
      <c r="G84" s="35" t="s">
        <v>25</v>
      </c>
      <c r="H84" s="35" t="s">
        <v>28</v>
      </c>
      <c r="I84" s="35" t="s">
        <v>26</v>
      </c>
      <c r="J84" s="36"/>
      <c r="K84" s="36">
        <v>0</v>
      </c>
      <c r="L84" s="36">
        <v>0</v>
      </c>
      <c r="M84" s="43" t="s">
        <v>277</v>
      </c>
    </row>
    <row r="85" spans="1:13" s="2" customFormat="1" ht="78.75" customHeight="1">
      <c r="A85" s="24" t="s">
        <v>13</v>
      </c>
      <c r="B85" s="57" t="s">
        <v>1096</v>
      </c>
      <c r="C85" s="58"/>
      <c r="D85" s="58"/>
      <c r="E85" s="58"/>
      <c r="F85" s="58"/>
      <c r="G85" s="59"/>
      <c r="H85" s="60" t="s">
        <v>1097</v>
      </c>
      <c r="I85" s="35"/>
      <c r="J85" s="36">
        <f>J86+J88</f>
        <v>3305.6320000000001</v>
      </c>
      <c r="K85" s="36">
        <f t="shared" ref="K85:L85" si="29">K86+K88</f>
        <v>0</v>
      </c>
      <c r="L85" s="36">
        <f t="shared" si="29"/>
        <v>122.2</v>
      </c>
      <c r="M85" s="43"/>
    </row>
    <row r="86" spans="1:13" s="2" customFormat="1" ht="56.25" hidden="1" customHeight="1">
      <c r="A86" s="24" t="s">
        <v>13</v>
      </c>
      <c r="B86" s="25" t="s">
        <v>620</v>
      </c>
      <c r="C86" s="42"/>
      <c r="D86" s="27" t="s">
        <v>560</v>
      </c>
      <c r="E86" s="28" t="s">
        <v>279</v>
      </c>
      <c r="F86" s="28" t="s">
        <v>559</v>
      </c>
      <c r="G86" s="35"/>
      <c r="H86" s="35" t="s">
        <v>29</v>
      </c>
      <c r="I86" s="35"/>
      <c r="J86" s="36">
        <f>J87</f>
        <v>0</v>
      </c>
      <c r="K86" s="36">
        <f t="shared" ref="K86:L86" si="30">K87</f>
        <v>0</v>
      </c>
      <c r="L86" s="36">
        <f t="shared" si="30"/>
        <v>122.2</v>
      </c>
      <c r="M86" s="43"/>
    </row>
    <row r="87" spans="1:13" s="2" customFormat="1" ht="45" hidden="1" customHeight="1">
      <c r="A87" s="24" t="s">
        <v>13</v>
      </c>
      <c r="B87" s="25" t="s">
        <v>618</v>
      </c>
      <c r="C87" s="42" t="s">
        <v>488</v>
      </c>
      <c r="D87" s="27" t="s">
        <v>558</v>
      </c>
      <c r="E87" s="28" t="s">
        <v>279</v>
      </c>
      <c r="F87" s="28" t="s">
        <v>557</v>
      </c>
      <c r="G87" s="35" t="s">
        <v>30</v>
      </c>
      <c r="H87" s="35" t="s">
        <v>29</v>
      </c>
      <c r="I87" s="35" t="s">
        <v>26</v>
      </c>
      <c r="J87" s="36">
        <v>0</v>
      </c>
      <c r="K87" s="36">
        <v>0</v>
      </c>
      <c r="L87" s="36">
        <v>122.2</v>
      </c>
      <c r="M87" s="43" t="s">
        <v>277</v>
      </c>
    </row>
    <row r="88" spans="1:13" s="2" customFormat="1" ht="56.25" customHeight="1">
      <c r="A88" s="24" t="s">
        <v>13</v>
      </c>
      <c r="B88" s="25" t="s">
        <v>620</v>
      </c>
      <c r="C88" s="42"/>
      <c r="D88" s="27" t="s">
        <v>560</v>
      </c>
      <c r="E88" s="28" t="s">
        <v>279</v>
      </c>
      <c r="F88" s="28" t="s">
        <v>559</v>
      </c>
      <c r="G88" s="35"/>
      <c r="H88" s="35" t="s">
        <v>31</v>
      </c>
      <c r="I88" s="35"/>
      <c r="J88" s="36">
        <f>J89</f>
        <v>3305.6320000000001</v>
      </c>
      <c r="K88" s="36">
        <f t="shared" ref="K88:L88" si="31">K89</f>
        <v>0</v>
      </c>
      <c r="L88" s="36">
        <f t="shared" si="31"/>
        <v>0</v>
      </c>
      <c r="M88" s="43"/>
    </row>
    <row r="89" spans="1:13" s="2" customFormat="1" ht="45" customHeight="1">
      <c r="A89" s="24" t="s">
        <v>13</v>
      </c>
      <c r="B89" s="25" t="s">
        <v>618</v>
      </c>
      <c r="C89" s="42" t="s">
        <v>488</v>
      </c>
      <c r="D89" s="27" t="s">
        <v>558</v>
      </c>
      <c r="E89" s="28" t="s">
        <v>279</v>
      </c>
      <c r="F89" s="28" t="s">
        <v>557</v>
      </c>
      <c r="G89" s="35" t="s">
        <v>30</v>
      </c>
      <c r="H89" s="35" t="s">
        <v>31</v>
      </c>
      <c r="I89" s="35" t="s">
        <v>26</v>
      </c>
      <c r="J89" s="36">
        <v>3305.6320000000001</v>
      </c>
      <c r="K89" s="36">
        <v>0</v>
      </c>
      <c r="L89" s="36">
        <v>0</v>
      </c>
      <c r="M89" s="43" t="s">
        <v>277</v>
      </c>
    </row>
    <row r="90" spans="1:13" s="2" customFormat="1" ht="33.75" customHeight="1">
      <c r="A90" s="59" t="s">
        <v>13</v>
      </c>
      <c r="B90" s="57" t="s">
        <v>1098</v>
      </c>
      <c r="C90" s="58"/>
      <c r="D90" s="58"/>
      <c r="E90" s="58"/>
      <c r="F90" s="58"/>
      <c r="G90" s="59"/>
      <c r="H90" s="60" t="s">
        <v>1099</v>
      </c>
      <c r="I90" s="35"/>
      <c r="J90" s="36">
        <f>J91</f>
        <v>6207.0568199999998</v>
      </c>
      <c r="K90" s="36">
        <f t="shared" ref="K90:L90" si="32">K91+K100+K102+K114+K119</f>
        <v>7948.5568199999998</v>
      </c>
      <c r="L90" s="36">
        <f t="shared" si="32"/>
        <v>7948.7568200000005</v>
      </c>
      <c r="M90" s="43"/>
    </row>
    <row r="91" spans="1:13" s="2" customFormat="1" ht="33.75" customHeight="1">
      <c r="A91" s="24" t="s">
        <v>13</v>
      </c>
      <c r="B91" s="25" t="s">
        <v>605</v>
      </c>
      <c r="C91" s="42"/>
      <c r="D91" s="23" t="s">
        <v>284</v>
      </c>
      <c r="E91" s="28" t="s">
        <v>283</v>
      </c>
      <c r="F91" s="28" t="s">
        <v>282</v>
      </c>
      <c r="G91" s="43"/>
      <c r="H91" s="35" t="s">
        <v>32</v>
      </c>
      <c r="I91" s="43"/>
      <c r="J91" s="36">
        <f>J92+J94+J93</f>
        <v>6207.0568199999998</v>
      </c>
      <c r="K91" s="36">
        <f t="shared" ref="K91:L91" si="33">K92+K94+K93</f>
        <v>6082.0568199999998</v>
      </c>
      <c r="L91" s="36">
        <f t="shared" si="33"/>
        <v>6082.0568199999998</v>
      </c>
      <c r="M91" s="43"/>
    </row>
    <row r="92" spans="1:13" s="2" customFormat="1" ht="78.75" customHeight="1">
      <c r="A92" s="24" t="s">
        <v>13</v>
      </c>
      <c r="B92" s="25" t="s">
        <v>606</v>
      </c>
      <c r="C92" s="42" t="s">
        <v>556</v>
      </c>
      <c r="D92" s="27" t="s">
        <v>844</v>
      </c>
      <c r="E92" s="28" t="s">
        <v>279</v>
      </c>
      <c r="F92" s="28" t="s">
        <v>832</v>
      </c>
      <c r="G92" s="35" t="s">
        <v>33</v>
      </c>
      <c r="H92" s="35" t="s">
        <v>32</v>
      </c>
      <c r="I92" s="35" t="s">
        <v>10</v>
      </c>
      <c r="J92" s="36">
        <v>4671.3185999999996</v>
      </c>
      <c r="K92" s="36">
        <v>4671.3185999999996</v>
      </c>
      <c r="L92" s="36">
        <v>4671.3185999999996</v>
      </c>
      <c r="M92" s="43" t="s">
        <v>277</v>
      </c>
    </row>
    <row r="93" spans="1:13" s="2" customFormat="1" ht="110.25" customHeight="1">
      <c r="A93" s="24" t="s">
        <v>13</v>
      </c>
      <c r="B93" s="25" t="s">
        <v>807</v>
      </c>
      <c r="C93" s="42" t="s">
        <v>556</v>
      </c>
      <c r="D93" s="27" t="s">
        <v>845</v>
      </c>
      <c r="E93" s="28" t="s">
        <v>279</v>
      </c>
      <c r="F93" s="28" t="s">
        <v>832</v>
      </c>
      <c r="G93" s="35" t="s">
        <v>33</v>
      </c>
      <c r="H93" s="35" t="s">
        <v>32</v>
      </c>
      <c r="I93" s="35">
        <v>122</v>
      </c>
      <c r="J93" s="36">
        <v>125</v>
      </c>
      <c r="K93" s="36">
        <v>0</v>
      </c>
      <c r="L93" s="36">
        <v>0</v>
      </c>
      <c r="M93" s="43" t="s">
        <v>277</v>
      </c>
    </row>
    <row r="94" spans="1:13" s="2" customFormat="1" ht="78.75" customHeight="1">
      <c r="A94" s="24" t="s">
        <v>13</v>
      </c>
      <c r="B94" s="25" t="s">
        <v>607</v>
      </c>
      <c r="C94" s="42" t="s">
        <v>556</v>
      </c>
      <c r="D94" s="27" t="s">
        <v>844</v>
      </c>
      <c r="E94" s="28" t="s">
        <v>279</v>
      </c>
      <c r="F94" s="28" t="s">
        <v>832</v>
      </c>
      <c r="G94" s="35" t="s">
        <v>33</v>
      </c>
      <c r="H94" s="35" t="s">
        <v>32</v>
      </c>
      <c r="I94" s="35" t="s">
        <v>11</v>
      </c>
      <c r="J94" s="36">
        <v>1410.73822</v>
      </c>
      <c r="K94" s="36">
        <v>1410.73822</v>
      </c>
      <c r="L94" s="36">
        <v>1410.73822</v>
      </c>
      <c r="M94" s="43" t="s">
        <v>277</v>
      </c>
    </row>
    <row r="95" spans="1:13" s="2" customFormat="1" ht="15" customHeight="1">
      <c r="A95" s="59" t="s">
        <v>13</v>
      </c>
      <c r="B95" s="57" t="s">
        <v>1080</v>
      </c>
      <c r="C95" s="58"/>
      <c r="D95" s="58"/>
      <c r="E95" s="58"/>
      <c r="F95" s="58"/>
      <c r="G95" s="59"/>
      <c r="H95" s="60">
        <v>99900</v>
      </c>
      <c r="I95" s="35"/>
      <c r="J95" s="36">
        <f>J96+J100+J102+J107+J114+J119+J104</f>
        <v>18385.357999999997</v>
      </c>
      <c r="K95" s="36">
        <f t="shared" ref="K95:L95" si="34">K96+K100+K102+K107+K114+K119+K104</f>
        <v>18343.057999999997</v>
      </c>
      <c r="L95" s="36">
        <f t="shared" si="34"/>
        <v>18343.257999999994</v>
      </c>
      <c r="M95" s="43"/>
    </row>
    <row r="96" spans="1:13" s="2" customFormat="1" ht="33.75" customHeight="1">
      <c r="A96" s="24" t="s">
        <v>13</v>
      </c>
      <c r="B96" s="25" t="s">
        <v>605</v>
      </c>
      <c r="C96" s="42"/>
      <c r="D96" s="23" t="s">
        <v>284</v>
      </c>
      <c r="E96" s="28" t="s">
        <v>283</v>
      </c>
      <c r="F96" s="28" t="s">
        <v>282</v>
      </c>
      <c r="G96" s="43"/>
      <c r="H96" s="35" t="s">
        <v>34</v>
      </c>
      <c r="I96" s="43"/>
      <c r="J96" s="36">
        <f>J97+J98+J99</f>
        <v>14818.557999999999</v>
      </c>
      <c r="K96" s="36">
        <f t="shared" ref="K96:L96" si="35">K97+K98+K99</f>
        <v>14818.557999999999</v>
      </c>
      <c r="L96" s="36">
        <f t="shared" si="35"/>
        <v>14818.557999999999</v>
      </c>
      <c r="M96" s="43"/>
    </row>
    <row r="97" spans="1:17" s="2" customFormat="1" ht="81.75" customHeight="1">
      <c r="A97" s="24" t="s">
        <v>13</v>
      </c>
      <c r="B97" s="25" t="s">
        <v>606</v>
      </c>
      <c r="C97" s="42" t="s">
        <v>287</v>
      </c>
      <c r="D97" s="23" t="s">
        <v>840</v>
      </c>
      <c r="E97" s="28" t="s">
        <v>279</v>
      </c>
      <c r="F97" s="28" t="s">
        <v>841</v>
      </c>
      <c r="G97" s="35" t="s">
        <v>35</v>
      </c>
      <c r="H97" s="35" t="s">
        <v>34</v>
      </c>
      <c r="I97" s="35" t="s">
        <v>10</v>
      </c>
      <c r="J97" s="36">
        <v>11381.380999999999</v>
      </c>
      <c r="K97" s="36">
        <v>11381.380999999999</v>
      </c>
      <c r="L97" s="36">
        <v>11381.380999999999</v>
      </c>
      <c r="M97" s="43" t="s">
        <v>277</v>
      </c>
      <c r="Q97" s="70"/>
    </row>
    <row r="98" spans="1:17" s="2" customFormat="1" ht="101.25" hidden="1" customHeight="1">
      <c r="A98" s="24" t="s">
        <v>13</v>
      </c>
      <c r="B98" s="25" t="s">
        <v>807</v>
      </c>
      <c r="C98" s="42" t="s">
        <v>286</v>
      </c>
      <c r="D98" s="27" t="s">
        <v>845</v>
      </c>
      <c r="E98" s="28" t="s">
        <v>279</v>
      </c>
      <c r="F98" s="28" t="s">
        <v>846</v>
      </c>
      <c r="G98" s="35" t="s">
        <v>35</v>
      </c>
      <c r="H98" s="35" t="s">
        <v>34</v>
      </c>
      <c r="I98" s="35">
        <v>122</v>
      </c>
      <c r="J98" s="36"/>
      <c r="K98" s="36">
        <v>0</v>
      </c>
      <c r="L98" s="36">
        <v>0</v>
      </c>
      <c r="M98" s="43"/>
    </row>
    <row r="99" spans="1:17" s="2" customFormat="1" ht="81" customHeight="1">
      <c r="A99" s="24" t="s">
        <v>13</v>
      </c>
      <c r="B99" s="25" t="s">
        <v>607</v>
      </c>
      <c r="C99" s="42" t="s">
        <v>286</v>
      </c>
      <c r="D99" s="23" t="s">
        <v>840</v>
      </c>
      <c r="E99" s="28" t="s">
        <v>279</v>
      </c>
      <c r="F99" s="28" t="s">
        <v>841</v>
      </c>
      <c r="G99" s="35" t="s">
        <v>35</v>
      </c>
      <c r="H99" s="35" t="s">
        <v>34</v>
      </c>
      <c r="I99" s="35" t="s">
        <v>11</v>
      </c>
      <c r="J99" s="36">
        <v>3437.1770000000001</v>
      </c>
      <c r="K99" s="36">
        <v>3437.1770000000001</v>
      </c>
      <c r="L99" s="36">
        <v>3437.1770000000001</v>
      </c>
      <c r="M99" s="43" t="s">
        <v>277</v>
      </c>
    </row>
    <row r="100" spans="1:17" s="2" customFormat="1" ht="45" customHeight="1">
      <c r="A100" s="59" t="s">
        <v>13</v>
      </c>
      <c r="B100" s="57" t="s">
        <v>810</v>
      </c>
      <c r="C100" s="33"/>
      <c r="D100" s="23" t="s">
        <v>948</v>
      </c>
      <c r="E100" s="28" t="s">
        <v>283</v>
      </c>
      <c r="F100" s="28" t="s">
        <v>282</v>
      </c>
      <c r="G100" s="59"/>
      <c r="H100" s="60" t="s">
        <v>268</v>
      </c>
      <c r="I100" s="59"/>
      <c r="J100" s="36">
        <f>J101</f>
        <v>18</v>
      </c>
      <c r="K100" s="36">
        <f t="shared" ref="K100:L100" si="36">K101</f>
        <v>0</v>
      </c>
      <c r="L100" s="36">
        <f t="shared" si="36"/>
        <v>0</v>
      </c>
      <c r="M100" s="43"/>
    </row>
    <row r="101" spans="1:17" s="2" customFormat="1" ht="39.75" customHeight="1">
      <c r="A101" s="59" t="s">
        <v>13</v>
      </c>
      <c r="B101" s="57" t="s">
        <v>670</v>
      </c>
      <c r="C101" s="42" t="s">
        <v>295</v>
      </c>
      <c r="D101" s="23" t="s">
        <v>294</v>
      </c>
      <c r="E101" s="28" t="s">
        <v>279</v>
      </c>
      <c r="F101" s="28" t="s">
        <v>293</v>
      </c>
      <c r="G101" s="59" t="s">
        <v>15</v>
      </c>
      <c r="H101" s="60" t="s">
        <v>268</v>
      </c>
      <c r="I101" s="59" t="s">
        <v>95</v>
      </c>
      <c r="J101" s="36">
        <v>18</v>
      </c>
      <c r="K101" s="36">
        <v>0</v>
      </c>
      <c r="L101" s="36">
        <v>0</v>
      </c>
      <c r="M101" s="34" t="s">
        <v>285</v>
      </c>
    </row>
    <row r="102" spans="1:17" s="2" customFormat="1" ht="67.5" customHeight="1">
      <c r="A102" s="24" t="s">
        <v>13</v>
      </c>
      <c r="B102" s="25" t="s">
        <v>621</v>
      </c>
      <c r="C102" s="42"/>
      <c r="D102" s="27" t="s">
        <v>555</v>
      </c>
      <c r="E102" s="28" t="s">
        <v>279</v>
      </c>
      <c r="F102" s="28" t="s">
        <v>554</v>
      </c>
      <c r="G102" s="35"/>
      <c r="H102" s="35" t="s">
        <v>36</v>
      </c>
      <c r="I102" s="35"/>
      <c r="J102" s="36">
        <f>J103</f>
        <v>26.1</v>
      </c>
      <c r="K102" s="36">
        <f t="shared" ref="K102:L102" si="37">K103</f>
        <v>1.8</v>
      </c>
      <c r="L102" s="36">
        <f t="shared" si="37"/>
        <v>2</v>
      </c>
      <c r="M102" s="43"/>
    </row>
    <row r="103" spans="1:17" s="2" customFormat="1" ht="78.75" customHeight="1">
      <c r="A103" s="24" t="s">
        <v>13</v>
      </c>
      <c r="B103" s="25" t="s">
        <v>599</v>
      </c>
      <c r="C103" s="42" t="s">
        <v>553</v>
      </c>
      <c r="D103" s="27" t="s">
        <v>552</v>
      </c>
      <c r="E103" s="28" t="s">
        <v>279</v>
      </c>
      <c r="F103" s="28" t="s">
        <v>551</v>
      </c>
      <c r="G103" s="35" t="s">
        <v>37</v>
      </c>
      <c r="H103" s="35" t="s">
        <v>36</v>
      </c>
      <c r="I103" s="35" t="s">
        <v>3</v>
      </c>
      <c r="J103" s="36">
        <v>26.1</v>
      </c>
      <c r="K103" s="36">
        <v>1.8</v>
      </c>
      <c r="L103" s="36">
        <v>2</v>
      </c>
      <c r="M103" s="43" t="s">
        <v>285</v>
      </c>
    </row>
    <row r="104" spans="1:17" s="2" customFormat="1" ht="101.25" hidden="1" customHeight="1">
      <c r="A104" s="59" t="s">
        <v>13</v>
      </c>
      <c r="B104" s="57" t="s">
        <v>1100</v>
      </c>
      <c r="C104" s="58"/>
      <c r="D104" s="27" t="s">
        <v>1157</v>
      </c>
      <c r="E104" s="28" t="s">
        <v>279</v>
      </c>
      <c r="F104" s="28" t="s">
        <v>1158</v>
      </c>
      <c r="G104" s="59"/>
      <c r="H104" s="60" t="s">
        <v>1101</v>
      </c>
      <c r="I104" s="59"/>
      <c r="J104" s="61">
        <f>J105+J106</f>
        <v>0</v>
      </c>
      <c r="K104" s="61">
        <f t="shared" ref="K104:L104" si="38">K105+K106</f>
        <v>0</v>
      </c>
      <c r="L104" s="61">
        <f t="shared" si="38"/>
        <v>0</v>
      </c>
      <c r="M104" s="34"/>
    </row>
    <row r="105" spans="1:17" s="2" customFormat="1" ht="101.25" hidden="1" customHeight="1">
      <c r="A105" s="59" t="s">
        <v>13</v>
      </c>
      <c r="B105" s="57" t="s">
        <v>606</v>
      </c>
      <c r="C105" s="42" t="s">
        <v>287</v>
      </c>
      <c r="D105" s="27" t="s">
        <v>1157</v>
      </c>
      <c r="E105" s="28" t="s">
        <v>279</v>
      </c>
      <c r="F105" s="28" t="s">
        <v>1158</v>
      </c>
      <c r="G105" s="59" t="s">
        <v>35</v>
      </c>
      <c r="H105" s="60" t="s">
        <v>1101</v>
      </c>
      <c r="I105" s="59" t="s">
        <v>10</v>
      </c>
      <c r="J105" s="61">
        <v>0</v>
      </c>
      <c r="K105" s="61">
        <v>0</v>
      </c>
      <c r="L105" s="61">
        <v>0</v>
      </c>
      <c r="M105" s="34" t="s">
        <v>277</v>
      </c>
    </row>
    <row r="106" spans="1:17" s="2" customFormat="1" ht="101.25" hidden="1" customHeight="1">
      <c r="A106" s="59" t="s">
        <v>13</v>
      </c>
      <c r="B106" s="57" t="s">
        <v>607</v>
      </c>
      <c r="C106" s="42" t="s">
        <v>286</v>
      </c>
      <c r="D106" s="27" t="s">
        <v>1157</v>
      </c>
      <c r="E106" s="28" t="s">
        <v>279</v>
      </c>
      <c r="F106" s="28" t="s">
        <v>1158</v>
      </c>
      <c r="G106" s="59" t="s">
        <v>35</v>
      </c>
      <c r="H106" s="60" t="s">
        <v>1101</v>
      </c>
      <c r="I106" s="59" t="s">
        <v>11</v>
      </c>
      <c r="J106" s="61">
        <v>0</v>
      </c>
      <c r="K106" s="61">
        <v>0</v>
      </c>
      <c r="L106" s="61">
        <v>0</v>
      </c>
      <c r="M106" s="34" t="s">
        <v>277</v>
      </c>
    </row>
    <row r="107" spans="1:17" s="2" customFormat="1" ht="56.25" customHeight="1">
      <c r="A107" s="24" t="s">
        <v>13</v>
      </c>
      <c r="B107" s="25" t="s">
        <v>622</v>
      </c>
      <c r="C107" s="42"/>
      <c r="D107" s="23" t="s">
        <v>550</v>
      </c>
      <c r="E107" s="28" t="s">
        <v>279</v>
      </c>
      <c r="F107" s="28" t="s">
        <v>549</v>
      </c>
      <c r="G107" s="43"/>
      <c r="H107" s="35" t="s">
        <v>38</v>
      </c>
      <c r="I107" s="43"/>
      <c r="J107" s="45">
        <f>J108+J109+J110+J111+J112+J113</f>
        <v>1658</v>
      </c>
      <c r="K107" s="45">
        <f t="shared" ref="K107:L107" si="39">K108+K109+K110+K111+K112+K113</f>
        <v>1658</v>
      </c>
      <c r="L107" s="45">
        <f t="shared" si="39"/>
        <v>1658</v>
      </c>
      <c r="M107" s="43"/>
    </row>
    <row r="108" spans="1:17" s="2" customFormat="1" ht="78.75" customHeight="1">
      <c r="A108" s="24" t="s">
        <v>13</v>
      </c>
      <c r="B108" s="25" t="s">
        <v>606</v>
      </c>
      <c r="C108" s="42" t="s">
        <v>547</v>
      </c>
      <c r="D108" s="23" t="s">
        <v>840</v>
      </c>
      <c r="E108" s="28" t="s">
        <v>279</v>
      </c>
      <c r="F108" s="28" t="s">
        <v>841</v>
      </c>
      <c r="G108" s="35" t="s">
        <v>39</v>
      </c>
      <c r="H108" s="35" t="s">
        <v>38</v>
      </c>
      <c r="I108" s="35" t="s">
        <v>10</v>
      </c>
      <c r="J108" s="45">
        <v>935.1</v>
      </c>
      <c r="K108" s="45">
        <v>935.1</v>
      </c>
      <c r="L108" s="45">
        <v>935.1</v>
      </c>
      <c r="M108" s="43" t="s">
        <v>277</v>
      </c>
    </row>
    <row r="109" spans="1:17" s="2" customFormat="1" ht="78.75" customHeight="1">
      <c r="A109" s="24" t="s">
        <v>13</v>
      </c>
      <c r="B109" s="25" t="s">
        <v>606</v>
      </c>
      <c r="C109" s="42" t="s">
        <v>548</v>
      </c>
      <c r="D109" s="23" t="s">
        <v>840</v>
      </c>
      <c r="E109" s="28" t="s">
        <v>279</v>
      </c>
      <c r="F109" s="28" t="s">
        <v>841</v>
      </c>
      <c r="G109" s="35" t="s">
        <v>39</v>
      </c>
      <c r="H109" s="35" t="s">
        <v>38</v>
      </c>
      <c r="I109" s="35" t="s">
        <v>10</v>
      </c>
      <c r="J109" s="36">
        <v>134.4</v>
      </c>
      <c r="K109" s="36">
        <v>134.4</v>
      </c>
      <c r="L109" s="36">
        <v>134.4</v>
      </c>
      <c r="M109" s="43" t="s">
        <v>277</v>
      </c>
    </row>
    <row r="110" spans="1:17" s="2" customFormat="1" ht="78.75" customHeight="1">
      <c r="A110" s="24" t="s">
        <v>13</v>
      </c>
      <c r="B110" s="25" t="s">
        <v>607</v>
      </c>
      <c r="C110" s="42" t="s">
        <v>547</v>
      </c>
      <c r="D110" s="23" t="s">
        <v>840</v>
      </c>
      <c r="E110" s="28" t="s">
        <v>279</v>
      </c>
      <c r="F110" s="28" t="s">
        <v>841</v>
      </c>
      <c r="G110" s="35" t="s">
        <v>39</v>
      </c>
      <c r="H110" s="35" t="s">
        <v>38</v>
      </c>
      <c r="I110" s="35" t="s">
        <v>11</v>
      </c>
      <c r="J110" s="36">
        <v>282.39999999999998</v>
      </c>
      <c r="K110" s="36">
        <v>282.39999999999998</v>
      </c>
      <c r="L110" s="36">
        <v>282.39999999999998</v>
      </c>
      <c r="M110" s="43" t="s">
        <v>277</v>
      </c>
    </row>
    <row r="111" spans="1:17" s="2" customFormat="1" ht="78.75" customHeight="1">
      <c r="A111" s="24" t="s">
        <v>13</v>
      </c>
      <c r="B111" s="25" t="s">
        <v>607</v>
      </c>
      <c r="C111" s="42" t="s">
        <v>548</v>
      </c>
      <c r="D111" s="23" t="s">
        <v>840</v>
      </c>
      <c r="E111" s="28" t="s">
        <v>279</v>
      </c>
      <c r="F111" s="28" t="s">
        <v>841</v>
      </c>
      <c r="G111" s="35" t="s">
        <v>39</v>
      </c>
      <c r="H111" s="35" t="s">
        <v>38</v>
      </c>
      <c r="I111" s="35" t="s">
        <v>11</v>
      </c>
      <c r="J111" s="36">
        <v>40.6</v>
      </c>
      <c r="K111" s="36">
        <v>40.6</v>
      </c>
      <c r="L111" s="36">
        <v>40.6</v>
      </c>
      <c r="M111" s="43" t="s">
        <v>277</v>
      </c>
    </row>
    <row r="112" spans="1:17" s="2" customFormat="1" ht="56.25" customHeight="1">
      <c r="A112" s="24" t="s">
        <v>13</v>
      </c>
      <c r="B112" s="25" t="s">
        <v>599</v>
      </c>
      <c r="C112" s="42" t="s">
        <v>547</v>
      </c>
      <c r="D112" s="27" t="s">
        <v>546</v>
      </c>
      <c r="E112" s="28" t="s">
        <v>279</v>
      </c>
      <c r="F112" s="28" t="s">
        <v>383</v>
      </c>
      <c r="G112" s="35" t="s">
        <v>39</v>
      </c>
      <c r="H112" s="35" t="s">
        <v>38</v>
      </c>
      <c r="I112" s="35" t="s">
        <v>3</v>
      </c>
      <c r="J112" s="36">
        <v>224</v>
      </c>
      <c r="K112" s="36">
        <v>224</v>
      </c>
      <c r="L112" s="36">
        <v>224</v>
      </c>
      <c r="M112" s="43" t="s">
        <v>285</v>
      </c>
    </row>
    <row r="113" spans="1:13" s="2" customFormat="1" ht="64.5" customHeight="1">
      <c r="A113" s="24">
        <v>702</v>
      </c>
      <c r="B113" s="25" t="s">
        <v>624</v>
      </c>
      <c r="C113" s="42" t="s">
        <v>542</v>
      </c>
      <c r="D113" s="27" t="s">
        <v>949</v>
      </c>
      <c r="E113" s="28" t="s">
        <v>279</v>
      </c>
      <c r="F113" s="90" t="s">
        <v>383</v>
      </c>
      <c r="G113" s="35" t="s">
        <v>39</v>
      </c>
      <c r="H113" s="35" t="s">
        <v>38</v>
      </c>
      <c r="I113" s="35">
        <v>247</v>
      </c>
      <c r="J113" s="36">
        <v>41.5</v>
      </c>
      <c r="K113" s="36">
        <v>41.5</v>
      </c>
      <c r="L113" s="36">
        <v>41.5</v>
      </c>
      <c r="M113" s="43" t="s">
        <v>285</v>
      </c>
    </row>
    <row r="114" spans="1:13" s="2" customFormat="1" ht="78.75" customHeight="1">
      <c r="A114" s="24" t="s">
        <v>13</v>
      </c>
      <c r="B114" s="25" t="s">
        <v>623</v>
      </c>
      <c r="C114" s="42"/>
      <c r="D114" s="23" t="s">
        <v>545</v>
      </c>
      <c r="E114" s="28" t="s">
        <v>279</v>
      </c>
      <c r="F114" s="28" t="s">
        <v>291</v>
      </c>
      <c r="G114" s="43"/>
      <c r="H114" s="35" t="s">
        <v>40</v>
      </c>
      <c r="I114" s="43"/>
      <c r="J114" s="45">
        <f>J115+J116+J117+J118</f>
        <v>1077.0999999999999</v>
      </c>
      <c r="K114" s="45">
        <f t="shared" ref="K114:L114" si="40">K115+K116+K117+K118</f>
        <v>1077.0999999999999</v>
      </c>
      <c r="L114" s="45">
        <f t="shared" si="40"/>
        <v>1077.0999999999999</v>
      </c>
      <c r="M114" s="43"/>
    </row>
    <row r="115" spans="1:13" s="2" customFormat="1" ht="78.75" customHeight="1">
      <c r="A115" s="24" t="s">
        <v>13</v>
      </c>
      <c r="B115" s="25" t="s">
        <v>606</v>
      </c>
      <c r="C115" s="42" t="s">
        <v>542</v>
      </c>
      <c r="D115" s="23" t="s">
        <v>840</v>
      </c>
      <c r="E115" s="28" t="s">
        <v>279</v>
      </c>
      <c r="F115" s="28" t="s">
        <v>841</v>
      </c>
      <c r="G115" s="35" t="s">
        <v>35</v>
      </c>
      <c r="H115" s="35" t="s">
        <v>40</v>
      </c>
      <c r="I115" s="35" t="s">
        <v>10</v>
      </c>
      <c r="J115" s="36">
        <v>775</v>
      </c>
      <c r="K115" s="36">
        <v>775</v>
      </c>
      <c r="L115" s="36">
        <v>775</v>
      </c>
      <c r="M115" s="43" t="s">
        <v>277</v>
      </c>
    </row>
    <row r="116" spans="1:13" s="2" customFormat="1" ht="78.75" customHeight="1">
      <c r="A116" s="24" t="s">
        <v>13</v>
      </c>
      <c r="B116" s="25" t="s">
        <v>607</v>
      </c>
      <c r="C116" s="42" t="s">
        <v>542</v>
      </c>
      <c r="D116" s="23" t="s">
        <v>840</v>
      </c>
      <c r="E116" s="28" t="s">
        <v>279</v>
      </c>
      <c r="F116" s="28" t="s">
        <v>841</v>
      </c>
      <c r="G116" s="35" t="s">
        <v>35</v>
      </c>
      <c r="H116" s="35" t="s">
        <v>40</v>
      </c>
      <c r="I116" s="35" t="s">
        <v>11</v>
      </c>
      <c r="J116" s="36">
        <v>234.1</v>
      </c>
      <c r="K116" s="36">
        <v>234.1</v>
      </c>
      <c r="L116" s="36">
        <v>234.1</v>
      </c>
      <c r="M116" s="43" t="s">
        <v>277</v>
      </c>
    </row>
    <row r="117" spans="1:13" s="2" customFormat="1" ht="108" customHeight="1">
      <c r="A117" s="24" t="s">
        <v>13</v>
      </c>
      <c r="B117" s="25" t="s">
        <v>599</v>
      </c>
      <c r="C117" s="42" t="s">
        <v>542</v>
      </c>
      <c r="D117" s="91" t="s">
        <v>849</v>
      </c>
      <c r="E117" s="28" t="s">
        <v>279</v>
      </c>
      <c r="F117" s="90" t="s">
        <v>544</v>
      </c>
      <c r="G117" s="35" t="s">
        <v>35</v>
      </c>
      <c r="H117" s="35" t="s">
        <v>40</v>
      </c>
      <c r="I117" s="35" t="s">
        <v>3</v>
      </c>
      <c r="J117" s="36">
        <v>36.4</v>
      </c>
      <c r="K117" s="36">
        <v>36.4</v>
      </c>
      <c r="L117" s="36">
        <v>36.4</v>
      </c>
      <c r="M117" s="43" t="s">
        <v>285</v>
      </c>
    </row>
    <row r="118" spans="1:13" s="2" customFormat="1" ht="108" customHeight="1">
      <c r="A118" s="24" t="s">
        <v>13</v>
      </c>
      <c r="B118" s="25" t="s">
        <v>624</v>
      </c>
      <c r="C118" s="42" t="s">
        <v>542</v>
      </c>
      <c r="D118" s="91" t="s">
        <v>849</v>
      </c>
      <c r="E118" s="28" t="s">
        <v>279</v>
      </c>
      <c r="F118" s="90" t="s">
        <v>544</v>
      </c>
      <c r="G118" s="35" t="s">
        <v>35</v>
      </c>
      <c r="H118" s="35" t="s">
        <v>40</v>
      </c>
      <c r="I118" s="35" t="s">
        <v>41</v>
      </c>
      <c r="J118" s="36">
        <v>31.6</v>
      </c>
      <c r="K118" s="36">
        <v>31.6</v>
      </c>
      <c r="L118" s="36">
        <v>31.6</v>
      </c>
      <c r="M118" s="43" t="s">
        <v>285</v>
      </c>
    </row>
    <row r="119" spans="1:13" s="2" customFormat="1" ht="67.5" customHeight="1">
      <c r="A119" s="24" t="s">
        <v>13</v>
      </c>
      <c r="B119" s="25" t="s">
        <v>625</v>
      </c>
      <c r="C119" s="42"/>
      <c r="D119" s="23" t="s">
        <v>543</v>
      </c>
      <c r="E119" s="28" t="s">
        <v>279</v>
      </c>
      <c r="F119" s="28" t="s">
        <v>383</v>
      </c>
      <c r="G119" s="43"/>
      <c r="H119" s="35" t="s">
        <v>42</v>
      </c>
      <c r="I119" s="43"/>
      <c r="J119" s="45">
        <f>J120+J121+J122+J123</f>
        <v>787.6</v>
      </c>
      <c r="K119" s="45">
        <f t="shared" ref="K119:L119" si="41">K120+K121+K122+K123</f>
        <v>787.6</v>
      </c>
      <c r="L119" s="45">
        <f t="shared" si="41"/>
        <v>787.6</v>
      </c>
      <c r="M119" s="43"/>
    </row>
    <row r="120" spans="1:13" s="2" customFormat="1" ht="78.75" customHeight="1">
      <c r="A120" s="24" t="s">
        <v>13</v>
      </c>
      <c r="B120" s="25" t="s">
        <v>606</v>
      </c>
      <c r="C120" s="42" t="s">
        <v>542</v>
      </c>
      <c r="D120" s="23" t="s">
        <v>840</v>
      </c>
      <c r="E120" s="28" t="s">
        <v>279</v>
      </c>
      <c r="F120" s="28" t="s">
        <v>841</v>
      </c>
      <c r="G120" s="35" t="s">
        <v>35</v>
      </c>
      <c r="H120" s="35" t="s">
        <v>42</v>
      </c>
      <c r="I120" s="35" t="s">
        <v>10</v>
      </c>
      <c r="J120" s="36">
        <v>555.29999999999995</v>
      </c>
      <c r="K120" s="36">
        <v>555.29999999999995</v>
      </c>
      <c r="L120" s="36">
        <v>555.29999999999995</v>
      </c>
      <c r="M120" s="43" t="s">
        <v>277</v>
      </c>
    </row>
    <row r="121" spans="1:13" s="2" customFormat="1" ht="78.75" customHeight="1">
      <c r="A121" s="24" t="s">
        <v>13</v>
      </c>
      <c r="B121" s="25" t="s">
        <v>607</v>
      </c>
      <c r="C121" s="42" t="s">
        <v>542</v>
      </c>
      <c r="D121" s="23" t="s">
        <v>840</v>
      </c>
      <c r="E121" s="28" t="s">
        <v>279</v>
      </c>
      <c r="F121" s="28" t="s">
        <v>841</v>
      </c>
      <c r="G121" s="35" t="s">
        <v>35</v>
      </c>
      <c r="H121" s="35" t="s">
        <v>42</v>
      </c>
      <c r="I121" s="35" t="s">
        <v>11</v>
      </c>
      <c r="J121" s="36">
        <v>167.5</v>
      </c>
      <c r="K121" s="36">
        <v>167.5</v>
      </c>
      <c r="L121" s="36">
        <v>167.5</v>
      </c>
      <c r="M121" s="43" t="s">
        <v>277</v>
      </c>
    </row>
    <row r="122" spans="1:13" s="2" customFormat="1" ht="67.5" customHeight="1">
      <c r="A122" s="24" t="s">
        <v>13</v>
      </c>
      <c r="B122" s="25" t="s">
        <v>599</v>
      </c>
      <c r="C122" s="42" t="s">
        <v>542</v>
      </c>
      <c r="D122" s="27" t="s">
        <v>541</v>
      </c>
      <c r="E122" s="28" t="s">
        <v>279</v>
      </c>
      <c r="F122" s="28" t="s">
        <v>383</v>
      </c>
      <c r="G122" s="35" t="s">
        <v>35</v>
      </c>
      <c r="H122" s="35" t="s">
        <v>42</v>
      </c>
      <c r="I122" s="35" t="s">
        <v>3</v>
      </c>
      <c r="J122" s="36">
        <v>33.1</v>
      </c>
      <c r="K122" s="36">
        <v>33.1</v>
      </c>
      <c r="L122" s="36">
        <v>33.1</v>
      </c>
      <c r="M122" s="43" t="s">
        <v>285</v>
      </c>
    </row>
    <row r="123" spans="1:13" s="2" customFormat="1" ht="67.5" customHeight="1">
      <c r="A123" s="24" t="s">
        <v>13</v>
      </c>
      <c r="B123" s="25" t="s">
        <v>624</v>
      </c>
      <c r="C123" s="42" t="s">
        <v>542</v>
      </c>
      <c r="D123" s="27" t="s">
        <v>541</v>
      </c>
      <c r="E123" s="28" t="s">
        <v>279</v>
      </c>
      <c r="F123" s="28" t="s">
        <v>383</v>
      </c>
      <c r="G123" s="35" t="s">
        <v>35</v>
      </c>
      <c r="H123" s="35" t="s">
        <v>42</v>
      </c>
      <c r="I123" s="35" t="s">
        <v>41</v>
      </c>
      <c r="J123" s="36">
        <v>31.7</v>
      </c>
      <c r="K123" s="36">
        <v>31.7</v>
      </c>
      <c r="L123" s="36">
        <v>31.7</v>
      </c>
      <c r="M123" s="43" t="s">
        <v>285</v>
      </c>
    </row>
    <row r="124" spans="1:13" s="19" customFormat="1" ht="67.5" customHeight="1">
      <c r="A124" s="39" t="s">
        <v>43</v>
      </c>
      <c r="B124" s="40" t="s">
        <v>626</v>
      </c>
      <c r="C124" s="87"/>
      <c r="D124" s="88"/>
      <c r="E124" s="89"/>
      <c r="F124" s="92"/>
      <c r="G124" s="89"/>
      <c r="H124" s="41"/>
      <c r="I124" s="89"/>
      <c r="J124" s="115">
        <f>J126+J133+J135+J137+J139+J141+J143+J145+J147+J149+J151+J154+J156</f>
        <v>16010.495800000002</v>
      </c>
      <c r="K124" s="115">
        <f t="shared" ref="K124:L124" si="42">K126+K133+K135+K137+K139+K141+K143+K145+K147+K149+K151+K154+K156</f>
        <v>15420.675000000003</v>
      </c>
      <c r="L124" s="115">
        <f t="shared" si="42"/>
        <v>15420.675000000003</v>
      </c>
      <c r="M124" s="43"/>
    </row>
    <row r="125" spans="1:13" s="19" customFormat="1" ht="78.75" customHeight="1">
      <c r="A125" s="24" t="s">
        <v>43</v>
      </c>
      <c r="B125" s="57" t="s">
        <v>1102</v>
      </c>
      <c r="C125" s="58"/>
      <c r="D125" s="58"/>
      <c r="E125" s="58"/>
      <c r="F125" s="58"/>
      <c r="G125" s="59"/>
      <c r="H125" s="60" t="s">
        <v>1103</v>
      </c>
      <c r="I125" s="89"/>
      <c r="J125" s="45">
        <f>J126+J135+J137+J139+J141+J143+J145+J147+J149+J151+J133</f>
        <v>14347.215000000002</v>
      </c>
      <c r="K125" s="45">
        <f t="shared" ref="K125:L125" si="43">K126+K135+K137+K139+K141+K143+K145+K147+K149+K151+K133</f>
        <v>14302.215000000002</v>
      </c>
      <c r="L125" s="45">
        <f t="shared" si="43"/>
        <v>14302.215000000002</v>
      </c>
      <c r="M125" s="43"/>
    </row>
    <row r="126" spans="1:13" s="2" customFormat="1" ht="45" customHeight="1">
      <c r="A126" s="24" t="s">
        <v>43</v>
      </c>
      <c r="B126" s="25" t="s">
        <v>609</v>
      </c>
      <c r="C126" s="42"/>
      <c r="D126" s="27" t="s">
        <v>1277</v>
      </c>
      <c r="E126" s="28" t="s">
        <v>307</v>
      </c>
      <c r="F126" s="28" t="s">
        <v>1270</v>
      </c>
      <c r="G126" s="46"/>
      <c r="H126" s="35" t="s">
        <v>44</v>
      </c>
      <c r="I126" s="35"/>
      <c r="J126" s="36">
        <f>J127+J128+J130+J131+J132+J129</f>
        <v>14281.215000000002</v>
      </c>
      <c r="K126" s="36">
        <f t="shared" ref="K126:L126" si="44">K127+K128+K130+K131+K132+K129</f>
        <v>14286.215000000002</v>
      </c>
      <c r="L126" s="36">
        <f t="shared" si="44"/>
        <v>14286.215000000002</v>
      </c>
      <c r="M126" s="43"/>
    </row>
    <row r="127" spans="1:13" s="2" customFormat="1" ht="135" customHeight="1">
      <c r="A127" s="24" t="s">
        <v>43</v>
      </c>
      <c r="B127" s="25" t="s">
        <v>610</v>
      </c>
      <c r="C127" s="42" t="s">
        <v>540</v>
      </c>
      <c r="D127" s="27" t="s">
        <v>425</v>
      </c>
      <c r="E127" s="28" t="s">
        <v>279</v>
      </c>
      <c r="F127" s="28" t="s">
        <v>303</v>
      </c>
      <c r="G127" s="35" t="s">
        <v>45</v>
      </c>
      <c r="H127" s="35" t="s">
        <v>44</v>
      </c>
      <c r="I127" s="35" t="s">
        <v>16</v>
      </c>
      <c r="J127" s="36">
        <v>3396.28</v>
      </c>
      <c r="K127" s="36">
        <v>3396.28</v>
      </c>
      <c r="L127" s="36">
        <v>3396.28</v>
      </c>
      <c r="M127" s="43" t="s">
        <v>277</v>
      </c>
    </row>
    <row r="128" spans="1:13" s="2" customFormat="1" ht="135" customHeight="1">
      <c r="A128" s="24" t="s">
        <v>43</v>
      </c>
      <c r="B128" s="25" t="s">
        <v>612</v>
      </c>
      <c r="C128" s="42" t="s">
        <v>540</v>
      </c>
      <c r="D128" s="27" t="s">
        <v>425</v>
      </c>
      <c r="E128" s="28" t="s">
        <v>279</v>
      </c>
      <c r="F128" s="28" t="s">
        <v>303</v>
      </c>
      <c r="G128" s="35" t="s">
        <v>45</v>
      </c>
      <c r="H128" s="35" t="s">
        <v>44</v>
      </c>
      <c r="I128" s="35" t="s">
        <v>18</v>
      </c>
      <c r="J128" s="36">
        <v>1025.6759999999999</v>
      </c>
      <c r="K128" s="36">
        <v>1025.6759999999999</v>
      </c>
      <c r="L128" s="36">
        <v>1025.6759999999999</v>
      </c>
      <c r="M128" s="43" t="s">
        <v>277</v>
      </c>
    </row>
    <row r="129" spans="1:13" s="2" customFormat="1" ht="67.5" customHeight="1">
      <c r="A129" s="24" t="s">
        <v>43</v>
      </c>
      <c r="B129" s="25" t="s">
        <v>599</v>
      </c>
      <c r="C129" s="42" t="s">
        <v>540</v>
      </c>
      <c r="D129" s="27" t="s">
        <v>539</v>
      </c>
      <c r="E129" s="28" t="s">
        <v>279</v>
      </c>
      <c r="F129" s="28" t="s">
        <v>538</v>
      </c>
      <c r="G129" s="35" t="s">
        <v>45</v>
      </c>
      <c r="H129" s="35" t="s">
        <v>44</v>
      </c>
      <c r="I129" s="35" t="s">
        <v>3</v>
      </c>
      <c r="J129" s="36">
        <v>606.12</v>
      </c>
      <c r="K129" s="36">
        <v>606.12</v>
      </c>
      <c r="L129" s="36">
        <v>606.12</v>
      </c>
      <c r="M129" s="43" t="s">
        <v>285</v>
      </c>
    </row>
    <row r="130" spans="1:13" s="2" customFormat="1" ht="135" customHeight="1">
      <c r="A130" s="24" t="s">
        <v>43</v>
      </c>
      <c r="B130" s="25" t="s">
        <v>610</v>
      </c>
      <c r="C130" s="42" t="s">
        <v>281</v>
      </c>
      <c r="D130" s="27" t="s">
        <v>425</v>
      </c>
      <c r="E130" s="28" t="s">
        <v>279</v>
      </c>
      <c r="F130" s="28" t="s">
        <v>303</v>
      </c>
      <c r="G130" s="35" t="s">
        <v>46</v>
      </c>
      <c r="H130" s="35" t="s">
        <v>44</v>
      </c>
      <c r="I130" s="35" t="s">
        <v>16</v>
      </c>
      <c r="J130" s="36">
        <v>6103.64</v>
      </c>
      <c r="K130" s="36">
        <v>6103.64</v>
      </c>
      <c r="L130" s="36">
        <v>6103.64</v>
      </c>
      <c r="M130" s="43" t="s">
        <v>277</v>
      </c>
    </row>
    <row r="131" spans="1:13" s="2" customFormat="1" ht="135" customHeight="1">
      <c r="A131" s="24" t="s">
        <v>43</v>
      </c>
      <c r="B131" s="25" t="s">
        <v>612</v>
      </c>
      <c r="C131" s="42" t="s">
        <v>281</v>
      </c>
      <c r="D131" s="27" t="s">
        <v>425</v>
      </c>
      <c r="E131" s="28" t="s">
        <v>279</v>
      </c>
      <c r="F131" s="28" t="s">
        <v>303</v>
      </c>
      <c r="G131" s="35" t="s">
        <v>46</v>
      </c>
      <c r="H131" s="35" t="s">
        <v>44</v>
      </c>
      <c r="I131" s="35" t="s">
        <v>18</v>
      </c>
      <c r="J131" s="36">
        <v>1843.299</v>
      </c>
      <c r="K131" s="36">
        <v>1843.299</v>
      </c>
      <c r="L131" s="36">
        <v>1843.299</v>
      </c>
      <c r="M131" s="43" t="s">
        <v>277</v>
      </c>
    </row>
    <row r="132" spans="1:13" s="2" customFormat="1" ht="78.75" customHeight="1">
      <c r="A132" s="24" t="s">
        <v>43</v>
      </c>
      <c r="B132" s="25" t="s">
        <v>599</v>
      </c>
      <c r="C132" s="42" t="s">
        <v>281</v>
      </c>
      <c r="D132" s="27" t="s">
        <v>537</v>
      </c>
      <c r="E132" s="28" t="s">
        <v>279</v>
      </c>
      <c r="F132" s="28" t="s">
        <v>536</v>
      </c>
      <c r="G132" s="35" t="s">
        <v>46</v>
      </c>
      <c r="H132" s="35" t="s">
        <v>44</v>
      </c>
      <c r="I132" s="35" t="s">
        <v>3</v>
      </c>
      <c r="J132" s="36">
        <v>1306.2</v>
      </c>
      <c r="K132" s="36">
        <v>1311.2</v>
      </c>
      <c r="L132" s="36">
        <v>1311.2</v>
      </c>
      <c r="M132" s="43" t="s">
        <v>285</v>
      </c>
    </row>
    <row r="133" spans="1:13" s="2" customFormat="1" ht="45" customHeight="1">
      <c r="A133" s="24" t="s">
        <v>43</v>
      </c>
      <c r="B133" s="25" t="s">
        <v>851</v>
      </c>
      <c r="C133" s="42"/>
      <c r="D133" s="27" t="s">
        <v>1277</v>
      </c>
      <c r="E133" s="28" t="s">
        <v>307</v>
      </c>
      <c r="F133" s="28" t="s">
        <v>1270</v>
      </c>
      <c r="G133" s="46"/>
      <c r="H133" s="33" t="s">
        <v>1104</v>
      </c>
      <c r="I133" s="35"/>
      <c r="J133" s="36">
        <f>J134</f>
        <v>50</v>
      </c>
      <c r="K133" s="36">
        <f t="shared" ref="K133:L133" si="45">K134</f>
        <v>0</v>
      </c>
      <c r="L133" s="36">
        <f t="shared" si="45"/>
        <v>0</v>
      </c>
      <c r="M133" s="43"/>
    </row>
    <row r="134" spans="1:13" s="2" customFormat="1" ht="67.5" customHeight="1">
      <c r="A134" s="24" t="s">
        <v>43</v>
      </c>
      <c r="B134" s="25" t="s">
        <v>599</v>
      </c>
      <c r="C134" s="38" t="s">
        <v>540</v>
      </c>
      <c r="D134" s="27" t="s">
        <v>535</v>
      </c>
      <c r="E134" s="28" t="s">
        <v>279</v>
      </c>
      <c r="F134" s="47" t="s">
        <v>534</v>
      </c>
      <c r="G134" s="33" t="s">
        <v>45</v>
      </c>
      <c r="H134" s="33" t="s">
        <v>1104</v>
      </c>
      <c r="I134" s="35">
        <v>244</v>
      </c>
      <c r="J134" s="36">
        <v>50</v>
      </c>
      <c r="K134" s="36">
        <v>0</v>
      </c>
      <c r="L134" s="36">
        <v>0</v>
      </c>
      <c r="M134" s="43" t="s">
        <v>285</v>
      </c>
    </row>
    <row r="135" spans="1:13" s="2" customFormat="1" ht="45" hidden="1" customHeight="1">
      <c r="A135" s="24" t="s">
        <v>43</v>
      </c>
      <c r="B135" s="25" t="s">
        <v>852</v>
      </c>
      <c r="C135" s="42"/>
      <c r="D135" s="27" t="s">
        <v>1277</v>
      </c>
      <c r="E135" s="28" t="s">
        <v>307</v>
      </c>
      <c r="F135" s="28" t="s">
        <v>1270</v>
      </c>
      <c r="G135" s="48"/>
      <c r="H135" s="33" t="s">
        <v>1105</v>
      </c>
      <c r="I135" s="35"/>
      <c r="J135" s="36">
        <f>J136</f>
        <v>0</v>
      </c>
      <c r="K135" s="36">
        <f t="shared" ref="K135:L135" si="46">K136</f>
        <v>0</v>
      </c>
      <c r="L135" s="36">
        <f t="shared" si="46"/>
        <v>0</v>
      </c>
      <c r="M135" s="43"/>
    </row>
    <row r="136" spans="1:13" s="2" customFormat="1" ht="67.5" hidden="1" customHeight="1">
      <c r="A136" s="24" t="s">
        <v>43</v>
      </c>
      <c r="B136" s="25" t="s">
        <v>599</v>
      </c>
      <c r="C136" s="38" t="s">
        <v>540</v>
      </c>
      <c r="D136" s="27" t="s">
        <v>535</v>
      </c>
      <c r="E136" s="28" t="s">
        <v>279</v>
      </c>
      <c r="F136" s="28" t="s">
        <v>536</v>
      </c>
      <c r="G136" s="33" t="s">
        <v>45</v>
      </c>
      <c r="H136" s="33" t="s">
        <v>1105</v>
      </c>
      <c r="I136" s="35">
        <v>244</v>
      </c>
      <c r="J136" s="36">
        <v>0</v>
      </c>
      <c r="K136" s="36">
        <v>0</v>
      </c>
      <c r="L136" s="36">
        <v>0</v>
      </c>
      <c r="M136" s="43" t="s">
        <v>285</v>
      </c>
    </row>
    <row r="137" spans="1:13" s="2" customFormat="1" ht="45" customHeight="1">
      <c r="A137" s="24" t="s">
        <v>43</v>
      </c>
      <c r="B137" s="25" t="s">
        <v>627</v>
      </c>
      <c r="C137" s="42"/>
      <c r="D137" s="27" t="s">
        <v>1277</v>
      </c>
      <c r="E137" s="28" t="s">
        <v>307</v>
      </c>
      <c r="F137" s="28" t="s">
        <v>1270</v>
      </c>
      <c r="G137" s="46"/>
      <c r="H137" s="35" t="s">
        <v>47</v>
      </c>
      <c r="I137" s="35"/>
      <c r="J137" s="36">
        <v>16</v>
      </c>
      <c r="K137" s="36">
        <v>16</v>
      </c>
      <c r="L137" s="36">
        <v>16</v>
      </c>
      <c r="M137" s="43"/>
    </row>
    <row r="138" spans="1:13" s="2" customFormat="1" ht="67.5" customHeight="1">
      <c r="A138" s="24" t="s">
        <v>43</v>
      </c>
      <c r="B138" s="25" t="s">
        <v>599</v>
      </c>
      <c r="C138" s="38" t="s">
        <v>540</v>
      </c>
      <c r="D138" s="27" t="s">
        <v>535</v>
      </c>
      <c r="E138" s="28" t="s">
        <v>279</v>
      </c>
      <c r="F138" s="47" t="s">
        <v>534</v>
      </c>
      <c r="G138" s="35" t="s">
        <v>45</v>
      </c>
      <c r="H138" s="35" t="s">
        <v>47</v>
      </c>
      <c r="I138" s="35" t="s">
        <v>3</v>
      </c>
      <c r="J138" s="36">
        <v>16</v>
      </c>
      <c r="K138" s="36">
        <v>16</v>
      </c>
      <c r="L138" s="36">
        <v>16</v>
      </c>
      <c r="M138" s="43" t="s">
        <v>285</v>
      </c>
    </row>
    <row r="139" spans="1:13" s="2" customFormat="1" ht="90" hidden="1" customHeight="1">
      <c r="A139" s="24" t="s">
        <v>43</v>
      </c>
      <c r="B139" s="25" t="s">
        <v>853</v>
      </c>
      <c r="C139" s="38"/>
      <c r="D139" s="27" t="s">
        <v>1277</v>
      </c>
      <c r="E139" s="28" t="s">
        <v>307</v>
      </c>
      <c r="F139" s="28" t="s">
        <v>1270</v>
      </c>
      <c r="G139" s="35"/>
      <c r="H139" s="35">
        <v>640120350</v>
      </c>
      <c r="I139" s="35"/>
      <c r="J139" s="36">
        <f>J140</f>
        <v>0</v>
      </c>
      <c r="K139" s="36">
        <f t="shared" ref="K139:L139" si="47">K140</f>
        <v>0</v>
      </c>
      <c r="L139" s="36">
        <f t="shared" si="47"/>
        <v>0</v>
      </c>
      <c r="M139" s="43"/>
    </row>
    <row r="140" spans="1:13" s="2" customFormat="1" ht="67.5" hidden="1" customHeight="1">
      <c r="A140" s="24" t="s">
        <v>43</v>
      </c>
      <c r="B140" s="25" t="s">
        <v>599</v>
      </c>
      <c r="C140" s="38" t="s">
        <v>540</v>
      </c>
      <c r="D140" s="27" t="s">
        <v>535</v>
      </c>
      <c r="E140" s="28" t="s">
        <v>279</v>
      </c>
      <c r="F140" s="47" t="s">
        <v>534</v>
      </c>
      <c r="G140" s="35" t="s">
        <v>45</v>
      </c>
      <c r="H140" s="35">
        <v>640120350</v>
      </c>
      <c r="I140" s="35">
        <v>244</v>
      </c>
      <c r="J140" s="36">
        <v>0</v>
      </c>
      <c r="K140" s="36">
        <v>0</v>
      </c>
      <c r="L140" s="36">
        <v>0</v>
      </c>
      <c r="M140" s="43" t="s">
        <v>285</v>
      </c>
    </row>
    <row r="141" spans="1:13" s="2" customFormat="1" ht="78.75" hidden="1" customHeight="1">
      <c r="A141" s="24" t="s">
        <v>43</v>
      </c>
      <c r="B141" s="25" t="s">
        <v>854</v>
      </c>
      <c r="C141" s="38"/>
      <c r="D141" s="27" t="s">
        <v>856</v>
      </c>
      <c r="E141" s="28" t="s">
        <v>279</v>
      </c>
      <c r="F141" s="28" t="s">
        <v>857</v>
      </c>
      <c r="G141" s="35"/>
      <c r="H141" s="35" t="s">
        <v>858</v>
      </c>
      <c r="I141" s="35"/>
      <c r="J141" s="36">
        <f>J142</f>
        <v>0</v>
      </c>
      <c r="K141" s="36">
        <f t="shared" ref="K141:L141" si="48">K142</f>
        <v>0</v>
      </c>
      <c r="L141" s="36">
        <f t="shared" si="48"/>
        <v>0</v>
      </c>
      <c r="M141" s="43"/>
    </row>
    <row r="142" spans="1:13" s="2" customFormat="1" ht="78.75" hidden="1" customHeight="1">
      <c r="A142" s="24" t="s">
        <v>43</v>
      </c>
      <c r="B142" s="25" t="s">
        <v>599</v>
      </c>
      <c r="C142" s="38" t="s">
        <v>281</v>
      </c>
      <c r="D142" s="27" t="s">
        <v>859</v>
      </c>
      <c r="E142" s="28" t="s">
        <v>279</v>
      </c>
      <c r="F142" s="47" t="s">
        <v>536</v>
      </c>
      <c r="G142" s="35" t="s">
        <v>46</v>
      </c>
      <c r="H142" s="35" t="s">
        <v>858</v>
      </c>
      <c r="I142" s="35">
        <v>244</v>
      </c>
      <c r="J142" s="36">
        <v>0</v>
      </c>
      <c r="K142" s="36">
        <v>0</v>
      </c>
      <c r="L142" s="36">
        <v>0</v>
      </c>
      <c r="M142" s="43" t="s">
        <v>285</v>
      </c>
    </row>
    <row r="143" spans="1:13" s="2" customFormat="1" ht="56.25" hidden="1" customHeight="1">
      <c r="A143" s="24" t="s">
        <v>43</v>
      </c>
      <c r="B143" s="25" t="s">
        <v>855</v>
      </c>
      <c r="C143" s="38"/>
      <c r="D143" s="27" t="s">
        <v>1277</v>
      </c>
      <c r="E143" s="28" t="s">
        <v>307</v>
      </c>
      <c r="F143" s="28" t="s">
        <v>1270</v>
      </c>
      <c r="G143" s="35"/>
      <c r="H143" s="35">
        <v>640120390</v>
      </c>
      <c r="I143" s="35"/>
      <c r="J143" s="36">
        <v>0</v>
      </c>
      <c r="K143" s="36">
        <v>0</v>
      </c>
      <c r="L143" s="36">
        <v>0</v>
      </c>
      <c r="M143" s="43"/>
    </row>
    <row r="144" spans="1:13" s="2" customFormat="1" ht="78.75" hidden="1" customHeight="1">
      <c r="A144" s="24" t="s">
        <v>43</v>
      </c>
      <c r="B144" s="25" t="s">
        <v>599</v>
      </c>
      <c r="C144" s="38" t="s">
        <v>281</v>
      </c>
      <c r="D144" s="27" t="s">
        <v>859</v>
      </c>
      <c r="E144" s="28" t="s">
        <v>279</v>
      </c>
      <c r="F144" s="47" t="s">
        <v>536</v>
      </c>
      <c r="G144" s="35" t="s">
        <v>46</v>
      </c>
      <c r="H144" s="35">
        <v>640120390</v>
      </c>
      <c r="I144" s="35">
        <v>244</v>
      </c>
      <c r="J144" s="36">
        <v>0</v>
      </c>
      <c r="K144" s="36">
        <v>0</v>
      </c>
      <c r="L144" s="36">
        <v>0</v>
      </c>
      <c r="M144" s="43" t="s">
        <v>285</v>
      </c>
    </row>
    <row r="145" spans="1:15" s="2" customFormat="1" ht="45" hidden="1" customHeight="1">
      <c r="A145" s="24" t="s">
        <v>43</v>
      </c>
      <c r="B145" s="25" t="s">
        <v>860</v>
      </c>
      <c r="C145" s="38"/>
      <c r="D145" s="27" t="s">
        <v>1277</v>
      </c>
      <c r="E145" s="28" t="s">
        <v>307</v>
      </c>
      <c r="F145" s="28" t="s">
        <v>1270</v>
      </c>
      <c r="G145" s="35"/>
      <c r="H145" s="35">
        <v>640120400</v>
      </c>
      <c r="I145" s="35"/>
      <c r="J145" s="36">
        <v>0</v>
      </c>
      <c r="K145" s="36">
        <v>0</v>
      </c>
      <c r="L145" s="36">
        <v>0</v>
      </c>
      <c r="M145" s="43"/>
    </row>
    <row r="146" spans="1:15" s="2" customFormat="1" ht="78.75" hidden="1" customHeight="1">
      <c r="A146" s="24" t="s">
        <v>43</v>
      </c>
      <c r="B146" s="25" t="s">
        <v>599</v>
      </c>
      <c r="C146" s="38" t="s">
        <v>281</v>
      </c>
      <c r="D146" s="27" t="s">
        <v>859</v>
      </c>
      <c r="E146" s="28" t="s">
        <v>279</v>
      </c>
      <c r="F146" s="47" t="s">
        <v>536</v>
      </c>
      <c r="G146" s="35" t="s">
        <v>46</v>
      </c>
      <c r="H146" s="35">
        <v>640120400</v>
      </c>
      <c r="I146" s="35">
        <v>244</v>
      </c>
      <c r="J146" s="36">
        <v>0</v>
      </c>
      <c r="K146" s="36">
        <v>0</v>
      </c>
      <c r="L146" s="36">
        <v>0</v>
      </c>
      <c r="M146" s="43" t="s">
        <v>285</v>
      </c>
    </row>
    <row r="147" spans="1:15" s="2" customFormat="1" ht="45" hidden="1" customHeight="1">
      <c r="A147" s="24" t="s">
        <v>43</v>
      </c>
      <c r="B147" s="25" t="s">
        <v>861</v>
      </c>
      <c r="C147" s="38"/>
      <c r="D147" s="27" t="s">
        <v>1277</v>
      </c>
      <c r="E147" s="28" t="s">
        <v>307</v>
      </c>
      <c r="F147" s="28" t="s">
        <v>1270</v>
      </c>
      <c r="G147" s="35"/>
      <c r="H147" s="35">
        <v>640120410</v>
      </c>
      <c r="I147" s="35"/>
      <c r="J147" s="36">
        <v>0</v>
      </c>
      <c r="K147" s="36">
        <v>0</v>
      </c>
      <c r="L147" s="36">
        <v>0</v>
      </c>
      <c r="M147" s="43"/>
    </row>
    <row r="148" spans="1:15" s="2" customFormat="1" ht="78.75" hidden="1" customHeight="1">
      <c r="A148" s="24" t="s">
        <v>43</v>
      </c>
      <c r="B148" s="25" t="s">
        <v>599</v>
      </c>
      <c r="C148" s="38" t="s">
        <v>281</v>
      </c>
      <c r="D148" s="27" t="s">
        <v>859</v>
      </c>
      <c r="E148" s="28" t="s">
        <v>279</v>
      </c>
      <c r="F148" s="47" t="s">
        <v>536</v>
      </c>
      <c r="G148" s="35" t="s">
        <v>46</v>
      </c>
      <c r="H148" s="35">
        <v>640120410</v>
      </c>
      <c r="I148" s="35">
        <v>244</v>
      </c>
      <c r="J148" s="36">
        <v>0</v>
      </c>
      <c r="K148" s="36">
        <v>0</v>
      </c>
      <c r="L148" s="36">
        <v>0</v>
      </c>
      <c r="M148" s="43" t="s">
        <v>285</v>
      </c>
    </row>
    <row r="149" spans="1:15" s="2" customFormat="1" ht="67.5" hidden="1" customHeight="1">
      <c r="A149" s="24" t="s">
        <v>43</v>
      </c>
      <c r="B149" s="25" t="s">
        <v>862</v>
      </c>
      <c r="C149" s="38"/>
      <c r="D149" s="27" t="s">
        <v>863</v>
      </c>
      <c r="E149" s="28" t="s">
        <v>307</v>
      </c>
      <c r="F149" s="47" t="s">
        <v>1270</v>
      </c>
      <c r="G149" s="35"/>
      <c r="H149" s="35" t="s">
        <v>864</v>
      </c>
      <c r="I149" s="35"/>
      <c r="J149" s="36">
        <v>0</v>
      </c>
      <c r="K149" s="36">
        <v>0</v>
      </c>
      <c r="L149" s="36">
        <v>0</v>
      </c>
      <c r="M149" s="43"/>
    </row>
    <row r="150" spans="1:15" s="2" customFormat="1" ht="78.75" hidden="1" customHeight="1">
      <c r="A150" s="24" t="s">
        <v>43</v>
      </c>
      <c r="B150" s="25" t="s">
        <v>599</v>
      </c>
      <c r="C150" s="38" t="s">
        <v>281</v>
      </c>
      <c r="D150" s="27" t="s">
        <v>859</v>
      </c>
      <c r="E150" s="28" t="s">
        <v>279</v>
      </c>
      <c r="F150" s="47" t="s">
        <v>536</v>
      </c>
      <c r="G150" s="35" t="s">
        <v>46</v>
      </c>
      <c r="H150" s="35" t="s">
        <v>864</v>
      </c>
      <c r="I150" s="35" t="s">
        <v>3</v>
      </c>
      <c r="J150" s="36">
        <v>0</v>
      </c>
      <c r="K150" s="36">
        <v>0</v>
      </c>
      <c r="L150" s="36">
        <v>0</v>
      </c>
      <c r="M150" s="43" t="s">
        <v>285</v>
      </c>
    </row>
    <row r="151" spans="1:15" s="2" customFormat="1" ht="45" hidden="1" customHeight="1">
      <c r="A151" s="24" t="s">
        <v>43</v>
      </c>
      <c r="B151" s="25" t="s">
        <v>865</v>
      </c>
      <c r="C151" s="38"/>
      <c r="D151" s="27" t="s">
        <v>863</v>
      </c>
      <c r="E151" s="28" t="s">
        <v>307</v>
      </c>
      <c r="F151" s="47" t="s">
        <v>1270</v>
      </c>
      <c r="G151" s="35"/>
      <c r="H151" s="35" t="s">
        <v>866</v>
      </c>
      <c r="I151" s="35"/>
      <c r="J151" s="36">
        <v>0</v>
      </c>
      <c r="K151" s="36">
        <v>0</v>
      </c>
      <c r="L151" s="36">
        <v>0</v>
      </c>
      <c r="M151" s="43"/>
    </row>
    <row r="152" spans="1:15" s="2" customFormat="1" ht="78.75" hidden="1" customHeight="1">
      <c r="A152" s="24" t="s">
        <v>43</v>
      </c>
      <c r="B152" s="25" t="s">
        <v>599</v>
      </c>
      <c r="C152" s="38" t="s">
        <v>281</v>
      </c>
      <c r="D152" s="27" t="s">
        <v>859</v>
      </c>
      <c r="E152" s="28" t="s">
        <v>279</v>
      </c>
      <c r="F152" s="47" t="s">
        <v>536</v>
      </c>
      <c r="G152" s="35" t="s">
        <v>46</v>
      </c>
      <c r="H152" s="35" t="s">
        <v>866</v>
      </c>
      <c r="I152" s="35" t="s">
        <v>3</v>
      </c>
      <c r="J152" s="36">
        <v>0</v>
      </c>
      <c r="K152" s="36">
        <v>0</v>
      </c>
      <c r="L152" s="36">
        <v>0</v>
      </c>
      <c r="M152" s="43" t="s">
        <v>285</v>
      </c>
    </row>
    <row r="153" spans="1:15" s="2" customFormat="1" ht="22.5" customHeight="1">
      <c r="A153" s="59" t="s">
        <v>43</v>
      </c>
      <c r="B153" s="57" t="s">
        <v>1106</v>
      </c>
      <c r="C153" s="58"/>
      <c r="D153" s="58"/>
      <c r="E153" s="58"/>
      <c r="F153" s="58"/>
      <c r="G153" s="59"/>
      <c r="H153" s="60" t="s">
        <v>1107</v>
      </c>
      <c r="I153" s="35"/>
      <c r="J153" s="36">
        <f>J154+J156</f>
        <v>1663.2808</v>
      </c>
      <c r="K153" s="36">
        <f t="shared" ref="K153:L153" si="49">K154+K156</f>
        <v>1118.46</v>
      </c>
      <c r="L153" s="36">
        <f t="shared" si="49"/>
        <v>1118.46</v>
      </c>
      <c r="M153" s="43"/>
    </row>
    <row r="154" spans="1:15" s="2" customFormat="1" ht="78.75" customHeight="1">
      <c r="A154" s="24" t="s">
        <v>43</v>
      </c>
      <c r="B154" s="25" t="s">
        <v>628</v>
      </c>
      <c r="C154" s="42"/>
      <c r="D154" s="27" t="s">
        <v>1277</v>
      </c>
      <c r="E154" s="28" t="s">
        <v>307</v>
      </c>
      <c r="F154" s="28" t="s">
        <v>1270</v>
      </c>
      <c r="G154" s="43"/>
      <c r="H154" s="35" t="s">
        <v>48</v>
      </c>
      <c r="I154" s="43"/>
      <c r="J154" s="36">
        <f>J155</f>
        <v>558</v>
      </c>
      <c r="K154" s="36">
        <f t="shared" ref="K154:L156" si="50">K155</f>
        <v>548</v>
      </c>
      <c r="L154" s="36">
        <f t="shared" si="50"/>
        <v>548</v>
      </c>
      <c r="M154" s="43"/>
    </row>
    <row r="155" spans="1:15" s="2" customFormat="1" ht="56.25" customHeight="1">
      <c r="A155" s="24" t="s">
        <v>43</v>
      </c>
      <c r="B155" s="25" t="s">
        <v>599</v>
      </c>
      <c r="C155" s="42" t="s">
        <v>281</v>
      </c>
      <c r="D155" s="27" t="s">
        <v>867</v>
      </c>
      <c r="E155" s="28" t="s">
        <v>279</v>
      </c>
      <c r="F155" s="28" t="s">
        <v>868</v>
      </c>
      <c r="G155" s="35" t="s">
        <v>46</v>
      </c>
      <c r="H155" s="35" t="s">
        <v>48</v>
      </c>
      <c r="I155" s="35" t="s">
        <v>3</v>
      </c>
      <c r="J155" s="36">
        <v>558</v>
      </c>
      <c r="K155" s="36">
        <v>548</v>
      </c>
      <c r="L155" s="36">
        <v>548</v>
      </c>
      <c r="M155" s="43" t="s">
        <v>285</v>
      </c>
    </row>
    <row r="156" spans="1:15" s="2" customFormat="1" ht="135" customHeight="1">
      <c r="A156" s="24" t="s">
        <v>43</v>
      </c>
      <c r="B156" s="25" t="s">
        <v>629</v>
      </c>
      <c r="C156" s="42"/>
      <c r="D156" s="27" t="s">
        <v>1277</v>
      </c>
      <c r="E156" s="28" t="s">
        <v>307</v>
      </c>
      <c r="F156" s="28" t="s">
        <v>1270</v>
      </c>
      <c r="G156" s="46"/>
      <c r="H156" s="35" t="s">
        <v>49</v>
      </c>
      <c r="I156" s="35"/>
      <c r="J156" s="36">
        <f>J157</f>
        <v>1105.2808</v>
      </c>
      <c r="K156" s="36">
        <f t="shared" si="50"/>
        <v>570.46</v>
      </c>
      <c r="L156" s="36">
        <f t="shared" si="50"/>
        <v>570.46</v>
      </c>
      <c r="M156" s="43"/>
    </row>
    <row r="157" spans="1:15" s="2" customFormat="1" ht="56.25" customHeight="1">
      <c r="A157" s="24" t="s">
        <v>43</v>
      </c>
      <c r="B157" s="25" t="s">
        <v>599</v>
      </c>
      <c r="C157" s="42" t="s">
        <v>281</v>
      </c>
      <c r="D157" s="27" t="s">
        <v>867</v>
      </c>
      <c r="E157" s="28" t="s">
        <v>279</v>
      </c>
      <c r="F157" s="28" t="s">
        <v>868</v>
      </c>
      <c r="G157" s="35" t="s">
        <v>46</v>
      </c>
      <c r="H157" s="35" t="s">
        <v>49</v>
      </c>
      <c r="I157" s="35" t="s">
        <v>3</v>
      </c>
      <c r="J157" s="36">
        <v>1105.2808</v>
      </c>
      <c r="K157" s="36">
        <v>570.46</v>
      </c>
      <c r="L157" s="36">
        <v>570.46</v>
      </c>
      <c r="M157" s="43" t="s">
        <v>285</v>
      </c>
    </row>
    <row r="158" spans="1:15" s="19" customFormat="1" ht="56.25" customHeight="1">
      <c r="A158" s="39" t="s">
        <v>50</v>
      </c>
      <c r="B158" s="40" t="s">
        <v>630</v>
      </c>
      <c r="C158" s="87"/>
      <c r="D158" s="88"/>
      <c r="E158" s="89"/>
      <c r="F158" s="89"/>
      <c r="G158" s="89"/>
      <c r="H158" s="41"/>
      <c r="I158" s="89"/>
      <c r="J158" s="115">
        <f>J159+J162+J165+J170+J176+J186+J191+J221+J232+J249+J258+J306+J311+J314+J317+J330+J337+J261</f>
        <v>171516.30511999998</v>
      </c>
      <c r="K158" s="115">
        <f>K159+K162+K165+K170+K176+K186+K191+K221+K232+K249+K258+K306+K311+K314+K317+K330+K337</f>
        <v>112600.416</v>
      </c>
      <c r="L158" s="115">
        <f>L159+L162+L165+L170+L176+L186+L191+L221+L232+L249+L258+L306+L311+L314+L317+L330+L337</f>
        <v>110918.60699999999</v>
      </c>
      <c r="M158" s="89"/>
      <c r="N158" s="62"/>
      <c r="O158" s="18"/>
    </row>
    <row r="159" spans="1:15" s="19" customFormat="1" ht="78.75" customHeight="1">
      <c r="A159" s="59" t="s">
        <v>50</v>
      </c>
      <c r="B159" s="57" t="s">
        <v>1102</v>
      </c>
      <c r="C159" s="58"/>
      <c r="D159" s="58"/>
      <c r="E159" s="58"/>
      <c r="F159" s="58"/>
      <c r="G159" s="59"/>
      <c r="H159" s="60" t="s">
        <v>1103</v>
      </c>
      <c r="I159" s="89"/>
      <c r="J159" s="45">
        <f>J160</f>
        <v>1500</v>
      </c>
      <c r="K159" s="45">
        <f t="shared" ref="K159:L159" si="51">K160</f>
        <v>1500</v>
      </c>
      <c r="L159" s="45">
        <f t="shared" si="51"/>
        <v>1500</v>
      </c>
      <c r="M159" s="89"/>
      <c r="N159" s="62"/>
    </row>
    <row r="160" spans="1:15" s="2" customFormat="1" ht="45" customHeight="1">
      <c r="A160" s="24" t="s">
        <v>50</v>
      </c>
      <c r="B160" s="25" t="s">
        <v>631</v>
      </c>
      <c r="C160" s="42"/>
      <c r="D160" s="27" t="s">
        <v>1277</v>
      </c>
      <c r="E160" s="28" t="s">
        <v>307</v>
      </c>
      <c r="F160" s="28" t="s">
        <v>1270</v>
      </c>
      <c r="G160" s="46"/>
      <c r="H160" s="35" t="s">
        <v>51</v>
      </c>
      <c r="I160" s="35"/>
      <c r="J160" s="45">
        <v>1500</v>
      </c>
      <c r="K160" s="45">
        <v>1500</v>
      </c>
      <c r="L160" s="45">
        <v>1500</v>
      </c>
      <c r="M160" s="43"/>
    </row>
    <row r="161" spans="1:13" s="2" customFormat="1" ht="78.75" customHeight="1">
      <c r="A161" s="24" t="s">
        <v>50</v>
      </c>
      <c r="B161" s="25" t="s">
        <v>599</v>
      </c>
      <c r="C161" s="42" t="s">
        <v>281</v>
      </c>
      <c r="D161" s="27" t="s">
        <v>537</v>
      </c>
      <c r="E161" s="28" t="s">
        <v>279</v>
      </c>
      <c r="F161" s="28" t="s">
        <v>536</v>
      </c>
      <c r="G161" s="35" t="s">
        <v>46</v>
      </c>
      <c r="H161" s="35" t="s">
        <v>51</v>
      </c>
      <c r="I161" s="35" t="s">
        <v>3</v>
      </c>
      <c r="J161" s="36">
        <v>1500</v>
      </c>
      <c r="K161" s="36">
        <v>1500</v>
      </c>
      <c r="L161" s="36">
        <v>1500</v>
      </c>
      <c r="M161" s="43" t="s">
        <v>285</v>
      </c>
    </row>
    <row r="162" spans="1:13" s="2" customFormat="1" ht="22.5" customHeight="1">
      <c r="A162" s="59" t="s">
        <v>50</v>
      </c>
      <c r="B162" s="57" t="s">
        <v>1106</v>
      </c>
      <c r="C162" s="58"/>
      <c r="D162" s="58"/>
      <c r="E162" s="58"/>
      <c r="F162" s="58"/>
      <c r="G162" s="59"/>
      <c r="H162" s="60" t="s">
        <v>1107</v>
      </c>
      <c r="I162" s="35"/>
      <c r="J162" s="36">
        <f>J163</f>
        <v>101.8</v>
      </c>
      <c r="K162" s="36">
        <f t="shared" ref="K162:L163" si="52">K163</f>
        <v>101.8</v>
      </c>
      <c r="L162" s="36">
        <f t="shared" si="52"/>
        <v>101.8</v>
      </c>
      <c r="M162" s="43"/>
    </row>
    <row r="163" spans="1:13" s="2" customFormat="1" ht="135" customHeight="1">
      <c r="A163" s="24" t="s">
        <v>50</v>
      </c>
      <c r="B163" s="25" t="s">
        <v>629</v>
      </c>
      <c r="C163" s="42"/>
      <c r="D163" s="27" t="s">
        <v>1277</v>
      </c>
      <c r="E163" s="28" t="s">
        <v>307</v>
      </c>
      <c r="F163" s="28" t="s">
        <v>1270</v>
      </c>
      <c r="G163" s="43"/>
      <c r="H163" s="35" t="s">
        <v>49</v>
      </c>
      <c r="I163" s="43"/>
      <c r="J163" s="45">
        <f>J164</f>
        <v>101.8</v>
      </c>
      <c r="K163" s="45">
        <f t="shared" si="52"/>
        <v>101.8</v>
      </c>
      <c r="L163" s="45">
        <f t="shared" si="52"/>
        <v>101.8</v>
      </c>
      <c r="M163" s="43"/>
    </row>
    <row r="164" spans="1:13" s="2" customFormat="1" ht="78.75" customHeight="1">
      <c r="A164" s="24" t="s">
        <v>50</v>
      </c>
      <c r="B164" s="25" t="s">
        <v>599</v>
      </c>
      <c r="C164" s="42" t="s">
        <v>281</v>
      </c>
      <c r="D164" s="27" t="s">
        <v>537</v>
      </c>
      <c r="E164" s="28" t="s">
        <v>279</v>
      </c>
      <c r="F164" s="28" t="s">
        <v>536</v>
      </c>
      <c r="G164" s="35" t="s">
        <v>46</v>
      </c>
      <c r="H164" s="35" t="s">
        <v>49</v>
      </c>
      <c r="I164" s="35" t="s">
        <v>3</v>
      </c>
      <c r="J164" s="36">
        <v>101.8</v>
      </c>
      <c r="K164" s="36">
        <v>101.8</v>
      </c>
      <c r="L164" s="36">
        <v>101.8</v>
      </c>
      <c r="M164" s="43" t="s">
        <v>285</v>
      </c>
    </row>
    <row r="165" spans="1:13" s="2" customFormat="1" ht="137.25" customHeight="1">
      <c r="A165" s="24" t="s">
        <v>50</v>
      </c>
      <c r="B165" s="25" t="s">
        <v>1108</v>
      </c>
      <c r="C165" s="42"/>
      <c r="D165" s="27"/>
      <c r="E165" s="28"/>
      <c r="F165" s="28"/>
      <c r="G165" s="35"/>
      <c r="H165" s="33" t="s">
        <v>1109</v>
      </c>
      <c r="I165" s="35"/>
      <c r="J165" s="36">
        <f>J166+J168</f>
        <v>300</v>
      </c>
      <c r="K165" s="36">
        <f t="shared" ref="K165:L165" si="53">K166+K168</f>
        <v>0</v>
      </c>
      <c r="L165" s="36">
        <f t="shared" si="53"/>
        <v>0</v>
      </c>
      <c r="M165" s="43"/>
    </row>
    <row r="166" spans="1:13" s="2" customFormat="1" ht="45" customHeight="1">
      <c r="A166" s="24" t="s">
        <v>50</v>
      </c>
      <c r="B166" s="25" t="s">
        <v>1272</v>
      </c>
      <c r="C166" s="42"/>
      <c r="D166" s="27" t="s">
        <v>1277</v>
      </c>
      <c r="E166" s="28" t="s">
        <v>1271</v>
      </c>
      <c r="F166" s="47">
        <v>45827</v>
      </c>
      <c r="G166" s="35"/>
      <c r="H166" s="33" t="s">
        <v>870</v>
      </c>
      <c r="I166" s="35"/>
      <c r="J166" s="36">
        <f>J167</f>
        <v>285</v>
      </c>
      <c r="K166" s="36">
        <v>0</v>
      </c>
      <c r="L166" s="36">
        <v>0</v>
      </c>
      <c r="M166" s="43"/>
    </row>
    <row r="167" spans="1:13" s="2" customFormat="1" ht="45" customHeight="1">
      <c r="A167" s="24" t="s">
        <v>50</v>
      </c>
      <c r="B167" s="25" t="s">
        <v>599</v>
      </c>
      <c r="C167" s="42" t="s">
        <v>290</v>
      </c>
      <c r="D167" s="27" t="s">
        <v>1274</v>
      </c>
      <c r="E167" s="28" t="s">
        <v>279</v>
      </c>
      <c r="F167" s="47">
        <v>44705</v>
      </c>
      <c r="G167" s="33" t="s">
        <v>155</v>
      </c>
      <c r="H167" s="33" t="s">
        <v>870</v>
      </c>
      <c r="I167" s="35">
        <v>244</v>
      </c>
      <c r="J167" s="36">
        <v>285</v>
      </c>
      <c r="K167" s="36">
        <v>0</v>
      </c>
      <c r="L167" s="36">
        <v>0</v>
      </c>
      <c r="M167" s="43" t="s">
        <v>285</v>
      </c>
    </row>
    <row r="168" spans="1:13" s="2" customFormat="1" ht="62.25" customHeight="1">
      <c r="A168" s="24" t="s">
        <v>50</v>
      </c>
      <c r="B168" s="25" t="s">
        <v>1273</v>
      </c>
      <c r="C168" s="42"/>
      <c r="D168" s="27" t="s">
        <v>1277</v>
      </c>
      <c r="E168" s="28" t="s">
        <v>1271</v>
      </c>
      <c r="F168" s="47">
        <v>45827</v>
      </c>
      <c r="G168" s="33"/>
      <c r="H168" s="35" t="s">
        <v>869</v>
      </c>
      <c r="I168" s="35"/>
      <c r="J168" s="36">
        <f>J169</f>
        <v>15</v>
      </c>
      <c r="K168" s="36">
        <v>0</v>
      </c>
      <c r="L168" s="36">
        <v>0</v>
      </c>
      <c r="M168" s="43"/>
    </row>
    <row r="169" spans="1:13" s="2" customFormat="1" ht="22.5" customHeight="1">
      <c r="A169" s="24" t="s">
        <v>50</v>
      </c>
      <c r="B169" s="25" t="s">
        <v>599</v>
      </c>
      <c r="C169" s="42" t="s">
        <v>290</v>
      </c>
      <c r="D169" s="27" t="s">
        <v>1274</v>
      </c>
      <c r="E169" s="28" t="s">
        <v>279</v>
      </c>
      <c r="F169" s="47">
        <v>44705</v>
      </c>
      <c r="G169" s="33" t="s">
        <v>155</v>
      </c>
      <c r="H169" s="35" t="s">
        <v>869</v>
      </c>
      <c r="I169" s="35">
        <v>244</v>
      </c>
      <c r="J169" s="36">
        <v>15</v>
      </c>
      <c r="K169" s="36">
        <v>0</v>
      </c>
      <c r="L169" s="36">
        <v>0</v>
      </c>
      <c r="M169" s="43" t="s">
        <v>285</v>
      </c>
    </row>
    <row r="170" spans="1:13" s="2" customFormat="1" ht="146.25" customHeight="1">
      <c r="A170" s="59" t="s">
        <v>50</v>
      </c>
      <c r="B170" s="57" t="s">
        <v>1110</v>
      </c>
      <c r="C170" s="58"/>
      <c r="D170" s="58"/>
      <c r="E170" s="58"/>
      <c r="F170" s="58"/>
      <c r="G170" s="59"/>
      <c r="H170" s="60" t="s">
        <v>1111</v>
      </c>
      <c r="I170" s="35"/>
      <c r="J170" s="36">
        <f>J171+J173</f>
        <v>0</v>
      </c>
      <c r="K170" s="36">
        <f t="shared" ref="K170:L170" si="54">K171+K173</f>
        <v>9857.0529999999999</v>
      </c>
      <c r="L170" s="36">
        <f t="shared" si="54"/>
        <v>6496.8429999999998</v>
      </c>
      <c r="M170" s="43"/>
    </row>
    <row r="171" spans="1:13" s="2" customFormat="1" ht="45" customHeight="1">
      <c r="A171" s="24" t="s">
        <v>50</v>
      </c>
      <c r="B171" s="25" t="s">
        <v>632</v>
      </c>
      <c r="C171" s="33"/>
      <c r="D171" s="27" t="s">
        <v>1278</v>
      </c>
      <c r="E171" s="28" t="s">
        <v>525</v>
      </c>
      <c r="F171" s="28" t="s">
        <v>1270</v>
      </c>
      <c r="G171" s="43"/>
      <c r="H171" s="35" t="s">
        <v>52</v>
      </c>
      <c r="I171" s="43"/>
      <c r="J171" s="45">
        <f>J172</f>
        <v>0</v>
      </c>
      <c r="K171" s="45">
        <f t="shared" ref="K171:L171" si="55">K172</f>
        <v>9364.2000000000007</v>
      </c>
      <c r="L171" s="45">
        <f t="shared" si="55"/>
        <v>2372</v>
      </c>
      <c r="M171" s="43"/>
    </row>
    <row r="172" spans="1:13" s="2" customFormat="1" ht="67.5" customHeight="1">
      <c r="A172" s="24" t="s">
        <v>50</v>
      </c>
      <c r="B172" s="25" t="s">
        <v>633</v>
      </c>
      <c r="C172" s="33" t="s">
        <v>488</v>
      </c>
      <c r="D172" s="27" t="s">
        <v>496</v>
      </c>
      <c r="E172" s="28" t="s">
        <v>279</v>
      </c>
      <c r="F172" s="28" t="s">
        <v>495</v>
      </c>
      <c r="G172" s="35" t="s">
        <v>53</v>
      </c>
      <c r="H172" s="35" t="s">
        <v>52</v>
      </c>
      <c r="I172" s="35" t="s">
        <v>54</v>
      </c>
      <c r="J172" s="45">
        <v>0</v>
      </c>
      <c r="K172" s="45">
        <v>9364.2000000000007</v>
      </c>
      <c r="L172" s="45">
        <v>2372</v>
      </c>
      <c r="M172" s="43" t="s">
        <v>285</v>
      </c>
    </row>
    <row r="173" spans="1:13" s="2" customFormat="1" ht="56.25">
      <c r="A173" s="24" t="s">
        <v>50</v>
      </c>
      <c r="B173" s="25" t="s">
        <v>634</v>
      </c>
      <c r="C173" s="33"/>
      <c r="D173" s="27" t="s">
        <v>1278</v>
      </c>
      <c r="E173" s="28" t="s">
        <v>525</v>
      </c>
      <c r="F173" s="28" t="s">
        <v>1270</v>
      </c>
      <c r="G173" s="43"/>
      <c r="H173" s="35" t="s">
        <v>55</v>
      </c>
      <c r="I173" s="43"/>
      <c r="J173" s="45">
        <f>J174+J175</f>
        <v>0</v>
      </c>
      <c r="K173" s="45">
        <f>K174+K175</f>
        <v>492.85300000000001</v>
      </c>
      <c r="L173" s="45">
        <f>L174+L175</f>
        <v>4124.8429999999998</v>
      </c>
      <c r="M173" s="43"/>
    </row>
    <row r="174" spans="1:13" s="2" customFormat="1" ht="67.5" customHeight="1">
      <c r="A174" s="24" t="s">
        <v>50</v>
      </c>
      <c r="B174" s="25" t="s">
        <v>633</v>
      </c>
      <c r="C174" s="33" t="s">
        <v>488</v>
      </c>
      <c r="D174" s="27" t="s">
        <v>496</v>
      </c>
      <c r="E174" s="28" t="s">
        <v>279</v>
      </c>
      <c r="F174" s="28" t="s">
        <v>495</v>
      </c>
      <c r="G174" s="35" t="s">
        <v>53</v>
      </c>
      <c r="H174" s="35" t="s">
        <v>55</v>
      </c>
      <c r="I174" s="35" t="s">
        <v>54</v>
      </c>
      <c r="J174" s="45">
        <v>0</v>
      </c>
      <c r="K174" s="45">
        <v>492.85300000000001</v>
      </c>
      <c r="L174" s="45">
        <v>124.843</v>
      </c>
      <c r="M174" s="43" t="s">
        <v>285</v>
      </c>
    </row>
    <row r="175" spans="1:13" s="2" customFormat="1" ht="67.5" customHeight="1">
      <c r="A175" s="24">
        <v>733</v>
      </c>
      <c r="B175" s="25" t="s">
        <v>1212</v>
      </c>
      <c r="C175" s="33" t="s">
        <v>488</v>
      </c>
      <c r="D175" s="27" t="s">
        <v>496</v>
      </c>
      <c r="E175" s="28" t="s">
        <v>279</v>
      </c>
      <c r="F175" s="28" t="s">
        <v>495</v>
      </c>
      <c r="G175" s="35" t="s">
        <v>53</v>
      </c>
      <c r="H175" s="35" t="s">
        <v>55</v>
      </c>
      <c r="I175" s="35">
        <v>414</v>
      </c>
      <c r="J175" s="45">
        <v>0</v>
      </c>
      <c r="K175" s="45">
        <v>0</v>
      </c>
      <c r="L175" s="45">
        <v>4000</v>
      </c>
      <c r="M175" s="43"/>
    </row>
    <row r="176" spans="1:13" s="2" customFormat="1" ht="56.25" customHeight="1">
      <c r="A176" s="59" t="s">
        <v>50</v>
      </c>
      <c r="B176" s="57" t="s">
        <v>1112</v>
      </c>
      <c r="C176" s="58"/>
      <c r="D176" s="58"/>
      <c r="E176" s="58"/>
      <c r="F176" s="58"/>
      <c r="G176" s="59"/>
      <c r="H176" s="60" t="s">
        <v>1113</v>
      </c>
      <c r="I176" s="35"/>
      <c r="J176" s="45">
        <f>J177+J182+J184+J180</f>
        <v>15288.666999999999</v>
      </c>
      <c r="K176" s="45">
        <f t="shared" ref="K176:L176" si="56">K177+K182+K184+K180</f>
        <v>14302</v>
      </c>
      <c r="L176" s="45">
        <f t="shared" si="56"/>
        <v>14302</v>
      </c>
      <c r="M176" s="43"/>
    </row>
    <row r="177" spans="1:14" s="2" customFormat="1" ht="90" customHeight="1">
      <c r="A177" s="59" t="s">
        <v>50</v>
      </c>
      <c r="B177" s="57" t="s">
        <v>967</v>
      </c>
      <c r="C177" s="49"/>
      <c r="D177" s="27" t="s">
        <v>968</v>
      </c>
      <c r="E177" s="28" t="s">
        <v>532</v>
      </c>
      <c r="F177" s="28" t="s">
        <v>531</v>
      </c>
      <c r="G177" s="59"/>
      <c r="H177" s="60" t="s">
        <v>969</v>
      </c>
      <c r="I177" s="59"/>
      <c r="J177" s="61">
        <f>J178+J179</f>
        <v>100</v>
      </c>
      <c r="K177" s="61">
        <f t="shared" ref="K177:L177" si="57">K178+K179</f>
        <v>0</v>
      </c>
      <c r="L177" s="61">
        <f t="shared" si="57"/>
        <v>0</v>
      </c>
      <c r="M177" s="43"/>
    </row>
    <row r="178" spans="1:14" s="2" customFormat="1" ht="34.9" customHeight="1">
      <c r="A178" s="59" t="s">
        <v>50</v>
      </c>
      <c r="B178" s="57" t="s">
        <v>599</v>
      </c>
      <c r="C178" s="33" t="s">
        <v>488</v>
      </c>
      <c r="D178" s="93" t="s">
        <v>521</v>
      </c>
      <c r="E178" s="28" t="s">
        <v>970</v>
      </c>
      <c r="F178" s="28" t="s">
        <v>520</v>
      </c>
      <c r="G178" s="59" t="s">
        <v>53</v>
      </c>
      <c r="H178" s="60" t="s">
        <v>969</v>
      </c>
      <c r="I178" s="59" t="s">
        <v>3</v>
      </c>
      <c r="J178" s="61">
        <v>100</v>
      </c>
      <c r="K178" s="45">
        <v>0</v>
      </c>
      <c r="L178" s="45">
        <v>0</v>
      </c>
      <c r="M178" s="43" t="s">
        <v>285</v>
      </c>
    </row>
    <row r="179" spans="1:14" s="2" customFormat="1" ht="73.5" customHeight="1">
      <c r="A179" s="59" t="s">
        <v>50</v>
      </c>
      <c r="B179" s="57" t="s">
        <v>599</v>
      </c>
      <c r="C179" s="49" t="s">
        <v>530</v>
      </c>
      <c r="D179" s="93" t="s">
        <v>521</v>
      </c>
      <c r="E179" s="28" t="s">
        <v>970</v>
      </c>
      <c r="F179" s="28" t="s">
        <v>520</v>
      </c>
      <c r="G179" s="59" t="s">
        <v>56</v>
      </c>
      <c r="H179" s="60" t="s">
        <v>969</v>
      </c>
      <c r="I179" s="59">
        <v>244</v>
      </c>
      <c r="J179" s="61">
        <v>0</v>
      </c>
      <c r="K179" s="45">
        <v>0</v>
      </c>
      <c r="L179" s="45">
        <v>0</v>
      </c>
      <c r="M179" s="43"/>
    </row>
    <row r="180" spans="1:14" s="2" customFormat="1" ht="69.75" customHeight="1">
      <c r="A180" s="24" t="s">
        <v>50</v>
      </c>
      <c r="B180" s="25" t="s">
        <v>1213</v>
      </c>
      <c r="C180" s="49"/>
      <c r="D180" s="27" t="s">
        <v>533</v>
      </c>
      <c r="E180" s="28" t="s">
        <v>532</v>
      </c>
      <c r="F180" s="28" t="s">
        <v>531</v>
      </c>
      <c r="G180" s="43"/>
      <c r="H180" s="33" t="s">
        <v>1207</v>
      </c>
      <c r="I180" s="43"/>
      <c r="J180" s="45">
        <f>J181</f>
        <v>886.66700000000003</v>
      </c>
      <c r="K180" s="45">
        <f t="shared" ref="K180:L180" si="58">K181</f>
        <v>0</v>
      </c>
      <c r="L180" s="45">
        <f t="shared" si="58"/>
        <v>0</v>
      </c>
      <c r="M180" s="43"/>
      <c r="N180" s="76"/>
    </row>
    <row r="181" spans="1:14" s="2" customFormat="1" ht="90" customHeight="1">
      <c r="A181" s="24" t="s">
        <v>50</v>
      </c>
      <c r="B181" s="25" t="s">
        <v>636</v>
      </c>
      <c r="C181" s="49" t="s">
        <v>530</v>
      </c>
      <c r="D181" s="27" t="s">
        <v>1267</v>
      </c>
      <c r="E181" s="28" t="s">
        <v>279</v>
      </c>
      <c r="F181" s="28" t="s">
        <v>1266</v>
      </c>
      <c r="G181" s="35" t="s">
        <v>56</v>
      </c>
      <c r="H181" s="33" t="s">
        <v>1207</v>
      </c>
      <c r="I181" s="35" t="s">
        <v>57</v>
      </c>
      <c r="J181" s="36">
        <v>886.66700000000003</v>
      </c>
      <c r="K181" s="36">
        <v>0</v>
      </c>
      <c r="L181" s="36">
        <v>0</v>
      </c>
      <c r="M181" s="43" t="s">
        <v>277</v>
      </c>
    </row>
    <row r="182" spans="1:14" s="2" customFormat="1" ht="90" customHeight="1">
      <c r="A182" s="24" t="s">
        <v>50</v>
      </c>
      <c r="B182" s="25" t="s">
        <v>635</v>
      </c>
      <c r="C182" s="49"/>
      <c r="D182" s="27" t="s">
        <v>533</v>
      </c>
      <c r="E182" s="28" t="s">
        <v>532</v>
      </c>
      <c r="F182" s="28" t="s">
        <v>531</v>
      </c>
      <c r="G182" s="43"/>
      <c r="H182" s="35" t="s">
        <v>896</v>
      </c>
      <c r="I182" s="43"/>
      <c r="J182" s="45">
        <v>9170</v>
      </c>
      <c r="K182" s="45">
        <v>9170</v>
      </c>
      <c r="L182" s="45">
        <v>9170</v>
      </c>
      <c r="M182" s="43"/>
    </row>
    <row r="183" spans="1:14" s="2" customFormat="1" ht="112.5" customHeight="1">
      <c r="A183" s="24" t="s">
        <v>50</v>
      </c>
      <c r="B183" s="25" t="s">
        <v>636</v>
      </c>
      <c r="C183" s="49" t="s">
        <v>530</v>
      </c>
      <c r="D183" s="27" t="s">
        <v>529</v>
      </c>
      <c r="E183" s="28" t="s">
        <v>279</v>
      </c>
      <c r="F183" s="28" t="s">
        <v>528</v>
      </c>
      <c r="G183" s="35" t="s">
        <v>56</v>
      </c>
      <c r="H183" s="35" t="s">
        <v>896</v>
      </c>
      <c r="I183" s="35" t="s">
        <v>57</v>
      </c>
      <c r="J183" s="36">
        <v>9170</v>
      </c>
      <c r="K183" s="36">
        <v>9170</v>
      </c>
      <c r="L183" s="36">
        <v>9170</v>
      </c>
      <c r="M183" s="43" t="s">
        <v>277</v>
      </c>
    </row>
    <row r="184" spans="1:14" s="2" customFormat="1" ht="90" customHeight="1">
      <c r="A184" s="24" t="s">
        <v>50</v>
      </c>
      <c r="B184" s="25" t="s">
        <v>637</v>
      </c>
      <c r="C184" s="49"/>
      <c r="D184" s="27" t="s">
        <v>533</v>
      </c>
      <c r="E184" s="28" t="s">
        <v>532</v>
      </c>
      <c r="F184" s="28" t="s">
        <v>531</v>
      </c>
      <c r="G184" s="43"/>
      <c r="H184" s="35" t="s">
        <v>897</v>
      </c>
      <c r="I184" s="43"/>
      <c r="J184" s="45">
        <v>5132</v>
      </c>
      <c r="K184" s="45">
        <v>5132</v>
      </c>
      <c r="L184" s="45">
        <v>5132</v>
      </c>
      <c r="M184" s="43"/>
    </row>
    <row r="185" spans="1:14" s="2" customFormat="1" ht="112.5" customHeight="1">
      <c r="A185" s="24" t="s">
        <v>50</v>
      </c>
      <c r="B185" s="25" t="s">
        <v>636</v>
      </c>
      <c r="C185" s="49" t="s">
        <v>530</v>
      </c>
      <c r="D185" s="27" t="s">
        <v>529</v>
      </c>
      <c r="E185" s="28" t="s">
        <v>279</v>
      </c>
      <c r="F185" s="28" t="s">
        <v>528</v>
      </c>
      <c r="G185" s="35" t="s">
        <v>56</v>
      </c>
      <c r="H185" s="35" t="s">
        <v>897</v>
      </c>
      <c r="I185" s="35" t="s">
        <v>57</v>
      </c>
      <c r="J185" s="36">
        <v>5132</v>
      </c>
      <c r="K185" s="36">
        <v>5132</v>
      </c>
      <c r="L185" s="36">
        <v>5132</v>
      </c>
      <c r="M185" s="43" t="s">
        <v>277</v>
      </c>
    </row>
    <row r="186" spans="1:14" s="2" customFormat="1" ht="113.25" customHeight="1">
      <c r="A186" s="24" t="s">
        <v>50</v>
      </c>
      <c r="B186" s="25" t="s">
        <v>1268</v>
      </c>
      <c r="C186" s="49"/>
      <c r="D186" s="27"/>
      <c r="E186" s="28"/>
      <c r="F186" s="28"/>
      <c r="G186" s="35"/>
      <c r="H186" s="33" t="s">
        <v>1208</v>
      </c>
      <c r="I186" s="35"/>
      <c r="J186" s="36">
        <f>J187+J189</f>
        <v>190.28100000000001</v>
      </c>
      <c r="K186" s="36">
        <f t="shared" ref="K186:L186" si="59">K187+K189</f>
        <v>0</v>
      </c>
      <c r="L186" s="36">
        <f t="shared" si="59"/>
        <v>0</v>
      </c>
      <c r="M186" s="43"/>
    </row>
    <row r="187" spans="1:14" s="2" customFormat="1" ht="58.5" hidden="1" customHeight="1">
      <c r="A187" s="24" t="s">
        <v>50</v>
      </c>
      <c r="B187" s="25" t="s">
        <v>1214</v>
      </c>
      <c r="C187" s="49"/>
      <c r="D187" s="27" t="s">
        <v>1277</v>
      </c>
      <c r="E187" s="28" t="s">
        <v>1269</v>
      </c>
      <c r="F187" s="28" t="s">
        <v>1270</v>
      </c>
      <c r="G187" s="43"/>
      <c r="H187" s="33" t="s">
        <v>1209</v>
      </c>
      <c r="I187" s="43"/>
      <c r="J187" s="45">
        <f>J188</f>
        <v>0</v>
      </c>
      <c r="K187" s="45">
        <f t="shared" ref="K187:L187" si="60">K188</f>
        <v>0</v>
      </c>
      <c r="L187" s="45">
        <f t="shared" si="60"/>
        <v>0</v>
      </c>
      <c r="M187" s="43"/>
    </row>
    <row r="188" spans="1:14" s="2" customFormat="1" ht="56.25" hidden="1" customHeight="1">
      <c r="A188" s="24" t="s">
        <v>50</v>
      </c>
      <c r="B188" s="25" t="s">
        <v>599</v>
      </c>
      <c r="C188" s="33" t="s">
        <v>503</v>
      </c>
      <c r="D188" s="94" t="s">
        <v>1279</v>
      </c>
      <c r="E188" s="43" t="s">
        <v>279</v>
      </c>
      <c r="F188" s="43" t="s">
        <v>328</v>
      </c>
      <c r="G188" s="33" t="s">
        <v>56</v>
      </c>
      <c r="H188" s="33" t="s">
        <v>1209</v>
      </c>
      <c r="I188" s="35" t="s">
        <v>3</v>
      </c>
      <c r="J188" s="36">
        <v>0</v>
      </c>
      <c r="K188" s="36">
        <v>0</v>
      </c>
      <c r="L188" s="36">
        <v>0</v>
      </c>
      <c r="M188" s="43" t="s">
        <v>285</v>
      </c>
      <c r="N188" s="75"/>
    </row>
    <row r="189" spans="1:14" s="2" customFormat="1" ht="67.5" customHeight="1">
      <c r="A189" s="24" t="s">
        <v>50</v>
      </c>
      <c r="B189" s="25" t="s">
        <v>1215</v>
      </c>
      <c r="C189" s="49"/>
      <c r="D189" s="27" t="s">
        <v>1277</v>
      </c>
      <c r="E189" s="28" t="s">
        <v>1269</v>
      </c>
      <c r="F189" s="28" t="s">
        <v>1270</v>
      </c>
      <c r="G189" s="95"/>
      <c r="H189" s="33" t="s">
        <v>1210</v>
      </c>
      <c r="I189" s="95"/>
      <c r="J189" s="45">
        <f>J190</f>
        <v>190.28100000000001</v>
      </c>
      <c r="K189" s="45">
        <f t="shared" ref="K189:L189" si="61">K190</f>
        <v>0</v>
      </c>
      <c r="L189" s="45">
        <f t="shared" si="61"/>
        <v>0</v>
      </c>
      <c r="M189" s="43"/>
    </row>
    <row r="190" spans="1:14" s="2" customFormat="1" ht="56.25" customHeight="1">
      <c r="A190" s="24" t="s">
        <v>50</v>
      </c>
      <c r="B190" s="25" t="s">
        <v>599</v>
      </c>
      <c r="C190" s="33" t="s">
        <v>503</v>
      </c>
      <c r="D190" s="94" t="s">
        <v>1279</v>
      </c>
      <c r="E190" s="43" t="s">
        <v>279</v>
      </c>
      <c r="F190" s="43" t="s">
        <v>328</v>
      </c>
      <c r="G190" s="33" t="s">
        <v>56</v>
      </c>
      <c r="H190" s="33" t="s">
        <v>1210</v>
      </c>
      <c r="I190" s="35" t="s">
        <v>3</v>
      </c>
      <c r="J190" s="36">
        <v>190.28100000000001</v>
      </c>
      <c r="K190" s="36">
        <v>0</v>
      </c>
      <c r="L190" s="36">
        <v>0</v>
      </c>
      <c r="M190" s="43" t="s">
        <v>285</v>
      </c>
    </row>
    <row r="191" spans="1:14" s="2" customFormat="1" ht="33.75" customHeight="1">
      <c r="A191" s="59" t="s">
        <v>50</v>
      </c>
      <c r="B191" s="57" t="s">
        <v>1114</v>
      </c>
      <c r="C191" s="58"/>
      <c r="D191" s="58"/>
      <c r="E191" s="58"/>
      <c r="F191" s="58"/>
      <c r="G191" s="59"/>
      <c r="H191" s="60" t="s">
        <v>1115</v>
      </c>
      <c r="I191" s="35"/>
      <c r="J191" s="36">
        <f>J192+J199+J201+J204+J206+J209+J213+J217+J219+J215+J211</f>
        <v>72019.817299999995</v>
      </c>
      <c r="K191" s="36">
        <f t="shared" ref="K191:L191" si="62">K192+K199+K201+K204+K206+K209+K213+K217+K219+K215+K211</f>
        <v>51787.6469</v>
      </c>
      <c r="L191" s="36">
        <f t="shared" si="62"/>
        <v>52208.230899999995</v>
      </c>
      <c r="M191" s="43"/>
    </row>
    <row r="192" spans="1:14" s="2" customFormat="1" ht="45" customHeight="1">
      <c r="A192" s="24" t="s">
        <v>50</v>
      </c>
      <c r="B192" s="25" t="s">
        <v>609</v>
      </c>
      <c r="C192" s="49"/>
      <c r="D192" s="27" t="s">
        <v>1277</v>
      </c>
      <c r="E192" s="28" t="s">
        <v>511</v>
      </c>
      <c r="F192" s="28" t="s">
        <v>1270</v>
      </c>
      <c r="G192" s="95"/>
      <c r="H192" s="35" t="s">
        <v>58</v>
      </c>
      <c r="I192" s="95"/>
      <c r="J192" s="45">
        <f>J193+J194+J195+J196+J197+J198</f>
        <v>41645.225699999995</v>
      </c>
      <c r="K192" s="45">
        <f t="shared" ref="K192:L192" si="63">K193+K194+K195+K196+K197+K198</f>
        <v>41645.225699999995</v>
      </c>
      <c r="L192" s="45">
        <f t="shared" si="63"/>
        <v>41645.225699999995</v>
      </c>
      <c r="M192" s="43"/>
    </row>
    <row r="193" spans="1:16" s="2" customFormat="1" ht="135" customHeight="1">
      <c r="A193" s="24" t="s">
        <v>50</v>
      </c>
      <c r="B193" s="25" t="s">
        <v>610</v>
      </c>
      <c r="C193" s="49" t="s">
        <v>507</v>
      </c>
      <c r="D193" s="27" t="s">
        <v>425</v>
      </c>
      <c r="E193" s="28" t="s">
        <v>279</v>
      </c>
      <c r="F193" s="28" t="s">
        <v>303</v>
      </c>
      <c r="G193" s="35" t="s">
        <v>59</v>
      </c>
      <c r="H193" s="35" t="s">
        <v>58</v>
      </c>
      <c r="I193" s="35" t="s">
        <v>16</v>
      </c>
      <c r="J193" s="36">
        <v>27522.84002</v>
      </c>
      <c r="K193" s="36">
        <v>27522.84002</v>
      </c>
      <c r="L193" s="36">
        <v>27522.84002</v>
      </c>
      <c r="M193" s="43" t="s">
        <v>277</v>
      </c>
    </row>
    <row r="194" spans="1:16" s="2" customFormat="1" ht="56.25" customHeight="1">
      <c r="A194" s="24" t="s">
        <v>50</v>
      </c>
      <c r="B194" s="25" t="s">
        <v>611</v>
      </c>
      <c r="C194" s="49" t="s">
        <v>507</v>
      </c>
      <c r="D194" s="27" t="s">
        <v>306</v>
      </c>
      <c r="E194" s="28" t="s">
        <v>279</v>
      </c>
      <c r="F194" s="28" t="s">
        <v>305</v>
      </c>
      <c r="G194" s="35" t="s">
        <v>59</v>
      </c>
      <c r="H194" s="35" t="s">
        <v>58</v>
      </c>
      <c r="I194" s="35" t="s">
        <v>17</v>
      </c>
      <c r="J194" s="36">
        <v>7</v>
      </c>
      <c r="K194" s="36">
        <v>7</v>
      </c>
      <c r="L194" s="36">
        <v>7</v>
      </c>
      <c r="M194" s="43" t="s">
        <v>285</v>
      </c>
    </row>
    <row r="195" spans="1:16" s="2" customFormat="1" ht="135" customHeight="1">
      <c r="A195" s="24" t="s">
        <v>50</v>
      </c>
      <c r="B195" s="25" t="s">
        <v>612</v>
      </c>
      <c r="C195" s="49" t="s">
        <v>507</v>
      </c>
      <c r="D195" s="27" t="s">
        <v>425</v>
      </c>
      <c r="E195" s="28" t="s">
        <v>279</v>
      </c>
      <c r="F195" s="28" t="s">
        <v>303</v>
      </c>
      <c r="G195" s="35" t="s">
        <v>59</v>
      </c>
      <c r="H195" s="35" t="s">
        <v>58</v>
      </c>
      <c r="I195" s="35" t="s">
        <v>18</v>
      </c>
      <c r="J195" s="36">
        <v>8311.89768</v>
      </c>
      <c r="K195" s="36">
        <v>8311.89768</v>
      </c>
      <c r="L195" s="36">
        <v>8311.89768</v>
      </c>
      <c r="M195" s="43" t="s">
        <v>277</v>
      </c>
    </row>
    <row r="196" spans="1:16" s="2" customFormat="1" ht="67.5" customHeight="1">
      <c r="A196" s="24" t="s">
        <v>50</v>
      </c>
      <c r="B196" s="25" t="s">
        <v>599</v>
      </c>
      <c r="C196" s="49" t="s">
        <v>507</v>
      </c>
      <c r="D196" s="27" t="s">
        <v>510</v>
      </c>
      <c r="E196" s="28" t="s">
        <v>279</v>
      </c>
      <c r="F196" s="28" t="s">
        <v>509</v>
      </c>
      <c r="G196" s="35" t="s">
        <v>59</v>
      </c>
      <c r="H196" s="35" t="s">
        <v>58</v>
      </c>
      <c r="I196" s="35" t="s">
        <v>3</v>
      </c>
      <c r="J196" s="36">
        <v>1641</v>
      </c>
      <c r="K196" s="36">
        <v>1641</v>
      </c>
      <c r="L196" s="36">
        <v>1641</v>
      </c>
      <c r="M196" s="43" t="s">
        <v>285</v>
      </c>
    </row>
    <row r="197" spans="1:16" s="2" customFormat="1" ht="22.5" customHeight="1">
      <c r="A197" s="24" t="s">
        <v>50</v>
      </c>
      <c r="B197" s="25" t="s">
        <v>638</v>
      </c>
      <c r="C197" s="49" t="s">
        <v>507</v>
      </c>
      <c r="D197" s="27" t="s">
        <v>319</v>
      </c>
      <c r="E197" s="28" t="s">
        <v>481</v>
      </c>
      <c r="F197" s="28" t="s">
        <v>480</v>
      </c>
      <c r="G197" s="35" t="s">
        <v>59</v>
      </c>
      <c r="H197" s="35" t="s">
        <v>58</v>
      </c>
      <c r="I197" s="35" t="s">
        <v>60</v>
      </c>
      <c r="J197" s="36">
        <v>4151.1679999999997</v>
      </c>
      <c r="K197" s="36">
        <v>4151.1679999999997</v>
      </c>
      <c r="L197" s="36">
        <v>4151.1679999999997</v>
      </c>
      <c r="M197" s="43" t="s">
        <v>285</v>
      </c>
    </row>
    <row r="198" spans="1:16" s="2" customFormat="1" ht="22.5" customHeight="1">
      <c r="A198" s="24" t="s">
        <v>50</v>
      </c>
      <c r="B198" s="25" t="s">
        <v>639</v>
      </c>
      <c r="C198" s="49" t="s">
        <v>507</v>
      </c>
      <c r="D198" s="27" t="s">
        <v>319</v>
      </c>
      <c r="E198" s="28" t="s">
        <v>508</v>
      </c>
      <c r="F198" s="28" t="s">
        <v>480</v>
      </c>
      <c r="G198" s="35" t="s">
        <v>59</v>
      </c>
      <c r="H198" s="35" t="s">
        <v>58</v>
      </c>
      <c r="I198" s="35" t="s">
        <v>61</v>
      </c>
      <c r="J198" s="36">
        <v>11.32</v>
      </c>
      <c r="K198" s="36">
        <v>11.32</v>
      </c>
      <c r="L198" s="36">
        <v>11.32</v>
      </c>
      <c r="M198" s="43" t="s">
        <v>285</v>
      </c>
    </row>
    <row r="199" spans="1:16" s="2" customFormat="1" ht="56.25" customHeight="1">
      <c r="A199" s="24" t="s">
        <v>50</v>
      </c>
      <c r="B199" s="25" t="s">
        <v>640</v>
      </c>
      <c r="C199" s="49"/>
      <c r="D199" s="50" t="s">
        <v>1278</v>
      </c>
      <c r="E199" s="32" t="s">
        <v>525</v>
      </c>
      <c r="F199" s="28" t="s">
        <v>1270</v>
      </c>
      <c r="G199" s="46"/>
      <c r="H199" s="35" t="s">
        <v>62</v>
      </c>
      <c r="I199" s="35"/>
      <c r="J199" s="36">
        <f>J200</f>
        <v>420</v>
      </c>
      <c r="K199" s="36">
        <f t="shared" ref="K199:L199" si="64">K200</f>
        <v>420</v>
      </c>
      <c r="L199" s="36">
        <f t="shared" si="64"/>
        <v>420</v>
      </c>
      <c r="M199" s="43"/>
    </row>
    <row r="200" spans="1:16" s="2" customFormat="1" ht="45" customHeight="1">
      <c r="A200" s="24" t="s">
        <v>50</v>
      </c>
      <c r="B200" s="25" t="s">
        <v>599</v>
      </c>
      <c r="C200" s="49" t="s">
        <v>488</v>
      </c>
      <c r="D200" s="50" t="s">
        <v>524</v>
      </c>
      <c r="E200" s="32" t="s">
        <v>523</v>
      </c>
      <c r="F200" s="28" t="s">
        <v>509</v>
      </c>
      <c r="G200" s="35" t="s">
        <v>53</v>
      </c>
      <c r="H200" s="35" t="s">
        <v>62</v>
      </c>
      <c r="I200" s="35" t="s">
        <v>3</v>
      </c>
      <c r="J200" s="36">
        <v>420</v>
      </c>
      <c r="K200" s="36">
        <v>420</v>
      </c>
      <c r="L200" s="36">
        <v>420</v>
      </c>
      <c r="M200" s="43" t="s">
        <v>285</v>
      </c>
    </row>
    <row r="201" spans="1:16" s="2" customFormat="1" ht="78.75" customHeight="1">
      <c r="A201" s="24" t="s">
        <v>50</v>
      </c>
      <c r="B201" s="25" t="s">
        <v>641</v>
      </c>
      <c r="C201" s="49"/>
      <c r="D201" s="23" t="s">
        <v>519</v>
      </c>
      <c r="E201" s="28" t="s">
        <v>816</v>
      </c>
      <c r="F201" s="28" t="s">
        <v>518</v>
      </c>
      <c r="G201" s="46"/>
      <c r="H201" s="35" t="s">
        <v>63</v>
      </c>
      <c r="I201" s="35"/>
      <c r="J201" s="36">
        <f>J202+J203</f>
        <v>2969.2385999999997</v>
      </c>
      <c r="K201" s="36">
        <f t="shared" ref="K201:L201" si="65">K202+K203</f>
        <v>2418.4902000000002</v>
      </c>
      <c r="L201" s="36">
        <f t="shared" si="65"/>
        <v>3086.3321999999998</v>
      </c>
      <c r="M201" s="43"/>
    </row>
    <row r="202" spans="1:16" s="2" customFormat="1" ht="123.75" customHeight="1">
      <c r="A202" s="24" t="s">
        <v>50</v>
      </c>
      <c r="B202" s="25" t="s">
        <v>599</v>
      </c>
      <c r="C202" s="49" t="s">
        <v>488</v>
      </c>
      <c r="D202" s="27" t="s">
        <v>517</v>
      </c>
      <c r="E202" s="28" t="s">
        <v>279</v>
      </c>
      <c r="F202" s="28" t="s">
        <v>516</v>
      </c>
      <c r="G202" s="35" t="s">
        <v>53</v>
      </c>
      <c r="H202" s="35" t="s">
        <v>63</v>
      </c>
      <c r="I202" s="35" t="s">
        <v>3</v>
      </c>
      <c r="J202" s="36">
        <v>1055.3461199999999</v>
      </c>
      <c r="K202" s="36">
        <v>692.96019999999999</v>
      </c>
      <c r="L202" s="36">
        <v>1291.7809999999999</v>
      </c>
      <c r="M202" s="43" t="s">
        <v>285</v>
      </c>
    </row>
    <row r="203" spans="1:16" s="2" customFormat="1" ht="123.75" customHeight="1">
      <c r="A203" s="24" t="s">
        <v>50</v>
      </c>
      <c r="B203" s="25" t="s">
        <v>624</v>
      </c>
      <c r="C203" s="49" t="s">
        <v>488</v>
      </c>
      <c r="D203" s="27" t="s">
        <v>517</v>
      </c>
      <c r="E203" s="28" t="s">
        <v>279</v>
      </c>
      <c r="F203" s="28" t="s">
        <v>516</v>
      </c>
      <c r="G203" s="35" t="s">
        <v>53</v>
      </c>
      <c r="H203" s="35" t="s">
        <v>63</v>
      </c>
      <c r="I203" s="35" t="s">
        <v>41</v>
      </c>
      <c r="J203" s="36">
        <v>1913.89248</v>
      </c>
      <c r="K203" s="36">
        <v>1725.53</v>
      </c>
      <c r="L203" s="36">
        <v>1794.5512000000001</v>
      </c>
      <c r="M203" s="43" t="s">
        <v>285</v>
      </c>
    </row>
    <row r="204" spans="1:16" s="2" customFormat="1" ht="33.75" customHeight="1">
      <c r="A204" s="24" t="s">
        <v>50</v>
      </c>
      <c r="B204" s="25" t="s">
        <v>642</v>
      </c>
      <c r="C204" s="49"/>
      <c r="D204" s="23" t="s">
        <v>519</v>
      </c>
      <c r="E204" s="28" t="s">
        <v>522</v>
      </c>
      <c r="F204" s="28" t="s">
        <v>518</v>
      </c>
      <c r="G204" s="46"/>
      <c r="H204" s="35" t="s">
        <v>64</v>
      </c>
      <c r="I204" s="35"/>
      <c r="J204" s="36">
        <v>3130.6729999999998</v>
      </c>
      <c r="K204" s="36">
        <v>3130.6729999999998</v>
      </c>
      <c r="L204" s="36">
        <v>3130.6729999999998</v>
      </c>
      <c r="M204" s="43"/>
    </row>
    <row r="205" spans="1:16" s="2" customFormat="1" ht="56.25" customHeight="1">
      <c r="A205" s="24" t="s">
        <v>50</v>
      </c>
      <c r="B205" s="25" t="s">
        <v>599</v>
      </c>
      <c r="C205" s="49" t="s">
        <v>488</v>
      </c>
      <c r="D205" s="23" t="s">
        <v>527</v>
      </c>
      <c r="E205" s="28" t="s">
        <v>279</v>
      </c>
      <c r="F205" s="28" t="s">
        <v>526</v>
      </c>
      <c r="G205" s="35" t="s">
        <v>53</v>
      </c>
      <c r="H205" s="35" t="s">
        <v>64</v>
      </c>
      <c r="I205" s="35" t="s">
        <v>3</v>
      </c>
      <c r="J205" s="36">
        <v>3130.6729999999998</v>
      </c>
      <c r="K205" s="36">
        <v>3130.6729999999998</v>
      </c>
      <c r="L205" s="36">
        <v>3130.6729999999998</v>
      </c>
      <c r="M205" s="43" t="s">
        <v>285</v>
      </c>
    </row>
    <row r="206" spans="1:16" s="2" customFormat="1" ht="78.75" customHeight="1">
      <c r="A206" s="24" t="s">
        <v>50</v>
      </c>
      <c r="B206" s="25" t="s">
        <v>643</v>
      </c>
      <c r="C206" s="49"/>
      <c r="D206" s="27" t="s">
        <v>1277</v>
      </c>
      <c r="E206" s="28" t="s">
        <v>1271</v>
      </c>
      <c r="F206" s="28" t="s">
        <v>1270</v>
      </c>
      <c r="G206" s="46"/>
      <c r="H206" s="35" t="s">
        <v>65</v>
      </c>
      <c r="I206" s="35"/>
      <c r="J206" s="36">
        <v>1410</v>
      </c>
      <c r="K206" s="36">
        <v>1410</v>
      </c>
      <c r="L206" s="36">
        <v>1410</v>
      </c>
      <c r="M206" s="43"/>
    </row>
    <row r="207" spans="1:16" s="2" customFormat="1" ht="56.25" customHeight="1">
      <c r="A207" s="24" t="s">
        <v>50</v>
      </c>
      <c r="B207" s="25" t="s">
        <v>599</v>
      </c>
      <c r="C207" s="49" t="s">
        <v>503</v>
      </c>
      <c r="D207" s="27" t="s">
        <v>521</v>
      </c>
      <c r="E207" s="28" t="s">
        <v>279</v>
      </c>
      <c r="F207" s="28" t="s">
        <v>520</v>
      </c>
      <c r="G207" s="35" t="s">
        <v>56</v>
      </c>
      <c r="H207" s="35" t="s">
        <v>65</v>
      </c>
      <c r="I207" s="35" t="s">
        <v>3</v>
      </c>
      <c r="J207" s="36">
        <v>1410</v>
      </c>
      <c r="K207" s="36">
        <v>1410</v>
      </c>
      <c r="L207" s="36">
        <v>1410</v>
      </c>
      <c r="M207" s="43" t="s">
        <v>285</v>
      </c>
      <c r="N207" s="65"/>
      <c r="O207" s="65"/>
      <c r="P207" s="65"/>
    </row>
    <row r="208" spans="1:16" s="2" customFormat="1" ht="45" customHeight="1">
      <c r="A208" s="24" t="s">
        <v>50</v>
      </c>
      <c r="B208" s="25" t="s">
        <v>644</v>
      </c>
      <c r="C208" s="49"/>
      <c r="D208" s="27" t="s">
        <v>1277</v>
      </c>
      <c r="E208" s="28" t="s">
        <v>1271</v>
      </c>
      <c r="F208" s="28" t="s">
        <v>1270</v>
      </c>
      <c r="G208" s="46"/>
      <c r="H208" s="35" t="s">
        <v>66</v>
      </c>
      <c r="I208" s="35"/>
      <c r="J208" s="36"/>
      <c r="K208" s="36"/>
      <c r="L208" s="36"/>
      <c r="M208" s="43"/>
      <c r="N208" s="64"/>
      <c r="O208" s="64"/>
      <c r="P208" s="64"/>
    </row>
    <row r="209" spans="1:16" s="2" customFormat="1" ht="45" customHeight="1">
      <c r="A209" s="24" t="s">
        <v>50</v>
      </c>
      <c r="B209" s="25" t="s">
        <v>645</v>
      </c>
      <c r="C209" s="49"/>
      <c r="D209" s="27" t="s">
        <v>1278</v>
      </c>
      <c r="E209" s="28" t="s">
        <v>515</v>
      </c>
      <c r="F209" s="28" t="s">
        <v>1270</v>
      </c>
      <c r="G209" s="46"/>
      <c r="H209" s="35" t="s">
        <v>67</v>
      </c>
      <c r="I209" s="35"/>
      <c r="J209" s="36">
        <f>J210</f>
        <v>2393.9</v>
      </c>
      <c r="K209" s="36">
        <f>K210</f>
        <v>2516</v>
      </c>
      <c r="L209" s="36">
        <f>L210</f>
        <v>2516</v>
      </c>
      <c r="M209" s="43"/>
      <c r="N209" s="64"/>
      <c r="O209" s="64"/>
      <c r="P209" s="64"/>
    </row>
    <row r="210" spans="1:16" s="2" customFormat="1" ht="67.5" customHeight="1">
      <c r="A210" s="24" t="s">
        <v>50</v>
      </c>
      <c r="B210" s="25" t="s">
        <v>599</v>
      </c>
      <c r="C210" s="49" t="s">
        <v>514</v>
      </c>
      <c r="D210" s="27" t="s">
        <v>513</v>
      </c>
      <c r="E210" s="28" t="s">
        <v>279</v>
      </c>
      <c r="F210" s="28" t="s">
        <v>512</v>
      </c>
      <c r="G210" s="35" t="s">
        <v>68</v>
      </c>
      <c r="H210" s="35" t="s">
        <v>67</v>
      </c>
      <c r="I210" s="35" t="s">
        <v>3</v>
      </c>
      <c r="J210" s="36">
        <v>2393.9</v>
      </c>
      <c r="K210" s="36">
        <v>2516</v>
      </c>
      <c r="L210" s="36">
        <v>2516</v>
      </c>
      <c r="M210" s="43" t="s">
        <v>285</v>
      </c>
      <c r="N210" s="64"/>
      <c r="O210" s="64"/>
      <c r="P210" s="64"/>
    </row>
    <row r="211" spans="1:16" s="2" customFormat="1" ht="79.5" customHeight="1">
      <c r="A211" s="24" t="s">
        <v>50</v>
      </c>
      <c r="B211" s="25" t="s">
        <v>1280</v>
      </c>
      <c r="C211" s="49"/>
      <c r="D211" s="27" t="s">
        <v>1282</v>
      </c>
      <c r="E211" s="28" t="s">
        <v>1283</v>
      </c>
      <c r="F211" s="28" t="s">
        <v>1270</v>
      </c>
      <c r="G211" s="46"/>
      <c r="H211" s="33" t="s">
        <v>1281</v>
      </c>
      <c r="I211" s="35"/>
      <c r="J211" s="36">
        <f>J212</f>
        <v>3795.78</v>
      </c>
      <c r="K211" s="36">
        <f t="shared" ref="K211:L211" si="66">K212</f>
        <v>0</v>
      </c>
      <c r="L211" s="36">
        <f t="shared" si="66"/>
        <v>0</v>
      </c>
      <c r="M211" s="43"/>
      <c r="N211" s="64"/>
      <c r="O211" s="64"/>
      <c r="P211" s="64"/>
    </row>
    <row r="212" spans="1:16" s="2" customFormat="1" ht="94.5" customHeight="1">
      <c r="A212" s="24" t="s">
        <v>50</v>
      </c>
      <c r="B212" s="25" t="s">
        <v>656</v>
      </c>
      <c r="C212" s="49" t="s">
        <v>503</v>
      </c>
      <c r="D212" s="27" t="s">
        <v>1284</v>
      </c>
      <c r="E212" s="28" t="s">
        <v>279</v>
      </c>
      <c r="F212" s="28" t="s">
        <v>467</v>
      </c>
      <c r="G212" s="46">
        <v>1003</v>
      </c>
      <c r="H212" s="33" t="s">
        <v>1281</v>
      </c>
      <c r="I212" s="35">
        <v>323</v>
      </c>
      <c r="J212" s="36">
        <v>3795.78</v>
      </c>
      <c r="K212" s="36">
        <v>0</v>
      </c>
      <c r="L212" s="36">
        <v>0</v>
      </c>
      <c r="M212" s="43" t="s">
        <v>285</v>
      </c>
      <c r="N212" s="64"/>
      <c r="O212" s="64"/>
      <c r="P212" s="64"/>
    </row>
    <row r="213" spans="1:16" s="2" customFormat="1" ht="78.75" customHeight="1">
      <c r="A213" s="24" t="s">
        <v>50</v>
      </c>
      <c r="B213" s="25" t="s">
        <v>646</v>
      </c>
      <c r="C213" s="49"/>
      <c r="D213" s="27" t="s">
        <v>1278</v>
      </c>
      <c r="E213" s="28" t="s">
        <v>1271</v>
      </c>
      <c r="F213" s="28" t="s">
        <v>1270</v>
      </c>
      <c r="G213" s="46"/>
      <c r="H213" s="35" t="s">
        <v>69</v>
      </c>
      <c r="I213" s="35"/>
      <c r="J213" s="36">
        <f>J214</f>
        <v>6000</v>
      </c>
      <c r="K213" s="36">
        <f>K214</f>
        <v>247.25800000000001</v>
      </c>
      <c r="L213" s="36">
        <f>L214</f>
        <v>0</v>
      </c>
      <c r="M213" s="43"/>
      <c r="N213" s="64"/>
      <c r="O213" s="64"/>
      <c r="P213" s="64"/>
    </row>
    <row r="214" spans="1:16" s="2" customFormat="1" ht="85.5" customHeight="1">
      <c r="A214" s="24" t="s">
        <v>50</v>
      </c>
      <c r="B214" s="25" t="s">
        <v>636</v>
      </c>
      <c r="C214" s="49" t="s">
        <v>503</v>
      </c>
      <c r="D214" s="27" t="s">
        <v>408</v>
      </c>
      <c r="E214" s="28" t="s">
        <v>279</v>
      </c>
      <c r="F214" s="28" t="s">
        <v>407</v>
      </c>
      <c r="G214" s="35" t="s">
        <v>56</v>
      </c>
      <c r="H214" s="35" t="s">
        <v>69</v>
      </c>
      <c r="I214" s="35" t="s">
        <v>57</v>
      </c>
      <c r="J214" s="36">
        <v>6000</v>
      </c>
      <c r="K214" s="36">
        <v>247.25800000000001</v>
      </c>
      <c r="L214" s="36">
        <v>0</v>
      </c>
      <c r="M214" s="43" t="s">
        <v>277</v>
      </c>
      <c r="N214" s="65"/>
      <c r="O214" s="65"/>
      <c r="P214" s="65"/>
    </row>
    <row r="215" spans="1:16" s="2" customFormat="1" ht="85.5" customHeight="1">
      <c r="A215" s="24" t="s">
        <v>50</v>
      </c>
      <c r="B215" s="25" t="s">
        <v>1216</v>
      </c>
      <c r="C215" s="49"/>
      <c r="D215" s="27" t="s">
        <v>1277</v>
      </c>
      <c r="E215" s="28" t="s">
        <v>1271</v>
      </c>
      <c r="F215" s="28" t="s">
        <v>1270</v>
      </c>
      <c r="G215" s="46"/>
      <c r="H215" s="33" t="s">
        <v>1217</v>
      </c>
      <c r="I215" s="35"/>
      <c r="J215" s="36">
        <f>J216</f>
        <v>2000</v>
      </c>
      <c r="K215" s="36">
        <f t="shared" ref="K215:L215" si="67">K216</f>
        <v>0</v>
      </c>
      <c r="L215" s="36">
        <f t="shared" si="67"/>
        <v>0</v>
      </c>
      <c r="M215" s="43"/>
      <c r="N215" s="77"/>
      <c r="O215" s="65"/>
      <c r="P215" s="65"/>
    </row>
    <row r="216" spans="1:16" s="2" customFormat="1" ht="85.5" customHeight="1">
      <c r="A216" s="24" t="s">
        <v>50</v>
      </c>
      <c r="B216" s="25" t="s">
        <v>636</v>
      </c>
      <c r="C216" s="49" t="s">
        <v>530</v>
      </c>
      <c r="D216" s="27" t="s">
        <v>1275</v>
      </c>
      <c r="E216" s="28" t="s">
        <v>279</v>
      </c>
      <c r="F216" s="28" t="s">
        <v>1276</v>
      </c>
      <c r="G216" s="35" t="s">
        <v>56</v>
      </c>
      <c r="H216" s="33" t="s">
        <v>1217</v>
      </c>
      <c r="I216" s="35">
        <v>811</v>
      </c>
      <c r="J216" s="36">
        <v>2000</v>
      </c>
      <c r="K216" s="36">
        <v>0</v>
      </c>
      <c r="L216" s="36">
        <v>0</v>
      </c>
      <c r="M216" s="43" t="s">
        <v>277</v>
      </c>
      <c r="N216" s="65"/>
      <c r="O216" s="65"/>
      <c r="P216" s="65"/>
    </row>
    <row r="217" spans="1:16" s="2" customFormat="1" ht="45.75" customHeight="1">
      <c r="A217" s="24" t="s">
        <v>50</v>
      </c>
      <c r="B217" s="57" t="s">
        <v>950</v>
      </c>
      <c r="C217" s="49"/>
      <c r="D217" s="27" t="s">
        <v>519</v>
      </c>
      <c r="E217" s="28" t="s">
        <v>522</v>
      </c>
      <c r="F217" s="28" t="s">
        <v>518</v>
      </c>
      <c r="G217" s="46"/>
      <c r="H217" s="60" t="s">
        <v>953</v>
      </c>
      <c r="I217" s="35"/>
      <c r="J217" s="36">
        <f>J218</f>
        <v>1185</v>
      </c>
      <c r="K217" s="36">
        <v>0</v>
      </c>
      <c r="L217" s="36">
        <v>0</v>
      </c>
      <c r="M217" s="43"/>
    </row>
    <row r="218" spans="1:16" s="2" customFormat="1" ht="47.25" customHeight="1">
      <c r="A218" s="24" t="s">
        <v>50</v>
      </c>
      <c r="B218" s="57" t="s">
        <v>599</v>
      </c>
      <c r="C218" s="49" t="s">
        <v>488</v>
      </c>
      <c r="D218" s="50" t="s">
        <v>951</v>
      </c>
      <c r="E218" s="32" t="s">
        <v>279</v>
      </c>
      <c r="F218" s="28" t="s">
        <v>509</v>
      </c>
      <c r="G218" s="33" t="s">
        <v>53</v>
      </c>
      <c r="H218" s="60" t="s">
        <v>953</v>
      </c>
      <c r="I218" s="35">
        <v>244</v>
      </c>
      <c r="J218" s="36">
        <v>1185</v>
      </c>
      <c r="K218" s="36">
        <v>0</v>
      </c>
      <c r="L218" s="36">
        <v>0</v>
      </c>
      <c r="M218" s="43" t="s">
        <v>285</v>
      </c>
    </row>
    <row r="219" spans="1:16" s="2" customFormat="1" ht="47.25" customHeight="1">
      <c r="A219" s="24" t="s">
        <v>50</v>
      </c>
      <c r="B219" s="57" t="s">
        <v>952</v>
      </c>
      <c r="C219" s="49"/>
      <c r="D219" s="27" t="s">
        <v>863</v>
      </c>
      <c r="E219" s="28" t="s">
        <v>414</v>
      </c>
      <c r="F219" s="28" t="s">
        <v>1270</v>
      </c>
      <c r="G219" s="59"/>
      <c r="H219" s="60" t="s">
        <v>954</v>
      </c>
      <c r="I219" s="35"/>
      <c r="J219" s="36">
        <f>J220</f>
        <v>7070</v>
      </c>
      <c r="K219" s="36">
        <v>0</v>
      </c>
      <c r="L219" s="36">
        <v>0</v>
      </c>
      <c r="M219" s="43"/>
    </row>
    <row r="220" spans="1:16" s="2" customFormat="1" ht="46.5" customHeight="1">
      <c r="A220" s="24" t="s">
        <v>50</v>
      </c>
      <c r="B220" s="57" t="s">
        <v>599</v>
      </c>
      <c r="C220" s="49" t="s">
        <v>413</v>
      </c>
      <c r="D220" s="50" t="s">
        <v>951</v>
      </c>
      <c r="E220" s="32" t="s">
        <v>279</v>
      </c>
      <c r="F220" s="28" t="s">
        <v>509</v>
      </c>
      <c r="G220" s="59" t="s">
        <v>68</v>
      </c>
      <c r="H220" s="60" t="s">
        <v>954</v>
      </c>
      <c r="I220" s="35"/>
      <c r="J220" s="36">
        <v>7070</v>
      </c>
      <c r="K220" s="36">
        <v>0</v>
      </c>
      <c r="L220" s="36">
        <v>0</v>
      </c>
      <c r="M220" s="43" t="s">
        <v>285</v>
      </c>
    </row>
    <row r="221" spans="1:16" s="2" customFormat="1" ht="46.5" customHeight="1">
      <c r="A221" s="24" t="s">
        <v>50</v>
      </c>
      <c r="B221" s="57" t="s">
        <v>1038</v>
      </c>
      <c r="C221" s="58"/>
      <c r="D221" s="58"/>
      <c r="E221" s="58"/>
      <c r="F221" s="58"/>
      <c r="G221" s="59"/>
      <c r="H221" s="60" t="s">
        <v>1039</v>
      </c>
      <c r="I221" s="59"/>
      <c r="J221" s="61">
        <f>J222+J224</f>
        <v>2240</v>
      </c>
      <c r="K221" s="61">
        <f t="shared" ref="K221:L221" si="68">K222+K224</f>
        <v>240</v>
      </c>
      <c r="L221" s="61">
        <f t="shared" si="68"/>
        <v>240</v>
      </c>
      <c r="M221" s="34"/>
    </row>
    <row r="222" spans="1:16" s="2" customFormat="1" ht="45" customHeight="1">
      <c r="A222" s="24" t="s">
        <v>50</v>
      </c>
      <c r="B222" s="25" t="s">
        <v>647</v>
      </c>
      <c r="C222" s="42"/>
      <c r="D222" s="27" t="s">
        <v>1277</v>
      </c>
      <c r="E222" s="28" t="s">
        <v>414</v>
      </c>
      <c r="F222" s="28" t="s">
        <v>484</v>
      </c>
      <c r="G222" s="46"/>
      <c r="H222" s="35" t="s">
        <v>70</v>
      </c>
      <c r="I222" s="35"/>
      <c r="J222" s="36">
        <f>J223</f>
        <v>40</v>
      </c>
      <c r="K222" s="36">
        <f t="shared" ref="K222:L222" si="69">K223</f>
        <v>40</v>
      </c>
      <c r="L222" s="36">
        <f t="shared" si="69"/>
        <v>40</v>
      </c>
      <c r="M222" s="43"/>
    </row>
    <row r="223" spans="1:16" s="2" customFormat="1" ht="90" customHeight="1">
      <c r="A223" s="24" t="s">
        <v>50</v>
      </c>
      <c r="B223" s="25" t="s">
        <v>599</v>
      </c>
      <c r="C223" s="42" t="s">
        <v>506</v>
      </c>
      <c r="D223" s="27" t="s">
        <v>505</v>
      </c>
      <c r="E223" s="28" t="s">
        <v>279</v>
      </c>
      <c r="F223" s="28" t="s">
        <v>467</v>
      </c>
      <c r="G223" s="35" t="s">
        <v>71</v>
      </c>
      <c r="H223" s="35" t="s">
        <v>70</v>
      </c>
      <c r="I223" s="35" t="s">
        <v>3</v>
      </c>
      <c r="J223" s="36">
        <v>40</v>
      </c>
      <c r="K223" s="36">
        <v>40</v>
      </c>
      <c r="L223" s="36">
        <v>40</v>
      </c>
      <c r="M223" s="43" t="s">
        <v>285</v>
      </c>
    </row>
    <row r="224" spans="1:16" s="2" customFormat="1" ht="55.5" customHeight="1">
      <c r="A224" s="24" t="s">
        <v>50</v>
      </c>
      <c r="B224" s="25" t="s">
        <v>1040</v>
      </c>
      <c r="C224" s="42"/>
      <c r="D224" s="27" t="s">
        <v>1277</v>
      </c>
      <c r="E224" s="28" t="s">
        <v>414</v>
      </c>
      <c r="F224" s="28" t="s">
        <v>484</v>
      </c>
      <c r="G224" s="46"/>
      <c r="H224" s="35">
        <v>1040120730</v>
      </c>
      <c r="I224" s="35"/>
      <c r="J224" s="36">
        <v>2200</v>
      </c>
      <c r="K224" s="36">
        <v>200</v>
      </c>
      <c r="L224" s="36">
        <v>200</v>
      </c>
      <c r="M224" s="43"/>
    </row>
    <row r="225" spans="1:16" s="2" customFormat="1" ht="90" customHeight="1">
      <c r="A225" s="24" t="s">
        <v>50</v>
      </c>
      <c r="B225" s="25" t="s">
        <v>599</v>
      </c>
      <c r="C225" s="42" t="s">
        <v>506</v>
      </c>
      <c r="D225" s="27" t="s">
        <v>505</v>
      </c>
      <c r="E225" s="28" t="s">
        <v>279</v>
      </c>
      <c r="F225" s="28" t="s">
        <v>467</v>
      </c>
      <c r="G225" s="33" t="s">
        <v>1041</v>
      </c>
      <c r="H225" s="35">
        <v>1040120730</v>
      </c>
      <c r="I225" s="35">
        <v>244</v>
      </c>
      <c r="J225" s="36">
        <v>2200</v>
      </c>
      <c r="K225" s="36">
        <v>200</v>
      </c>
      <c r="L225" s="36">
        <v>200</v>
      </c>
      <c r="M225" s="43" t="s">
        <v>285</v>
      </c>
    </row>
    <row r="226" spans="1:16" s="2" customFormat="1" ht="45" hidden="1" customHeight="1">
      <c r="A226" s="59" t="s">
        <v>50</v>
      </c>
      <c r="B226" s="57" t="s">
        <v>1116</v>
      </c>
      <c r="C226" s="58"/>
      <c r="D226" s="58"/>
      <c r="E226" s="58"/>
      <c r="F226" s="58"/>
      <c r="G226" s="59"/>
      <c r="H226" s="60" t="s">
        <v>1117</v>
      </c>
      <c r="I226" s="35"/>
      <c r="J226" s="36">
        <f>J227</f>
        <v>0</v>
      </c>
      <c r="K226" s="36">
        <f t="shared" ref="K226:L226" si="70">K227</f>
        <v>0</v>
      </c>
      <c r="L226" s="36">
        <f t="shared" si="70"/>
        <v>0</v>
      </c>
      <c r="M226" s="43"/>
    </row>
    <row r="227" spans="1:16" s="2" customFormat="1" ht="90" hidden="1" customHeight="1">
      <c r="A227" s="24" t="s">
        <v>50</v>
      </c>
      <c r="B227" s="25" t="s">
        <v>648</v>
      </c>
      <c r="C227" s="42"/>
      <c r="D227" s="27" t="s">
        <v>1277</v>
      </c>
      <c r="E227" s="28" t="s">
        <v>1271</v>
      </c>
      <c r="F227" s="28" t="s">
        <v>1270</v>
      </c>
      <c r="G227" s="46"/>
      <c r="H227" s="35" t="s">
        <v>955</v>
      </c>
      <c r="I227" s="35"/>
      <c r="J227" s="36">
        <f>J228</f>
        <v>0</v>
      </c>
      <c r="K227" s="36">
        <v>0</v>
      </c>
      <c r="L227" s="36">
        <v>0</v>
      </c>
      <c r="M227" s="43"/>
    </row>
    <row r="228" spans="1:16" s="2" customFormat="1" ht="69.75" hidden="1" customHeight="1">
      <c r="A228" s="24" t="s">
        <v>50</v>
      </c>
      <c r="B228" s="25" t="s">
        <v>649</v>
      </c>
      <c r="C228" s="42" t="s">
        <v>503</v>
      </c>
      <c r="D228" s="27" t="s">
        <v>504</v>
      </c>
      <c r="E228" s="28" t="s">
        <v>279</v>
      </c>
      <c r="F228" s="28" t="s">
        <v>387</v>
      </c>
      <c r="G228" s="35" t="s">
        <v>56</v>
      </c>
      <c r="H228" s="35" t="s">
        <v>955</v>
      </c>
      <c r="I228" s="35" t="s">
        <v>73</v>
      </c>
      <c r="J228" s="36">
        <v>0</v>
      </c>
      <c r="K228" s="36">
        <v>0</v>
      </c>
      <c r="L228" s="36">
        <v>0</v>
      </c>
      <c r="M228" s="43" t="s">
        <v>285</v>
      </c>
      <c r="N228" s="65"/>
      <c r="O228" s="65"/>
      <c r="P228" s="65"/>
    </row>
    <row r="229" spans="1:16" s="2" customFormat="1" ht="69.75" hidden="1" customHeight="1">
      <c r="A229" s="59" t="s">
        <v>50</v>
      </c>
      <c r="B229" s="57" t="s">
        <v>1116</v>
      </c>
      <c r="C229" s="58"/>
      <c r="D229" s="58"/>
      <c r="E229" s="58"/>
      <c r="F229" s="58"/>
      <c r="G229" s="59"/>
      <c r="H229" s="60" t="s">
        <v>1118</v>
      </c>
      <c r="I229" s="35"/>
      <c r="J229" s="36">
        <f>J230</f>
        <v>0</v>
      </c>
      <c r="K229" s="36">
        <f t="shared" ref="K229:L229" si="71">K230</f>
        <v>0</v>
      </c>
      <c r="L229" s="36">
        <f t="shared" si="71"/>
        <v>0</v>
      </c>
      <c r="M229" s="43"/>
      <c r="N229" s="65"/>
      <c r="O229" s="65"/>
      <c r="P229" s="65"/>
    </row>
    <row r="230" spans="1:16" s="2" customFormat="1" ht="98.25" hidden="1" customHeight="1">
      <c r="A230" s="59" t="s">
        <v>50</v>
      </c>
      <c r="B230" s="57" t="s">
        <v>648</v>
      </c>
      <c r="C230" s="42"/>
      <c r="D230" s="27" t="s">
        <v>863</v>
      </c>
      <c r="E230" s="28" t="s">
        <v>1271</v>
      </c>
      <c r="F230" s="28" t="s">
        <v>1270</v>
      </c>
      <c r="G230" s="59"/>
      <c r="H230" s="60" t="s">
        <v>72</v>
      </c>
      <c r="I230" s="35"/>
      <c r="J230" s="36">
        <f>J231</f>
        <v>0</v>
      </c>
      <c r="K230" s="36">
        <v>0</v>
      </c>
      <c r="L230" s="36">
        <v>0</v>
      </c>
      <c r="M230" s="43"/>
    </row>
    <row r="231" spans="1:16" s="64" customFormat="1" ht="69.75" hidden="1" customHeight="1">
      <c r="A231" s="59" t="s">
        <v>50</v>
      </c>
      <c r="B231" s="57" t="s">
        <v>649</v>
      </c>
      <c r="C231" s="42" t="s">
        <v>503</v>
      </c>
      <c r="D231" s="27" t="s">
        <v>956</v>
      </c>
      <c r="E231" s="28" t="s">
        <v>279</v>
      </c>
      <c r="F231" s="28" t="s">
        <v>957</v>
      </c>
      <c r="G231" s="59" t="s">
        <v>56</v>
      </c>
      <c r="H231" s="60" t="s">
        <v>72</v>
      </c>
      <c r="I231" s="35">
        <v>414</v>
      </c>
      <c r="J231" s="36">
        <v>0</v>
      </c>
      <c r="K231" s="36">
        <v>0</v>
      </c>
      <c r="L231" s="36">
        <v>0</v>
      </c>
      <c r="M231" s="43" t="s">
        <v>285</v>
      </c>
      <c r="N231" s="65"/>
      <c r="O231" s="65"/>
      <c r="P231" s="65"/>
    </row>
    <row r="232" spans="1:16" s="72" customFormat="1" ht="69.75" customHeight="1">
      <c r="A232" s="59" t="s">
        <v>50</v>
      </c>
      <c r="B232" s="57" t="s">
        <v>1119</v>
      </c>
      <c r="C232" s="58"/>
      <c r="D232" s="58"/>
      <c r="E232" s="58"/>
      <c r="F232" s="58"/>
      <c r="G232" s="59"/>
      <c r="H232" s="60" t="s">
        <v>1120</v>
      </c>
      <c r="I232" s="41"/>
      <c r="J232" s="36">
        <f>J233+J235+J237+J239+J241+J243+J246+J248</f>
        <v>4168.84</v>
      </c>
      <c r="K232" s="36">
        <f t="shared" ref="K232:L232" si="72">K233+K235+K237+K239+K241+K243</f>
        <v>380.89679999999998</v>
      </c>
      <c r="L232" s="36">
        <f t="shared" si="72"/>
        <v>383.03199999999998</v>
      </c>
      <c r="M232" s="89"/>
      <c r="N232" s="71"/>
      <c r="O232" s="71"/>
      <c r="P232" s="71"/>
    </row>
    <row r="233" spans="1:16" s="64" customFormat="1" ht="52.5" customHeight="1">
      <c r="A233" s="24" t="s">
        <v>50</v>
      </c>
      <c r="B233" s="25" t="s">
        <v>650</v>
      </c>
      <c r="C233" s="42"/>
      <c r="D233" s="27" t="s">
        <v>1277</v>
      </c>
      <c r="E233" s="28" t="s">
        <v>1271</v>
      </c>
      <c r="F233" s="28" t="s">
        <v>1270</v>
      </c>
      <c r="G233" s="43"/>
      <c r="H233" s="35">
        <v>1140120520</v>
      </c>
      <c r="I233" s="43"/>
      <c r="J233" s="36">
        <v>15</v>
      </c>
      <c r="K233" s="36">
        <v>15</v>
      </c>
      <c r="L233" s="36">
        <v>15</v>
      </c>
      <c r="M233" s="43"/>
    </row>
    <row r="234" spans="1:16" s="64" customFormat="1" ht="67.5" customHeight="1">
      <c r="A234" s="24" t="s">
        <v>50</v>
      </c>
      <c r="B234" s="25" t="s">
        <v>599</v>
      </c>
      <c r="C234" s="42" t="s">
        <v>503</v>
      </c>
      <c r="D234" s="27" t="s">
        <v>504</v>
      </c>
      <c r="E234" s="28" t="s">
        <v>279</v>
      </c>
      <c r="F234" s="28" t="s">
        <v>387</v>
      </c>
      <c r="G234" s="35" t="s">
        <v>56</v>
      </c>
      <c r="H234" s="35" t="s">
        <v>74</v>
      </c>
      <c r="I234" s="35" t="s">
        <v>3</v>
      </c>
      <c r="J234" s="36">
        <v>15</v>
      </c>
      <c r="K234" s="36">
        <v>15</v>
      </c>
      <c r="L234" s="36">
        <v>15</v>
      </c>
      <c r="M234" s="43" t="s">
        <v>285</v>
      </c>
      <c r="N234" s="65"/>
      <c r="O234" s="65"/>
      <c r="P234" s="65"/>
    </row>
    <row r="235" spans="1:16" s="64" customFormat="1" ht="45" hidden="1" customHeight="1">
      <c r="A235" s="24" t="s">
        <v>50</v>
      </c>
      <c r="B235" s="25" t="s">
        <v>651</v>
      </c>
      <c r="C235" s="42"/>
      <c r="D235" s="27" t="s">
        <v>1277</v>
      </c>
      <c r="E235" s="28" t="s">
        <v>1271</v>
      </c>
      <c r="F235" s="28" t="s">
        <v>1270</v>
      </c>
      <c r="G235" s="43"/>
      <c r="H235" s="35" t="s">
        <v>75</v>
      </c>
      <c r="I235" s="43"/>
      <c r="J235" s="36">
        <f>J236</f>
        <v>0</v>
      </c>
      <c r="K235" s="36">
        <f t="shared" ref="K235:L235" si="73">K236</f>
        <v>0</v>
      </c>
      <c r="L235" s="36">
        <f t="shared" si="73"/>
        <v>0</v>
      </c>
      <c r="M235" s="43"/>
    </row>
    <row r="236" spans="1:16" s="64" customFormat="1" ht="67.5" hidden="1" customHeight="1">
      <c r="A236" s="24" t="s">
        <v>50</v>
      </c>
      <c r="B236" s="25" t="s">
        <v>599</v>
      </c>
      <c r="C236" s="42" t="s">
        <v>503</v>
      </c>
      <c r="D236" s="27" t="s">
        <v>504</v>
      </c>
      <c r="E236" s="28" t="s">
        <v>279</v>
      </c>
      <c r="F236" s="28" t="s">
        <v>387</v>
      </c>
      <c r="G236" s="35" t="s">
        <v>56</v>
      </c>
      <c r="H236" s="35" t="s">
        <v>75</v>
      </c>
      <c r="I236" s="35" t="s">
        <v>3</v>
      </c>
      <c r="J236" s="36">
        <v>0</v>
      </c>
      <c r="K236" s="36">
        <v>0</v>
      </c>
      <c r="L236" s="36">
        <v>0</v>
      </c>
      <c r="M236" s="43" t="s">
        <v>285</v>
      </c>
    </row>
    <row r="237" spans="1:16" s="64" customFormat="1" ht="45" customHeight="1">
      <c r="A237" s="24" t="s">
        <v>50</v>
      </c>
      <c r="B237" s="25" t="s">
        <v>652</v>
      </c>
      <c r="C237" s="42"/>
      <c r="D237" s="27" t="s">
        <v>1277</v>
      </c>
      <c r="E237" s="28" t="s">
        <v>1271</v>
      </c>
      <c r="F237" s="28" t="s">
        <v>1270</v>
      </c>
      <c r="G237" s="43"/>
      <c r="H237" s="35" t="s">
        <v>76</v>
      </c>
      <c r="I237" s="43"/>
      <c r="J237" s="36">
        <f>J238</f>
        <v>270</v>
      </c>
      <c r="K237" s="36">
        <f t="shared" ref="K237:L237" si="74">K238</f>
        <v>312.5</v>
      </c>
      <c r="L237" s="36">
        <f t="shared" si="74"/>
        <v>312.5</v>
      </c>
      <c r="M237" s="43"/>
    </row>
    <row r="238" spans="1:16" s="64" customFormat="1" ht="67.5" customHeight="1">
      <c r="A238" s="24" t="s">
        <v>50</v>
      </c>
      <c r="B238" s="25" t="s">
        <v>599</v>
      </c>
      <c r="C238" s="42" t="s">
        <v>503</v>
      </c>
      <c r="D238" s="27" t="s">
        <v>504</v>
      </c>
      <c r="E238" s="28" t="s">
        <v>279</v>
      </c>
      <c r="F238" s="28" t="s">
        <v>387</v>
      </c>
      <c r="G238" s="35" t="s">
        <v>56</v>
      </c>
      <c r="H238" s="35" t="s">
        <v>76</v>
      </c>
      <c r="I238" s="35" t="s">
        <v>3</v>
      </c>
      <c r="J238" s="36">
        <v>270</v>
      </c>
      <c r="K238" s="36">
        <v>312.5</v>
      </c>
      <c r="L238" s="36">
        <v>312.5</v>
      </c>
      <c r="M238" s="43" t="s">
        <v>285</v>
      </c>
    </row>
    <row r="239" spans="1:16" s="64" customFormat="1" ht="45" customHeight="1">
      <c r="A239" s="24" t="s">
        <v>50</v>
      </c>
      <c r="B239" s="25" t="s">
        <v>653</v>
      </c>
      <c r="C239" s="42"/>
      <c r="D239" s="27" t="s">
        <v>1277</v>
      </c>
      <c r="E239" s="28" t="s">
        <v>1271</v>
      </c>
      <c r="F239" s="28" t="s">
        <v>1270</v>
      </c>
      <c r="G239" s="43"/>
      <c r="H239" s="35" t="s">
        <v>77</v>
      </c>
      <c r="I239" s="43"/>
      <c r="J239" s="36">
        <f>J240</f>
        <v>6.9078799999999996</v>
      </c>
      <c r="K239" s="36">
        <v>0</v>
      </c>
      <c r="L239" s="36">
        <v>0</v>
      </c>
      <c r="M239" s="43"/>
    </row>
    <row r="240" spans="1:16" s="64" customFormat="1" ht="67.5" customHeight="1">
      <c r="A240" s="24" t="s">
        <v>50</v>
      </c>
      <c r="B240" s="25" t="s">
        <v>599</v>
      </c>
      <c r="C240" s="42" t="s">
        <v>503</v>
      </c>
      <c r="D240" s="27" t="s">
        <v>504</v>
      </c>
      <c r="E240" s="28" t="s">
        <v>279</v>
      </c>
      <c r="F240" s="28" t="s">
        <v>387</v>
      </c>
      <c r="G240" s="35" t="s">
        <v>56</v>
      </c>
      <c r="H240" s="35" t="s">
        <v>77</v>
      </c>
      <c r="I240" s="35">
        <v>247</v>
      </c>
      <c r="J240" s="36">
        <v>6.9078799999999996</v>
      </c>
      <c r="K240" s="36">
        <v>0</v>
      </c>
      <c r="L240" s="36">
        <v>0</v>
      </c>
      <c r="M240" s="43" t="s">
        <v>285</v>
      </c>
    </row>
    <row r="241" spans="1:13" s="64" customFormat="1" ht="45" customHeight="1">
      <c r="A241" s="24" t="s">
        <v>50</v>
      </c>
      <c r="B241" s="25" t="s">
        <v>654</v>
      </c>
      <c r="C241" s="42"/>
      <c r="D241" s="27" t="s">
        <v>1277</v>
      </c>
      <c r="E241" s="28" t="s">
        <v>1271</v>
      </c>
      <c r="F241" s="28" t="s">
        <v>1270</v>
      </c>
      <c r="G241" s="46"/>
      <c r="H241" s="35" t="s">
        <v>78</v>
      </c>
      <c r="I241" s="35"/>
      <c r="J241" s="36">
        <f>J242</f>
        <v>152.70105000000001</v>
      </c>
      <c r="K241" s="36">
        <f t="shared" ref="K241:L241" si="75">K242</f>
        <v>53.396799999999999</v>
      </c>
      <c r="L241" s="36">
        <f t="shared" si="75"/>
        <v>55.531999999999996</v>
      </c>
      <c r="M241" s="43"/>
    </row>
    <row r="242" spans="1:13" s="64" customFormat="1" ht="67.5" customHeight="1">
      <c r="A242" s="24" t="s">
        <v>50</v>
      </c>
      <c r="B242" s="25" t="s">
        <v>624</v>
      </c>
      <c r="C242" s="42" t="s">
        <v>503</v>
      </c>
      <c r="D242" s="27" t="s">
        <v>504</v>
      </c>
      <c r="E242" s="28" t="s">
        <v>279</v>
      </c>
      <c r="F242" s="28" t="s">
        <v>387</v>
      </c>
      <c r="G242" s="35" t="s">
        <v>56</v>
      </c>
      <c r="H242" s="35" t="s">
        <v>78</v>
      </c>
      <c r="I242" s="35" t="s">
        <v>41</v>
      </c>
      <c r="J242" s="36">
        <v>152.70105000000001</v>
      </c>
      <c r="K242" s="36">
        <v>53.396799999999999</v>
      </c>
      <c r="L242" s="36">
        <v>55.531999999999996</v>
      </c>
      <c r="M242" s="43" t="s">
        <v>285</v>
      </c>
    </row>
    <row r="243" spans="1:13" s="64" customFormat="1" ht="45" hidden="1" customHeight="1">
      <c r="A243" s="24" t="s">
        <v>50</v>
      </c>
      <c r="B243" s="25" t="s">
        <v>1121</v>
      </c>
      <c r="C243" s="42"/>
      <c r="D243" s="27" t="s">
        <v>1277</v>
      </c>
      <c r="E243" s="28" t="s">
        <v>1271</v>
      </c>
      <c r="F243" s="28" t="s">
        <v>1270</v>
      </c>
      <c r="G243" s="46"/>
      <c r="H243" s="35" t="s">
        <v>1218</v>
      </c>
      <c r="I243" s="35"/>
      <c r="J243" s="36">
        <f>J244</f>
        <v>0</v>
      </c>
      <c r="K243" s="36">
        <f t="shared" ref="K243:L243" si="76">K244</f>
        <v>0</v>
      </c>
      <c r="L243" s="36">
        <f t="shared" si="76"/>
        <v>0</v>
      </c>
      <c r="M243" s="43"/>
    </row>
    <row r="244" spans="1:13" s="64" customFormat="1" ht="67.5" hidden="1" customHeight="1">
      <c r="A244" s="24" t="s">
        <v>50</v>
      </c>
      <c r="B244" s="25" t="s">
        <v>599</v>
      </c>
      <c r="C244" s="42" t="s">
        <v>503</v>
      </c>
      <c r="D244" s="27" t="s">
        <v>504</v>
      </c>
      <c r="E244" s="28" t="s">
        <v>279</v>
      </c>
      <c r="F244" s="28" t="s">
        <v>387</v>
      </c>
      <c r="G244" s="35" t="s">
        <v>56</v>
      </c>
      <c r="H244" s="35" t="s">
        <v>1219</v>
      </c>
      <c r="I244" s="35">
        <v>244</v>
      </c>
      <c r="J244" s="36">
        <v>0</v>
      </c>
      <c r="K244" s="36">
        <v>0</v>
      </c>
      <c r="L244" s="36">
        <v>0</v>
      </c>
      <c r="M244" s="43" t="s">
        <v>285</v>
      </c>
    </row>
    <row r="245" spans="1:13" s="64" customFormat="1" ht="44.25" customHeight="1">
      <c r="A245" s="24" t="s">
        <v>50</v>
      </c>
      <c r="B245" s="25" t="s">
        <v>1220</v>
      </c>
      <c r="C245" s="42"/>
      <c r="D245" s="27" t="s">
        <v>1277</v>
      </c>
      <c r="E245" s="28" t="s">
        <v>1271</v>
      </c>
      <c r="F245" s="28" t="s">
        <v>1270</v>
      </c>
      <c r="G245" s="46"/>
      <c r="H245" s="35">
        <v>1140121170</v>
      </c>
      <c r="I245" s="35"/>
      <c r="J245" s="36">
        <f>J246</f>
        <v>3434.2310699999998</v>
      </c>
      <c r="K245" s="36">
        <f>K246</f>
        <v>0</v>
      </c>
      <c r="L245" s="36">
        <f>L246</f>
        <v>0</v>
      </c>
      <c r="M245" s="43"/>
    </row>
    <row r="246" spans="1:13" s="64" customFormat="1" ht="76.5" customHeight="1">
      <c r="A246" s="24" t="s">
        <v>50</v>
      </c>
      <c r="B246" s="25" t="s">
        <v>599</v>
      </c>
      <c r="C246" s="42" t="s">
        <v>503</v>
      </c>
      <c r="D246" s="50" t="s">
        <v>951</v>
      </c>
      <c r="E246" s="32" t="s">
        <v>279</v>
      </c>
      <c r="F246" s="28" t="s">
        <v>509</v>
      </c>
      <c r="G246" s="35" t="s">
        <v>56</v>
      </c>
      <c r="H246" s="35">
        <v>1140121170</v>
      </c>
      <c r="I246" s="35">
        <v>244</v>
      </c>
      <c r="J246" s="36">
        <v>3434.2310699999998</v>
      </c>
      <c r="K246" s="36">
        <v>0</v>
      </c>
      <c r="L246" s="36">
        <v>0</v>
      </c>
      <c r="M246" s="43" t="s">
        <v>285</v>
      </c>
    </row>
    <row r="247" spans="1:13" s="64" customFormat="1" ht="57.75" customHeight="1">
      <c r="A247" s="24" t="s">
        <v>50</v>
      </c>
      <c r="B247" s="25" t="s">
        <v>1289</v>
      </c>
      <c r="C247" s="42"/>
      <c r="D247" s="27" t="s">
        <v>1277</v>
      </c>
      <c r="E247" s="28" t="s">
        <v>1283</v>
      </c>
      <c r="F247" s="28" t="s">
        <v>1287</v>
      </c>
      <c r="G247" s="48"/>
      <c r="H247" s="33" t="s">
        <v>1288</v>
      </c>
      <c r="I247" s="35"/>
      <c r="J247" s="36">
        <f>J248</f>
        <v>290</v>
      </c>
      <c r="K247" s="36">
        <f t="shared" ref="K247:L247" si="77">K248</f>
        <v>0</v>
      </c>
      <c r="L247" s="36">
        <f t="shared" si="77"/>
        <v>0</v>
      </c>
      <c r="M247" s="43"/>
    </row>
    <row r="248" spans="1:13" s="64" customFormat="1" ht="58.5" customHeight="1">
      <c r="A248" s="24" t="s">
        <v>50</v>
      </c>
      <c r="B248" s="25" t="s">
        <v>599</v>
      </c>
      <c r="C248" s="42" t="s">
        <v>503</v>
      </c>
      <c r="D248" s="27" t="s">
        <v>504</v>
      </c>
      <c r="E248" s="28" t="s">
        <v>279</v>
      </c>
      <c r="F248" s="28" t="s">
        <v>387</v>
      </c>
      <c r="G248" s="33" t="s">
        <v>56</v>
      </c>
      <c r="H248" s="33" t="s">
        <v>1288</v>
      </c>
      <c r="I248" s="35">
        <v>244</v>
      </c>
      <c r="J248" s="36">
        <v>290</v>
      </c>
      <c r="K248" s="36">
        <v>0</v>
      </c>
      <c r="L248" s="36">
        <v>0</v>
      </c>
      <c r="M248" s="43" t="s">
        <v>285</v>
      </c>
    </row>
    <row r="249" spans="1:13" s="64" customFormat="1" ht="33.75" customHeight="1">
      <c r="A249" s="59" t="s">
        <v>50</v>
      </c>
      <c r="B249" s="57" t="s">
        <v>1122</v>
      </c>
      <c r="C249" s="58"/>
      <c r="D249" s="58"/>
      <c r="E249" s="58"/>
      <c r="F249" s="58"/>
      <c r="G249" s="59"/>
      <c r="H249" s="60" t="s">
        <v>1123</v>
      </c>
      <c r="I249" s="35"/>
      <c r="J249" s="36">
        <f>J250+J252+J254+J256</f>
        <v>10063.053</v>
      </c>
      <c r="K249" s="36">
        <f t="shared" ref="K249:L249" si="78">K250+K252+K254+K256</f>
        <v>4957.6530000000002</v>
      </c>
      <c r="L249" s="36">
        <f t="shared" si="78"/>
        <v>5352.2266</v>
      </c>
      <c r="M249" s="43"/>
    </row>
    <row r="250" spans="1:13" s="2" customFormat="1" ht="78.75" customHeight="1">
      <c r="A250" s="24" t="s">
        <v>50</v>
      </c>
      <c r="B250" s="25" t="s">
        <v>655</v>
      </c>
      <c r="C250" s="49"/>
      <c r="D250" s="27" t="s">
        <v>1277</v>
      </c>
      <c r="E250" s="28" t="s">
        <v>500</v>
      </c>
      <c r="F250" s="28" t="s">
        <v>1270</v>
      </c>
      <c r="G250" s="46"/>
      <c r="H250" s="35" t="s">
        <v>79</v>
      </c>
      <c r="I250" s="35"/>
      <c r="J250" s="36">
        <v>5800</v>
      </c>
      <c r="K250" s="36">
        <v>694.6</v>
      </c>
      <c r="L250" s="36">
        <v>1089.1736000000001</v>
      </c>
      <c r="M250" s="43"/>
    </row>
    <row r="251" spans="1:13" s="2" customFormat="1" ht="78.75" customHeight="1">
      <c r="A251" s="24" t="s">
        <v>50</v>
      </c>
      <c r="B251" s="25" t="s">
        <v>656</v>
      </c>
      <c r="C251" s="49" t="s">
        <v>499</v>
      </c>
      <c r="D251" s="27" t="s">
        <v>498</v>
      </c>
      <c r="E251" s="28" t="s">
        <v>279</v>
      </c>
      <c r="F251" s="28" t="s">
        <v>497</v>
      </c>
      <c r="G251" s="35" t="s">
        <v>25</v>
      </c>
      <c r="H251" s="35" t="s">
        <v>79</v>
      </c>
      <c r="I251" s="35" t="s">
        <v>80</v>
      </c>
      <c r="J251" s="36">
        <v>5800</v>
      </c>
      <c r="K251" s="36">
        <v>694.6</v>
      </c>
      <c r="L251" s="36">
        <v>1089.1736000000001</v>
      </c>
      <c r="M251" s="43" t="s">
        <v>285</v>
      </c>
    </row>
    <row r="252" spans="1:13" s="2" customFormat="1" ht="45" customHeight="1">
      <c r="A252" s="24" t="s">
        <v>50</v>
      </c>
      <c r="B252" s="25" t="s">
        <v>657</v>
      </c>
      <c r="C252" s="49"/>
      <c r="D252" s="27" t="s">
        <v>1277</v>
      </c>
      <c r="E252" s="28" t="s">
        <v>500</v>
      </c>
      <c r="F252" s="28" t="s">
        <v>1270</v>
      </c>
      <c r="G252" s="46"/>
      <c r="H252" s="35" t="s">
        <v>81</v>
      </c>
      <c r="I252" s="35"/>
      <c r="J252" s="36">
        <f>J253</f>
        <v>3500</v>
      </c>
      <c r="K252" s="36">
        <f t="shared" ref="K252:L252" si="79">K253</f>
        <v>3500</v>
      </c>
      <c r="L252" s="36">
        <f t="shared" si="79"/>
        <v>3500</v>
      </c>
      <c r="M252" s="43"/>
    </row>
    <row r="253" spans="1:13" s="2" customFormat="1" ht="101.25" customHeight="1">
      <c r="A253" s="24" t="s">
        <v>50</v>
      </c>
      <c r="B253" s="25" t="s">
        <v>599</v>
      </c>
      <c r="C253" s="49" t="s">
        <v>499</v>
      </c>
      <c r="D253" s="27" t="s">
        <v>502</v>
      </c>
      <c r="E253" s="28" t="s">
        <v>279</v>
      </c>
      <c r="F253" s="28" t="s">
        <v>501</v>
      </c>
      <c r="G253" s="35" t="s">
        <v>82</v>
      </c>
      <c r="H253" s="35" t="s">
        <v>81</v>
      </c>
      <c r="I253" s="35" t="s">
        <v>3</v>
      </c>
      <c r="J253" s="36">
        <v>3500</v>
      </c>
      <c r="K253" s="36">
        <v>3500</v>
      </c>
      <c r="L253" s="36">
        <v>3500</v>
      </c>
      <c r="M253" s="43" t="s">
        <v>285</v>
      </c>
    </row>
    <row r="254" spans="1:13" s="2" customFormat="1" ht="56.25" customHeight="1">
      <c r="A254" s="24" t="s">
        <v>50</v>
      </c>
      <c r="B254" s="25" t="s">
        <v>658</v>
      </c>
      <c r="C254" s="49"/>
      <c r="D254" s="27" t="s">
        <v>1277</v>
      </c>
      <c r="E254" s="28" t="s">
        <v>500</v>
      </c>
      <c r="F254" s="28" t="s">
        <v>1270</v>
      </c>
      <c r="G254" s="43"/>
      <c r="H254" s="35" t="s">
        <v>83</v>
      </c>
      <c r="I254" s="43"/>
      <c r="J254" s="36">
        <f>J255</f>
        <v>724.9</v>
      </c>
      <c r="K254" s="36">
        <f t="shared" ref="K254:L254" si="80">K255</f>
        <v>724.9</v>
      </c>
      <c r="L254" s="36">
        <f t="shared" si="80"/>
        <v>724.9</v>
      </c>
      <c r="M254" s="43"/>
    </row>
    <row r="255" spans="1:13" s="2" customFormat="1" ht="78.75" customHeight="1">
      <c r="A255" s="24" t="s">
        <v>50</v>
      </c>
      <c r="B255" s="25" t="s">
        <v>656</v>
      </c>
      <c r="C255" s="49" t="s">
        <v>499</v>
      </c>
      <c r="D255" s="27" t="s">
        <v>498</v>
      </c>
      <c r="E255" s="28" t="s">
        <v>279</v>
      </c>
      <c r="F255" s="28" t="s">
        <v>497</v>
      </c>
      <c r="G255" s="35" t="s">
        <v>25</v>
      </c>
      <c r="H255" s="35" t="s">
        <v>83</v>
      </c>
      <c r="I255" s="35" t="s">
        <v>80</v>
      </c>
      <c r="J255" s="36">
        <v>724.9</v>
      </c>
      <c r="K255" s="36">
        <v>724.9</v>
      </c>
      <c r="L255" s="36">
        <v>724.9</v>
      </c>
      <c r="M255" s="43" t="s">
        <v>285</v>
      </c>
    </row>
    <row r="256" spans="1:13" s="2" customFormat="1" ht="56.25" customHeight="1">
      <c r="A256" s="24" t="s">
        <v>50</v>
      </c>
      <c r="B256" s="25" t="s">
        <v>658</v>
      </c>
      <c r="C256" s="49"/>
      <c r="D256" s="27" t="s">
        <v>1277</v>
      </c>
      <c r="E256" s="28" t="s">
        <v>500</v>
      </c>
      <c r="F256" s="28" t="s">
        <v>1270</v>
      </c>
      <c r="G256" s="43"/>
      <c r="H256" s="35" t="s">
        <v>84</v>
      </c>
      <c r="I256" s="43"/>
      <c r="J256" s="36">
        <v>38.152999999999999</v>
      </c>
      <c r="K256" s="36">
        <v>38.152999999999999</v>
      </c>
      <c r="L256" s="36">
        <v>38.152999999999999</v>
      </c>
      <c r="M256" s="43"/>
    </row>
    <row r="257" spans="1:13" s="2" customFormat="1" ht="78.75" customHeight="1">
      <c r="A257" s="24" t="s">
        <v>50</v>
      </c>
      <c r="B257" s="25" t="s">
        <v>656</v>
      </c>
      <c r="C257" s="49" t="s">
        <v>499</v>
      </c>
      <c r="D257" s="27" t="s">
        <v>498</v>
      </c>
      <c r="E257" s="28" t="s">
        <v>279</v>
      </c>
      <c r="F257" s="28" t="s">
        <v>497</v>
      </c>
      <c r="G257" s="35" t="s">
        <v>25</v>
      </c>
      <c r="H257" s="35" t="s">
        <v>84</v>
      </c>
      <c r="I257" s="35" t="s">
        <v>80</v>
      </c>
      <c r="J257" s="36">
        <v>38.152999999999999</v>
      </c>
      <c r="K257" s="36">
        <v>38.152999999999999</v>
      </c>
      <c r="L257" s="36">
        <v>38.152999999999999</v>
      </c>
      <c r="M257" s="43" t="s">
        <v>285</v>
      </c>
    </row>
    <row r="258" spans="1:13" s="2" customFormat="1" ht="57" customHeight="1">
      <c r="A258" s="24" t="s">
        <v>50</v>
      </c>
      <c r="B258" s="25" t="s">
        <v>1221</v>
      </c>
      <c r="C258" s="49"/>
      <c r="D258" s="27"/>
      <c r="E258" s="28"/>
      <c r="F258" s="28"/>
      <c r="G258" s="46"/>
      <c r="H258" s="35">
        <v>14401</v>
      </c>
      <c r="I258" s="35"/>
      <c r="J258" s="36">
        <f>J259</f>
        <v>1677</v>
      </c>
      <c r="K258" s="36">
        <f t="shared" ref="K258:L258" si="81">K259</f>
        <v>77</v>
      </c>
      <c r="L258" s="36">
        <f t="shared" si="81"/>
        <v>77</v>
      </c>
      <c r="M258" s="43"/>
    </row>
    <row r="259" spans="1:13" s="2" customFormat="1" ht="56.25" customHeight="1">
      <c r="A259" s="24" t="s">
        <v>50</v>
      </c>
      <c r="B259" s="25" t="s">
        <v>659</v>
      </c>
      <c r="C259" s="49"/>
      <c r="D259" s="27" t="s">
        <v>491</v>
      </c>
      <c r="E259" s="28" t="s">
        <v>490</v>
      </c>
      <c r="F259" s="28" t="s">
        <v>489</v>
      </c>
      <c r="G259" s="46"/>
      <c r="H259" s="35" t="s">
        <v>85</v>
      </c>
      <c r="I259" s="35"/>
      <c r="J259" s="36">
        <f>J260</f>
        <v>1677</v>
      </c>
      <c r="K259" s="36">
        <v>77</v>
      </c>
      <c r="L259" s="36">
        <v>77</v>
      </c>
      <c r="M259" s="43"/>
    </row>
    <row r="260" spans="1:13" s="2" customFormat="1" ht="69.75" customHeight="1">
      <c r="A260" s="24" t="s">
        <v>50</v>
      </c>
      <c r="B260" s="25" t="s">
        <v>599</v>
      </c>
      <c r="C260" s="49" t="s">
        <v>488</v>
      </c>
      <c r="D260" s="27" t="s">
        <v>510</v>
      </c>
      <c r="E260" s="28" t="s">
        <v>279</v>
      </c>
      <c r="F260" s="28" t="s">
        <v>509</v>
      </c>
      <c r="G260" s="35" t="s">
        <v>25</v>
      </c>
      <c r="H260" s="35" t="s">
        <v>85</v>
      </c>
      <c r="I260" s="35" t="s">
        <v>3</v>
      </c>
      <c r="J260" s="36">
        <v>1677</v>
      </c>
      <c r="K260" s="36">
        <v>77</v>
      </c>
      <c r="L260" s="36">
        <v>77</v>
      </c>
      <c r="M260" s="43" t="s">
        <v>285</v>
      </c>
    </row>
    <row r="261" spans="1:13" s="66" customFormat="1" ht="123.75" customHeight="1">
      <c r="A261" s="59" t="s">
        <v>50</v>
      </c>
      <c r="B261" s="57" t="s">
        <v>1042</v>
      </c>
      <c r="C261" s="58"/>
      <c r="D261" s="58"/>
      <c r="E261" s="58"/>
      <c r="F261" s="58"/>
      <c r="G261" s="59"/>
      <c r="H261" s="60" t="s">
        <v>1043</v>
      </c>
      <c r="I261" s="59"/>
      <c r="J261" s="61">
        <f>J262+J264+J266+J268</f>
        <v>988.88602000000003</v>
      </c>
      <c r="K261" s="61">
        <v>0</v>
      </c>
      <c r="L261" s="61">
        <v>0</v>
      </c>
      <c r="M261" s="34"/>
    </row>
    <row r="262" spans="1:13" s="67" customFormat="1" ht="45" hidden="1" customHeight="1">
      <c r="A262" s="59" t="s">
        <v>50</v>
      </c>
      <c r="B262" s="57" t="s">
        <v>1044</v>
      </c>
      <c r="C262" s="33"/>
      <c r="D262" s="27" t="s">
        <v>863</v>
      </c>
      <c r="E262" s="28" t="s">
        <v>343</v>
      </c>
      <c r="F262" s="28" t="s">
        <v>1270</v>
      </c>
      <c r="G262" s="59"/>
      <c r="H262" s="60" t="s">
        <v>881</v>
      </c>
      <c r="I262" s="59"/>
      <c r="J262" s="61">
        <f>J263</f>
        <v>0</v>
      </c>
      <c r="K262" s="61">
        <v>0</v>
      </c>
      <c r="L262" s="61">
        <v>0</v>
      </c>
      <c r="M262" s="34"/>
    </row>
    <row r="263" spans="1:13" s="67" customFormat="1" ht="78.75" hidden="1" customHeight="1">
      <c r="A263" s="59" t="s">
        <v>50</v>
      </c>
      <c r="B263" s="57" t="s">
        <v>599</v>
      </c>
      <c r="C263" s="33" t="s">
        <v>362</v>
      </c>
      <c r="D263" s="23" t="s">
        <v>960</v>
      </c>
      <c r="E263" s="28" t="s">
        <v>279</v>
      </c>
      <c r="F263" s="28" t="s">
        <v>348</v>
      </c>
      <c r="G263" s="59" t="s">
        <v>173</v>
      </c>
      <c r="H263" s="60" t="s">
        <v>881</v>
      </c>
      <c r="I263" s="59" t="s">
        <v>3</v>
      </c>
      <c r="J263" s="61">
        <v>0</v>
      </c>
      <c r="K263" s="61">
        <v>0</v>
      </c>
      <c r="L263" s="61">
        <v>0</v>
      </c>
      <c r="M263" s="34" t="s">
        <v>285</v>
      </c>
    </row>
    <row r="264" spans="1:13" s="67" customFormat="1" ht="45" customHeight="1">
      <c r="A264" s="59" t="s">
        <v>50</v>
      </c>
      <c r="B264" s="57" t="s">
        <v>736</v>
      </c>
      <c r="C264" s="49"/>
      <c r="D264" s="27" t="s">
        <v>863</v>
      </c>
      <c r="E264" s="28" t="s">
        <v>343</v>
      </c>
      <c r="F264" s="28" t="s">
        <v>1270</v>
      </c>
      <c r="G264" s="59"/>
      <c r="H264" s="60" t="s">
        <v>176</v>
      </c>
      <c r="I264" s="59"/>
      <c r="J264" s="61">
        <f>J265</f>
        <v>939.47172</v>
      </c>
      <c r="K264" s="61">
        <v>0</v>
      </c>
      <c r="L264" s="61">
        <v>0</v>
      </c>
      <c r="M264" s="34"/>
    </row>
    <row r="265" spans="1:13" s="67" customFormat="1" ht="78.75" customHeight="1">
      <c r="A265" s="59" t="s">
        <v>50</v>
      </c>
      <c r="B265" s="57" t="s">
        <v>599</v>
      </c>
      <c r="C265" s="49" t="s">
        <v>342</v>
      </c>
      <c r="D265" s="23" t="s">
        <v>960</v>
      </c>
      <c r="E265" s="28" t="s">
        <v>279</v>
      </c>
      <c r="F265" s="28" t="s">
        <v>348</v>
      </c>
      <c r="G265" s="59" t="s">
        <v>177</v>
      </c>
      <c r="H265" s="60" t="s">
        <v>176</v>
      </c>
      <c r="I265" s="59" t="s">
        <v>3</v>
      </c>
      <c r="J265" s="61">
        <v>939.47172</v>
      </c>
      <c r="K265" s="61">
        <v>0</v>
      </c>
      <c r="L265" s="61">
        <v>0</v>
      </c>
      <c r="M265" s="34" t="s">
        <v>285</v>
      </c>
    </row>
    <row r="266" spans="1:13" s="67" customFormat="1" ht="45" hidden="1" customHeight="1">
      <c r="A266" s="59" t="s">
        <v>50</v>
      </c>
      <c r="B266" s="57" t="s">
        <v>1044</v>
      </c>
      <c r="C266" s="33"/>
      <c r="D266" s="27" t="s">
        <v>863</v>
      </c>
      <c r="E266" s="28" t="s">
        <v>343</v>
      </c>
      <c r="F266" s="28" t="s">
        <v>1270</v>
      </c>
      <c r="G266" s="59"/>
      <c r="H266" s="60" t="s">
        <v>882</v>
      </c>
      <c r="I266" s="59"/>
      <c r="J266" s="61">
        <f>J267</f>
        <v>0</v>
      </c>
      <c r="K266" s="61">
        <v>0</v>
      </c>
      <c r="L266" s="61">
        <v>0</v>
      </c>
      <c r="M266" s="34"/>
    </row>
    <row r="267" spans="1:13" s="67" customFormat="1" ht="78.75" hidden="1" customHeight="1">
      <c r="A267" s="59" t="s">
        <v>50</v>
      </c>
      <c r="B267" s="57" t="s">
        <v>599</v>
      </c>
      <c r="C267" s="33" t="s">
        <v>362</v>
      </c>
      <c r="D267" s="23" t="s">
        <v>960</v>
      </c>
      <c r="E267" s="28" t="s">
        <v>279</v>
      </c>
      <c r="F267" s="28" t="s">
        <v>348</v>
      </c>
      <c r="G267" s="59" t="s">
        <v>173</v>
      </c>
      <c r="H267" s="60" t="s">
        <v>882</v>
      </c>
      <c r="I267" s="59" t="s">
        <v>3</v>
      </c>
      <c r="J267" s="61">
        <v>0</v>
      </c>
      <c r="K267" s="61">
        <v>0</v>
      </c>
      <c r="L267" s="61">
        <v>0</v>
      </c>
      <c r="M267" s="34" t="s">
        <v>285</v>
      </c>
    </row>
    <row r="268" spans="1:13" s="67" customFormat="1" ht="45" customHeight="1">
      <c r="A268" s="59" t="s">
        <v>50</v>
      </c>
      <c r="B268" s="57" t="s">
        <v>736</v>
      </c>
      <c r="C268" s="49"/>
      <c r="D268" s="27" t="s">
        <v>863</v>
      </c>
      <c r="E268" s="28" t="s">
        <v>343</v>
      </c>
      <c r="F268" s="28" t="s">
        <v>1270</v>
      </c>
      <c r="G268" s="59"/>
      <c r="H268" s="60" t="s">
        <v>181</v>
      </c>
      <c r="I268" s="59"/>
      <c r="J268" s="61">
        <f>J269</f>
        <v>49.414299999999997</v>
      </c>
      <c r="K268" s="61">
        <v>0</v>
      </c>
      <c r="L268" s="61">
        <v>0</v>
      </c>
      <c r="M268" s="34"/>
    </row>
    <row r="269" spans="1:13" s="67" customFormat="1" ht="78.75" customHeight="1">
      <c r="A269" s="59" t="s">
        <v>50</v>
      </c>
      <c r="B269" s="57" t="s">
        <v>599</v>
      </c>
      <c r="C269" s="49" t="s">
        <v>342</v>
      </c>
      <c r="D269" s="23" t="s">
        <v>960</v>
      </c>
      <c r="E269" s="28" t="s">
        <v>279</v>
      </c>
      <c r="F269" s="28" t="s">
        <v>348</v>
      </c>
      <c r="G269" s="59" t="s">
        <v>177</v>
      </c>
      <c r="H269" s="60" t="s">
        <v>181</v>
      </c>
      <c r="I269" s="59" t="s">
        <v>3</v>
      </c>
      <c r="J269" s="61">
        <v>49.414299999999997</v>
      </c>
      <c r="K269" s="61">
        <v>0</v>
      </c>
      <c r="L269" s="61">
        <v>0</v>
      </c>
      <c r="M269" s="34" t="s">
        <v>285</v>
      </c>
    </row>
    <row r="270" spans="1:13" s="2" customFormat="1" ht="52.15" hidden="1" customHeight="1">
      <c r="A270" s="59" t="s">
        <v>50</v>
      </c>
      <c r="B270" s="57" t="s">
        <v>961</v>
      </c>
      <c r="C270" s="58"/>
      <c r="D270" s="58"/>
      <c r="E270" s="58"/>
      <c r="F270" s="58"/>
      <c r="G270" s="59"/>
      <c r="H270" s="60" t="s">
        <v>962</v>
      </c>
      <c r="I270" s="35"/>
      <c r="J270" s="36">
        <v>0</v>
      </c>
      <c r="K270" s="36">
        <v>0</v>
      </c>
      <c r="L270" s="36">
        <v>0</v>
      </c>
      <c r="M270" s="43"/>
    </row>
    <row r="271" spans="1:13" s="2" customFormat="1" ht="57.75" hidden="1" customHeight="1">
      <c r="A271" s="59" t="s">
        <v>50</v>
      </c>
      <c r="B271" s="57" t="s">
        <v>963</v>
      </c>
      <c r="C271" s="33"/>
      <c r="D271" s="27" t="s">
        <v>863</v>
      </c>
      <c r="E271" s="28" t="s">
        <v>343</v>
      </c>
      <c r="F271" s="28" t="s">
        <v>1270</v>
      </c>
      <c r="G271" s="59"/>
      <c r="H271" s="60" t="s">
        <v>964</v>
      </c>
      <c r="I271" s="59"/>
      <c r="J271" s="36">
        <v>0</v>
      </c>
      <c r="K271" s="36">
        <v>0</v>
      </c>
      <c r="L271" s="36">
        <v>0</v>
      </c>
      <c r="M271" s="43"/>
    </row>
    <row r="272" spans="1:13" s="2" customFormat="1" ht="47.45" hidden="1" customHeight="1">
      <c r="A272" s="59" t="s">
        <v>50</v>
      </c>
      <c r="B272" s="57" t="s">
        <v>599</v>
      </c>
      <c r="C272" s="33" t="s">
        <v>362</v>
      </c>
      <c r="D272" s="23" t="s">
        <v>960</v>
      </c>
      <c r="E272" s="28" t="s">
        <v>279</v>
      </c>
      <c r="F272" s="28" t="s">
        <v>348</v>
      </c>
      <c r="G272" s="59" t="s">
        <v>173</v>
      </c>
      <c r="H272" s="60" t="s">
        <v>964</v>
      </c>
      <c r="I272" s="59" t="s">
        <v>3</v>
      </c>
      <c r="J272" s="36">
        <v>0</v>
      </c>
      <c r="K272" s="36">
        <v>0</v>
      </c>
      <c r="L272" s="36">
        <v>0</v>
      </c>
      <c r="M272" s="43" t="s">
        <v>285</v>
      </c>
    </row>
    <row r="273" spans="1:13" s="2" customFormat="1" ht="57.75" hidden="1" customHeight="1">
      <c r="A273" s="59" t="s">
        <v>50</v>
      </c>
      <c r="B273" s="57" t="s">
        <v>958</v>
      </c>
      <c r="C273" s="33"/>
      <c r="D273" s="27" t="s">
        <v>863</v>
      </c>
      <c r="E273" s="28" t="s">
        <v>343</v>
      </c>
      <c r="F273" s="28" t="s">
        <v>1270</v>
      </c>
      <c r="G273" s="59"/>
      <c r="H273" s="60" t="s">
        <v>959</v>
      </c>
      <c r="I273" s="35"/>
      <c r="J273" s="36">
        <f>J274</f>
        <v>0</v>
      </c>
      <c r="K273" s="36">
        <v>0</v>
      </c>
      <c r="L273" s="36">
        <v>0</v>
      </c>
      <c r="M273" s="43"/>
    </row>
    <row r="274" spans="1:13" s="2" customFormat="1" ht="47.45" hidden="1" customHeight="1">
      <c r="A274" s="59" t="s">
        <v>50</v>
      </c>
      <c r="B274" s="57" t="s">
        <v>599</v>
      </c>
      <c r="C274" s="33" t="s">
        <v>362</v>
      </c>
      <c r="D274" s="23" t="s">
        <v>960</v>
      </c>
      <c r="E274" s="28" t="s">
        <v>279</v>
      </c>
      <c r="F274" s="28" t="s">
        <v>348</v>
      </c>
      <c r="G274" s="59" t="s">
        <v>173</v>
      </c>
      <c r="H274" s="60" t="s">
        <v>959</v>
      </c>
      <c r="I274" s="35">
        <v>244</v>
      </c>
      <c r="J274" s="36">
        <v>0</v>
      </c>
      <c r="K274" s="36">
        <v>0</v>
      </c>
      <c r="L274" s="36">
        <v>0</v>
      </c>
      <c r="M274" s="43" t="s">
        <v>285</v>
      </c>
    </row>
    <row r="275" spans="1:13" s="2" customFormat="1" ht="56.25" hidden="1" customHeight="1">
      <c r="A275" s="59" t="s">
        <v>50</v>
      </c>
      <c r="B275" s="57" t="s">
        <v>965</v>
      </c>
      <c r="C275" s="33"/>
      <c r="D275" s="27" t="s">
        <v>863</v>
      </c>
      <c r="E275" s="28" t="s">
        <v>343</v>
      </c>
      <c r="F275" s="28" t="s">
        <v>1270</v>
      </c>
      <c r="G275" s="59"/>
      <c r="H275" s="60" t="s">
        <v>966</v>
      </c>
      <c r="I275" s="59"/>
      <c r="J275" s="36">
        <v>0</v>
      </c>
      <c r="K275" s="36">
        <v>0</v>
      </c>
      <c r="L275" s="36">
        <v>0</v>
      </c>
      <c r="M275" s="43"/>
    </row>
    <row r="276" spans="1:13" s="2" customFormat="1" ht="47.45" hidden="1" customHeight="1">
      <c r="A276" s="59" t="s">
        <v>50</v>
      </c>
      <c r="B276" s="57" t="s">
        <v>599</v>
      </c>
      <c r="C276" s="33" t="s">
        <v>362</v>
      </c>
      <c r="D276" s="23" t="s">
        <v>960</v>
      </c>
      <c r="E276" s="28" t="s">
        <v>279</v>
      </c>
      <c r="F276" s="28" t="s">
        <v>348</v>
      </c>
      <c r="G276" s="59" t="s">
        <v>173</v>
      </c>
      <c r="H276" s="60" t="s">
        <v>966</v>
      </c>
      <c r="I276" s="59" t="s">
        <v>3</v>
      </c>
      <c r="J276" s="36">
        <v>0</v>
      </c>
      <c r="K276" s="36">
        <v>0</v>
      </c>
      <c r="L276" s="36">
        <v>0</v>
      </c>
      <c r="M276" s="43" t="s">
        <v>285</v>
      </c>
    </row>
    <row r="277" spans="1:13" s="2" customFormat="1" ht="47.45" hidden="1" customHeight="1">
      <c r="A277" s="59" t="s">
        <v>50</v>
      </c>
      <c r="B277" s="57" t="s">
        <v>790</v>
      </c>
      <c r="C277" s="49"/>
      <c r="D277" s="27" t="s">
        <v>863</v>
      </c>
      <c r="E277" s="28" t="s">
        <v>343</v>
      </c>
      <c r="F277" s="28" t="s">
        <v>1270</v>
      </c>
      <c r="G277" s="59"/>
      <c r="H277" s="60" t="s">
        <v>938</v>
      </c>
      <c r="I277" s="59"/>
      <c r="J277" s="36">
        <f>J278</f>
        <v>0</v>
      </c>
      <c r="K277" s="36">
        <v>0</v>
      </c>
      <c r="L277" s="36">
        <v>0</v>
      </c>
      <c r="M277" s="43"/>
    </row>
    <row r="278" spans="1:13" s="2" customFormat="1" ht="47.45" hidden="1" customHeight="1">
      <c r="A278" s="59" t="s">
        <v>50</v>
      </c>
      <c r="B278" s="57" t="s">
        <v>599</v>
      </c>
      <c r="C278" s="49" t="s">
        <v>355</v>
      </c>
      <c r="D278" s="23" t="s">
        <v>960</v>
      </c>
      <c r="E278" s="28" t="s">
        <v>279</v>
      </c>
      <c r="F278" s="28" t="s">
        <v>348</v>
      </c>
      <c r="G278" s="59" t="s">
        <v>168</v>
      </c>
      <c r="H278" s="60" t="s">
        <v>938</v>
      </c>
      <c r="I278" s="59" t="s">
        <v>3</v>
      </c>
      <c r="J278" s="36">
        <v>0</v>
      </c>
      <c r="K278" s="36">
        <v>0</v>
      </c>
      <c r="L278" s="36">
        <v>0</v>
      </c>
      <c r="M278" s="43" t="s">
        <v>285</v>
      </c>
    </row>
    <row r="279" spans="1:13" s="2" customFormat="1" ht="47.45" hidden="1" customHeight="1">
      <c r="A279" s="59" t="s">
        <v>50</v>
      </c>
      <c r="B279" s="57" t="s">
        <v>940</v>
      </c>
      <c r="C279" s="49"/>
      <c r="D279" s="27" t="s">
        <v>863</v>
      </c>
      <c r="E279" s="28" t="s">
        <v>343</v>
      </c>
      <c r="F279" s="28" t="s">
        <v>1270</v>
      </c>
      <c r="G279" s="59"/>
      <c r="H279" s="60" t="s">
        <v>241</v>
      </c>
      <c r="I279" s="59"/>
      <c r="J279" s="36">
        <f>J280</f>
        <v>0</v>
      </c>
      <c r="K279" s="36">
        <v>0</v>
      </c>
      <c r="L279" s="36">
        <v>0</v>
      </c>
      <c r="M279" s="43"/>
    </row>
    <row r="280" spans="1:13" s="2" customFormat="1" ht="47.45" hidden="1" customHeight="1">
      <c r="A280" s="59" t="s">
        <v>50</v>
      </c>
      <c r="B280" s="57" t="s">
        <v>599</v>
      </c>
      <c r="C280" s="49" t="s">
        <v>355</v>
      </c>
      <c r="D280" s="23" t="s">
        <v>960</v>
      </c>
      <c r="E280" s="28" t="s">
        <v>279</v>
      </c>
      <c r="F280" s="28" t="s">
        <v>348</v>
      </c>
      <c r="G280" s="59" t="s">
        <v>168</v>
      </c>
      <c r="H280" s="60" t="s">
        <v>241</v>
      </c>
      <c r="I280" s="59" t="s">
        <v>3</v>
      </c>
      <c r="J280" s="36">
        <v>0</v>
      </c>
      <c r="K280" s="36">
        <v>0</v>
      </c>
      <c r="L280" s="36">
        <v>0</v>
      </c>
      <c r="M280" s="43" t="s">
        <v>285</v>
      </c>
    </row>
    <row r="281" spans="1:13" s="2" customFormat="1" ht="47.45" hidden="1" customHeight="1">
      <c r="A281" s="59" t="s">
        <v>50</v>
      </c>
      <c r="B281" s="57" t="s">
        <v>941</v>
      </c>
      <c r="C281" s="49"/>
      <c r="D281" s="27" t="s">
        <v>863</v>
      </c>
      <c r="E281" s="32" t="s">
        <v>343</v>
      </c>
      <c r="F281" s="28" t="s">
        <v>1270</v>
      </c>
      <c r="G281" s="59"/>
      <c r="H281" s="60" t="s">
        <v>939</v>
      </c>
      <c r="I281" s="59"/>
      <c r="J281" s="36">
        <f>J282+J283</f>
        <v>0</v>
      </c>
      <c r="K281" s="36">
        <v>0</v>
      </c>
      <c r="L281" s="36">
        <v>0</v>
      </c>
      <c r="M281" s="43"/>
    </row>
    <row r="282" spans="1:13" s="2" customFormat="1" ht="47.45" hidden="1" customHeight="1">
      <c r="A282" s="59" t="s">
        <v>50</v>
      </c>
      <c r="B282" s="57" t="s">
        <v>599</v>
      </c>
      <c r="C282" s="33" t="s">
        <v>373</v>
      </c>
      <c r="D282" s="23" t="s">
        <v>960</v>
      </c>
      <c r="E282" s="28" t="s">
        <v>279</v>
      </c>
      <c r="F282" s="28" t="s">
        <v>348</v>
      </c>
      <c r="G282" s="59" t="s">
        <v>105</v>
      </c>
      <c r="H282" s="60" t="s">
        <v>939</v>
      </c>
      <c r="I282" s="59">
        <v>244</v>
      </c>
      <c r="J282" s="36">
        <v>0</v>
      </c>
      <c r="K282" s="36">
        <v>0</v>
      </c>
      <c r="L282" s="36">
        <v>0</v>
      </c>
      <c r="M282" s="43"/>
    </row>
    <row r="283" spans="1:13" s="2" customFormat="1" ht="47.45" hidden="1" customHeight="1">
      <c r="A283" s="24" t="s">
        <v>50</v>
      </c>
      <c r="B283" s="57" t="s">
        <v>599</v>
      </c>
      <c r="C283" s="33" t="s">
        <v>373</v>
      </c>
      <c r="D283" s="23" t="s">
        <v>960</v>
      </c>
      <c r="E283" s="28" t="s">
        <v>279</v>
      </c>
      <c r="F283" s="28" t="s">
        <v>348</v>
      </c>
      <c r="G283" s="48" t="s">
        <v>177</v>
      </c>
      <c r="H283" s="60" t="s">
        <v>939</v>
      </c>
      <c r="I283" s="35">
        <v>244</v>
      </c>
      <c r="J283" s="36">
        <v>0</v>
      </c>
      <c r="K283" s="36">
        <v>0</v>
      </c>
      <c r="L283" s="36">
        <v>0</v>
      </c>
      <c r="M283" s="43" t="s">
        <v>285</v>
      </c>
    </row>
    <row r="284" spans="1:13" s="2" customFormat="1" ht="87.75" hidden="1" customHeight="1">
      <c r="A284" s="59" t="s">
        <v>50</v>
      </c>
      <c r="B284" s="57" t="s">
        <v>1124</v>
      </c>
      <c r="C284" s="33"/>
      <c r="D284" s="23"/>
      <c r="E284" s="28"/>
      <c r="F284" s="28"/>
      <c r="G284" s="48"/>
      <c r="H284" s="60">
        <v>16104</v>
      </c>
      <c r="I284" s="35"/>
      <c r="J284" s="36">
        <f>J285+J287+J289</f>
        <v>0</v>
      </c>
      <c r="K284" s="36">
        <f t="shared" ref="K284:L284" si="82">K285+K287</f>
        <v>0</v>
      </c>
      <c r="L284" s="36">
        <f t="shared" si="82"/>
        <v>0</v>
      </c>
      <c r="M284" s="43"/>
    </row>
    <row r="285" spans="1:13" s="2" customFormat="1" ht="39" hidden="1" customHeight="1">
      <c r="A285" s="24" t="s">
        <v>50</v>
      </c>
      <c r="B285" s="25" t="s">
        <v>898</v>
      </c>
      <c r="C285" s="49"/>
      <c r="D285" s="27" t="s">
        <v>1277</v>
      </c>
      <c r="E285" s="28" t="s">
        <v>343</v>
      </c>
      <c r="F285" s="28" t="s">
        <v>1270</v>
      </c>
      <c r="G285" s="46"/>
      <c r="H285" s="35" t="s">
        <v>1125</v>
      </c>
      <c r="I285" s="35"/>
      <c r="J285" s="36">
        <v>0</v>
      </c>
      <c r="K285" s="36">
        <v>0</v>
      </c>
      <c r="L285" s="36">
        <v>0</v>
      </c>
      <c r="M285" s="43"/>
    </row>
    <row r="286" spans="1:13" s="2" customFormat="1" ht="67.5" hidden="1" customHeight="1">
      <c r="A286" s="24" t="s">
        <v>50</v>
      </c>
      <c r="B286" s="25" t="s">
        <v>900</v>
      </c>
      <c r="C286" s="49" t="s">
        <v>373</v>
      </c>
      <c r="D286" s="27" t="s">
        <v>408</v>
      </c>
      <c r="E286" s="28" t="s">
        <v>279</v>
      </c>
      <c r="F286" s="28" t="s">
        <v>407</v>
      </c>
      <c r="G286" s="48" t="s">
        <v>105</v>
      </c>
      <c r="H286" s="35" t="s">
        <v>1125</v>
      </c>
      <c r="I286" s="35">
        <v>243</v>
      </c>
      <c r="J286" s="36">
        <v>0</v>
      </c>
      <c r="K286" s="36">
        <v>0</v>
      </c>
      <c r="L286" s="36">
        <v>0</v>
      </c>
      <c r="M286" s="43" t="s">
        <v>285</v>
      </c>
    </row>
    <row r="287" spans="1:13" s="2" customFormat="1" ht="39" hidden="1" customHeight="1">
      <c r="A287" s="59" t="s">
        <v>50</v>
      </c>
      <c r="B287" s="57" t="s">
        <v>898</v>
      </c>
      <c r="C287" s="49"/>
      <c r="D287" s="27" t="s">
        <v>863</v>
      </c>
      <c r="E287" s="28" t="s">
        <v>343</v>
      </c>
      <c r="F287" s="28" t="s">
        <v>1270</v>
      </c>
      <c r="G287" s="59"/>
      <c r="H287" s="60" t="s">
        <v>1126</v>
      </c>
      <c r="I287" s="59"/>
      <c r="J287" s="36">
        <v>0</v>
      </c>
      <c r="K287" s="36">
        <v>0</v>
      </c>
      <c r="L287" s="36">
        <v>0</v>
      </c>
      <c r="M287" s="43"/>
    </row>
    <row r="288" spans="1:13" s="2" customFormat="1" ht="58.5" hidden="1" customHeight="1">
      <c r="A288" s="59" t="s">
        <v>50</v>
      </c>
      <c r="B288" s="57" t="s">
        <v>900</v>
      </c>
      <c r="C288" s="49" t="s">
        <v>373</v>
      </c>
      <c r="D288" s="27" t="s">
        <v>971</v>
      </c>
      <c r="E288" s="28" t="s">
        <v>279</v>
      </c>
      <c r="F288" s="28" t="s">
        <v>407</v>
      </c>
      <c r="G288" s="59" t="s">
        <v>105</v>
      </c>
      <c r="H288" s="60" t="s">
        <v>1126</v>
      </c>
      <c r="I288" s="59" t="s">
        <v>972</v>
      </c>
      <c r="J288" s="36">
        <v>0</v>
      </c>
      <c r="K288" s="36">
        <v>0</v>
      </c>
      <c r="L288" s="36">
        <v>0</v>
      </c>
      <c r="M288" s="43" t="s">
        <v>285</v>
      </c>
    </row>
    <row r="289" spans="1:13" s="2" customFormat="1" ht="45" hidden="1">
      <c r="A289" s="24" t="s">
        <v>50</v>
      </c>
      <c r="B289" s="25" t="s">
        <v>899</v>
      </c>
      <c r="C289" s="49"/>
      <c r="D289" s="27" t="s">
        <v>1277</v>
      </c>
      <c r="E289" s="28" t="s">
        <v>343</v>
      </c>
      <c r="F289" s="28" t="s">
        <v>1270</v>
      </c>
      <c r="G289" s="46"/>
      <c r="H289" s="35" t="s">
        <v>1127</v>
      </c>
      <c r="I289" s="35"/>
      <c r="J289" s="36">
        <v>0</v>
      </c>
      <c r="K289" s="36">
        <v>0</v>
      </c>
      <c r="L289" s="36">
        <v>0</v>
      </c>
      <c r="M289" s="43"/>
    </row>
    <row r="290" spans="1:13" s="2" customFormat="1" ht="74.25" hidden="1" customHeight="1">
      <c r="A290" s="24" t="s">
        <v>50</v>
      </c>
      <c r="B290" s="25" t="s">
        <v>900</v>
      </c>
      <c r="C290" s="49" t="s">
        <v>373</v>
      </c>
      <c r="D290" s="27" t="s">
        <v>408</v>
      </c>
      <c r="E290" s="28" t="s">
        <v>279</v>
      </c>
      <c r="F290" s="28" t="s">
        <v>407</v>
      </c>
      <c r="G290" s="48" t="s">
        <v>105</v>
      </c>
      <c r="H290" s="35" t="s">
        <v>1127</v>
      </c>
      <c r="I290" s="35">
        <v>243</v>
      </c>
      <c r="J290" s="36">
        <v>0</v>
      </c>
      <c r="K290" s="36">
        <v>0</v>
      </c>
      <c r="L290" s="36">
        <v>0</v>
      </c>
      <c r="M290" s="43" t="s">
        <v>285</v>
      </c>
    </row>
    <row r="291" spans="1:13" s="2" customFormat="1" ht="50.25" hidden="1" customHeight="1">
      <c r="A291" s="59" t="s">
        <v>50</v>
      </c>
      <c r="B291" s="57" t="s">
        <v>973</v>
      </c>
      <c r="C291" s="58"/>
      <c r="D291" s="58"/>
      <c r="E291" s="58"/>
      <c r="F291" s="58"/>
      <c r="G291" s="59"/>
      <c r="H291" s="60">
        <v>16401</v>
      </c>
      <c r="I291" s="59"/>
      <c r="J291" s="36">
        <f>J296+J298</f>
        <v>0</v>
      </c>
      <c r="K291" s="36">
        <v>0</v>
      </c>
      <c r="L291" s="36">
        <v>0</v>
      </c>
      <c r="M291" s="43"/>
    </row>
    <row r="292" spans="1:13" s="2" customFormat="1" ht="61.5" hidden="1" customHeight="1">
      <c r="A292" s="24" t="s">
        <v>50</v>
      </c>
      <c r="B292" s="57" t="s">
        <v>974</v>
      </c>
      <c r="C292" s="42"/>
      <c r="D292" s="27" t="s">
        <v>863</v>
      </c>
      <c r="E292" s="28" t="s">
        <v>447</v>
      </c>
      <c r="F292" s="28" t="s">
        <v>447</v>
      </c>
      <c r="G292" s="59"/>
      <c r="H292" s="60" t="s">
        <v>975</v>
      </c>
      <c r="I292" s="35"/>
      <c r="J292" s="36">
        <f>J293</f>
        <v>0</v>
      </c>
      <c r="K292" s="36">
        <v>0</v>
      </c>
      <c r="L292" s="36">
        <v>0</v>
      </c>
      <c r="M292" s="43"/>
    </row>
    <row r="293" spans="1:13" s="2" customFormat="1" ht="60" hidden="1" customHeight="1">
      <c r="A293" s="59" t="s">
        <v>50</v>
      </c>
      <c r="B293" s="57" t="s">
        <v>685</v>
      </c>
      <c r="C293" s="42" t="s">
        <v>428</v>
      </c>
      <c r="D293" s="50" t="s">
        <v>976</v>
      </c>
      <c r="E293" s="32" t="s">
        <v>279</v>
      </c>
      <c r="F293" s="52" t="s">
        <v>456</v>
      </c>
      <c r="G293" s="59" t="s">
        <v>109</v>
      </c>
      <c r="H293" s="60" t="s">
        <v>975</v>
      </c>
      <c r="I293" s="35">
        <v>244</v>
      </c>
      <c r="J293" s="36">
        <v>0</v>
      </c>
      <c r="K293" s="36">
        <v>0</v>
      </c>
      <c r="L293" s="36">
        <v>0</v>
      </c>
      <c r="M293" s="43" t="s">
        <v>285</v>
      </c>
    </row>
    <row r="294" spans="1:13" s="2" customFormat="1" ht="71.25" hidden="1" customHeight="1">
      <c r="A294" s="24" t="s">
        <v>50</v>
      </c>
      <c r="B294" s="57" t="s">
        <v>978</v>
      </c>
      <c r="C294" s="42"/>
      <c r="D294" s="27" t="s">
        <v>863</v>
      </c>
      <c r="E294" s="28" t="s">
        <v>447</v>
      </c>
      <c r="F294" s="28" t="s">
        <v>447</v>
      </c>
      <c r="G294" s="59"/>
      <c r="H294" s="60" t="s">
        <v>977</v>
      </c>
      <c r="I294" s="35"/>
      <c r="J294" s="36">
        <f>J295</f>
        <v>0</v>
      </c>
      <c r="K294" s="36">
        <v>0</v>
      </c>
      <c r="L294" s="36">
        <v>0</v>
      </c>
      <c r="M294" s="43"/>
    </row>
    <row r="295" spans="1:13" s="2" customFormat="1" ht="58.5" hidden="1" customHeight="1">
      <c r="A295" s="59" t="s">
        <v>50</v>
      </c>
      <c r="B295" s="57" t="s">
        <v>685</v>
      </c>
      <c r="C295" s="42" t="s">
        <v>428</v>
      </c>
      <c r="D295" s="50" t="s">
        <v>982</v>
      </c>
      <c r="E295" s="32" t="s">
        <v>279</v>
      </c>
      <c r="F295" s="52" t="s">
        <v>979</v>
      </c>
      <c r="G295" s="59" t="s">
        <v>109</v>
      </c>
      <c r="H295" s="60" t="s">
        <v>977</v>
      </c>
      <c r="I295" s="35">
        <v>244</v>
      </c>
      <c r="J295" s="36">
        <v>0</v>
      </c>
      <c r="K295" s="36">
        <v>0</v>
      </c>
      <c r="L295" s="36">
        <v>0</v>
      </c>
      <c r="M295" s="43" t="s">
        <v>285</v>
      </c>
    </row>
    <row r="296" spans="1:13" s="2" customFormat="1" ht="68.25" hidden="1" customHeight="1">
      <c r="A296" s="24" t="s">
        <v>50</v>
      </c>
      <c r="B296" s="57" t="s">
        <v>980</v>
      </c>
      <c r="C296" s="42"/>
      <c r="D296" s="27" t="s">
        <v>863</v>
      </c>
      <c r="E296" s="28" t="s">
        <v>447</v>
      </c>
      <c r="F296" s="28" t="s">
        <v>447</v>
      </c>
      <c r="G296" s="59"/>
      <c r="H296" s="60" t="s">
        <v>981</v>
      </c>
      <c r="I296" s="35"/>
      <c r="J296" s="36">
        <f>J297</f>
        <v>0</v>
      </c>
      <c r="K296" s="36">
        <v>0</v>
      </c>
      <c r="L296" s="36">
        <v>0</v>
      </c>
      <c r="M296" s="43"/>
    </row>
    <row r="297" spans="1:13" s="2" customFormat="1" ht="51.75" hidden="1" customHeight="1">
      <c r="A297" s="59" t="s">
        <v>50</v>
      </c>
      <c r="B297" s="57" t="s">
        <v>685</v>
      </c>
      <c r="C297" s="42" t="s">
        <v>428</v>
      </c>
      <c r="D297" s="50" t="s">
        <v>983</v>
      </c>
      <c r="E297" s="32" t="s">
        <v>279</v>
      </c>
      <c r="F297" s="52" t="s">
        <v>979</v>
      </c>
      <c r="G297" s="59" t="s">
        <v>109</v>
      </c>
      <c r="H297" s="60" t="s">
        <v>981</v>
      </c>
      <c r="I297" s="35">
        <v>244</v>
      </c>
      <c r="J297" s="36">
        <v>0</v>
      </c>
      <c r="K297" s="36">
        <v>0</v>
      </c>
      <c r="L297" s="36">
        <v>0</v>
      </c>
      <c r="M297" s="43" t="s">
        <v>285</v>
      </c>
    </row>
    <row r="298" spans="1:13" s="2" customFormat="1" ht="62.25" hidden="1" customHeight="1">
      <c r="A298" s="24" t="s">
        <v>50</v>
      </c>
      <c r="B298" s="57" t="s">
        <v>985</v>
      </c>
      <c r="C298" s="42"/>
      <c r="D298" s="27" t="s">
        <v>863</v>
      </c>
      <c r="E298" s="28" t="s">
        <v>447</v>
      </c>
      <c r="F298" s="28" t="s">
        <v>447</v>
      </c>
      <c r="G298" s="59"/>
      <c r="H298" s="60" t="s">
        <v>984</v>
      </c>
      <c r="I298" s="35"/>
      <c r="J298" s="36">
        <v>0</v>
      </c>
      <c r="K298" s="36">
        <v>0</v>
      </c>
      <c r="L298" s="36">
        <v>0</v>
      </c>
      <c r="M298" s="43"/>
    </row>
    <row r="299" spans="1:13" s="2" customFormat="1" ht="63" hidden="1" customHeight="1">
      <c r="A299" s="59" t="s">
        <v>50</v>
      </c>
      <c r="B299" s="57" t="s">
        <v>685</v>
      </c>
      <c r="C299" s="42" t="s">
        <v>428</v>
      </c>
      <c r="D299" s="50" t="s">
        <v>988</v>
      </c>
      <c r="E299" s="32" t="s">
        <v>279</v>
      </c>
      <c r="F299" s="52" t="s">
        <v>449</v>
      </c>
      <c r="G299" s="59" t="s">
        <v>109</v>
      </c>
      <c r="H299" s="60" t="s">
        <v>984</v>
      </c>
      <c r="I299" s="35">
        <v>244</v>
      </c>
      <c r="J299" s="36">
        <v>0</v>
      </c>
      <c r="K299" s="36">
        <v>0</v>
      </c>
      <c r="L299" s="36">
        <v>0</v>
      </c>
      <c r="M299" s="43" t="s">
        <v>285</v>
      </c>
    </row>
    <row r="300" spans="1:13" s="2" customFormat="1" ht="48.75" hidden="1" customHeight="1">
      <c r="A300" s="24" t="s">
        <v>50</v>
      </c>
      <c r="B300" s="57" t="s">
        <v>987</v>
      </c>
      <c r="C300" s="42"/>
      <c r="D300" s="50"/>
      <c r="E300" s="32"/>
      <c r="F300" s="52"/>
      <c r="G300" s="96"/>
      <c r="H300" s="60">
        <v>16402</v>
      </c>
      <c r="I300" s="35"/>
      <c r="J300" s="36">
        <f>J301</f>
        <v>0</v>
      </c>
      <c r="K300" s="36">
        <v>0</v>
      </c>
      <c r="L300" s="36">
        <v>0</v>
      </c>
      <c r="M300" s="43"/>
    </row>
    <row r="301" spans="1:13" s="2" customFormat="1" ht="59.25" hidden="1" customHeight="1">
      <c r="A301" s="24" t="s">
        <v>50</v>
      </c>
      <c r="B301" s="57" t="s">
        <v>986</v>
      </c>
      <c r="C301" s="49"/>
      <c r="D301" s="27" t="s">
        <v>863</v>
      </c>
      <c r="E301" s="28" t="s">
        <v>447</v>
      </c>
      <c r="F301" s="28" t="s">
        <v>447</v>
      </c>
      <c r="G301" s="59"/>
      <c r="H301" s="60" t="s">
        <v>989</v>
      </c>
      <c r="I301" s="35"/>
      <c r="J301" s="36">
        <f>J302</f>
        <v>0</v>
      </c>
      <c r="K301" s="36">
        <v>0</v>
      </c>
      <c r="L301" s="36">
        <v>0</v>
      </c>
      <c r="M301" s="43"/>
    </row>
    <row r="302" spans="1:13" s="2" customFormat="1" ht="56.25" hidden="1" customHeight="1">
      <c r="A302" s="59" t="s">
        <v>50</v>
      </c>
      <c r="B302" s="57" t="s">
        <v>685</v>
      </c>
      <c r="C302" s="42" t="s">
        <v>373</v>
      </c>
      <c r="D302" s="50" t="s">
        <v>990</v>
      </c>
      <c r="E302" s="32" t="s">
        <v>279</v>
      </c>
      <c r="F302" s="52" t="s">
        <v>434</v>
      </c>
      <c r="G302" s="97" t="s">
        <v>105</v>
      </c>
      <c r="H302" s="60" t="s">
        <v>989</v>
      </c>
      <c r="I302" s="35">
        <v>244</v>
      </c>
      <c r="J302" s="36">
        <v>0</v>
      </c>
      <c r="K302" s="36">
        <v>0</v>
      </c>
      <c r="L302" s="36">
        <v>0</v>
      </c>
      <c r="M302" s="43" t="s">
        <v>285</v>
      </c>
    </row>
    <row r="303" spans="1:13" s="2" customFormat="1" ht="56.25" hidden="1" customHeight="1">
      <c r="A303" s="24" t="s">
        <v>50</v>
      </c>
      <c r="B303" s="57" t="s">
        <v>1045</v>
      </c>
      <c r="C303" s="42"/>
      <c r="D303" s="50"/>
      <c r="E303" s="32"/>
      <c r="F303" s="52"/>
      <c r="G303" s="96"/>
      <c r="H303" s="60">
        <v>17201</v>
      </c>
      <c r="I303" s="35"/>
      <c r="J303" s="36">
        <f>J305</f>
        <v>0</v>
      </c>
      <c r="K303" s="36">
        <v>0</v>
      </c>
      <c r="L303" s="36">
        <v>0</v>
      </c>
      <c r="M303" s="43"/>
    </row>
    <row r="304" spans="1:13" s="2" customFormat="1" ht="44.25" hidden="1" customHeight="1">
      <c r="A304" s="59" t="s">
        <v>50</v>
      </c>
      <c r="B304" s="57" t="s">
        <v>1046</v>
      </c>
      <c r="C304" s="42"/>
      <c r="D304" s="27" t="s">
        <v>863</v>
      </c>
      <c r="E304" s="28" t="s">
        <v>343</v>
      </c>
      <c r="F304" s="28" t="s">
        <v>1270</v>
      </c>
      <c r="G304" s="96"/>
      <c r="H304" s="60">
        <v>1720191140</v>
      </c>
      <c r="I304" s="35"/>
      <c r="J304" s="36">
        <f>J305</f>
        <v>0</v>
      </c>
      <c r="K304" s="36">
        <v>0</v>
      </c>
      <c r="L304" s="36">
        <v>0</v>
      </c>
      <c r="M304" s="43"/>
    </row>
    <row r="305" spans="1:13" s="2" customFormat="1" ht="56.25" hidden="1" customHeight="1">
      <c r="A305" s="24" t="s">
        <v>50</v>
      </c>
      <c r="B305" s="57" t="s">
        <v>685</v>
      </c>
      <c r="C305" s="42" t="s">
        <v>342</v>
      </c>
      <c r="D305" s="50" t="s">
        <v>1085</v>
      </c>
      <c r="E305" s="32" t="s">
        <v>279</v>
      </c>
      <c r="F305" s="28" t="s">
        <v>1086</v>
      </c>
      <c r="G305" s="98" t="s">
        <v>177</v>
      </c>
      <c r="H305" s="60">
        <v>1720191140</v>
      </c>
      <c r="I305" s="35">
        <v>244</v>
      </c>
      <c r="J305" s="36">
        <v>0</v>
      </c>
      <c r="K305" s="36">
        <v>0</v>
      </c>
      <c r="L305" s="36">
        <v>0</v>
      </c>
      <c r="M305" s="43" t="s">
        <v>285</v>
      </c>
    </row>
    <row r="306" spans="1:13" s="2" customFormat="1" ht="75" customHeight="1">
      <c r="A306" s="59" t="s">
        <v>50</v>
      </c>
      <c r="B306" s="57" t="s">
        <v>1047</v>
      </c>
      <c r="C306" s="58"/>
      <c r="D306" s="58"/>
      <c r="E306" s="58"/>
      <c r="F306" s="58"/>
      <c r="G306" s="59"/>
      <c r="H306" s="60" t="s">
        <v>1048</v>
      </c>
      <c r="I306" s="59"/>
      <c r="J306" s="61">
        <f>J307+J309</f>
        <v>16485.486000000001</v>
      </c>
      <c r="K306" s="61">
        <v>0</v>
      </c>
      <c r="L306" s="61">
        <v>0</v>
      </c>
      <c r="M306" s="34"/>
    </row>
    <row r="307" spans="1:13" s="2" customFormat="1" ht="49.5" hidden="1" customHeight="1">
      <c r="A307" s="59" t="s">
        <v>50</v>
      </c>
      <c r="B307" s="57" t="s">
        <v>871</v>
      </c>
      <c r="C307" s="49"/>
      <c r="D307" s="27" t="s">
        <v>863</v>
      </c>
      <c r="E307" s="28" t="s">
        <v>414</v>
      </c>
      <c r="F307" s="28" t="s">
        <v>1270</v>
      </c>
      <c r="G307" s="59"/>
      <c r="H307" s="60" t="s">
        <v>1050</v>
      </c>
      <c r="I307" s="59"/>
      <c r="J307" s="61">
        <f>J308</f>
        <v>0</v>
      </c>
      <c r="K307" s="61">
        <v>0</v>
      </c>
      <c r="L307" s="61">
        <v>0</v>
      </c>
      <c r="M307" s="34"/>
    </row>
    <row r="308" spans="1:13" s="2" customFormat="1" ht="66" hidden="1" customHeight="1">
      <c r="A308" s="59" t="s">
        <v>50</v>
      </c>
      <c r="B308" s="57" t="s">
        <v>599</v>
      </c>
      <c r="C308" s="49" t="s">
        <v>494</v>
      </c>
      <c r="D308" s="27" t="s">
        <v>992</v>
      </c>
      <c r="E308" s="28" t="s">
        <v>279</v>
      </c>
      <c r="F308" s="28" t="s">
        <v>993</v>
      </c>
      <c r="G308" s="59" t="s">
        <v>68</v>
      </c>
      <c r="H308" s="60" t="s">
        <v>1050</v>
      </c>
      <c r="I308" s="59" t="s">
        <v>3</v>
      </c>
      <c r="J308" s="61">
        <v>0</v>
      </c>
      <c r="K308" s="61">
        <v>0</v>
      </c>
      <c r="L308" s="61">
        <v>0</v>
      </c>
      <c r="M308" s="34" t="s">
        <v>285</v>
      </c>
    </row>
    <row r="309" spans="1:13" s="2" customFormat="1" ht="69" customHeight="1">
      <c r="A309" s="59" t="s">
        <v>50</v>
      </c>
      <c r="B309" s="57" t="s">
        <v>871</v>
      </c>
      <c r="C309" s="49"/>
      <c r="D309" s="27" t="s">
        <v>863</v>
      </c>
      <c r="E309" s="28" t="s">
        <v>414</v>
      </c>
      <c r="F309" s="28" t="s">
        <v>1270</v>
      </c>
      <c r="G309" s="59"/>
      <c r="H309" s="60" t="s">
        <v>1049</v>
      </c>
      <c r="I309" s="59"/>
      <c r="J309" s="61">
        <f>J310</f>
        <v>16485.486000000001</v>
      </c>
      <c r="K309" s="61">
        <v>0</v>
      </c>
      <c r="L309" s="61">
        <v>0</v>
      </c>
      <c r="M309" s="34"/>
    </row>
    <row r="310" spans="1:13" s="2" customFormat="1" ht="46.5" customHeight="1">
      <c r="A310" s="59" t="s">
        <v>50</v>
      </c>
      <c r="B310" s="57" t="s">
        <v>599</v>
      </c>
      <c r="C310" s="49" t="s">
        <v>494</v>
      </c>
      <c r="D310" s="27" t="s">
        <v>1051</v>
      </c>
      <c r="E310" s="28" t="s">
        <v>279</v>
      </c>
      <c r="F310" s="28" t="s">
        <v>993</v>
      </c>
      <c r="G310" s="59" t="s">
        <v>68</v>
      </c>
      <c r="H310" s="60" t="s">
        <v>1049</v>
      </c>
      <c r="I310" s="59" t="s">
        <v>3</v>
      </c>
      <c r="J310" s="61">
        <v>16485.486000000001</v>
      </c>
      <c r="K310" s="61">
        <v>0</v>
      </c>
      <c r="L310" s="61">
        <v>0</v>
      </c>
      <c r="M310" s="34" t="s">
        <v>285</v>
      </c>
    </row>
    <row r="311" spans="1:13" s="2" customFormat="1" ht="68.25" customHeight="1">
      <c r="A311" s="24" t="s">
        <v>50</v>
      </c>
      <c r="B311" s="25" t="s">
        <v>1054</v>
      </c>
      <c r="C311" s="49"/>
      <c r="D311" s="27"/>
      <c r="E311" s="28"/>
      <c r="F311" s="28"/>
      <c r="G311" s="46"/>
      <c r="H311" s="35" t="s">
        <v>1053</v>
      </c>
      <c r="I311" s="35"/>
      <c r="J311" s="36">
        <f>J312</f>
        <v>6984.9480000000003</v>
      </c>
      <c r="K311" s="36">
        <f t="shared" ref="K311:L312" si="83">K312</f>
        <v>6746.1059999999998</v>
      </c>
      <c r="L311" s="36">
        <f t="shared" si="83"/>
        <v>6868.7370000000001</v>
      </c>
      <c r="M311" s="43"/>
    </row>
    <row r="312" spans="1:13" s="2" customFormat="1" ht="69.75" customHeight="1">
      <c r="A312" s="24" t="s">
        <v>50</v>
      </c>
      <c r="B312" s="25" t="s">
        <v>872</v>
      </c>
      <c r="C312" s="49"/>
      <c r="D312" s="27" t="s">
        <v>1277</v>
      </c>
      <c r="E312" s="28" t="s">
        <v>414</v>
      </c>
      <c r="F312" s="28" t="s">
        <v>1270</v>
      </c>
      <c r="G312" s="46"/>
      <c r="H312" s="35" t="s">
        <v>903</v>
      </c>
      <c r="I312" s="35"/>
      <c r="J312" s="36">
        <f>J313</f>
        <v>6984.9480000000003</v>
      </c>
      <c r="K312" s="36">
        <f t="shared" si="83"/>
        <v>6746.1059999999998</v>
      </c>
      <c r="L312" s="36">
        <f t="shared" si="83"/>
        <v>6868.7370000000001</v>
      </c>
      <c r="M312" s="43"/>
    </row>
    <row r="313" spans="1:13" s="2" customFormat="1" ht="78.75" customHeight="1">
      <c r="A313" s="24" t="s">
        <v>50</v>
      </c>
      <c r="B313" s="25" t="s">
        <v>599</v>
      </c>
      <c r="C313" s="49" t="s">
        <v>494</v>
      </c>
      <c r="D313" s="27" t="s">
        <v>493</v>
      </c>
      <c r="E313" s="28" t="s">
        <v>279</v>
      </c>
      <c r="F313" s="28" t="s">
        <v>492</v>
      </c>
      <c r="G313" s="35" t="s">
        <v>68</v>
      </c>
      <c r="H313" s="35" t="s">
        <v>903</v>
      </c>
      <c r="I313" s="35" t="s">
        <v>3</v>
      </c>
      <c r="J313" s="36">
        <v>6984.9480000000003</v>
      </c>
      <c r="K313" s="36">
        <v>6746.1059999999998</v>
      </c>
      <c r="L313" s="36">
        <v>6868.7370000000001</v>
      </c>
      <c r="M313" s="43" t="s">
        <v>285</v>
      </c>
    </row>
    <row r="314" spans="1:13" s="2" customFormat="1" ht="53.25" customHeight="1">
      <c r="A314" s="24">
        <v>733</v>
      </c>
      <c r="B314" s="25" t="s">
        <v>1055</v>
      </c>
      <c r="C314" s="49"/>
      <c r="D314" s="27"/>
      <c r="E314" s="28"/>
      <c r="F314" s="28"/>
      <c r="G314" s="35"/>
      <c r="H314" s="35">
        <v>18202</v>
      </c>
      <c r="I314" s="35"/>
      <c r="J314" s="36">
        <f>J315</f>
        <v>609.29735000000005</v>
      </c>
      <c r="K314" s="36">
        <v>0</v>
      </c>
      <c r="L314" s="36">
        <v>0</v>
      </c>
      <c r="M314" s="43"/>
    </row>
    <row r="315" spans="1:13" s="2" customFormat="1" ht="45.75" customHeight="1">
      <c r="A315" s="59" t="s">
        <v>50</v>
      </c>
      <c r="B315" s="57" t="s">
        <v>904</v>
      </c>
      <c r="C315" s="49"/>
      <c r="D315" s="27" t="s">
        <v>863</v>
      </c>
      <c r="E315" s="28" t="s">
        <v>414</v>
      </c>
      <c r="F315" s="28" t="s">
        <v>1270</v>
      </c>
      <c r="G315" s="59"/>
      <c r="H315" s="60" t="s">
        <v>991</v>
      </c>
      <c r="I315" s="59"/>
      <c r="J315" s="36">
        <f>J316</f>
        <v>609.29735000000005</v>
      </c>
      <c r="K315" s="36">
        <v>0</v>
      </c>
      <c r="L315" s="36">
        <v>0</v>
      </c>
      <c r="M315" s="43"/>
    </row>
    <row r="316" spans="1:13" s="2" customFormat="1" ht="46.5" customHeight="1">
      <c r="A316" s="59" t="s">
        <v>50</v>
      </c>
      <c r="B316" s="57" t="s">
        <v>599</v>
      </c>
      <c r="C316" s="49" t="s">
        <v>494</v>
      </c>
      <c r="D316" s="27" t="s">
        <v>992</v>
      </c>
      <c r="E316" s="28" t="s">
        <v>279</v>
      </c>
      <c r="F316" s="28" t="s">
        <v>993</v>
      </c>
      <c r="G316" s="59" t="s">
        <v>68</v>
      </c>
      <c r="H316" s="60" t="s">
        <v>991</v>
      </c>
      <c r="I316" s="59" t="s">
        <v>3</v>
      </c>
      <c r="J316" s="36">
        <v>609.29735000000005</v>
      </c>
      <c r="K316" s="36">
        <v>0</v>
      </c>
      <c r="L316" s="36">
        <v>0</v>
      </c>
      <c r="M316" s="43" t="s">
        <v>285</v>
      </c>
    </row>
    <row r="317" spans="1:13" s="2" customFormat="1" ht="46.5" customHeight="1">
      <c r="A317" s="59">
        <v>733</v>
      </c>
      <c r="B317" s="57" t="s">
        <v>1001</v>
      </c>
      <c r="C317" s="49"/>
      <c r="D317" s="27"/>
      <c r="E317" s="28"/>
      <c r="F317" s="28"/>
      <c r="G317" s="96"/>
      <c r="H317" s="60">
        <v>18401</v>
      </c>
      <c r="I317" s="59"/>
      <c r="J317" s="36">
        <f>J318+J320+J322+J324+J326+J328</f>
        <v>16208.04335</v>
      </c>
      <c r="K317" s="36">
        <f t="shared" ref="K317:L317" si="84">K318+K320+K322+K324+K326+K328</f>
        <v>1250</v>
      </c>
      <c r="L317" s="36">
        <f t="shared" si="84"/>
        <v>1250</v>
      </c>
      <c r="M317" s="43"/>
    </row>
    <row r="318" spans="1:13" s="2" customFormat="1" ht="45" customHeight="1">
      <c r="A318" s="24" t="s">
        <v>50</v>
      </c>
      <c r="B318" s="25" t="s">
        <v>661</v>
      </c>
      <c r="C318" s="49"/>
      <c r="D318" s="27" t="s">
        <v>1277</v>
      </c>
      <c r="E318" s="28" t="s">
        <v>414</v>
      </c>
      <c r="F318" s="28" t="s">
        <v>1270</v>
      </c>
      <c r="G318" s="46"/>
      <c r="H318" s="35" t="s">
        <v>86</v>
      </c>
      <c r="I318" s="35"/>
      <c r="J318" s="36">
        <v>1250</v>
      </c>
      <c r="K318" s="36">
        <v>1250</v>
      </c>
      <c r="L318" s="36">
        <v>1250</v>
      </c>
      <c r="M318" s="43"/>
    </row>
    <row r="319" spans="1:13" s="2" customFormat="1" ht="115.5" customHeight="1">
      <c r="A319" s="24" t="s">
        <v>50</v>
      </c>
      <c r="B319" s="25" t="s">
        <v>599</v>
      </c>
      <c r="C319" s="49" t="s">
        <v>413</v>
      </c>
      <c r="D319" s="27" t="s">
        <v>468</v>
      </c>
      <c r="E319" s="28" t="s">
        <v>279</v>
      </c>
      <c r="F319" s="28" t="s">
        <v>467</v>
      </c>
      <c r="G319" s="35" t="s">
        <v>68</v>
      </c>
      <c r="H319" s="35" t="s">
        <v>86</v>
      </c>
      <c r="I319" s="35" t="s">
        <v>3</v>
      </c>
      <c r="J319" s="36">
        <v>1250</v>
      </c>
      <c r="K319" s="36">
        <v>1250</v>
      </c>
      <c r="L319" s="36">
        <v>1250</v>
      </c>
      <c r="M319" s="43" t="s">
        <v>285</v>
      </c>
    </row>
    <row r="320" spans="1:13" s="2" customFormat="1" ht="53.25" hidden="1" customHeight="1">
      <c r="A320" s="59" t="s">
        <v>50</v>
      </c>
      <c r="B320" s="57" t="s">
        <v>995</v>
      </c>
      <c r="C320" s="49"/>
      <c r="D320" s="27" t="s">
        <v>863</v>
      </c>
      <c r="E320" s="28" t="s">
        <v>414</v>
      </c>
      <c r="F320" s="28" t="s">
        <v>1270</v>
      </c>
      <c r="G320" s="59"/>
      <c r="H320" s="35">
        <v>1840121010</v>
      </c>
      <c r="I320" s="35"/>
      <c r="J320" s="36">
        <f>J321</f>
        <v>0</v>
      </c>
      <c r="K320" s="36">
        <v>0</v>
      </c>
      <c r="L320" s="36">
        <v>0</v>
      </c>
      <c r="M320" s="43"/>
    </row>
    <row r="321" spans="1:13" s="2" customFormat="1" ht="108.75" hidden="1" customHeight="1">
      <c r="A321" s="59" t="s">
        <v>50</v>
      </c>
      <c r="B321" s="57" t="s">
        <v>599</v>
      </c>
      <c r="C321" s="49" t="s">
        <v>413</v>
      </c>
      <c r="D321" s="27" t="s">
        <v>994</v>
      </c>
      <c r="E321" s="28" t="s">
        <v>279</v>
      </c>
      <c r="F321" s="28" t="s">
        <v>467</v>
      </c>
      <c r="G321" s="59" t="s">
        <v>68</v>
      </c>
      <c r="H321" s="35">
        <v>1840121010</v>
      </c>
      <c r="I321" s="35">
        <v>244</v>
      </c>
      <c r="J321" s="36">
        <v>0</v>
      </c>
      <c r="K321" s="36">
        <v>0</v>
      </c>
      <c r="L321" s="36">
        <v>0</v>
      </c>
      <c r="M321" s="43" t="s">
        <v>285</v>
      </c>
    </row>
    <row r="322" spans="1:13" s="2" customFormat="1" ht="48.75" customHeight="1">
      <c r="A322" s="59" t="s">
        <v>50</v>
      </c>
      <c r="B322" s="25" t="s">
        <v>996</v>
      </c>
      <c r="C322" s="49"/>
      <c r="D322" s="27" t="s">
        <v>863</v>
      </c>
      <c r="E322" s="28" t="s">
        <v>414</v>
      </c>
      <c r="F322" s="28" t="s">
        <v>1270</v>
      </c>
      <c r="G322" s="59"/>
      <c r="H322" s="35">
        <v>1840191040</v>
      </c>
      <c r="I322" s="35"/>
      <c r="J322" s="36">
        <f>J323</f>
        <v>10500</v>
      </c>
      <c r="K322" s="36">
        <v>0</v>
      </c>
      <c r="L322" s="36">
        <v>0</v>
      </c>
      <c r="M322" s="43"/>
    </row>
    <row r="323" spans="1:13" s="2" customFormat="1" ht="26.45" customHeight="1">
      <c r="A323" s="59" t="s">
        <v>50</v>
      </c>
      <c r="B323" s="57" t="s">
        <v>599</v>
      </c>
      <c r="C323" s="49" t="s">
        <v>413</v>
      </c>
      <c r="D323" s="27" t="s">
        <v>994</v>
      </c>
      <c r="E323" s="28" t="s">
        <v>279</v>
      </c>
      <c r="F323" s="28" t="s">
        <v>467</v>
      </c>
      <c r="G323" s="59" t="s">
        <v>68</v>
      </c>
      <c r="H323" s="35">
        <v>1840191040</v>
      </c>
      <c r="I323" s="35">
        <v>244</v>
      </c>
      <c r="J323" s="36">
        <v>10500</v>
      </c>
      <c r="K323" s="36">
        <v>0</v>
      </c>
      <c r="L323" s="36">
        <v>0</v>
      </c>
      <c r="M323" s="43" t="s">
        <v>285</v>
      </c>
    </row>
    <row r="324" spans="1:13" s="2" customFormat="1" ht="26.45" customHeight="1">
      <c r="A324" s="59" t="s">
        <v>50</v>
      </c>
      <c r="B324" s="25" t="s">
        <v>997</v>
      </c>
      <c r="C324" s="49"/>
      <c r="D324" s="27" t="s">
        <v>863</v>
      </c>
      <c r="E324" s="28" t="s">
        <v>414</v>
      </c>
      <c r="F324" s="28" t="s">
        <v>1270</v>
      </c>
      <c r="G324" s="59"/>
      <c r="H324" s="35">
        <v>1840191100</v>
      </c>
      <c r="I324" s="35"/>
      <c r="J324" s="36">
        <f>J325</f>
        <v>3108.0433499999999</v>
      </c>
      <c r="K324" s="36">
        <v>0</v>
      </c>
      <c r="L324" s="36">
        <v>0</v>
      </c>
      <c r="M324" s="43"/>
    </row>
    <row r="325" spans="1:13" s="2" customFormat="1" ht="26.45" customHeight="1">
      <c r="A325" s="59" t="s">
        <v>50</v>
      </c>
      <c r="B325" s="57" t="s">
        <v>599</v>
      </c>
      <c r="C325" s="49" t="s">
        <v>413</v>
      </c>
      <c r="D325" s="27" t="s">
        <v>994</v>
      </c>
      <c r="E325" s="28" t="s">
        <v>279</v>
      </c>
      <c r="F325" s="28" t="s">
        <v>467</v>
      </c>
      <c r="G325" s="59" t="s">
        <v>68</v>
      </c>
      <c r="H325" s="35">
        <v>1840191100</v>
      </c>
      <c r="I325" s="35">
        <v>244</v>
      </c>
      <c r="J325" s="36">
        <v>3108.0433499999999</v>
      </c>
      <c r="K325" s="36">
        <v>0</v>
      </c>
      <c r="L325" s="36">
        <v>0</v>
      </c>
      <c r="M325" s="43" t="s">
        <v>285</v>
      </c>
    </row>
    <row r="326" spans="1:13" s="2" customFormat="1" ht="26.45" customHeight="1">
      <c r="A326" s="59" t="s">
        <v>50</v>
      </c>
      <c r="B326" s="57" t="s">
        <v>997</v>
      </c>
      <c r="C326" s="49"/>
      <c r="D326" s="27" t="s">
        <v>863</v>
      </c>
      <c r="E326" s="28" t="s">
        <v>414</v>
      </c>
      <c r="F326" s="28" t="s">
        <v>1270</v>
      </c>
      <c r="G326" s="59"/>
      <c r="H326" s="35">
        <v>1840191110</v>
      </c>
      <c r="I326" s="35"/>
      <c r="J326" s="36">
        <f>J327</f>
        <v>1000</v>
      </c>
      <c r="K326" s="36">
        <f t="shared" ref="K326:L326" si="85">K327</f>
        <v>0</v>
      </c>
      <c r="L326" s="36">
        <f t="shared" si="85"/>
        <v>0</v>
      </c>
      <c r="M326" s="43"/>
    </row>
    <row r="327" spans="1:13" s="2" customFormat="1" ht="26.45" customHeight="1">
      <c r="A327" s="59" t="s">
        <v>50</v>
      </c>
      <c r="B327" s="57" t="s">
        <v>599</v>
      </c>
      <c r="C327" s="49" t="s">
        <v>413</v>
      </c>
      <c r="D327" s="27" t="s">
        <v>994</v>
      </c>
      <c r="E327" s="28" t="s">
        <v>279</v>
      </c>
      <c r="F327" s="28" t="s">
        <v>467</v>
      </c>
      <c r="G327" s="59" t="s">
        <v>68</v>
      </c>
      <c r="H327" s="35">
        <v>1840191110</v>
      </c>
      <c r="I327" s="35">
        <v>244</v>
      </c>
      <c r="J327" s="36">
        <v>1000</v>
      </c>
      <c r="K327" s="36">
        <v>0</v>
      </c>
      <c r="L327" s="36">
        <v>0</v>
      </c>
      <c r="M327" s="43" t="s">
        <v>285</v>
      </c>
    </row>
    <row r="328" spans="1:13" s="2" customFormat="1" ht="26.45" customHeight="1">
      <c r="A328" s="59" t="s">
        <v>50</v>
      </c>
      <c r="B328" s="25" t="s">
        <v>998</v>
      </c>
      <c r="C328" s="49"/>
      <c r="D328" s="27" t="s">
        <v>863</v>
      </c>
      <c r="E328" s="28" t="s">
        <v>414</v>
      </c>
      <c r="F328" s="28" t="s">
        <v>1270</v>
      </c>
      <c r="G328" s="59"/>
      <c r="H328" s="35">
        <v>1840191130</v>
      </c>
      <c r="I328" s="35"/>
      <c r="J328" s="36">
        <f>J329</f>
        <v>350</v>
      </c>
      <c r="K328" s="36">
        <v>0</v>
      </c>
      <c r="L328" s="36">
        <v>0</v>
      </c>
      <c r="M328" s="43"/>
    </row>
    <row r="329" spans="1:13" s="2" customFormat="1" ht="26.45" customHeight="1">
      <c r="A329" s="59" t="s">
        <v>50</v>
      </c>
      <c r="B329" s="57" t="s">
        <v>599</v>
      </c>
      <c r="C329" s="49" t="s">
        <v>413</v>
      </c>
      <c r="D329" s="27" t="s">
        <v>994</v>
      </c>
      <c r="E329" s="28" t="s">
        <v>279</v>
      </c>
      <c r="F329" s="28" t="s">
        <v>467</v>
      </c>
      <c r="G329" s="59" t="s">
        <v>68</v>
      </c>
      <c r="H329" s="35">
        <v>1840191130</v>
      </c>
      <c r="I329" s="35">
        <v>244</v>
      </c>
      <c r="J329" s="36">
        <v>350</v>
      </c>
      <c r="K329" s="36">
        <v>0</v>
      </c>
      <c r="L329" s="36">
        <v>0</v>
      </c>
      <c r="M329" s="43" t="s">
        <v>285</v>
      </c>
    </row>
    <row r="330" spans="1:13" s="2" customFormat="1" ht="50.25" customHeight="1">
      <c r="A330" s="59">
        <v>733</v>
      </c>
      <c r="B330" s="57" t="s">
        <v>1056</v>
      </c>
      <c r="C330" s="49"/>
      <c r="D330" s="27"/>
      <c r="E330" s="28"/>
      <c r="F330" s="28"/>
      <c r="G330" s="96"/>
      <c r="H330" s="35">
        <v>18402</v>
      </c>
      <c r="I330" s="35"/>
      <c r="J330" s="36">
        <f>J331+J333+J335</f>
        <v>22584.786100000001</v>
      </c>
      <c r="K330" s="36">
        <f t="shared" ref="K330:L330" si="86">K331+K333+K335</f>
        <v>21294.8603</v>
      </c>
      <c r="L330" s="36">
        <f t="shared" si="86"/>
        <v>22033.337500000001</v>
      </c>
      <c r="M330" s="43"/>
    </row>
    <row r="331" spans="1:13" s="2" customFormat="1" ht="67.5" customHeight="1">
      <c r="A331" s="24" t="s">
        <v>50</v>
      </c>
      <c r="B331" s="25" t="s">
        <v>662</v>
      </c>
      <c r="C331" s="49"/>
      <c r="D331" s="27" t="s">
        <v>1277</v>
      </c>
      <c r="E331" s="28" t="s">
        <v>414</v>
      </c>
      <c r="F331" s="28" t="s">
        <v>1270</v>
      </c>
      <c r="G331" s="46"/>
      <c r="H331" s="35" t="s">
        <v>87</v>
      </c>
      <c r="I331" s="35"/>
      <c r="J331" s="36">
        <v>2832.93</v>
      </c>
      <c r="K331" s="36">
        <v>2832.93</v>
      </c>
      <c r="L331" s="36">
        <v>2832.93</v>
      </c>
      <c r="M331" s="43"/>
    </row>
    <row r="332" spans="1:13" s="2" customFormat="1" ht="101.25" customHeight="1">
      <c r="A332" s="24" t="s">
        <v>50</v>
      </c>
      <c r="B332" s="25" t="s">
        <v>599</v>
      </c>
      <c r="C332" s="49" t="s">
        <v>413</v>
      </c>
      <c r="D332" s="27" t="s">
        <v>468</v>
      </c>
      <c r="E332" s="28" t="s">
        <v>279</v>
      </c>
      <c r="F332" s="28" t="s">
        <v>467</v>
      </c>
      <c r="G332" s="35" t="s">
        <v>68</v>
      </c>
      <c r="H332" s="35" t="s">
        <v>87</v>
      </c>
      <c r="I332" s="35" t="s">
        <v>3</v>
      </c>
      <c r="J332" s="36">
        <v>2832.93</v>
      </c>
      <c r="K332" s="36">
        <v>2832.93</v>
      </c>
      <c r="L332" s="36">
        <v>2832.93</v>
      </c>
      <c r="M332" s="43" t="s">
        <v>285</v>
      </c>
    </row>
    <row r="333" spans="1:13" s="2" customFormat="1" ht="45" customHeight="1">
      <c r="A333" s="24" t="s">
        <v>50</v>
      </c>
      <c r="B333" s="25" t="s">
        <v>663</v>
      </c>
      <c r="C333" s="49"/>
      <c r="D333" s="27" t="s">
        <v>1277</v>
      </c>
      <c r="E333" s="28" t="s">
        <v>414</v>
      </c>
      <c r="F333" s="28" t="s">
        <v>1270</v>
      </c>
      <c r="G333" s="46"/>
      <c r="H333" s="35" t="s">
        <v>88</v>
      </c>
      <c r="I333" s="35"/>
      <c r="J333" s="36">
        <f>J334</f>
        <v>17751.856100000001</v>
      </c>
      <c r="K333" s="36">
        <f t="shared" ref="K333:L333" si="87">K334</f>
        <v>18461.9303</v>
      </c>
      <c r="L333" s="36">
        <f t="shared" si="87"/>
        <v>19200.407500000001</v>
      </c>
      <c r="M333" s="43"/>
    </row>
    <row r="334" spans="1:13" s="2" customFormat="1" ht="107.25" customHeight="1">
      <c r="A334" s="24" t="s">
        <v>50</v>
      </c>
      <c r="B334" s="25" t="s">
        <v>624</v>
      </c>
      <c r="C334" s="49" t="s">
        <v>413</v>
      </c>
      <c r="D334" s="27" t="s">
        <v>468</v>
      </c>
      <c r="E334" s="28" t="s">
        <v>279</v>
      </c>
      <c r="F334" s="28" t="s">
        <v>467</v>
      </c>
      <c r="G334" s="35" t="s">
        <v>68</v>
      </c>
      <c r="H334" s="35" t="s">
        <v>88</v>
      </c>
      <c r="I334" s="35" t="s">
        <v>41</v>
      </c>
      <c r="J334" s="36">
        <v>17751.856100000001</v>
      </c>
      <c r="K334" s="36">
        <v>18461.9303</v>
      </c>
      <c r="L334" s="36">
        <v>19200.407500000001</v>
      </c>
      <c r="M334" s="43" t="s">
        <v>285</v>
      </c>
    </row>
    <row r="335" spans="1:13" s="2" customFormat="1" ht="66.75" customHeight="1">
      <c r="A335" s="59" t="s">
        <v>50</v>
      </c>
      <c r="B335" s="57" t="s">
        <v>999</v>
      </c>
      <c r="C335" s="49"/>
      <c r="D335" s="27" t="s">
        <v>863</v>
      </c>
      <c r="E335" s="28" t="s">
        <v>414</v>
      </c>
      <c r="F335" s="28" t="s">
        <v>1270</v>
      </c>
      <c r="G335" s="59"/>
      <c r="H335" s="60" t="s">
        <v>1000</v>
      </c>
      <c r="I335" s="59"/>
      <c r="J335" s="36">
        <f>J336</f>
        <v>2000</v>
      </c>
      <c r="K335" s="36">
        <f t="shared" ref="K335:L335" si="88">K336</f>
        <v>0</v>
      </c>
      <c r="L335" s="36">
        <f t="shared" si="88"/>
        <v>0</v>
      </c>
      <c r="M335" s="43"/>
    </row>
    <row r="336" spans="1:13" s="2" customFormat="1" ht="73.5" customHeight="1">
      <c r="A336" s="59" t="s">
        <v>50</v>
      </c>
      <c r="B336" s="57" t="s">
        <v>599</v>
      </c>
      <c r="C336" s="49" t="s">
        <v>413</v>
      </c>
      <c r="D336" s="27" t="s">
        <v>994</v>
      </c>
      <c r="E336" s="28" t="s">
        <v>279</v>
      </c>
      <c r="F336" s="28" t="s">
        <v>467</v>
      </c>
      <c r="G336" s="59" t="s">
        <v>68</v>
      </c>
      <c r="H336" s="60" t="s">
        <v>1000</v>
      </c>
      <c r="I336" s="59" t="s">
        <v>3</v>
      </c>
      <c r="J336" s="36">
        <v>2000</v>
      </c>
      <c r="K336" s="36">
        <v>0</v>
      </c>
      <c r="L336" s="36">
        <v>0</v>
      </c>
      <c r="M336" s="43" t="s">
        <v>285</v>
      </c>
    </row>
    <row r="337" spans="1:13" s="2" customFormat="1" ht="78" customHeight="1">
      <c r="A337" s="59" t="s">
        <v>50</v>
      </c>
      <c r="B337" s="57" t="s">
        <v>1052</v>
      </c>
      <c r="C337" s="49"/>
      <c r="D337" s="27"/>
      <c r="E337" s="28"/>
      <c r="F337" s="28"/>
      <c r="G337" s="96"/>
      <c r="H337" s="60">
        <v>18403</v>
      </c>
      <c r="I337" s="59"/>
      <c r="J337" s="61">
        <f>J338</f>
        <v>105.4</v>
      </c>
      <c r="K337" s="61">
        <f t="shared" ref="K337:L337" si="89">K338</f>
        <v>105.4</v>
      </c>
      <c r="L337" s="61">
        <f t="shared" si="89"/>
        <v>105.4</v>
      </c>
      <c r="M337" s="34"/>
    </row>
    <row r="338" spans="1:13" s="2" customFormat="1" ht="57" customHeight="1">
      <c r="A338" s="24" t="s">
        <v>50</v>
      </c>
      <c r="B338" s="25" t="s">
        <v>901</v>
      </c>
      <c r="C338" s="49"/>
      <c r="D338" s="50" t="s">
        <v>926</v>
      </c>
      <c r="E338" s="28" t="s">
        <v>279</v>
      </c>
      <c r="F338" s="28" t="s">
        <v>927</v>
      </c>
      <c r="G338" s="48"/>
      <c r="H338" s="35">
        <v>1840373170</v>
      </c>
      <c r="I338" s="35"/>
      <c r="J338" s="36">
        <v>105.4</v>
      </c>
      <c r="K338" s="36">
        <v>105.4</v>
      </c>
      <c r="L338" s="36">
        <v>105.4</v>
      </c>
      <c r="M338" s="43"/>
    </row>
    <row r="339" spans="1:13" s="2" customFormat="1" ht="36.75" customHeight="1">
      <c r="A339" s="24" t="s">
        <v>50</v>
      </c>
      <c r="B339" s="25" t="s">
        <v>599</v>
      </c>
      <c r="C339" s="49" t="s">
        <v>925</v>
      </c>
      <c r="D339" s="27" t="s">
        <v>510</v>
      </c>
      <c r="E339" s="28" t="s">
        <v>279</v>
      </c>
      <c r="F339" s="28" t="s">
        <v>924</v>
      </c>
      <c r="G339" s="48" t="s">
        <v>902</v>
      </c>
      <c r="H339" s="35">
        <v>1840373170</v>
      </c>
      <c r="I339" s="35">
        <v>244</v>
      </c>
      <c r="J339" s="36">
        <v>105.4</v>
      </c>
      <c r="K339" s="36">
        <v>105.4</v>
      </c>
      <c r="L339" s="36">
        <v>105.4</v>
      </c>
      <c r="M339" s="43" t="s">
        <v>285</v>
      </c>
    </row>
    <row r="340" spans="1:13" s="19" customFormat="1" ht="56.25" customHeight="1">
      <c r="A340" s="39" t="s">
        <v>89</v>
      </c>
      <c r="B340" s="40" t="s">
        <v>664</v>
      </c>
      <c r="C340" s="99"/>
      <c r="D340" s="100"/>
      <c r="E340" s="89"/>
      <c r="F340" s="89"/>
      <c r="G340" s="101"/>
      <c r="H340" s="35"/>
      <c r="I340" s="41"/>
      <c r="J340" s="116">
        <f>J341</f>
        <v>84268.568199999994</v>
      </c>
      <c r="K340" s="116">
        <f t="shared" ref="K340:L340" si="90">K341</f>
        <v>80649.489999999991</v>
      </c>
      <c r="L340" s="116">
        <f t="shared" si="90"/>
        <v>83868.422999999995</v>
      </c>
      <c r="M340" s="89"/>
    </row>
    <row r="341" spans="1:13" s="19" customFormat="1" ht="45" customHeight="1">
      <c r="A341" s="24" t="s">
        <v>89</v>
      </c>
      <c r="B341" s="25" t="s">
        <v>1128</v>
      </c>
      <c r="C341" s="99"/>
      <c r="D341" s="100"/>
      <c r="E341" s="89"/>
      <c r="F341" s="89"/>
      <c r="G341" s="101"/>
      <c r="H341" s="33" t="s">
        <v>1129</v>
      </c>
      <c r="I341" s="41"/>
      <c r="J341" s="36">
        <f>J342+J353+J350+J365</f>
        <v>84268.568199999994</v>
      </c>
      <c r="K341" s="36">
        <f t="shared" ref="K341:L341" si="91">K342+K353+K350</f>
        <v>80649.489999999991</v>
      </c>
      <c r="L341" s="36">
        <f t="shared" si="91"/>
        <v>83868.422999999995</v>
      </c>
      <c r="M341" s="89"/>
    </row>
    <row r="342" spans="1:13" s="2" customFormat="1" ht="45" customHeight="1">
      <c r="A342" s="24" t="s">
        <v>89</v>
      </c>
      <c r="B342" s="25" t="s">
        <v>609</v>
      </c>
      <c r="C342" s="51"/>
      <c r="D342" s="27" t="s">
        <v>1277</v>
      </c>
      <c r="E342" s="28" t="s">
        <v>292</v>
      </c>
      <c r="F342" s="28" t="s">
        <v>291</v>
      </c>
      <c r="G342" s="43"/>
      <c r="H342" s="35" t="s">
        <v>90</v>
      </c>
      <c r="I342" s="43"/>
      <c r="J342" s="45">
        <f>J343+J344+J345+J346+J348+J349+J347</f>
        <v>25630.422840000003</v>
      </c>
      <c r="K342" s="45">
        <f t="shared" ref="K342:L342" si="92">K343+K344+K345+K346+K348+K349</f>
        <v>22459.078000000001</v>
      </c>
      <c r="L342" s="45">
        <f t="shared" si="92"/>
        <v>25678.011000000002</v>
      </c>
      <c r="M342" s="43"/>
    </row>
    <row r="343" spans="1:13" s="2" customFormat="1" ht="157.5" customHeight="1">
      <c r="A343" s="24" t="s">
        <v>89</v>
      </c>
      <c r="B343" s="25" t="s">
        <v>610</v>
      </c>
      <c r="C343" s="51" t="s">
        <v>295</v>
      </c>
      <c r="D343" s="27" t="s">
        <v>482</v>
      </c>
      <c r="E343" s="28" t="s">
        <v>279</v>
      </c>
      <c r="F343" s="28" t="s">
        <v>303</v>
      </c>
      <c r="G343" s="35" t="s">
        <v>15</v>
      </c>
      <c r="H343" s="35" t="s">
        <v>90</v>
      </c>
      <c r="I343" s="35" t="s">
        <v>16</v>
      </c>
      <c r="J343" s="36">
        <v>7268.96</v>
      </c>
      <c r="K343" s="36">
        <v>7268.96</v>
      </c>
      <c r="L343" s="36">
        <v>7268.96</v>
      </c>
      <c r="M343" s="43" t="s">
        <v>277</v>
      </c>
    </row>
    <row r="344" spans="1:13" s="2" customFormat="1" ht="157.5" customHeight="1">
      <c r="A344" s="24" t="s">
        <v>89</v>
      </c>
      <c r="B344" s="25" t="s">
        <v>612</v>
      </c>
      <c r="C344" s="51" t="s">
        <v>295</v>
      </c>
      <c r="D344" s="27" t="s">
        <v>482</v>
      </c>
      <c r="E344" s="28" t="s">
        <v>279</v>
      </c>
      <c r="F344" s="28" t="s">
        <v>303</v>
      </c>
      <c r="G344" s="35" t="s">
        <v>15</v>
      </c>
      <c r="H344" s="35" t="s">
        <v>90</v>
      </c>
      <c r="I344" s="35" t="s">
        <v>18</v>
      </c>
      <c r="J344" s="36">
        <v>2195.2260000000001</v>
      </c>
      <c r="K344" s="36">
        <v>2195.2260000000001</v>
      </c>
      <c r="L344" s="36">
        <v>2195.2260000000001</v>
      </c>
      <c r="M344" s="43" t="s">
        <v>277</v>
      </c>
    </row>
    <row r="345" spans="1:13" s="2" customFormat="1" ht="67.5" customHeight="1">
      <c r="A345" s="24" t="s">
        <v>89</v>
      </c>
      <c r="B345" s="25" t="s">
        <v>599</v>
      </c>
      <c r="C345" s="51" t="s">
        <v>295</v>
      </c>
      <c r="D345" s="50" t="s">
        <v>487</v>
      </c>
      <c r="E345" s="28" t="s">
        <v>279</v>
      </c>
      <c r="F345" s="32" t="s">
        <v>486</v>
      </c>
      <c r="G345" s="35" t="s">
        <v>15</v>
      </c>
      <c r="H345" s="35" t="s">
        <v>90</v>
      </c>
      <c r="I345" s="35" t="s">
        <v>3</v>
      </c>
      <c r="J345" s="36">
        <v>5807.4903800000002</v>
      </c>
      <c r="K345" s="36">
        <v>3609.0749999999998</v>
      </c>
      <c r="L345" s="36">
        <v>4135.2950000000001</v>
      </c>
      <c r="M345" s="43" t="s">
        <v>285</v>
      </c>
    </row>
    <row r="346" spans="1:13" s="2" customFormat="1" ht="67.5" customHeight="1">
      <c r="A346" s="24" t="s">
        <v>89</v>
      </c>
      <c r="B346" s="25" t="s">
        <v>624</v>
      </c>
      <c r="C346" s="51" t="s">
        <v>295</v>
      </c>
      <c r="D346" s="50" t="s">
        <v>487</v>
      </c>
      <c r="E346" s="28" t="s">
        <v>279</v>
      </c>
      <c r="F346" s="32" t="s">
        <v>486</v>
      </c>
      <c r="G346" s="35" t="s">
        <v>15</v>
      </c>
      <c r="H346" s="35" t="s">
        <v>90</v>
      </c>
      <c r="I346" s="35" t="s">
        <v>41</v>
      </c>
      <c r="J346" s="36">
        <v>7714.3944600000004</v>
      </c>
      <c r="K346" s="36">
        <v>7964.5730000000003</v>
      </c>
      <c r="L346" s="36">
        <v>9674.8960000000006</v>
      </c>
      <c r="M346" s="43" t="s">
        <v>285</v>
      </c>
    </row>
    <row r="347" spans="1:13" s="2" customFormat="1" ht="67.5" customHeight="1">
      <c r="A347" s="24" t="s">
        <v>89</v>
      </c>
      <c r="B347" s="25" t="s">
        <v>713</v>
      </c>
      <c r="C347" s="51" t="s">
        <v>295</v>
      </c>
      <c r="D347" s="50" t="s">
        <v>487</v>
      </c>
      <c r="E347" s="28" t="s">
        <v>279</v>
      </c>
      <c r="F347" s="32" t="s">
        <v>486</v>
      </c>
      <c r="G347" s="35" t="s">
        <v>15</v>
      </c>
      <c r="H347" s="35" t="s">
        <v>90</v>
      </c>
      <c r="I347" s="35">
        <v>321</v>
      </c>
      <c r="J347" s="36">
        <v>167.328</v>
      </c>
      <c r="K347" s="36">
        <v>0</v>
      </c>
      <c r="L347" s="36">
        <v>0</v>
      </c>
      <c r="M347" s="43" t="s">
        <v>285</v>
      </c>
    </row>
    <row r="348" spans="1:13" s="2" customFormat="1" ht="22.5" customHeight="1">
      <c r="A348" s="24" t="s">
        <v>89</v>
      </c>
      <c r="B348" s="25" t="s">
        <v>638</v>
      </c>
      <c r="C348" s="51" t="s">
        <v>295</v>
      </c>
      <c r="D348" s="27" t="s">
        <v>319</v>
      </c>
      <c r="E348" s="28" t="s">
        <v>481</v>
      </c>
      <c r="F348" s="28" t="s">
        <v>480</v>
      </c>
      <c r="G348" s="35" t="s">
        <v>15</v>
      </c>
      <c r="H348" s="35" t="s">
        <v>90</v>
      </c>
      <c r="I348" s="35" t="s">
        <v>60</v>
      </c>
      <c r="J348" s="36">
        <v>2440.5340000000001</v>
      </c>
      <c r="K348" s="36">
        <v>1384.7539999999999</v>
      </c>
      <c r="L348" s="36">
        <v>2367.1439999999998</v>
      </c>
      <c r="M348" s="43" t="s">
        <v>285</v>
      </c>
    </row>
    <row r="349" spans="1:13" s="2" customFormat="1" ht="33.75" customHeight="1">
      <c r="A349" s="24" t="s">
        <v>89</v>
      </c>
      <c r="B349" s="25" t="s">
        <v>639</v>
      </c>
      <c r="C349" s="51" t="s">
        <v>295</v>
      </c>
      <c r="D349" s="50" t="s">
        <v>479</v>
      </c>
      <c r="E349" s="28" t="s">
        <v>279</v>
      </c>
      <c r="F349" s="32" t="s">
        <v>478</v>
      </c>
      <c r="G349" s="35" t="s">
        <v>15</v>
      </c>
      <c r="H349" s="35" t="s">
        <v>90</v>
      </c>
      <c r="I349" s="35" t="s">
        <v>61</v>
      </c>
      <c r="J349" s="36">
        <v>36.49</v>
      </c>
      <c r="K349" s="36">
        <v>36.49</v>
      </c>
      <c r="L349" s="36">
        <v>36.49</v>
      </c>
      <c r="M349" s="43" t="s">
        <v>285</v>
      </c>
    </row>
    <row r="350" spans="1:13" s="2" customFormat="1" ht="33.75" customHeight="1">
      <c r="A350" s="24" t="s">
        <v>89</v>
      </c>
      <c r="B350" s="25" t="s">
        <v>609</v>
      </c>
      <c r="C350" s="51"/>
      <c r="D350" s="50"/>
      <c r="E350" s="28"/>
      <c r="F350" s="32"/>
      <c r="G350" s="35"/>
      <c r="H350" s="33" t="s">
        <v>1222</v>
      </c>
      <c r="I350" s="35"/>
      <c r="J350" s="36">
        <f>J351+J352</f>
        <v>56336.411999999997</v>
      </c>
      <c r="K350" s="36">
        <f t="shared" ref="K350:L350" si="93">K351+K352</f>
        <v>56336.411999999997</v>
      </c>
      <c r="L350" s="36">
        <f t="shared" si="93"/>
        <v>56336.411999999997</v>
      </c>
      <c r="M350" s="43"/>
    </row>
    <row r="351" spans="1:13" s="2" customFormat="1" ht="157.5" customHeight="1">
      <c r="A351" s="24" t="s">
        <v>89</v>
      </c>
      <c r="B351" s="25" t="s">
        <v>610</v>
      </c>
      <c r="C351" s="51" t="s">
        <v>295</v>
      </c>
      <c r="D351" s="27" t="s">
        <v>482</v>
      </c>
      <c r="E351" s="28" t="s">
        <v>279</v>
      </c>
      <c r="F351" s="28" t="s">
        <v>303</v>
      </c>
      <c r="G351" s="35" t="s">
        <v>15</v>
      </c>
      <c r="H351" s="33" t="s">
        <v>1222</v>
      </c>
      <c r="I351" s="35">
        <v>111</v>
      </c>
      <c r="J351" s="36">
        <v>43269.133999999998</v>
      </c>
      <c r="K351" s="36">
        <v>43269.133999999998</v>
      </c>
      <c r="L351" s="36">
        <v>43269.133999999998</v>
      </c>
      <c r="M351" s="43" t="s">
        <v>285</v>
      </c>
    </row>
    <row r="352" spans="1:13" s="2" customFormat="1" ht="157.5" customHeight="1">
      <c r="A352" s="24" t="s">
        <v>89</v>
      </c>
      <c r="B352" s="25" t="s">
        <v>612</v>
      </c>
      <c r="C352" s="51" t="s">
        <v>295</v>
      </c>
      <c r="D352" s="27" t="s">
        <v>482</v>
      </c>
      <c r="E352" s="28" t="s">
        <v>279</v>
      </c>
      <c r="F352" s="28" t="s">
        <v>303</v>
      </c>
      <c r="G352" s="35" t="s">
        <v>15</v>
      </c>
      <c r="H352" s="33" t="s">
        <v>1222</v>
      </c>
      <c r="I352" s="35">
        <v>119</v>
      </c>
      <c r="J352" s="36">
        <v>13067.278</v>
      </c>
      <c r="K352" s="36">
        <v>13067.278</v>
      </c>
      <c r="L352" s="36">
        <v>13067.278</v>
      </c>
      <c r="M352" s="43" t="s">
        <v>285</v>
      </c>
    </row>
    <row r="353" spans="1:16" s="2" customFormat="1" ht="56.25" customHeight="1">
      <c r="A353" s="24" t="s">
        <v>89</v>
      </c>
      <c r="B353" s="25" t="s">
        <v>665</v>
      </c>
      <c r="C353" s="51"/>
      <c r="D353" s="27" t="s">
        <v>1277</v>
      </c>
      <c r="E353" s="28" t="s">
        <v>292</v>
      </c>
      <c r="F353" s="28" t="s">
        <v>291</v>
      </c>
      <c r="G353" s="43"/>
      <c r="H353" s="35" t="s">
        <v>91</v>
      </c>
      <c r="I353" s="43"/>
      <c r="J353" s="45">
        <f>J354</f>
        <v>1801.7333599999999</v>
      </c>
      <c r="K353" s="45">
        <v>1854</v>
      </c>
      <c r="L353" s="45">
        <v>1854</v>
      </c>
      <c r="M353" s="43"/>
    </row>
    <row r="354" spans="1:16" s="64" customFormat="1" ht="67.5" customHeight="1">
      <c r="A354" s="24" t="s">
        <v>89</v>
      </c>
      <c r="B354" s="25" t="s">
        <v>599</v>
      </c>
      <c r="C354" s="51" t="s">
        <v>295</v>
      </c>
      <c r="D354" s="50" t="s">
        <v>487</v>
      </c>
      <c r="E354" s="28" t="s">
        <v>279</v>
      </c>
      <c r="F354" s="32" t="s">
        <v>486</v>
      </c>
      <c r="G354" s="35" t="s">
        <v>15</v>
      </c>
      <c r="H354" s="35" t="s">
        <v>91</v>
      </c>
      <c r="I354" s="35" t="s">
        <v>3</v>
      </c>
      <c r="J354" s="45">
        <v>1801.7333599999999</v>
      </c>
      <c r="K354" s="45">
        <v>1854</v>
      </c>
      <c r="L354" s="45">
        <v>1854</v>
      </c>
      <c r="M354" s="43" t="s">
        <v>285</v>
      </c>
    </row>
    <row r="355" spans="1:16" s="64" customFormat="1" ht="12.75" hidden="1" customHeight="1">
      <c r="A355" s="24" t="s">
        <v>89</v>
      </c>
      <c r="B355" s="25" t="s">
        <v>1080</v>
      </c>
      <c r="C355" s="51"/>
      <c r="D355" s="50"/>
      <c r="E355" s="28"/>
      <c r="F355" s="32"/>
      <c r="G355" s="35"/>
      <c r="H355" s="35">
        <v>9990</v>
      </c>
      <c r="I355" s="35"/>
      <c r="J355" s="45">
        <f>J356</f>
        <v>0</v>
      </c>
      <c r="K355" s="45">
        <f t="shared" ref="K355:L355" si="94">K356</f>
        <v>0</v>
      </c>
      <c r="L355" s="45">
        <f t="shared" si="94"/>
        <v>0</v>
      </c>
      <c r="M355" s="43"/>
    </row>
    <row r="356" spans="1:16" s="2" customFormat="1" ht="118.5" hidden="1" customHeight="1">
      <c r="A356" s="24" t="s">
        <v>89</v>
      </c>
      <c r="B356" s="25" t="s">
        <v>873</v>
      </c>
      <c r="C356" s="51"/>
      <c r="D356" s="27" t="s">
        <v>1277</v>
      </c>
      <c r="E356" s="28" t="s">
        <v>292</v>
      </c>
      <c r="F356" s="28" t="s">
        <v>291</v>
      </c>
      <c r="G356" s="43"/>
      <c r="H356" s="35">
        <v>9990072200</v>
      </c>
      <c r="I356" s="35"/>
      <c r="J356" s="45">
        <f>J357+J358+J359+J360+J361+J362+J363+J364</f>
        <v>0</v>
      </c>
      <c r="K356" s="45">
        <f t="shared" ref="K356:L356" si="95">K357+K358+K359+K360+K361+K362+K363+K364</f>
        <v>0</v>
      </c>
      <c r="L356" s="45">
        <f t="shared" si="95"/>
        <v>0</v>
      </c>
      <c r="M356" s="43"/>
    </row>
    <row r="357" spans="1:16" s="2" customFormat="1" ht="157.5" hidden="1" customHeight="1">
      <c r="A357" s="24" t="s">
        <v>89</v>
      </c>
      <c r="B357" s="25" t="s">
        <v>610</v>
      </c>
      <c r="C357" s="51" t="s">
        <v>295</v>
      </c>
      <c r="D357" s="27" t="s">
        <v>482</v>
      </c>
      <c r="E357" s="28" t="s">
        <v>279</v>
      </c>
      <c r="F357" s="28" t="s">
        <v>303</v>
      </c>
      <c r="G357" s="35" t="s">
        <v>15</v>
      </c>
      <c r="H357" s="35">
        <v>9990072200</v>
      </c>
      <c r="I357" s="35">
        <v>111</v>
      </c>
      <c r="J357" s="45">
        <v>0</v>
      </c>
      <c r="K357" s="45">
        <v>0</v>
      </c>
      <c r="L357" s="45">
        <v>0</v>
      </c>
      <c r="M357" s="43" t="s">
        <v>285</v>
      </c>
    </row>
    <row r="358" spans="1:16" s="2" customFormat="1" ht="88.5" hidden="1" customHeight="1">
      <c r="A358" s="24" t="s">
        <v>89</v>
      </c>
      <c r="B358" s="25" t="s">
        <v>610</v>
      </c>
      <c r="C358" s="51" t="s">
        <v>295</v>
      </c>
      <c r="D358" s="27" t="s">
        <v>482</v>
      </c>
      <c r="E358" s="28" t="s">
        <v>279</v>
      </c>
      <c r="F358" s="28" t="s">
        <v>303</v>
      </c>
      <c r="G358" s="35" t="s">
        <v>15</v>
      </c>
      <c r="H358" s="35">
        <v>9990072200</v>
      </c>
      <c r="I358" s="35">
        <v>111</v>
      </c>
      <c r="J358" s="45">
        <v>0</v>
      </c>
      <c r="K358" s="45">
        <v>0</v>
      </c>
      <c r="L358" s="45">
        <v>0</v>
      </c>
      <c r="M358" s="43" t="s">
        <v>285</v>
      </c>
    </row>
    <row r="359" spans="1:16" s="2" customFormat="1" ht="157.5" hidden="1" customHeight="1">
      <c r="A359" s="24" t="s">
        <v>89</v>
      </c>
      <c r="B359" s="25" t="s">
        <v>612</v>
      </c>
      <c r="C359" s="51" t="s">
        <v>295</v>
      </c>
      <c r="D359" s="27" t="s">
        <v>482</v>
      </c>
      <c r="E359" s="28" t="s">
        <v>279</v>
      </c>
      <c r="F359" s="28" t="s">
        <v>303</v>
      </c>
      <c r="G359" s="35" t="s">
        <v>15</v>
      </c>
      <c r="H359" s="35">
        <v>9990072200</v>
      </c>
      <c r="I359" s="35">
        <v>119</v>
      </c>
      <c r="J359" s="45">
        <v>0</v>
      </c>
      <c r="K359" s="45">
        <v>0</v>
      </c>
      <c r="L359" s="45">
        <v>0</v>
      </c>
      <c r="M359" s="43" t="s">
        <v>285</v>
      </c>
    </row>
    <row r="360" spans="1:16" s="2" customFormat="1" ht="157.5" hidden="1" customHeight="1">
      <c r="A360" s="24" t="s">
        <v>89</v>
      </c>
      <c r="B360" s="25" t="s">
        <v>612</v>
      </c>
      <c r="C360" s="51" t="s">
        <v>295</v>
      </c>
      <c r="D360" s="27" t="s">
        <v>482</v>
      </c>
      <c r="E360" s="28" t="s">
        <v>279</v>
      </c>
      <c r="F360" s="28" t="s">
        <v>303</v>
      </c>
      <c r="G360" s="35" t="s">
        <v>15</v>
      </c>
      <c r="H360" s="35">
        <v>9990072200</v>
      </c>
      <c r="I360" s="35">
        <v>119</v>
      </c>
      <c r="J360" s="45">
        <v>0</v>
      </c>
      <c r="K360" s="45">
        <v>0</v>
      </c>
      <c r="L360" s="45">
        <v>0</v>
      </c>
      <c r="M360" s="43" t="s">
        <v>285</v>
      </c>
    </row>
    <row r="361" spans="1:16" s="2" customFormat="1" ht="67.5" hidden="1" customHeight="1">
      <c r="A361" s="24" t="s">
        <v>89</v>
      </c>
      <c r="B361" s="25" t="s">
        <v>599</v>
      </c>
      <c r="C361" s="51" t="s">
        <v>295</v>
      </c>
      <c r="D361" s="50" t="s">
        <v>487</v>
      </c>
      <c r="E361" s="28" t="s">
        <v>279</v>
      </c>
      <c r="F361" s="32" t="s">
        <v>486</v>
      </c>
      <c r="G361" s="35" t="s">
        <v>15</v>
      </c>
      <c r="H361" s="35">
        <v>9990072200</v>
      </c>
      <c r="I361" s="35">
        <v>244</v>
      </c>
      <c r="J361" s="45">
        <v>0</v>
      </c>
      <c r="K361" s="45">
        <v>0</v>
      </c>
      <c r="L361" s="45">
        <v>0</v>
      </c>
      <c r="M361" s="43" t="s">
        <v>285</v>
      </c>
    </row>
    <row r="362" spans="1:16" s="2" customFormat="1" ht="67.5" hidden="1" customHeight="1">
      <c r="A362" s="24" t="s">
        <v>89</v>
      </c>
      <c r="B362" s="25" t="s">
        <v>599</v>
      </c>
      <c r="C362" s="51" t="s">
        <v>295</v>
      </c>
      <c r="D362" s="50" t="s">
        <v>487</v>
      </c>
      <c r="E362" s="28" t="s">
        <v>279</v>
      </c>
      <c r="F362" s="32" t="s">
        <v>486</v>
      </c>
      <c r="G362" s="35" t="s">
        <v>15</v>
      </c>
      <c r="H362" s="35">
        <v>9990072200</v>
      </c>
      <c r="I362" s="35">
        <v>244</v>
      </c>
      <c r="J362" s="45">
        <v>0</v>
      </c>
      <c r="K362" s="45">
        <v>0</v>
      </c>
      <c r="L362" s="45">
        <v>0</v>
      </c>
      <c r="M362" s="43"/>
    </row>
    <row r="363" spans="1:16" s="2" customFormat="1" ht="67.5" hidden="1" customHeight="1">
      <c r="A363" s="24" t="s">
        <v>89</v>
      </c>
      <c r="B363" s="25" t="s">
        <v>624</v>
      </c>
      <c r="C363" s="51" t="s">
        <v>295</v>
      </c>
      <c r="D363" s="50" t="s">
        <v>487</v>
      </c>
      <c r="E363" s="28" t="s">
        <v>279</v>
      </c>
      <c r="F363" s="32" t="s">
        <v>486</v>
      </c>
      <c r="G363" s="35" t="s">
        <v>15</v>
      </c>
      <c r="H363" s="35">
        <v>9990072200</v>
      </c>
      <c r="I363" s="35">
        <v>247</v>
      </c>
      <c r="J363" s="45">
        <v>0</v>
      </c>
      <c r="K363" s="45">
        <v>0</v>
      </c>
      <c r="L363" s="45">
        <v>0</v>
      </c>
      <c r="M363" s="43" t="s">
        <v>285</v>
      </c>
    </row>
    <row r="364" spans="1:16" s="2" customFormat="1" ht="67.5" hidden="1" customHeight="1">
      <c r="A364" s="24" t="s">
        <v>89</v>
      </c>
      <c r="B364" s="25" t="s">
        <v>624</v>
      </c>
      <c r="C364" s="51" t="s">
        <v>295</v>
      </c>
      <c r="D364" s="50" t="s">
        <v>487</v>
      </c>
      <c r="E364" s="28" t="s">
        <v>279</v>
      </c>
      <c r="F364" s="32" t="s">
        <v>486</v>
      </c>
      <c r="G364" s="35" t="s">
        <v>15</v>
      </c>
      <c r="H364" s="35">
        <v>9990072200</v>
      </c>
      <c r="I364" s="35">
        <v>247</v>
      </c>
      <c r="J364" s="45">
        <v>0</v>
      </c>
      <c r="K364" s="45"/>
      <c r="L364" s="45"/>
      <c r="M364" s="43"/>
    </row>
    <row r="365" spans="1:16" s="2" customFormat="1" ht="70.5" customHeight="1">
      <c r="A365" s="24" t="s">
        <v>89</v>
      </c>
      <c r="B365" s="25" t="s">
        <v>1290</v>
      </c>
      <c r="C365" s="51"/>
      <c r="D365" s="27" t="s">
        <v>1277</v>
      </c>
      <c r="E365" s="28" t="s">
        <v>292</v>
      </c>
      <c r="F365" s="28" t="s">
        <v>291</v>
      </c>
      <c r="G365" s="43"/>
      <c r="H365" s="33" t="s">
        <v>1291</v>
      </c>
      <c r="I365" s="43"/>
      <c r="J365" s="45">
        <f>J366</f>
        <v>500</v>
      </c>
      <c r="K365" s="45">
        <f t="shared" ref="K365:L365" si="96">K366</f>
        <v>0</v>
      </c>
      <c r="L365" s="45">
        <f t="shared" si="96"/>
        <v>0</v>
      </c>
      <c r="M365" s="43"/>
    </row>
    <row r="366" spans="1:16" s="2" customFormat="1" ht="78.75" customHeight="1">
      <c r="A366" s="24" t="s">
        <v>89</v>
      </c>
      <c r="B366" s="117" t="s">
        <v>636</v>
      </c>
      <c r="C366" s="51" t="s">
        <v>295</v>
      </c>
      <c r="D366" s="50" t="s">
        <v>487</v>
      </c>
      <c r="E366" s="28" t="s">
        <v>279</v>
      </c>
      <c r="F366" s="32" t="s">
        <v>486</v>
      </c>
      <c r="G366" s="35" t="s">
        <v>15</v>
      </c>
      <c r="H366" s="33" t="s">
        <v>1291</v>
      </c>
      <c r="I366" s="35">
        <v>811</v>
      </c>
      <c r="J366" s="45">
        <v>500</v>
      </c>
      <c r="K366" s="45">
        <v>0</v>
      </c>
      <c r="L366" s="45">
        <v>0</v>
      </c>
      <c r="M366" s="43" t="s">
        <v>285</v>
      </c>
    </row>
    <row r="367" spans="1:16" s="19" customFormat="1" ht="45" customHeight="1">
      <c r="A367" s="39" t="s">
        <v>92</v>
      </c>
      <c r="B367" s="40" t="s">
        <v>666</v>
      </c>
      <c r="C367" s="99"/>
      <c r="D367" s="88"/>
      <c r="E367" s="89"/>
      <c r="F367" s="89"/>
      <c r="G367" s="89"/>
      <c r="H367" s="41"/>
      <c r="I367" s="89"/>
      <c r="J367" s="115">
        <f>J368+J375+J391+J396+J401+J455+J451+J429+J470</f>
        <v>114170.185</v>
      </c>
      <c r="K367" s="115">
        <f t="shared" ref="K367:L367" si="97">K368+K375+K391+K396+K401+K455+K451+K429+K470</f>
        <v>103557.85300000002</v>
      </c>
      <c r="L367" s="115">
        <f t="shared" si="97"/>
        <v>103557.853</v>
      </c>
      <c r="M367" s="89"/>
    </row>
    <row r="368" spans="1:16" s="19" customFormat="1" ht="40.5" customHeight="1">
      <c r="A368" s="24" t="s">
        <v>92</v>
      </c>
      <c r="B368" s="25" t="s">
        <v>1131</v>
      </c>
      <c r="C368" s="102"/>
      <c r="D368" s="103"/>
      <c r="E368" s="43"/>
      <c r="F368" s="43"/>
      <c r="G368" s="104"/>
      <c r="H368" s="33" t="s">
        <v>1130</v>
      </c>
      <c r="I368" s="43"/>
      <c r="J368" s="45">
        <f>J369+J371+J373</f>
        <v>3728.9386500000001</v>
      </c>
      <c r="K368" s="45">
        <f t="shared" ref="K368:L368" si="98">K369+K371+K373</f>
        <v>4442.8980000000001</v>
      </c>
      <c r="L368" s="45">
        <f t="shared" si="98"/>
        <v>4442.8980000000001</v>
      </c>
      <c r="M368" s="89"/>
      <c r="N368" s="18"/>
      <c r="O368" s="18"/>
      <c r="P368" s="18"/>
    </row>
    <row r="369" spans="1:13" s="2" customFormat="1" ht="45" customHeight="1">
      <c r="A369" s="24" t="s">
        <v>92</v>
      </c>
      <c r="B369" s="25" t="s">
        <v>667</v>
      </c>
      <c r="C369" s="51"/>
      <c r="D369" s="50" t="s">
        <v>1277</v>
      </c>
      <c r="E369" s="28" t="s">
        <v>473</v>
      </c>
      <c r="F369" s="32" t="s">
        <v>817</v>
      </c>
      <c r="G369" s="46"/>
      <c r="H369" s="35" t="s">
        <v>905</v>
      </c>
      <c r="I369" s="35"/>
      <c r="J369" s="36">
        <f>J370</f>
        <v>2865.0850500000001</v>
      </c>
      <c r="K369" s="36">
        <f t="shared" ref="K369:L369" si="99">K370</f>
        <v>3637.8980000000001</v>
      </c>
      <c r="L369" s="36">
        <f t="shared" si="99"/>
        <v>3637.8980000000001</v>
      </c>
      <c r="M369" s="43"/>
    </row>
    <row r="370" spans="1:13" s="2" customFormat="1" ht="56.25" customHeight="1">
      <c r="A370" s="24" t="s">
        <v>92</v>
      </c>
      <c r="B370" s="25" t="s">
        <v>599</v>
      </c>
      <c r="C370" s="51" t="s">
        <v>471</v>
      </c>
      <c r="D370" s="50" t="s">
        <v>475</v>
      </c>
      <c r="E370" s="28" t="s">
        <v>279</v>
      </c>
      <c r="F370" s="32" t="s">
        <v>818</v>
      </c>
      <c r="G370" s="35" t="s">
        <v>93</v>
      </c>
      <c r="H370" s="35" t="s">
        <v>905</v>
      </c>
      <c r="I370" s="35" t="s">
        <v>3</v>
      </c>
      <c r="J370" s="36">
        <v>2865.0850500000001</v>
      </c>
      <c r="K370" s="36">
        <v>3637.8980000000001</v>
      </c>
      <c r="L370" s="36">
        <v>3637.8980000000001</v>
      </c>
      <c r="M370" s="43" t="s">
        <v>285</v>
      </c>
    </row>
    <row r="371" spans="1:13" s="2" customFormat="1" ht="45" customHeight="1">
      <c r="A371" s="24" t="s">
        <v>92</v>
      </c>
      <c r="B371" s="25" t="s">
        <v>668</v>
      </c>
      <c r="C371" s="51"/>
      <c r="D371" s="50" t="s">
        <v>1277</v>
      </c>
      <c r="E371" s="28" t="s">
        <v>473</v>
      </c>
      <c r="F371" s="32" t="s">
        <v>817</v>
      </c>
      <c r="G371" s="46"/>
      <c r="H371" s="35" t="s">
        <v>906</v>
      </c>
      <c r="I371" s="35"/>
      <c r="J371" s="36">
        <f>J372</f>
        <v>260.93</v>
      </c>
      <c r="K371" s="36">
        <f t="shared" ref="K371:L371" si="100">K372</f>
        <v>260.93</v>
      </c>
      <c r="L371" s="36">
        <f t="shared" si="100"/>
        <v>260.93</v>
      </c>
      <c r="M371" s="43"/>
    </row>
    <row r="372" spans="1:13" s="2" customFormat="1" ht="56.25" customHeight="1">
      <c r="A372" s="24" t="s">
        <v>92</v>
      </c>
      <c r="B372" s="25" t="s">
        <v>599</v>
      </c>
      <c r="C372" s="51" t="s">
        <v>471</v>
      </c>
      <c r="D372" s="50" t="s">
        <v>475</v>
      </c>
      <c r="E372" s="28" t="s">
        <v>279</v>
      </c>
      <c r="F372" s="32" t="s">
        <v>818</v>
      </c>
      <c r="G372" s="35" t="s">
        <v>93</v>
      </c>
      <c r="H372" s="35" t="s">
        <v>906</v>
      </c>
      <c r="I372" s="35" t="s">
        <v>3</v>
      </c>
      <c r="J372" s="36">
        <v>260.93</v>
      </c>
      <c r="K372" s="36">
        <v>260.93</v>
      </c>
      <c r="L372" s="36">
        <v>260.93</v>
      </c>
      <c r="M372" s="43" t="s">
        <v>285</v>
      </c>
    </row>
    <row r="373" spans="1:13" s="2" customFormat="1" ht="45" customHeight="1">
      <c r="A373" s="24" t="s">
        <v>92</v>
      </c>
      <c r="B373" s="25" t="s">
        <v>669</v>
      </c>
      <c r="C373" s="51"/>
      <c r="D373" s="50" t="s">
        <v>1277</v>
      </c>
      <c r="E373" s="28" t="s">
        <v>473</v>
      </c>
      <c r="F373" s="32" t="s">
        <v>817</v>
      </c>
      <c r="G373" s="46"/>
      <c r="H373" s="35" t="s">
        <v>907</v>
      </c>
      <c r="I373" s="35"/>
      <c r="J373" s="36">
        <f>J374</f>
        <v>602.92359999999996</v>
      </c>
      <c r="K373" s="36">
        <f t="shared" ref="K373:L373" si="101">K374</f>
        <v>544.07000000000005</v>
      </c>
      <c r="L373" s="36">
        <f t="shared" si="101"/>
        <v>544.07000000000005</v>
      </c>
      <c r="M373" s="43"/>
    </row>
    <row r="374" spans="1:13" s="2" customFormat="1" ht="56.25" customHeight="1">
      <c r="A374" s="24" t="s">
        <v>92</v>
      </c>
      <c r="B374" s="25" t="s">
        <v>599</v>
      </c>
      <c r="C374" s="51" t="s">
        <v>471</v>
      </c>
      <c r="D374" s="50" t="s">
        <v>475</v>
      </c>
      <c r="E374" s="28" t="s">
        <v>279</v>
      </c>
      <c r="F374" s="32" t="s">
        <v>818</v>
      </c>
      <c r="G374" s="35" t="s">
        <v>93</v>
      </c>
      <c r="H374" s="35" t="s">
        <v>907</v>
      </c>
      <c r="I374" s="35" t="s">
        <v>3</v>
      </c>
      <c r="J374" s="36">
        <v>602.92359999999996</v>
      </c>
      <c r="K374" s="36">
        <v>544.07000000000005</v>
      </c>
      <c r="L374" s="36">
        <v>544.07000000000005</v>
      </c>
      <c r="M374" s="43" t="s">
        <v>285</v>
      </c>
    </row>
    <row r="375" spans="1:13" s="2" customFormat="1" ht="61.5" customHeight="1">
      <c r="A375" s="24" t="s">
        <v>92</v>
      </c>
      <c r="B375" s="25" t="s">
        <v>665</v>
      </c>
      <c r="C375" s="51"/>
      <c r="D375" s="50"/>
      <c r="E375" s="28"/>
      <c r="F375" s="32"/>
      <c r="G375" s="46"/>
      <c r="H375" s="35">
        <v>10402</v>
      </c>
      <c r="I375" s="35"/>
      <c r="J375" s="36">
        <f>J376+J389+J385</f>
        <v>10824.584999999999</v>
      </c>
      <c r="K375" s="36">
        <f t="shared" ref="K375:L375" si="102">K376+K389+K385</f>
        <v>9278.1769999999997</v>
      </c>
      <c r="L375" s="36">
        <f t="shared" si="102"/>
        <v>9385.9179999999997</v>
      </c>
      <c r="M375" s="43"/>
    </row>
    <row r="376" spans="1:13" s="2" customFormat="1" ht="45" customHeight="1">
      <c r="A376" s="24" t="s">
        <v>92</v>
      </c>
      <c r="B376" s="25" t="s">
        <v>609</v>
      </c>
      <c r="C376" s="42"/>
      <c r="D376" s="27" t="s">
        <v>1277</v>
      </c>
      <c r="E376" s="28" t="s">
        <v>485</v>
      </c>
      <c r="F376" s="28" t="s">
        <v>484</v>
      </c>
      <c r="G376" s="46"/>
      <c r="H376" s="35" t="s">
        <v>94</v>
      </c>
      <c r="I376" s="35"/>
      <c r="J376" s="36">
        <f>J377+J378+J379+J380+J381+J382+J383+J384</f>
        <v>4720.7439999999997</v>
      </c>
      <c r="K376" s="36">
        <f t="shared" ref="K376:L376" si="103">K377+K378+K379+K380+K381+K382+K383+K384</f>
        <v>3076.9049999999997</v>
      </c>
      <c r="L376" s="36">
        <f t="shared" si="103"/>
        <v>3083.3130000000001</v>
      </c>
      <c r="M376" s="43"/>
    </row>
    <row r="377" spans="1:13" s="2" customFormat="1" ht="157.5" customHeight="1">
      <c r="A377" s="24" t="s">
        <v>92</v>
      </c>
      <c r="B377" s="25" t="s">
        <v>610</v>
      </c>
      <c r="C377" s="42" t="s">
        <v>483</v>
      </c>
      <c r="D377" s="27" t="s">
        <v>482</v>
      </c>
      <c r="E377" s="28" t="s">
        <v>279</v>
      </c>
      <c r="F377" s="28" t="s">
        <v>303</v>
      </c>
      <c r="G377" s="35" t="s">
        <v>68</v>
      </c>
      <c r="H377" s="35" t="s">
        <v>94</v>
      </c>
      <c r="I377" s="35" t="s">
        <v>16</v>
      </c>
      <c r="J377" s="36">
        <v>543.55999999999995</v>
      </c>
      <c r="K377" s="36">
        <v>543.55999999999995</v>
      </c>
      <c r="L377" s="36">
        <v>543.55999999999995</v>
      </c>
      <c r="M377" s="43" t="s">
        <v>277</v>
      </c>
    </row>
    <row r="378" spans="1:13" s="2" customFormat="1" ht="56.25" hidden="1" customHeight="1">
      <c r="A378" s="24" t="s">
        <v>92</v>
      </c>
      <c r="B378" s="25" t="s">
        <v>611</v>
      </c>
      <c r="C378" s="42" t="s">
        <v>483</v>
      </c>
      <c r="D378" s="50" t="s">
        <v>475</v>
      </c>
      <c r="E378" s="28" t="s">
        <v>279</v>
      </c>
      <c r="F378" s="32" t="s">
        <v>818</v>
      </c>
      <c r="G378" s="35" t="s">
        <v>68</v>
      </c>
      <c r="H378" s="35" t="s">
        <v>94</v>
      </c>
      <c r="I378" s="35" t="s">
        <v>17</v>
      </c>
      <c r="J378" s="36">
        <v>0</v>
      </c>
      <c r="K378" s="36">
        <v>0</v>
      </c>
      <c r="L378" s="36">
        <v>0</v>
      </c>
      <c r="M378" s="43" t="s">
        <v>285</v>
      </c>
    </row>
    <row r="379" spans="1:13" s="2" customFormat="1" ht="157.5" customHeight="1">
      <c r="A379" s="24" t="s">
        <v>92</v>
      </c>
      <c r="B379" s="25" t="s">
        <v>612</v>
      </c>
      <c r="C379" s="42" t="s">
        <v>483</v>
      </c>
      <c r="D379" s="27" t="s">
        <v>482</v>
      </c>
      <c r="E379" s="28" t="s">
        <v>279</v>
      </c>
      <c r="F379" s="28" t="s">
        <v>303</v>
      </c>
      <c r="G379" s="35" t="s">
        <v>68</v>
      </c>
      <c r="H379" s="35" t="s">
        <v>94</v>
      </c>
      <c r="I379" s="35" t="s">
        <v>18</v>
      </c>
      <c r="J379" s="36">
        <v>164.15600000000001</v>
      </c>
      <c r="K379" s="36">
        <v>164.15600000000001</v>
      </c>
      <c r="L379" s="36">
        <v>164.15600000000001</v>
      </c>
      <c r="M379" s="43" t="s">
        <v>277</v>
      </c>
    </row>
    <row r="380" spans="1:13" s="2" customFormat="1" ht="56.25" customHeight="1">
      <c r="A380" s="24" t="s">
        <v>92</v>
      </c>
      <c r="B380" s="25" t="s">
        <v>599</v>
      </c>
      <c r="C380" s="42" t="s">
        <v>483</v>
      </c>
      <c r="D380" s="50" t="s">
        <v>475</v>
      </c>
      <c r="E380" s="28" t="s">
        <v>279</v>
      </c>
      <c r="F380" s="32" t="s">
        <v>818</v>
      </c>
      <c r="G380" s="35" t="s">
        <v>68</v>
      </c>
      <c r="H380" s="35" t="s">
        <v>94</v>
      </c>
      <c r="I380" s="35" t="s">
        <v>3</v>
      </c>
      <c r="J380" s="36">
        <v>2990.953</v>
      </c>
      <c r="K380" s="36">
        <v>1340.953</v>
      </c>
      <c r="L380" s="36">
        <v>1340.953</v>
      </c>
      <c r="M380" s="43" t="s">
        <v>285</v>
      </c>
    </row>
    <row r="381" spans="1:13" s="2" customFormat="1" ht="56.25" customHeight="1">
      <c r="A381" s="24" t="s">
        <v>92</v>
      </c>
      <c r="B381" s="25" t="s">
        <v>624</v>
      </c>
      <c r="C381" s="42" t="s">
        <v>483</v>
      </c>
      <c r="D381" s="50" t="s">
        <v>475</v>
      </c>
      <c r="E381" s="28" t="s">
        <v>279</v>
      </c>
      <c r="F381" s="32" t="s">
        <v>818</v>
      </c>
      <c r="G381" s="35" t="s">
        <v>68</v>
      </c>
      <c r="H381" s="35" t="s">
        <v>94</v>
      </c>
      <c r="I381" s="35" t="s">
        <v>41</v>
      </c>
      <c r="J381" s="36">
        <v>154.029</v>
      </c>
      <c r="K381" s="36">
        <v>160.19</v>
      </c>
      <c r="L381" s="36">
        <v>166.59800000000001</v>
      </c>
      <c r="M381" s="43" t="s">
        <v>285</v>
      </c>
    </row>
    <row r="382" spans="1:13" s="2" customFormat="1" ht="22.5" customHeight="1">
      <c r="A382" s="24" t="s">
        <v>92</v>
      </c>
      <c r="B382" s="25" t="s">
        <v>638</v>
      </c>
      <c r="C382" s="42" t="s">
        <v>483</v>
      </c>
      <c r="D382" s="27" t="s">
        <v>319</v>
      </c>
      <c r="E382" s="28" t="s">
        <v>481</v>
      </c>
      <c r="F382" s="28" t="s">
        <v>480</v>
      </c>
      <c r="G382" s="35" t="s">
        <v>68</v>
      </c>
      <c r="H382" s="35" t="s">
        <v>94</v>
      </c>
      <c r="I382" s="35" t="s">
        <v>60</v>
      </c>
      <c r="J382" s="36">
        <v>522.71600000000001</v>
      </c>
      <c r="K382" s="36">
        <v>522.71600000000001</v>
      </c>
      <c r="L382" s="36">
        <v>522.71600000000001</v>
      </c>
      <c r="M382" s="43" t="s">
        <v>285</v>
      </c>
    </row>
    <row r="383" spans="1:13" s="2" customFormat="1" ht="33.75" customHeight="1">
      <c r="A383" s="24" t="s">
        <v>92</v>
      </c>
      <c r="B383" s="25" t="s">
        <v>639</v>
      </c>
      <c r="C383" s="42" t="s">
        <v>483</v>
      </c>
      <c r="D383" s="50" t="s">
        <v>479</v>
      </c>
      <c r="E383" s="28" t="s">
        <v>279</v>
      </c>
      <c r="F383" s="32" t="s">
        <v>478</v>
      </c>
      <c r="G383" s="35" t="s">
        <v>68</v>
      </c>
      <c r="H383" s="35" t="s">
        <v>94</v>
      </c>
      <c r="I383" s="35" t="s">
        <v>61</v>
      </c>
      <c r="J383" s="36">
        <v>3.8</v>
      </c>
      <c r="K383" s="36">
        <v>3.8</v>
      </c>
      <c r="L383" s="36">
        <v>3.8</v>
      </c>
      <c r="M383" s="43" t="s">
        <v>285</v>
      </c>
    </row>
    <row r="384" spans="1:13" s="2" customFormat="1" ht="45" customHeight="1">
      <c r="A384" s="24" t="s">
        <v>92</v>
      </c>
      <c r="B384" s="25" t="s">
        <v>670</v>
      </c>
      <c r="C384" s="42" t="s">
        <v>483</v>
      </c>
      <c r="D384" s="27" t="s">
        <v>477</v>
      </c>
      <c r="E384" s="28" t="s">
        <v>279</v>
      </c>
      <c r="F384" s="32" t="s">
        <v>476</v>
      </c>
      <c r="G384" s="35" t="s">
        <v>68</v>
      </c>
      <c r="H384" s="35" t="s">
        <v>94</v>
      </c>
      <c r="I384" s="35" t="s">
        <v>95</v>
      </c>
      <c r="J384" s="36">
        <v>341.53</v>
      </c>
      <c r="K384" s="36">
        <v>341.53</v>
      </c>
      <c r="L384" s="36">
        <v>341.53</v>
      </c>
      <c r="M384" s="43" t="s">
        <v>285</v>
      </c>
    </row>
    <row r="385" spans="1:13" s="2" customFormat="1" ht="50.25" customHeight="1">
      <c r="A385" s="24" t="s">
        <v>92</v>
      </c>
      <c r="B385" s="25" t="s">
        <v>609</v>
      </c>
      <c r="C385" s="42"/>
      <c r="D385" s="27"/>
      <c r="E385" s="28"/>
      <c r="F385" s="32"/>
      <c r="G385" s="35"/>
      <c r="H385" s="35">
        <v>1040200591</v>
      </c>
      <c r="I385" s="35"/>
      <c r="J385" s="36">
        <f>J386+J387+J388</f>
        <v>3668.0549999999998</v>
      </c>
      <c r="K385" s="36">
        <f t="shared" ref="K385:L385" si="104">K386+K387+K388</f>
        <v>3668.0549999999998</v>
      </c>
      <c r="L385" s="36">
        <f t="shared" si="104"/>
        <v>3668.0549999999998</v>
      </c>
      <c r="M385" s="43"/>
    </row>
    <row r="386" spans="1:13" s="2" customFormat="1" ht="157.5" customHeight="1">
      <c r="A386" s="24" t="s">
        <v>92</v>
      </c>
      <c r="B386" s="25" t="s">
        <v>610</v>
      </c>
      <c r="C386" s="42" t="s">
        <v>483</v>
      </c>
      <c r="D386" s="27" t="s">
        <v>482</v>
      </c>
      <c r="E386" s="28" t="s">
        <v>279</v>
      </c>
      <c r="F386" s="28" t="s">
        <v>303</v>
      </c>
      <c r="G386" s="35" t="s">
        <v>68</v>
      </c>
      <c r="H386" s="35">
        <v>1040200591</v>
      </c>
      <c r="I386" s="35">
        <v>111</v>
      </c>
      <c r="J386" s="36">
        <v>2800.6559999999999</v>
      </c>
      <c r="K386" s="36">
        <v>2800.6559999999999</v>
      </c>
      <c r="L386" s="36">
        <v>2800.6559999999999</v>
      </c>
      <c r="M386" s="43" t="s">
        <v>285</v>
      </c>
    </row>
    <row r="387" spans="1:13" s="2" customFormat="1" ht="56.25" customHeight="1">
      <c r="A387" s="24" t="s">
        <v>92</v>
      </c>
      <c r="B387" s="25" t="s">
        <v>611</v>
      </c>
      <c r="C387" s="42" t="s">
        <v>483</v>
      </c>
      <c r="D387" s="27" t="s">
        <v>306</v>
      </c>
      <c r="E387" s="28" t="s">
        <v>279</v>
      </c>
      <c r="F387" s="28" t="s">
        <v>305</v>
      </c>
      <c r="G387" s="35" t="s">
        <v>68</v>
      </c>
      <c r="H387" s="35">
        <v>1040200591</v>
      </c>
      <c r="I387" s="35">
        <v>112</v>
      </c>
      <c r="J387" s="36">
        <v>21.6</v>
      </c>
      <c r="K387" s="36">
        <v>21.6</v>
      </c>
      <c r="L387" s="36">
        <v>21.6</v>
      </c>
      <c r="M387" s="43" t="s">
        <v>285</v>
      </c>
    </row>
    <row r="388" spans="1:13" s="2" customFormat="1" ht="157.5" customHeight="1">
      <c r="A388" s="24" t="s">
        <v>92</v>
      </c>
      <c r="B388" s="25" t="s">
        <v>612</v>
      </c>
      <c r="C388" s="42" t="s">
        <v>483</v>
      </c>
      <c r="D388" s="27" t="s">
        <v>482</v>
      </c>
      <c r="E388" s="28" t="s">
        <v>279</v>
      </c>
      <c r="F388" s="28" t="s">
        <v>303</v>
      </c>
      <c r="G388" s="35" t="s">
        <v>68</v>
      </c>
      <c r="H388" s="35">
        <v>1040200591</v>
      </c>
      <c r="I388" s="35">
        <v>119</v>
      </c>
      <c r="J388" s="36">
        <v>845.79899999999998</v>
      </c>
      <c r="K388" s="36">
        <v>845.79899999999998</v>
      </c>
      <c r="L388" s="36">
        <v>845.79899999999998</v>
      </c>
      <c r="M388" s="43" t="s">
        <v>285</v>
      </c>
    </row>
    <row r="389" spans="1:13" s="2" customFormat="1" ht="56.25" customHeight="1">
      <c r="A389" s="24" t="s">
        <v>92</v>
      </c>
      <c r="B389" s="25" t="s">
        <v>665</v>
      </c>
      <c r="C389" s="42"/>
      <c r="D389" s="27" t="s">
        <v>1277</v>
      </c>
      <c r="E389" s="28" t="s">
        <v>485</v>
      </c>
      <c r="F389" s="28" t="s">
        <v>484</v>
      </c>
      <c r="G389" s="43"/>
      <c r="H389" s="35" t="s">
        <v>96</v>
      </c>
      <c r="I389" s="43"/>
      <c r="J389" s="45">
        <f>J390</f>
        <v>2435.7860000000001</v>
      </c>
      <c r="K389" s="45">
        <f t="shared" ref="K389:L389" si="105">K390</f>
        <v>2533.2170000000001</v>
      </c>
      <c r="L389" s="45">
        <f t="shared" si="105"/>
        <v>2634.55</v>
      </c>
      <c r="M389" s="43"/>
    </row>
    <row r="390" spans="1:13" s="2" customFormat="1" ht="56.25" customHeight="1">
      <c r="A390" s="24" t="s">
        <v>92</v>
      </c>
      <c r="B390" s="25" t="s">
        <v>599</v>
      </c>
      <c r="C390" s="42" t="s">
        <v>483</v>
      </c>
      <c r="D390" s="50" t="s">
        <v>475</v>
      </c>
      <c r="E390" s="28" t="s">
        <v>279</v>
      </c>
      <c r="F390" s="32" t="s">
        <v>818</v>
      </c>
      <c r="G390" s="35" t="s">
        <v>68</v>
      </c>
      <c r="H390" s="35" t="s">
        <v>96</v>
      </c>
      <c r="I390" s="35" t="s">
        <v>3</v>
      </c>
      <c r="J390" s="36">
        <v>2435.7860000000001</v>
      </c>
      <c r="K390" s="36">
        <v>2533.2170000000001</v>
      </c>
      <c r="L390" s="36">
        <v>2634.55</v>
      </c>
      <c r="M390" s="43" t="s">
        <v>285</v>
      </c>
    </row>
    <row r="391" spans="1:13" s="2" customFormat="1" ht="81" customHeight="1">
      <c r="A391" s="24" t="s">
        <v>92</v>
      </c>
      <c r="B391" s="25" t="s">
        <v>1132</v>
      </c>
      <c r="C391" s="42"/>
      <c r="D391" s="50"/>
      <c r="E391" s="28"/>
      <c r="F391" s="32"/>
      <c r="G391" s="35"/>
      <c r="H391" s="35">
        <v>13102</v>
      </c>
      <c r="I391" s="35"/>
      <c r="J391" s="36">
        <f>J392+J394</f>
        <v>13878.171539999999</v>
      </c>
      <c r="K391" s="36">
        <f t="shared" ref="K391:L391" si="106">K392+K394</f>
        <v>12183.468000000001</v>
      </c>
      <c r="L391" s="36">
        <f t="shared" si="106"/>
        <v>12183.468000000001</v>
      </c>
      <c r="M391" s="43"/>
    </row>
    <row r="392" spans="1:13" s="2" customFormat="1" ht="45" customHeight="1">
      <c r="A392" s="24" t="s">
        <v>92</v>
      </c>
      <c r="B392" s="25" t="s">
        <v>671</v>
      </c>
      <c r="C392" s="37"/>
      <c r="D392" s="50" t="s">
        <v>1277</v>
      </c>
      <c r="E392" s="32" t="s">
        <v>472</v>
      </c>
      <c r="F392" s="32" t="s">
        <v>1270</v>
      </c>
      <c r="G392" s="43"/>
      <c r="H392" s="35" t="s">
        <v>908</v>
      </c>
      <c r="I392" s="43"/>
      <c r="J392" s="45">
        <v>9428</v>
      </c>
      <c r="K392" s="45">
        <v>9428</v>
      </c>
      <c r="L392" s="45">
        <v>9428</v>
      </c>
      <c r="M392" s="43"/>
    </row>
    <row r="393" spans="1:13" s="2" customFormat="1" ht="78.75" customHeight="1">
      <c r="A393" s="24" t="s">
        <v>92</v>
      </c>
      <c r="B393" s="25" t="s">
        <v>599</v>
      </c>
      <c r="C393" s="37" t="s">
        <v>471</v>
      </c>
      <c r="D393" s="50" t="s">
        <v>470</v>
      </c>
      <c r="E393" s="32" t="s">
        <v>279</v>
      </c>
      <c r="F393" s="32" t="s">
        <v>469</v>
      </c>
      <c r="G393" s="35" t="s">
        <v>93</v>
      </c>
      <c r="H393" s="35" t="s">
        <v>908</v>
      </c>
      <c r="I393" s="35" t="s">
        <v>3</v>
      </c>
      <c r="J393" s="36">
        <v>9428</v>
      </c>
      <c r="K393" s="36">
        <v>9428</v>
      </c>
      <c r="L393" s="36">
        <v>9428</v>
      </c>
      <c r="M393" s="43" t="s">
        <v>285</v>
      </c>
    </row>
    <row r="394" spans="1:13" s="2" customFormat="1" ht="45" customHeight="1">
      <c r="A394" s="24" t="s">
        <v>92</v>
      </c>
      <c r="B394" s="25" t="s">
        <v>671</v>
      </c>
      <c r="C394" s="37"/>
      <c r="D394" s="50" t="s">
        <v>1277</v>
      </c>
      <c r="E394" s="32" t="s">
        <v>472</v>
      </c>
      <c r="F394" s="32" t="s">
        <v>1270</v>
      </c>
      <c r="G394" s="43"/>
      <c r="H394" s="35" t="s">
        <v>909</v>
      </c>
      <c r="I394" s="43"/>
      <c r="J394" s="45">
        <f>J395</f>
        <v>4450.1715400000003</v>
      </c>
      <c r="K394" s="45">
        <f t="shared" ref="K394:L394" si="107">K395</f>
        <v>2755.4679999999998</v>
      </c>
      <c r="L394" s="45">
        <f t="shared" si="107"/>
        <v>2755.4679999999998</v>
      </c>
      <c r="M394" s="43"/>
    </row>
    <row r="395" spans="1:13" s="2" customFormat="1" ht="78.75" customHeight="1">
      <c r="A395" s="24" t="s">
        <v>92</v>
      </c>
      <c r="B395" s="25" t="s">
        <v>599</v>
      </c>
      <c r="C395" s="37" t="s">
        <v>471</v>
      </c>
      <c r="D395" s="50" t="s">
        <v>470</v>
      </c>
      <c r="E395" s="32" t="s">
        <v>279</v>
      </c>
      <c r="F395" s="32" t="s">
        <v>469</v>
      </c>
      <c r="G395" s="35" t="s">
        <v>93</v>
      </c>
      <c r="H395" s="35" t="s">
        <v>909</v>
      </c>
      <c r="I395" s="35" t="s">
        <v>3</v>
      </c>
      <c r="J395" s="36">
        <v>4450.1715400000003</v>
      </c>
      <c r="K395" s="36">
        <v>2755.4679999999998</v>
      </c>
      <c r="L395" s="36">
        <v>2755.4679999999998</v>
      </c>
      <c r="M395" s="43" t="s">
        <v>285</v>
      </c>
    </row>
    <row r="396" spans="1:13" s="2" customFormat="1" ht="45" customHeight="1">
      <c r="A396" s="24" t="s">
        <v>92</v>
      </c>
      <c r="B396" s="25" t="s">
        <v>1133</v>
      </c>
      <c r="C396" s="37"/>
      <c r="D396" s="50"/>
      <c r="E396" s="32"/>
      <c r="F396" s="32"/>
      <c r="G396" s="35"/>
      <c r="H396" s="35">
        <v>13401</v>
      </c>
      <c r="I396" s="35"/>
      <c r="J396" s="36">
        <f>J397+J399</f>
        <v>8285.2364999999991</v>
      </c>
      <c r="K396" s="36">
        <f t="shared" ref="K396:L396" si="108">K397+K399</f>
        <v>10989.4002</v>
      </c>
      <c r="L396" s="36">
        <f t="shared" si="108"/>
        <v>11004.225119999999</v>
      </c>
      <c r="M396" s="43"/>
    </row>
    <row r="397" spans="1:13" s="2" customFormat="1" ht="45" customHeight="1">
      <c r="A397" s="24" t="s">
        <v>92</v>
      </c>
      <c r="B397" s="25" t="s">
        <v>671</v>
      </c>
      <c r="C397" s="37"/>
      <c r="D397" s="50" t="s">
        <v>1277</v>
      </c>
      <c r="E397" s="32" t="s">
        <v>472</v>
      </c>
      <c r="F397" s="32" t="s">
        <v>1270</v>
      </c>
      <c r="G397" s="43"/>
      <c r="H397" s="35" t="s">
        <v>910</v>
      </c>
      <c r="I397" s="43"/>
      <c r="J397" s="45">
        <f>J398</f>
        <v>7585.2365</v>
      </c>
      <c r="K397" s="45">
        <f>K398</f>
        <v>10989.4002</v>
      </c>
      <c r="L397" s="45">
        <f>L398</f>
        <v>11004.225119999999</v>
      </c>
      <c r="M397" s="43"/>
    </row>
    <row r="398" spans="1:13" s="2" customFormat="1" ht="78.75" customHeight="1">
      <c r="A398" s="24" t="s">
        <v>92</v>
      </c>
      <c r="B398" s="25" t="s">
        <v>599</v>
      </c>
      <c r="C398" s="37" t="s">
        <v>471</v>
      </c>
      <c r="D398" s="50" t="s">
        <v>470</v>
      </c>
      <c r="E398" s="32" t="s">
        <v>279</v>
      </c>
      <c r="F398" s="32" t="s">
        <v>469</v>
      </c>
      <c r="G398" s="35" t="s">
        <v>93</v>
      </c>
      <c r="H398" s="35" t="s">
        <v>910</v>
      </c>
      <c r="I398" s="35" t="s">
        <v>3</v>
      </c>
      <c r="J398" s="45">
        <v>7585.2365</v>
      </c>
      <c r="K398" s="45">
        <v>10989.4002</v>
      </c>
      <c r="L398" s="45">
        <v>11004.225119999999</v>
      </c>
      <c r="M398" s="43" t="s">
        <v>285</v>
      </c>
    </row>
    <row r="399" spans="1:13" s="2" customFormat="1" ht="66" customHeight="1">
      <c r="A399" s="24" t="s">
        <v>92</v>
      </c>
      <c r="B399" s="25" t="s">
        <v>1224</v>
      </c>
      <c r="C399" s="37"/>
      <c r="D399" s="50" t="s">
        <v>1277</v>
      </c>
      <c r="E399" s="32" t="s">
        <v>472</v>
      </c>
      <c r="F399" s="32" t="s">
        <v>1270</v>
      </c>
      <c r="G399" s="43"/>
      <c r="H399" s="35" t="s">
        <v>1223</v>
      </c>
      <c r="I399" s="43"/>
      <c r="J399" s="45">
        <f>J400</f>
        <v>700</v>
      </c>
      <c r="K399" s="45">
        <f t="shared" ref="K399:L399" si="109">K400</f>
        <v>0</v>
      </c>
      <c r="L399" s="45">
        <f t="shared" si="109"/>
        <v>0</v>
      </c>
      <c r="M399" s="43"/>
    </row>
    <row r="400" spans="1:13" s="2" customFormat="1" ht="56.25" customHeight="1">
      <c r="A400" s="24" t="s">
        <v>92</v>
      </c>
      <c r="B400" s="25" t="s">
        <v>599</v>
      </c>
      <c r="C400" s="37" t="s">
        <v>471</v>
      </c>
      <c r="D400" s="50" t="s">
        <v>1226</v>
      </c>
      <c r="E400" s="32" t="s">
        <v>279</v>
      </c>
      <c r="F400" s="32" t="s">
        <v>1225</v>
      </c>
      <c r="G400" s="35" t="s">
        <v>93</v>
      </c>
      <c r="H400" s="35" t="s">
        <v>1223</v>
      </c>
      <c r="I400" s="35" t="s">
        <v>3</v>
      </c>
      <c r="J400" s="45">
        <v>700</v>
      </c>
      <c r="K400" s="45">
        <v>0</v>
      </c>
      <c r="L400" s="45">
        <v>0</v>
      </c>
      <c r="M400" s="43" t="s">
        <v>285</v>
      </c>
    </row>
    <row r="401" spans="1:13" s="2" customFormat="1" ht="12.75" customHeight="1">
      <c r="A401" s="24"/>
      <c r="B401" s="25"/>
      <c r="C401" s="37"/>
      <c r="D401" s="50"/>
      <c r="E401" s="32"/>
      <c r="F401" s="32"/>
      <c r="G401" s="46"/>
      <c r="H401" s="35">
        <v>13402</v>
      </c>
      <c r="I401" s="35"/>
      <c r="J401" s="45">
        <f>J402+J405+J413+J415+J417+J419+J421+J425+J433+J435+J437+J444+J447+J449</f>
        <v>66871.301309999995</v>
      </c>
      <c r="K401" s="45">
        <f t="shared" ref="K401:L401" si="110">K402+K405+K413+K415+K417+K419+K421+K425+K433+K435+K437+K444+K447+K449</f>
        <v>63631.289799999999</v>
      </c>
      <c r="L401" s="45">
        <f t="shared" si="110"/>
        <v>65169.974879999994</v>
      </c>
      <c r="M401" s="43"/>
    </row>
    <row r="402" spans="1:13" s="2" customFormat="1" ht="45" customHeight="1">
      <c r="A402" s="24" t="s">
        <v>92</v>
      </c>
      <c r="B402" s="25" t="s">
        <v>609</v>
      </c>
      <c r="C402" s="37"/>
      <c r="D402" s="27" t="s">
        <v>1277</v>
      </c>
      <c r="E402" s="28" t="s">
        <v>473</v>
      </c>
      <c r="F402" s="28" t="s">
        <v>1270</v>
      </c>
      <c r="G402" s="46"/>
      <c r="H402" s="35" t="s">
        <v>97</v>
      </c>
      <c r="I402" s="35"/>
      <c r="J402" s="36">
        <v>3863.873</v>
      </c>
      <c r="K402" s="36">
        <v>3937.779</v>
      </c>
      <c r="L402" s="36">
        <v>4014.6419999999998</v>
      </c>
      <c r="M402" s="43"/>
    </row>
    <row r="403" spans="1:13" s="2" customFormat="1" ht="56.25" customHeight="1">
      <c r="A403" s="24" t="s">
        <v>92</v>
      </c>
      <c r="B403" s="25" t="s">
        <v>599</v>
      </c>
      <c r="C403" s="49" t="s">
        <v>413</v>
      </c>
      <c r="D403" s="50" t="s">
        <v>475</v>
      </c>
      <c r="E403" s="32" t="s">
        <v>279</v>
      </c>
      <c r="F403" s="32" t="s">
        <v>474</v>
      </c>
      <c r="G403" s="35" t="s">
        <v>68</v>
      </c>
      <c r="H403" s="35" t="s">
        <v>97</v>
      </c>
      <c r="I403" s="35" t="s">
        <v>3</v>
      </c>
      <c r="J403" s="36">
        <v>2016.212</v>
      </c>
      <c r="K403" s="36">
        <v>2016.212</v>
      </c>
      <c r="L403" s="36">
        <v>2016.212</v>
      </c>
      <c r="M403" s="43" t="s">
        <v>285</v>
      </c>
    </row>
    <row r="404" spans="1:13" s="2" customFormat="1" ht="56.25" customHeight="1">
      <c r="A404" s="24" t="s">
        <v>92</v>
      </c>
      <c r="B404" s="25" t="s">
        <v>624</v>
      </c>
      <c r="C404" s="49" t="s">
        <v>413</v>
      </c>
      <c r="D404" s="50" t="s">
        <v>475</v>
      </c>
      <c r="E404" s="32" t="s">
        <v>279</v>
      </c>
      <c r="F404" s="32" t="s">
        <v>474</v>
      </c>
      <c r="G404" s="35" t="s">
        <v>68</v>
      </c>
      <c r="H404" s="35" t="s">
        <v>97</v>
      </c>
      <c r="I404" s="35" t="s">
        <v>41</v>
      </c>
      <c r="J404" s="36">
        <v>1847.6610000000001</v>
      </c>
      <c r="K404" s="36">
        <v>1921.567</v>
      </c>
      <c r="L404" s="36">
        <v>1998.43</v>
      </c>
      <c r="M404" s="43" t="s">
        <v>285</v>
      </c>
    </row>
    <row r="405" spans="1:13" s="2" customFormat="1" ht="54.75" hidden="1" customHeight="1">
      <c r="A405" s="24"/>
      <c r="B405" s="25" t="s">
        <v>609</v>
      </c>
      <c r="C405" s="37"/>
      <c r="D405" s="27" t="s">
        <v>1277</v>
      </c>
      <c r="E405" s="28" t="s">
        <v>473</v>
      </c>
      <c r="F405" s="28" t="s">
        <v>1270</v>
      </c>
      <c r="G405" s="46"/>
      <c r="H405" s="35" t="s">
        <v>911</v>
      </c>
      <c r="I405" s="35"/>
      <c r="J405" s="36">
        <f>J406+J407+J408+J409+J410+J411+J412</f>
        <v>0</v>
      </c>
      <c r="K405" s="36">
        <f t="shared" ref="K405:L405" si="111">K406+K407+K408+K409+K410+K411+K412</f>
        <v>0</v>
      </c>
      <c r="L405" s="36">
        <f t="shared" si="111"/>
        <v>0</v>
      </c>
      <c r="M405" s="43"/>
    </row>
    <row r="406" spans="1:13" s="2" customFormat="1" ht="157.5" hidden="1" customHeight="1">
      <c r="A406" s="24" t="s">
        <v>92</v>
      </c>
      <c r="B406" s="25" t="s">
        <v>610</v>
      </c>
      <c r="C406" s="37" t="s">
        <v>471</v>
      </c>
      <c r="D406" s="27" t="s">
        <v>482</v>
      </c>
      <c r="E406" s="28" t="s">
        <v>279</v>
      </c>
      <c r="F406" s="28" t="s">
        <v>303</v>
      </c>
      <c r="G406" s="35" t="s">
        <v>93</v>
      </c>
      <c r="H406" s="35" t="s">
        <v>911</v>
      </c>
      <c r="I406" s="35" t="s">
        <v>16</v>
      </c>
      <c r="J406" s="36">
        <v>0</v>
      </c>
      <c r="K406" s="36">
        <v>0</v>
      </c>
      <c r="L406" s="36">
        <v>0</v>
      </c>
      <c r="M406" s="43" t="s">
        <v>277</v>
      </c>
    </row>
    <row r="407" spans="1:13" s="2" customFormat="1" ht="56.25" hidden="1" customHeight="1">
      <c r="A407" s="24" t="s">
        <v>92</v>
      </c>
      <c r="B407" s="25" t="s">
        <v>611</v>
      </c>
      <c r="C407" s="37" t="s">
        <v>471</v>
      </c>
      <c r="D407" s="27" t="s">
        <v>306</v>
      </c>
      <c r="E407" s="28" t="s">
        <v>279</v>
      </c>
      <c r="F407" s="28" t="s">
        <v>305</v>
      </c>
      <c r="G407" s="35" t="s">
        <v>93</v>
      </c>
      <c r="H407" s="35" t="s">
        <v>911</v>
      </c>
      <c r="I407" s="35" t="s">
        <v>17</v>
      </c>
      <c r="J407" s="36">
        <v>0</v>
      </c>
      <c r="K407" s="36">
        <v>0</v>
      </c>
      <c r="L407" s="36">
        <v>0</v>
      </c>
      <c r="M407" s="43" t="s">
        <v>285</v>
      </c>
    </row>
    <row r="408" spans="1:13" s="2" customFormat="1" ht="157.5" hidden="1" customHeight="1">
      <c r="A408" s="24" t="s">
        <v>92</v>
      </c>
      <c r="B408" s="25" t="s">
        <v>612</v>
      </c>
      <c r="C408" s="37" t="s">
        <v>471</v>
      </c>
      <c r="D408" s="27" t="s">
        <v>482</v>
      </c>
      <c r="E408" s="28" t="s">
        <v>279</v>
      </c>
      <c r="F408" s="28" t="s">
        <v>303</v>
      </c>
      <c r="G408" s="35" t="s">
        <v>93</v>
      </c>
      <c r="H408" s="35" t="s">
        <v>911</v>
      </c>
      <c r="I408" s="35" t="s">
        <v>18</v>
      </c>
      <c r="J408" s="36">
        <v>0</v>
      </c>
      <c r="K408" s="36">
        <v>0</v>
      </c>
      <c r="L408" s="36">
        <v>0</v>
      </c>
      <c r="M408" s="43" t="s">
        <v>277</v>
      </c>
    </row>
    <row r="409" spans="1:13" s="2" customFormat="1" ht="56.25" hidden="1" customHeight="1">
      <c r="A409" s="24" t="s">
        <v>92</v>
      </c>
      <c r="B409" s="25" t="s">
        <v>599</v>
      </c>
      <c r="C409" s="37" t="s">
        <v>471</v>
      </c>
      <c r="D409" s="50" t="s">
        <v>475</v>
      </c>
      <c r="E409" s="32" t="s">
        <v>279</v>
      </c>
      <c r="F409" s="32" t="s">
        <v>474</v>
      </c>
      <c r="G409" s="35" t="s">
        <v>93</v>
      </c>
      <c r="H409" s="35" t="s">
        <v>911</v>
      </c>
      <c r="I409" s="35" t="s">
        <v>3</v>
      </c>
      <c r="J409" s="36">
        <v>0</v>
      </c>
      <c r="K409" s="36">
        <v>0</v>
      </c>
      <c r="L409" s="36">
        <v>0</v>
      </c>
      <c r="M409" s="43" t="s">
        <v>285</v>
      </c>
    </row>
    <row r="410" spans="1:13" s="2" customFormat="1" ht="22.5" hidden="1" customHeight="1">
      <c r="A410" s="24" t="s">
        <v>92</v>
      </c>
      <c r="B410" s="25" t="s">
        <v>638</v>
      </c>
      <c r="C410" s="37" t="s">
        <v>471</v>
      </c>
      <c r="D410" s="27" t="s">
        <v>319</v>
      </c>
      <c r="E410" s="28" t="s">
        <v>481</v>
      </c>
      <c r="F410" s="28" t="s">
        <v>480</v>
      </c>
      <c r="G410" s="35" t="s">
        <v>93</v>
      </c>
      <c r="H410" s="35" t="s">
        <v>911</v>
      </c>
      <c r="I410" s="35" t="s">
        <v>60</v>
      </c>
      <c r="J410" s="36">
        <v>0</v>
      </c>
      <c r="K410" s="36">
        <v>0</v>
      </c>
      <c r="L410" s="36">
        <v>0</v>
      </c>
      <c r="M410" s="43" t="s">
        <v>285</v>
      </c>
    </row>
    <row r="411" spans="1:13" s="2" customFormat="1" ht="33.75" hidden="1" customHeight="1">
      <c r="A411" s="24" t="s">
        <v>92</v>
      </c>
      <c r="B411" s="25" t="s">
        <v>639</v>
      </c>
      <c r="C411" s="37" t="s">
        <v>471</v>
      </c>
      <c r="D411" s="50" t="s">
        <v>479</v>
      </c>
      <c r="E411" s="28" t="s">
        <v>279</v>
      </c>
      <c r="F411" s="32" t="s">
        <v>478</v>
      </c>
      <c r="G411" s="35" t="s">
        <v>93</v>
      </c>
      <c r="H411" s="35" t="s">
        <v>911</v>
      </c>
      <c r="I411" s="35" t="s">
        <v>61</v>
      </c>
      <c r="J411" s="36">
        <v>0</v>
      </c>
      <c r="K411" s="36">
        <v>0</v>
      </c>
      <c r="L411" s="36">
        <v>0</v>
      </c>
      <c r="M411" s="43" t="s">
        <v>285</v>
      </c>
    </row>
    <row r="412" spans="1:13" s="2" customFormat="1" ht="45" hidden="1" customHeight="1">
      <c r="A412" s="24" t="s">
        <v>92</v>
      </c>
      <c r="B412" s="25" t="s">
        <v>670</v>
      </c>
      <c r="C412" s="37" t="s">
        <v>471</v>
      </c>
      <c r="D412" s="27" t="s">
        <v>477</v>
      </c>
      <c r="E412" s="28" t="s">
        <v>279</v>
      </c>
      <c r="F412" s="32" t="s">
        <v>476</v>
      </c>
      <c r="G412" s="35" t="s">
        <v>93</v>
      </c>
      <c r="H412" s="35" t="s">
        <v>911</v>
      </c>
      <c r="I412" s="35" t="s">
        <v>95</v>
      </c>
      <c r="J412" s="36">
        <v>0</v>
      </c>
      <c r="K412" s="36">
        <v>0</v>
      </c>
      <c r="L412" s="36">
        <v>0</v>
      </c>
      <c r="M412" s="43" t="s">
        <v>285</v>
      </c>
    </row>
    <row r="413" spans="1:13" s="2" customFormat="1" ht="56.25" hidden="1" customHeight="1">
      <c r="A413" s="24" t="s">
        <v>92</v>
      </c>
      <c r="B413" s="25" t="s">
        <v>665</v>
      </c>
      <c r="C413" s="37"/>
      <c r="D413" s="50" t="s">
        <v>1277</v>
      </c>
      <c r="E413" s="32" t="s">
        <v>472</v>
      </c>
      <c r="F413" s="32" t="s">
        <v>817</v>
      </c>
      <c r="G413" s="46"/>
      <c r="H413" s="35" t="s">
        <v>912</v>
      </c>
      <c r="I413" s="43"/>
      <c r="J413" s="36">
        <v>0</v>
      </c>
      <c r="K413" s="36">
        <v>0</v>
      </c>
      <c r="L413" s="36">
        <v>0</v>
      </c>
      <c r="M413" s="43"/>
    </row>
    <row r="414" spans="1:13" s="2" customFormat="1" ht="56.25" hidden="1" customHeight="1">
      <c r="A414" s="24" t="s">
        <v>92</v>
      </c>
      <c r="B414" s="25" t="s">
        <v>599</v>
      </c>
      <c r="C414" s="37" t="s">
        <v>471</v>
      </c>
      <c r="D414" s="50" t="s">
        <v>475</v>
      </c>
      <c r="E414" s="32" t="s">
        <v>279</v>
      </c>
      <c r="F414" s="32" t="s">
        <v>474</v>
      </c>
      <c r="G414" s="35" t="s">
        <v>93</v>
      </c>
      <c r="H414" s="35" t="s">
        <v>912</v>
      </c>
      <c r="I414" s="35" t="s">
        <v>3</v>
      </c>
      <c r="J414" s="36">
        <v>0</v>
      </c>
      <c r="K414" s="36">
        <v>0</v>
      </c>
      <c r="L414" s="36">
        <v>0</v>
      </c>
      <c r="M414" s="43" t="s">
        <v>285</v>
      </c>
    </row>
    <row r="415" spans="1:13" s="2" customFormat="1" ht="45" hidden="1" customHeight="1">
      <c r="A415" s="24" t="s">
        <v>92</v>
      </c>
      <c r="B415" s="25" t="s">
        <v>672</v>
      </c>
      <c r="C415" s="37"/>
      <c r="D415" s="50" t="s">
        <v>1277</v>
      </c>
      <c r="E415" s="32" t="s">
        <v>472</v>
      </c>
      <c r="F415" s="32" t="s">
        <v>1270</v>
      </c>
      <c r="G415" s="46"/>
      <c r="H415" s="35" t="s">
        <v>913</v>
      </c>
      <c r="I415" s="35"/>
      <c r="J415" s="36">
        <v>0</v>
      </c>
      <c r="K415" s="36">
        <v>0</v>
      </c>
      <c r="L415" s="36">
        <v>0</v>
      </c>
      <c r="M415" s="43"/>
    </row>
    <row r="416" spans="1:13" s="2" customFormat="1" ht="78.75" hidden="1" customHeight="1">
      <c r="A416" s="24" t="s">
        <v>92</v>
      </c>
      <c r="B416" s="25" t="s">
        <v>599</v>
      </c>
      <c r="C416" s="37" t="s">
        <v>471</v>
      </c>
      <c r="D416" s="50" t="s">
        <v>470</v>
      </c>
      <c r="E416" s="32" t="s">
        <v>279</v>
      </c>
      <c r="F416" s="32" t="s">
        <v>469</v>
      </c>
      <c r="G416" s="35" t="s">
        <v>93</v>
      </c>
      <c r="H416" s="35" t="s">
        <v>913</v>
      </c>
      <c r="I416" s="35">
        <v>248</v>
      </c>
      <c r="J416" s="36">
        <v>0</v>
      </c>
      <c r="K416" s="36">
        <v>0</v>
      </c>
      <c r="L416" s="36">
        <v>0</v>
      </c>
      <c r="M416" s="43" t="s">
        <v>285</v>
      </c>
    </row>
    <row r="417" spans="1:13" s="2" customFormat="1" ht="45" hidden="1" customHeight="1">
      <c r="A417" s="24" t="s">
        <v>92</v>
      </c>
      <c r="B417" s="25" t="s">
        <v>673</v>
      </c>
      <c r="C417" s="37"/>
      <c r="D417" s="50" t="s">
        <v>1277</v>
      </c>
      <c r="E417" s="32" t="s">
        <v>472</v>
      </c>
      <c r="F417" s="32" t="s">
        <v>1270</v>
      </c>
      <c r="G417" s="46"/>
      <c r="H417" s="35" t="s">
        <v>914</v>
      </c>
      <c r="I417" s="35"/>
      <c r="J417" s="36">
        <v>0</v>
      </c>
      <c r="K417" s="36">
        <v>0</v>
      </c>
      <c r="L417" s="36">
        <v>0</v>
      </c>
      <c r="M417" s="43"/>
    </row>
    <row r="418" spans="1:13" s="2" customFormat="1" ht="78.75" hidden="1" customHeight="1">
      <c r="A418" s="24" t="s">
        <v>92</v>
      </c>
      <c r="B418" s="25" t="s">
        <v>599</v>
      </c>
      <c r="C418" s="37" t="s">
        <v>471</v>
      </c>
      <c r="D418" s="50" t="s">
        <v>470</v>
      </c>
      <c r="E418" s="32" t="s">
        <v>279</v>
      </c>
      <c r="F418" s="32" t="s">
        <v>469</v>
      </c>
      <c r="G418" s="35" t="s">
        <v>93</v>
      </c>
      <c r="H418" s="35" t="s">
        <v>914</v>
      </c>
      <c r="I418" s="35" t="s">
        <v>3</v>
      </c>
      <c r="J418" s="36">
        <v>0</v>
      </c>
      <c r="K418" s="36">
        <v>0</v>
      </c>
      <c r="L418" s="36">
        <v>0</v>
      </c>
      <c r="M418" s="43" t="s">
        <v>285</v>
      </c>
    </row>
    <row r="419" spans="1:13" s="2" customFormat="1" ht="45" hidden="1" customHeight="1">
      <c r="A419" s="24" t="s">
        <v>92</v>
      </c>
      <c r="B419" s="25" t="s">
        <v>674</v>
      </c>
      <c r="C419" s="37"/>
      <c r="D419" s="50" t="s">
        <v>1277</v>
      </c>
      <c r="E419" s="32" t="s">
        <v>472</v>
      </c>
      <c r="F419" s="32" t="s">
        <v>1270</v>
      </c>
      <c r="G419" s="46"/>
      <c r="H419" s="35" t="s">
        <v>915</v>
      </c>
      <c r="I419" s="35"/>
      <c r="J419" s="36">
        <v>0</v>
      </c>
      <c r="K419" s="36">
        <v>0</v>
      </c>
      <c r="L419" s="36">
        <v>0</v>
      </c>
      <c r="M419" s="43"/>
    </row>
    <row r="420" spans="1:13" s="2" customFormat="1" ht="78.75" hidden="1" customHeight="1">
      <c r="A420" s="24" t="s">
        <v>92</v>
      </c>
      <c r="B420" s="25" t="s">
        <v>599</v>
      </c>
      <c r="C420" s="37" t="s">
        <v>471</v>
      </c>
      <c r="D420" s="50" t="s">
        <v>470</v>
      </c>
      <c r="E420" s="32" t="s">
        <v>279</v>
      </c>
      <c r="F420" s="32" t="s">
        <v>469</v>
      </c>
      <c r="G420" s="35" t="s">
        <v>93</v>
      </c>
      <c r="H420" s="35" t="s">
        <v>915</v>
      </c>
      <c r="I420" s="35">
        <v>244</v>
      </c>
      <c r="J420" s="36">
        <v>0</v>
      </c>
      <c r="K420" s="36">
        <v>0</v>
      </c>
      <c r="L420" s="36">
        <v>0</v>
      </c>
      <c r="M420" s="43" t="s">
        <v>285</v>
      </c>
    </row>
    <row r="421" spans="1:13" s="2" customFormat="1" ht="45" customHeight="1">
      <c r="A421" s="24" t="s">
        <v>92</v>
      </c>
      <c r="B421" s="25" t="s">
        <v>675</v>
      </c>
      <c r="C421" s="37"/>
      <c r="D421" s="50" t="s">
        <v>1277</v>
      </c>
      <c r="E421" s="32" t="s">
        <v>414</v>
      </c>
      <c r="F421" s="32" t="s">
        <v>1270</v>
      </c>
      <c r="G421" s="46"/>
      <c r="H421" s="35" t="s">
        <v>98</v>
      </c>
      <c r="I421" s="35"/>
      <c r="J421" s="36">
        <f>J424</f>
        <v>1317.924</v>
      </c>
      <c r="K421" s="36">
        <f t="shared" ref="K421:L421" si="112">K424</f>
        <v>1317.924</v>
      </c>
      <c r="L421" s="36">
        <f t="shared" si="112"/>
        <v>1317.924</v>
      </c>
      <c r="M421" s="43"/>
    </row>
    <row r="422" spans="1:13" s="2" customFormat="1" ht="101.25" hidden="1" customHeight="1">
      <c r="A422" s="24"/>
      <c r="B422" s="57" t="s">
        <v>610</v>
      </c>
      <c r="C422" s="37" t="s">
        <v>413</v>
      </c>
      <c r="D422" s="50" t="s">
        <v>994</v>
      </c>
      <c r="E422" s="32" t="s">
        <v>279</v>
      </c>
      <c r="F422" s="32" t="s">
        <v>467</v>
      </c>
      <c r="G422" s="59" t="s">
        <v>68</v>
      </c>
      <c r="H422" s="35" t="s">
        <v>98</v>
      </c>
      <c r="I422" s="35">
        <v>111</v>
      </c>
      <c r="J422" s="36">
        <v>0</v>
      </c>
      <c r="K422" s="36">
        <v>0</v>
      </c>
      <c r="L422" s="36">
        <v>0</v>
      </c>
      <c r="M422" s="43" t="s">
        <v>285</v>
      </c>
    </row>
    <row r="423" spans="1:13" s="2" customFormat="1" ht="101.25" hidden="1" customHeight="1">
      <c r="A423" s="24"/>
      <c r="B423" s="57" t="s">
        <v>612</v>
      </c>
      <c r="C423" s="37" t="s">
        <v>413</v>
      </c>
      <c r="D423" s="50" t="s">
        <v>994</v>
      </c>
      <c r="E423" s="32" t="s">
        <v>279</v>
      </c>
      <c r="F423" s="32" t="s">
        <v>467</v>
      </c>
      <c r="G423" s="59" t="s">
        <v>68</v>
      </c>
      <c r="H423" s="35" t="s">
        <v>98</v>
      </c>
      <c r="I423" s="35">
        <v>119</v>
      </c>
      <c r="J423" s="36">
        <v>0</v>
      </c>
      <c r="K423" s="36">
        <v>0</v>
      </c>
      <c r="L423" s="36">
        <v>0</v>
      </c>
      <c r="M423" s="43" t="s">
        <v>285</v>
      </c>
    </row>
    <row r="424" spans="1:13" s="2" customFormat="1" ht="101.25" customHeight="1">
      <c r="A424" s="24" t="s">
        <v>92</v>
      </c>
      <c r="B424" s="57" t="s">
        <v>599</v>
      </c>
      <c r="C424" s="37" t="s">
        <v>413</v>
      </c>
      <c r="D424" s="50" t="s">
        <v>994</v>
      </c>
      <c r="E424" s="32" t="s">
        <v>279</v>
      </c>
      <c r="F424" s="32" t="s">
        <v>467</v>
      </c>
      <c r="G424" s="59" t="s">
        <v>68</v>
      </c>
      <c r="H424" s="35" t="s">
        <v>98</v>
      </c>
      <c r="I424" s="35" t="s">
        <v>3</v>
      </c>
      <c r="J424" s="36">
        <v>1317.924</v>
      </c>
      <c r="K424" s="36">
        <v>1317.924</v>
      </c>
      <c r="L424" s="36">
        <v>1317.924</v>
      </c>
      <c r="M424" s="43" t="s">
        <v>285</v>
      </c>
    </row>
    <row r="425" spans="1:13" s="2" customFormat="1" ht="45" customHeight="1">
      <c r="A425" s="24" t="s">
        <v>92</v>
      </c>
      <c r="B425" s="25" t="s">
        <v>676</v>
      </c>
      <c r="C425" s="37"/>
      <c r="D425" s="50" t="s">
        <v>1277</v>
      </c>
      <c r="E425" s="32" t="s">
        <v>414</v>
      </c>
      <c r="F425" s="32" t="s">
        <v>1270</v>
      </c>
      <c r="G425" s="46"/>
      <c r="H425" s="35" t="s">
        <v>99</v>
      </c>
      <c r="I425" s="35"/>
      <c r="J425" s="36">
        <v>346.44</v>
      </c>
      <c r="K425" s="36">
        <v>346.44</v>
      </c>
      <c r="L425" s="36">
        <v>346.44</v>
      </c>
      <c r="M425" s="43"/>
    </row>
    <row r="426" spans="1:13" s="2" customFormat="1" ht="101.25" customHeight="1">
      <c r="A426" s="24" t="s">
        <v>92</v>
      </c>
      <c r="B426" s="25" t="s">
        <v>610</v>
      </c>
      <c r="C426" s="37" t="s">
        <v>413</v>
      </c>
      <c r="D426" s="50" t="s">
        <v>468</v>
      </c>
      <c r="E426" s="32" t="s">
        <v>279</v>
      </c>
      <c r="F426" s="32" t="s">
        <v>467</v>
      </c>
      <c r="G426" s="35" t="s">
        <v>68</v>
      </c>
      <c r="H426" s="35" t="s">
        <v>99</v>
      </c>
      <c r="I426" s="35" t="s">
        <v>16</v>
      </c>
      <c r="J426" s="36">
        <v>243.83699999999999</v>
      </c>
      <c r="K426" s="36">
        <v>243.83699999999999</v>
      </c>
      <c r="L426" s="36">
        <v>243.83699999999999</v>
      </c>
      <c r="M426" s="43" t="s">
        <v>277</v>
      </c>
    </row>
    <row r="427" spans="1:13" s="2" customFormat="1" ht="101.25" customHeight="1">
      <c r="A427" s="24" t="s">
        <v>92</v>
      </c>
      <c r="B427" s="25" t="s">
        <v>612</v>
      </c>
      <c r="C427" s="37" t="s">
        <v>413</v>
      </c>
      <c r="D427" s="50" t="s">
        <v>468</v>
      </c>
      <c r="E427" s="32" t="s">
        <v>279</v>
      </c>
      <c r="F427" s="32" t="s">
        <v>467</v>
      </c>
      <c r="G427" s="35" t="s">
        <v>68</v>
      </c>
      <c r="H427" s="35" t="s">
        <v>99</v>
      </c>
      <c r="I427" s="35" t="s">
        <v>18</v>
      </c>
      <c r="J427" s="36">
        <v>73.638999999999996</v>
      </c>
      <c r="K427" s="36">
        <v>73.638999999999996</v>
      </c>
      <c r="L427" s="36">
        <v>73.638999999999996</v>
      </c>
      <c r="M427" s="43" t="s">
        <v>277</v>
      </c>
    </row>
    <row r="428" spans="1:13" s="2" customFormat="1" ht="101.25" customHeight="1">
      <c r="A428" s="24" t="s">
        <v>92</v>
      </c>
      <c r="B428" s="25" t="s">
        <v>599</v>
      </c>
      <c r="C428" s="37" t="s">
        <v>413</v>
      </c>
      <c r="D428" s="50" t="s">
        <v>468</v>
      </c>
      <c r="E428" s="32" t="s">
        <v>279</v>
      </c>
      <c r="F428" s="32" t="s">
        <v>467</v>
      </c>
      <c r="G428" s="35" t="s">
        <v>68</v>
      </c>
      <c r="H428" s="35" t="s">
        <v>99</v>
      </c>
      <c r="I428" s="35" t="s">
        <v>3</v>
      </c>
      <c r="J428" s="36">
        <v>28.963999999999999</v>
      </c>
      <c r="K428" s="36">
        <v>28.963999999999999</v>
      </c>
      <c r="L428" s="36">
        <v>28.963999999999999</v>
      </c>
      <c r="M428" s="43" t="s">
        <v>285</v>
      </c>
    </row>
    <row r="429" spans="1:13" s="2" customFormat="1" ht="68.25" customHeight="1">
      <c r="A429" s="24" t="s">
        <v>92</v>
      </c>
      <c r="B429" s="25" t="s">
        <v>1292</v>
      </c>
      <c r="C429" s="37"/>
      <c r="D429" s="50" t="s">
        <v>1277</v>
      </c>
      <c r="E429" s="32" t="s">
        <v>414</v>
      </c>
      <c r="F429" s="32" t="s">
        <v>1270</v>
      </c>
      <c r="G429" s="46"/>
      <c r="H429" s="35" t="s">
        <v>1293</v>
      </c>
      <c r="I429" s="35"/>
      <c r="J429" s="36">
        <f>J430+J431+J432</f>
        <v>1800</v>
      </c>
      <c r="K429" s="36">
        <f t="shared" ref="K429:L429" si="113">K430+K431+K432</f>
        <v>0</v>
      </c>
      <c r="L429" s="36">
        <f t="shared" si="113"/>
        <v>0</v>
      </c>
      <c r="M429" s="43"/>
    </row>
    <row r="430" spans="1:13" s="2" customFormat="1" ht="68.25" customHeight="1">
      <c r="A430" s="24" t="s">
        <v>92</v>
      </c>
      <c r="B430" s="25" t="s">
        <v>610</v>
      </c>
      <c r="C430" s="37" t="s">
        <v>471</v>
      </c>
      <c r="D430" s="27" t="s">
        <v>482</v>
      </c>
      <c r="E430" s="28" t="s">
        <v>279</v>
      </c>
      <c r="F430" s="28" t="s">
        <v>303</v>
      </c>
      <c r="G430" s="35" t="s">
        <v>93</v>
      </c>
      <c r="H430" s="35" t="s">
        <v>1293</v>
      </c>
      <c r="I430" s="35">
        <v>111</v>
      </c>
      <c r="J430" s="36">
        <v>437.13400000000001</v>
      </c>
      <c r="K430" s="36">
        <v>0</v>
      </c>
      <c r="L430" s="36">
        <v>0</v>
      </c>
      <c r="M430" s="43" t="s">
        <v>285</v>
      </c>
    </row>
    <row r="431" spans="1:13" s="2" customFormat="1" ht="68.25" customHeight="1">
      <c r="A431" s="24" t="s">
        <v>92</v>
      </c>
      <c r="B431" s="25" t="s">
        <v>612</v>
      </c>
      <c r="C431" s="37" t="s">
        <v>471</v>
      </c>
      <c r="D431" s="27" t="s">
        <v>482</v>
      </c>
      <c r="E431" s="28" t="s">
        <v>279</v>
      </c>
      <c r="F431" s="28" t="s">
        <v>303</v>
      </c>
      <c r="G431" s="35" t="s">
        <v>93</v>
      </c>
      <c r="H431" s="35" t="s">
        <v>1293</v>
      </c>
      <c r="I431" s="35">
        <v>119</v>
      </c>
      <c r="J431" s="36">
        <v>132.01446999999999</v>
      </c>
      <c r="K431" s="36">
        <v>0</v>
      </c>
      <c r="L431" s="36">
        <v>0</v>
      </c>
      <c r="M431" s="43" t="s">
        <v>285</v>
      </c>
    </row>
    <row r="432" spans="1:13" s="2" customFormat="1" ht="101.25" customHeight="1">
      <c r="A432" s="24" t="s">
        <v>92</v>
      </c>
      <c r="B432" s="25" t="s">
        <v>599</v>
      </c>
      <c r="C432" s="37" t="s">
        <v>471</v>
      </c>
      <c r="D432" s="50" t="s">
        <v>475</v>
      </c>
      <c r="E432" s="32" t="s">
        <v>279</v>
      </c>
      <c r="F432" s="32" t="s">
        <v>474</v>
      </c>
      <c r="G432" s="35" t="s">
        <v>93</v>
      </c>
      <c r="H432" s="35" t="s">
        <v>1293</v>
      </c>
      <c r="I432" s="35">
        <v>244</v>
      </c>
      <c r="J432" s="36">
        <v>1230.8515299999999</v>
      </c>
      <c r="K432" s="36">
        <v>0</v>
      </c>
      <c r="L432" s="36">
        <v>0</v>
      </c>
      <c r="M432" s="43" t="s">
        <v>285</v>
      </c>
    </row>
    <row r="433" spans="1:13" s="2" customFormat="1" ht="45" customHeight="1">
      <c r="A433" s="24" t="s">
        <v>92</v>
      </c>
      <c r="B433" s="25" t="s">
        <v>1227</v>
      </c>
      <c r="C433" s="37"/>
      <c r="D433" s="50" t="s">
        <v>1277</v>
      </c>
      <c r="E433" s="32" t="s">
        <v>414</v>
      </c>
      <c r="F433" s="32" t="s">
        <v>1270</v>
      </c>
      <c r="G433" s="46"/>
      <c r="H433" s="35" t="s">
        <v>913</v>
      </c>
      <c r="I433" s="35"/>
      <c r="J433" s="36">
        <f>J434</f>
        <v>5027.5393100000001</v>
      </c>
      <c r="K433" s="36">
        <f t="shared" ref="K433:L433" si="114">K434</f>
        <v>3912.9158000000002</v>
      </c>
      <c r="L433" s="36">
        <f t="shared" si="114"/>
        <v>4892.4778800000004</v>
      </c>
      <c r="M433" s="43"/>
    </row>
    <row r="434" spans="1:13" s="2" customFormat="1" ht="56.25" customHeight="1">
      <c r="A434" s="24" t="s">
        <v>92</v>
      </c>
      <c r="B434" s="25" t="s">
        <v>1228</v>
      </c>
      <c r="C434" s="37" t="s">
        <v>471</v>
      </c>
      <c r="D434" s="50" t="s">
        <v>475</v>
      </c>
      <c r="E434" s="32" t="s">
        <v>279</v>
      </c>
      <c r="F434" s="32" t="s">
        <v>474</v>
      </c>
      <c r="G434" s="35" t="s">
        <v>93</v>
      </c>
      <c r="H434" s="35" t="s">
        <v>913</v>
      </c>
      <c r="I434" s="35">
        <v>248</v>
      </c>
      <c r="J434" s="36">
        <v>5027.5393100000001</v>
      </c>
      <c r="K434" s="36">
        <v>3912.9158000000002</v>
      </c>
      <c r="L434" s="36">
        <v>4892.4778800000004</v>
      </c>
      <c r="M434" s="43" t="s">
        <v>285</v>
      </c>
    </row>
    <row r="435" spans="1:13" s="2" customFormat="1" ht="45" customHeight="1">
      <c r="A435" s="24" t="s">
        <v>92</v>
      </c>
      <c r="B435" s="25" t="s">
        <v>673</v>
      </c>
      <c r="C435" s="37"/>
      <c r="D435" s="50" t="s">
        <v>1277</v>
      </c>
      <c r="E435" s="32" t="s">
        <v>414</v>
      </c>
      <c r="F435" s="32" t="s">
        <v>1270</v>
      </c>
      <c r="G435" s="46"/>
      <c r="H435" s="35" t="s">
        <v>914</v>
      </c>
      <c r="I435" s="35"/>
      <c r="J435" s="36">
        <f>J436</f>
        <v>20</v>
      </c>
      <c r="K435" s="36">
        <f t="shared" ref="K435:L435" si="115">K436</f>
        <v>20</v>
      </c>
      <c r="L435" s="36">
        <f t="shared" si="115"/>
        <v>20</v>
      </c>
      <c r="M435" s="43"/>
    </row>
    <row r="436" spans="1:13" s="2" customFormat="1" ht="56.25" customHeight="1">
      <c r="A436" s="24" t="s">
        <v>92</v>
      </c>
      <c r="B436" s="25" t="s">
        <v>599</v>
      </c>
      <c r="C436" s="37" t="s">
        <v>471</v>
      </c>
      <c r="D436" s="50" t="s">
        <v>475</v>
      </c>
      <c r="E436" s="32" t="s">
        <v>279</v>
      </c>
      <c r="F436" s="32" t="s">
        <v>474</v>
      </c>
      <c r="G436" s="35" t="s">
        <v>93</v>
      </c>
      <c r="H436" s="35" t="s">
        <v>914</v>
      </c>
      <c r="I436" s="35">
        <v>244</v>
      </c>
      <c r="J436" s="36">
        <v>20</v>
      </c>
      <c r="K436" s="36">
        <v>20</v>
      </c>
      <c r="L436" s="36">
        <v>20</v>
      </c>
      <c r="M436" s="43" t="s">
        <v>285</v>
      </c>
    </row>
    <row r="437" spans="1:13" s="2" customFormat="1" ht="45" customHeight="1">
      <c r="A437" s="24" t="s">
        <v>92</v>
      </c>
      <c r="B437" s="25" t="s">
        <v>609</v>
      </c>
      <c r="C437" s="37"/>
      <c r="D437" s="50" t="s">
        <v>1277</v>
      </c>
      <c r="E437" s="32" t="s">
        <v>414</v>
      </c>
      <c r="F437" s="32" t="s">
        <v>1270</v>
      </c>
      <c r="G437" s="46"/>
      <c r="H437" s="35" t="s">
        <v>911</v>
      </c>
      <c r="I437" s="35"/>
      <c r="J437" s="36">
        <f>J438+J439+J440+J441+J442+J443</f>
        <v>20250.447</v>
      </c>
      <c r="K437" s="36">
        <f t="shared" ref="K437:L437" si="116">K438+K439+K440+K441+K442+K443</f>
        <v>19037.447</v>
      </c>
      <c r="L437" s="36">
        <f t="shared" si="116"/>
        <v>19037.447</v>
      </c>
      <c r="M437" s="43"/>
    </row>
    <row r="438" spans="1:13" s="2" customFormat="1" ht="157.5" customHeight="1">
      <c r="A438" s="24" t="s">
        <v>92</v>
      </c>
      <c r="B438" s="25" t="s">
        <v>610</v>
      </c>
      <c r="C438" s="37" t="s">
        <v>471</v>
      </c>
      <c r="D438" s="27" t="s">
        <v>482</v>
      </c>
      <c r="E438" s="28" t="s">
        <v>279</v>
      </c>
      <c r="F438" s="28" t="s">
        <v>303</v>
      </c>
      <c r="G438" s="35" t="s">
        <v>93</v>
      </c>
      <c r="H438" s="35" t="s">
        <v>911</v>
      </c>
      <c r="I438" s="35">
        <v>111</v>
      </c>
      <c r="J438" s="36">
        <v>7685.92</v>
      </c>
      <c r="K438" s="36">
        <v>7685.92</v>
      </c>
      <c r="L438" s="36">
        <v>7685.92</v>
      </c>
      <c r="M438" s="43" t="s">
        <v>285</v>
      </c>
    </row>
    <row r="439" spans="1:13" s="2" customFormat="1" ht="157.5" customHeight="1">
      <c r="A439" s="24" t="s">
        <v>92</v>
      </c>
      <c r="B439" s="25" t="s">
        <v>612</v>
      </c>
      <c r="C439" s="37" t="s">
        <v>471</v>
      </c>
      <c r="D439" s="27" t="s">
        <v>482</v>
      </c>
      <c r="E439" s="28" t="s">
        <v>279</v>
      </c>
      <c r="F439" s="28" t="s">
        <v>303</v>
      </c>
      <c r="G439" s="35" t="s">
        <v>93</v>
      </c>
      <c r="H439" s="35" t="s">
        <v>911</v>
      </c>
      <c r="I439" s="35">
        <v>119</v>
      </c>
      <c r="J439" s="36">
        <v>2321.1480000000001</v>
      </c>
      <c r="K439" s="36">
        <v>2321.1480000000001</v>
      </c>
      <c r="L439" s="36">
        <v>2321.1480000000001</v>
      </c>
      <c r="M439" s="43" t="s">
        <v>285</v>
      </c>
    </row>
    <row r="440" spans="1:13" s="2" customFormat="1" ht="56.25" customHeight="1">
      <c r="A440" s="24" t="s">
        <v>92</v>
      </c>
      <c r="B440" s="25" t="s">
        <v>599</v>
      </c>
      <c r="C440" s="37" t="s">
        <v>471</v>
      </c>
      <c r="D440" s="50" t="s">
        <v>475</v>
      </c>
      <c r="E440" s="32" t="s">
        <v>279</v>
      </c>
      <c r="F440" s="32" t="s">
        <v>474</v>
      </c>
      <c r="G440" s="35" t="s">
        <v>93</v>
      </c>
      <c r="H440" s="35" t="s">
        <v>911</v>
      </c>
      <c r="I440" s="35">
        <v>244</v>
      </c>
      <c r="J440" s="36">
        <v>9487.2890000000007</v>
      </c>
      <c r="K440" s="36">
        <v>8274.2890000000007</v>
      </c>
      <c r="L440" s="36">
        <v>8274.2890000000007</v>
      </c>
      <c r="M440" s="43" t="s">
        <v>285</v>
      </c>
    </row>
    <row r="441" spans="1:13" s="2" customFormat="1" ht="22.5" customHeight="1">
      <c r="A441" s="24" t="s">
        <v>92</v>
      </c>
      <c r="B441" s="25" t="s">
        <v>638</v>
      </c>
      <c r="C441" s="37" t="s">
        <v>471</v>
      </c>
      <c r="D441" s="27" t="s">
        <v>319</v>
      </c>
      <c r="E441" s="28" t="s">
        <v>481</v>
      </c>
      <c r="F441" s="28" t="s">
        <v>480</v>
      </c>
      <c r="G441" s="35" t="s">
        <v>93</v>
      </c>
      <c r="H441" s="35" t="s">
        <v>911</v>
      </c>
      <c r="I441" s="35">
        <v>851</v>
      </c>
      <c r="J441" s="36">
        <v>616.32399999999996</v>
      </c>
      <c r="K441" s="36">
        <v>616.32399999999996</v>
      </c>
      <c r="L441" s="36">
        <v>616.32399999999996</v>
      </c>
      <c r="M441" s="43" t="s">
        <v>285</v>
      </c>
    </row>
    <row r="442" spans="1:13" s="2" customFormat="1" ht="33.75" customHeight="1">
      <c r="A442" s="24" t="s">
        <v>92</v>
      </c>
      <c r="B442" s="25" t="s">
        <v>639</v>
      </c>
      <c r="C442" s="37" t="s">
        <v>471</v>
      </c>
      <c r="D442" s="50" t="s">
        <v>479</v>
      </c>
      <c r="E442" s="28" t="s">
        <v>279</v>
      </c>
      <c r="F442" s="32" t="s">
        <v>478</v>
      </c>
      <c r="G442" s="35" t="s">
        <v>93</v>
      </c>
      <c r="H442" s="35" t="s">
        <v>911</v>
      </c>
      <c r="I442" s="35">
        <v>852</v>
      </c>
      <c r="J442" s="36">
        <v>139.166</v>
      </c>
      <c r="K442" s="36">
        <v>139.166</v>
      </c>
      <c r="L442" s="36">
        <v>139.166</v>
      </c>
      <c r="M442" s="43" t="s">
        <v>285</v>
      </c>
    </row>
    <row r="443" spans="1:13" s="2" customFormat="1" ht="45" customHeight="1">
      <c r="A443" s="24" t="s">
        <v>92</v>
      </c>
      <c r="B443" s="25" t="s">
        <v>670</v>
      </c>
      <c r="C443" s="37" t="s">
        <v>471</v>
      </c>
      <c r="D443" s="27" t="s">
        <v>477</v>
      </c>
      <c r="E443" s="28" t="s">
        <v>279</v>
      </c>
      <c r="F443" s="32" t="s">
        <v>476</v>
      </c>
      <c r="G443" s="35" t="s">
        <v>93</v>
      </c>
      <c r="H443" s="35" t="s">
        <v>911</v>
      </c>
      <c r="I443" s="35">
        <v>853</v>
      </c>
      <c r="J443" s="36">
        <v>0.6</v>
      </c>
      <c r="K443" s="36">
        <v>0.6</v>
      </c>
      <c r="L443" s="36">
        <v>0.6</v>
      </c>
      <c r="M443" s="43" t="s">
        <v>285</v>
      </c>
    </row>
    <row r="444" spans="1:13" s="2" customFormat="1" ht="45" customHeight="1">
      <c r="A444" s="24" t="s">
        <v>92</v>
      </c>
      <c r="B444" s="25" t="s">
        <v>609</v>
      </c>
      <c r="C444" s="37"/>
      <c r="D444" s="50" t="s">
        <v>1277</v>
      </c>
      <c r="E444" s="32" t="s">
        <v>414</v>
      </c>
      <c r="F444" s="32" t="s">
        <v>1270</v>
      </c>
      <c r="G444" s="46"/>
      <c r="H444" s="35" t="s">
        <v>1229</v>
      </c>
      <c r="I444" s="35"/>
      <c r="J444" s="36">
        <f>J445+J446</f>
        <v>21375.436999999998</v>
      </c>
      <c r="K444" s="36">
        <f t="shared" ref="K444:L444" si="117">K445+K446</f>
        <v>21375.436999999998</v>
      </c>
      <c r="L444" s="36">
        <f t="shared" si="117"/>
        <v>21375.436999999998</v>
      </c>
      <c r="M444" s="43"/>
    </row>
    <row r="445" spans="1:13" s="2" customFormat="1" ht="157.5" customHeight="1">
      <c r="A445" s="24" t="s">
        <v>92</v>
      </c>
      <c r="B445" s="25" t="s">
        <v>610</v>
      </c>
      <c r="C445" s="37" t="s">
        <v>471</v>
      </c>
      <c r="D445" s="27" t="s">
        <v>482</v>
      </c>
      <c r="E445" s="28" t="s">
        <v>279</v>
      </c>
      <c r="F445" s="28" t="s">
        <v>303</v>
      </c>
      <c r="G445" s="35" t="s">
        <v>93</v>
      </c>
      <c r="H445" s="35" t="s">
        <v>1229</v>
      </c>
      <c r="I445" s="35">
        <v>111</v>
      </c>
      <c r="J445" s="36">
        <v>16417.385999999999</v>
      </c>
      <c r="K445" s="36">
        <v>16417.385999999999</v>
      </c>
      <c r="L445" s="36">
        <v>16417.385999999999</v>
      </c>
      <c r="M445" s="43" t="s">
        <v>285</v>
      </c>
    </row>
    <row r="446" spans="1:13" s="2" customFormat="1" ht="157.5" customHeight="1">
      <c r="A446" s="24" t="s">
        <v>92</v>
      </c>
      <c r="B446" s="25" t="s">
        <v>612</v>
      </c>
      <c r="C446" s="37" t="s">
        <v>471</v>
      </c>
      <c r="D446" s="27" t="s">
        <v>482</v>
      </c>
      <c r="E446" s="28" t="s">
        <v>279</v>
      </c>
      <c r="F446" s="28" t="s">
        <v>303</v>
      </c>
      <c r="G446" s="35" t="s">
        <v>93</v>
      </c>
      <c r="H446" s="35" t="s">
        <v>1229</v>
      </c>
      <c r="I446" s="35">
        <v>119</v>
      </c>
      <c r="J446" s="36">
        <v>4958.0510000000004</v>
      </c>
      <c r="K446" s="36">
        <v>4958.0510000000004</v>
      </c>
      <c r="L446" s="36">
        <v>4958.0510000000004</v>
      </c>
      <c r="M446" s="43" t="s">
        <v>285</v>
      </c>
    </row>
    <row r="447" spans="1:13" s="2" customFormat="1" ht="56.25" customHeight="1">
      <c r="A447" s="24" t="s">
        <v>92</v>
      </c>
      <c r="B447" s="25" t="s">
        <v>665</v>
      </c>
      <c r="C447" s="37"/>
      <c r="D447" s="50" t="s">
        <v>1277</v>
      </c>
      <c r="E447" s="32" t="s">
        <v>472</v>
      </c>
      <c r="F447" s="32" t="s">
        <v>817</v>
      </c>
      <c r="G447" s="46"/>
      <c r="H447" s="35" t="s">
        <v>912</v>
      </c>
      <c r="I447" s="43"/>
      <c r="J447" s="36">
        <f>J448</f>
        <v>11592.634</v>
      </c>
      <c r="K447" s="36">
        <f t="shared" ref="K447:L447" si="118">K448</f>
        <v>12056.34</v>
      </c>
      <c r="L447" s="36">
        <f t="shared" si="118"/>
        <v>12538.6</v>
      </c>
      <c r="M447" s="43"/>
    </row>
    <row r="448" spans="1:13" s="2" customFormat="1" ht="56.25" customHeight="1">
      <c r="A448" s="24" t="s">
        <v>92</v>
      </c>
      <c r="B448" s="25" t="s">
        <v>599</v>
      </c>
      <c r="C448" s="37" t="s">
        <v>471</v>
      </c>
      <c r="D448" s="50" t="s">
        <v>475</v>
      </c>
      <c r="E448" s="32" t="s">
        <v>279</v>
      </c>
      <c r="F448" s="32" t="s">
        <v>474</v>
      </c>
      <c r="G448" s="35" t="s">
        <v>93</v>
      </c>
      <c r="H448" s="35" t="s">
        <v>912</v>
      </c>
      <c r="I448" s="35" t="s">
        <v>3</v>
      </c>
      <c r="J448" s="36">
        <v>11592.634</v>
      </c>
      <c r="K448" s="36">
        <v>12056.34</v>
      </c>
      <c r="L448" s="36">
        <v>12538.6</v>
      </c>
      <c r="M448" s="43" t="s">
        <v>285</v>
      </c>
    </row>
    <row r="449" spans="1:13" s="2" customFormat="1" ht="45" customHeight="1">
      <c r="A449" s="24" t="s">
        <v>92</v>
      </c>
      <c r="B449" s="25" t="s">
        <v>674</v>
      </c>
      <c r="C449" s="37"/>
      <c r="D449" s="50" t="s">
        <v>1277</v>
      </c>
      <c r="E449" s="32" t="s">
        <v>472</v>
      </c>
      <c r="F449" s="32" t="s">
        <v>817</v>
      </c>
      <c r="G449" s="46"/>
      <c r="H449" s="35" t="s">
        <v>1230</v>
      </c>
      <c r="I449" s="35"/>
      <c r="J449" s="36">
        <f>J450</f>
        <v>3077.0070000000001</v>
      </c>
      <c r="K449" s="36">
        <f t="shared" ref="K449:L449" si="119">K450</f>
        <v>1627.0070000000001</v>
      </c>
      <c r="L449" s="36">
        <f t="shared" si="119"/>
        <v>1627.0070000000001</v>
      </c>
      <c r="M449" s="43"/>
    </row>
    <row r="450" spans="1:13" s="2" customFormat="1" ht="56.25" customHeight="1">
      <c r="A450" s="24" t="s">
        <v>92</v>
      </c>
      <c r="B450" s="25" t="s">
        <v>599</v>
      </c>
      <c r="C450" s="37" t="s">
        <v>471</v>
      </c>
      <c r="D450" s="50" t="s">
        <v>475</v>
      </c>
      <c r="E450" s="32" t="s">
        <v>279</v>
      </c>
      <c r="F450" s="32" t="s">
        <v>474</v>
      </c>
      <c r="G450" s="35" t="s">
        <v>93</v>
      </c>
      <c r="H450" s="35" t="s">
        <v>1230</v>
      </c>
      <c r="I450" s="35">
        <v>244</v>
      </c>
      <c r="J450" s="36">
        <v>3077.0070000000001</v>
      </c>
      <c r="K450" s="36">
        <v>1627.0070000000001</v>
      </c>
      <c r="L450" s="36">
        <v>1627.0070000000001</v>
      </c>
      <c r="M450" s="43" t="s">
        <v>285</v>
      </c>
    </row>
    <row r="451" spans="1:13" s="2" customFormat="1" ht="33.75" customHeight="1">
      <c r="A451" s="24" t="s">
        <v>92</v>
      </c>
      <c r="B451" s="57" t="s">
        <v>1079</v>
      </c>
      <c r="C451" s="37"/>
      <c r="D451" s="50"/>
      <c r="E451" s="32"/>
      <c r="F451" s="32"/>
      <c r="G451" s="46"/>
      <c r="H451" s="35">
        <v>17402</v>
      </c>
      <c r="I451" s="35"/>
      <c r="J451" s="36">
        <f>J452</f>
        <v>634.952</v>
      </c>
      <c r="K451" s="36">
        <f t="shared" ref="K451:L451" si="120">K452</f>
        <v>634.952</v>
      </c>
      <c r="L451" s="36">
        <f t="shared" si="120"/>
        <v>634.952</v>
      </c>
      <c r="M451" s="43"/>
    </row>
    <row r="452" spans="1:13" s="2" customFormat="1" ht="67.5" customHeight="1">
      <c r="A452" s="24" t="s">
        <v>92</v>
      </c>
      <c r="B452" s="25" t="s">
        <v>677</v>
      </c>
      <c r="C452" s="37"/>
      <c r="D452" s="50" t="s">
        <v>1277</v>
      </c>
      <c r="E452" s="32" t="s">
        <v>327</v>
      </c>
      <c r="F452" s="32" t="s">
        <v>1270</v>
      </c>
      <c r="G452" s="46"/>
      <c r="H452" s="35" t="s">
        <v>100</v>
      </c>
      <c r="I452" s="35"/>
      <c r="J452" s="36">
        <v>634.952</v>
      </c>
      <c r="K452" s="36">
        <v>634.952</v>
      </c>
      <c r="L452" s="36">
        <v>634.952</v>
      </c>
      <c r="M452" s="43"/>
    </row>
    <row r="453" spans="1:13" s="2" customFormat="1" ht="56.25" customHeight="1">
      <c r="A453" s="24" t="s">
        <v>92</v>
      </c>
      <c r="B453" s="25" t="s">
        <v>610</v>
      </c>
      <c r="C453" s="37" t="s">
        <v>326</v>
      </c>
      <c r="D453" s="50" t="s">
        <v>329</v>
      </c>
      <c r="E453" s="32" t="s">
        <v>279</v>
      </c>
      <c r="F453" s="32" t="s">
        <v>328</v>
      </c>
      <c r="G453" s="35" t="s">
        <v>101</v>
      </c>
      <c r="H453" s="35" t="s">
        <v>100</v>
      </c>
      <c r="I453" s="35" t="s">
        <v>16</v>
      </c>
      <c r="J453" s="36">
        <v>487.67399999999998</v>
      </c>
      <c r="K453" s="36">
        <v>487.67399999999998</v>
      </c>
      <c r="L453" s="36">
        <v>487.67399999999998</v>
      </c>
      <c r="M453" s="43" t="s">
        <v>277</v>
      </c>
    </row>
    <row r="454" spans="1:13" s="2" customFormat="1" ht="56.25" customHeight="1">
      <c r="A454" s="24" t="s">
        <v>92</v>
      </c>
      <c r="B454" s="25" t="s">
        <v>612</v>
      </c>
      <c r="C454" s="37" t="s">
        <v>326</v>
      </c>
      <c r="D454" s="50" t="s">
        <v>329</v>
      </c>
      <c r="E454" s="32" t="s">
        <v>279</v>
      </c>
      <c r="F454" s="32" t="s">
        <v>328</v>
      </c>
      <c r="G454" s="35" t="s">
        <v>101</v>
      </c>
      <c r="H454" s="35" t="s">
        <v>100</v>
      </c>
      <c r="I454" s="35" t="s">
        <v>18</v>
      </c>
      <c r="J454" s="36">
        <v>147.27799999999999</v>
      </c>
      <c r="K454" s="36">
        <v>147.27799999999999</v>
      </c>
      <c r="L454" s="36">
        <v>147.27799999999999</v>
      </c>
      <c r="M454" s="43" t="s">
        <v>277</v>
      </c>
    </row>
    <row r="455" spans="1:13" s="2" customFormat="1" ht="33.75" customHeight="1">
      <c r="A455" s="59" t="s">
        <v>92</v>
      </c>
      <c r="B455" s="57" t="s">
        <v>1001</v>
      </c>
      <c r="C455" s="58"/>
      <c r="D455" s="58"/>
      <c r="E455" s="58"/>
      <c r="F455" s="58"/>
      <c r="G455" s="59"/>
      <c r="H455" s="60" t="s">
        <v>1002</v>
      </c>
      <c r="I455" s="59"/>
      <c r="J455" s="36">
        <f>J456+J462+J468+J472</f>
        <v>7187</v>
      </c>
      <c r="K455" s="36">
        <f t="shared" ref="K455:L455" si="121">K456+K462+K468+K472</f>
        <v>2397.6680000000001</v>
      </c>
      <c r="L455" s="36">
        <f t="shared" si="121"/>
        <v>736.41699999999992</v>
      </c>
      <c r="M455" s="43"/>
    </row>
    <row r="456" spans="1:13" s="2" customFormat="1" ht="45" customHeight="1">
      <c r="A456" s="24" t="s">
        <v>92</v>
      </c>
      <c r="B456" s="25" t="s">
        <v>678</v>
      </c>
      <c r="C456" s="37"/>
      <c r="D456" s="50" t="s">
        <v>1277</v>
      </c>
      <c r="E456" s="32" t="s">
        <v>414</v>
      </c>
      <c r="F456" s="32" t="s">
        <v>1270</v>
      </c>
      <c r="G456" s="46"/>
      <c r="H456" s="35" t="s">
        <v>102</v>
      </c>
      <c r="I456" s="35"/>
      <c r="J456" s="36">
        <f>J457</f>
        <v>252</v>
      </c>
      <c r="K456" s="36">
        <f t="shared" ref="K456:L456" si="122">K457</f>
        <v>252</v>
      </c>
      <c r="L456" s="36">
        <f t="shared" si="122"/>
        <v>252</v>
      </c>
      <c r="M456" s="43"/>
    </row>
    <row r="457" spans="1:13" s="2" customFormat="1" ht="101.25" customHeight="1">
      <c r="A457" s="24" t="s">
        <v>92</v>
      </c>
      <c r="B457" s="25" t="s">
        <v>599</v>
      </c>
      <c r="C457" s="37" t="s">
        <v>413</v>
      </c>
      <c r="D457" s="50" t="s">
        <v>468</v>
      </c>
      <c r="E457" s="32" t="s">
        <v>279</v>
      </c>
      <c r="F457" s="32" t="s">
        <v>467</v>
      </c>
      <c r="G457" s="35" t="s">
        <v>68</v>
      </c>
      <c r="H457" s="35" t="s">
        <v>102</v>
      </c>
      <c r="I457" s="35" t="s">
        <v>3</v>
      </c>
      <c r="J457" s="36">
        <v>252</v>
      </c>
      <c r="K457" s="36">
        <v>252</v>
      </c>
      <c r="L457" s="36">
        <v>252</v>
      </c>
      <c r="M457" s="43" t="s">
        <v>285</v>
      </c>
    </row>
    <row r="458" spans="1:13" s="2" customFormat="1" ht="43.5" hidden="1" customHeight="1">
      <c r="A458" s="59" t="s">
        <v>92</v>
      </c>
      <c r="B458" s="25" t="s">
        <v>1003</v>
      </c>
      <c r="C458" s="37"/>
      <c r="D458" s="50" t="s">
        <v>1277</v>
      </c>
      <c r="E458" s="32" t="s">
        <v>414</v>
      </c>
      <c r="F458" s="32" t="s">
        <v>1270</v>
      </c>
      <c r="G458" s="46"/>
      <c r="H458" s="35">
        <v>1840120970</v>
      </c>
      <c r="I458" s="35"/>
      <c r="J458" s="36">
        <v>0</v>
      </c>
      <c r="K458" s="36">
        <v>0</v>
      </c>
      <c r="L458" s="36">
        <v>0</v>
      </c>
      <c r="M458" s="43"/>
    </row>
    <row r="459" spans="1:13" s="2" customFormat="1" ht="48.75" hidden="1" customHeight="1">
      <c r="A459" s="59" t="s">
        <v>92</v>
      </c>
      <c r="B459" s="25" t="s">
        <v>599</v>
      </c>
      <c r="C459" s="37" t="s">
        <v>413</v>
      </c>
      <c r="D459" s="50" t="s">
        <v>468</v>
      </c>
      <c r="E459" s="32" t="s">
        <v>279</v>
      </c>
      <c r="F459" s="32" t="s">
        <v>467</v>
      </c>
      <c r="G459" s="35" t="s">
        <v>68</v>
      </c>
      <c r="H459" s="35">
        <v>1840120970</v>
      </c>
      <c r="I459" s="35" t="s">
        <v>3</v>
      </c>
      <c r="J459" s="36">
        <f>J458</f>
        <v>0</v>
      </c>
      <c r="K459" s="36">
        <v>0</v>
      </c>
      <c r="L459" s="36">
        <v>0</v>
      </c>
      <c r="M459" s="43" t="s">
        <v>285</v>
      </c>
    </row>
    <row r="460" spans="1:13" s="2" customFormat="1" ht="48.75" hidden="1" customHeight="1">
      <c r="A460" s="24" t="s">
        <v>92</v>
      </c>
      <c r="B460" s="25" t="s">
        <v>1004</v>
      </c>
      <c r="C460" s="37"/>
      <c r="D460" s="50" t="s">
        <v>1277</v>
      </c>
      <c r="E460" s="32" t="s">
        <v>414</v>
      </c>
      <c r="F460" s="32" t="s">
        <v>1270</v>
      </c>
      <c r="G460" s="46"/>
      <c r="H460" s="35">
        <v>1840121130</v>
      </c>
      <c r="I460" s="35"/>
      <c r="J460" s="36">
        <v>0</v>
      </c>
      <c r="K460" s="36">
        <v>0</v>
      </c>
      <c r="L460" s="36">
        <v>0</v>
      </c>
      <c r="M460" s="43"/>
    </row>
    <row r="461" spans="1:13" s="2" customFormat="1" ht="25.9" hidden="1" customHeight="1">
      <c r="A461" s="24" t="s">
        <v>92</v>
      </c>
      <c r="B461" s="25" t="s">
        <v>599</v>
      </c>
      <c r="C461" s="37" t="s">
        <v>413</v>
      </c>
      <c r="D461" s="50" t="s">
        <v>468</v>
      </c>
      <c r="E461" s="32" t="s">
        <v>279</v>
      </c>
      <c r="F461" s="32" t="s">
        <v>467</v>
      </c>
      <c r="G461" s="35" t="s">
        <v>68</v>
      </c>
      <c r="H461" s="35">
        <v>1840121130</v>
      </c>
      <c r="I461" s="35" t="s">
        <v>3</v>
      </c>
      <c r="J461" s="36">
        <v>0</v>
      </c>
      <c r="K461" s="36">
        <v>0</v>
      </c>
      <c r="L461" s="36">
        <v>0</v>
      </c>
      <c r="M461" s="43" t="s">
        <v>285</v>
      </c>
    </row>
    <row r="462" spans="1:13" s="2" customFormat="1" ht="48.75" customHeight="1">
      <c r="A462" s="24" t="s">
        <v>92</v>
      </c>
      <c r="B462" s="25" t="s">
        <v>1005</v>
      </c>
      <c r="C462" s="37"/>
      <c r="D462" s="50" t="s">
        <v>1277</v>
      </c>
      <c r="E462" s="32" t="s">
        <v>414</v>
      </c>
      <c r="F462" s="32" t="s">
        <v>1270</v>
      </c>
      <c r="G462" s="46"/>
      <c r="H462" s="35">
        <v>1840121140</v>
      </c>
      <c r="I462" s="35"/>
      <c r="J462" s="36">
        <v>500</v>
      </c>
      <c r="K462" s="36">
        <v>0</v>
      </c>
      <c r="L462" s="36">
        <v>0</v>
      </c>
      <c r="M462" s="43"/>
    </row>
    <row r="463" spans="1:13" s="2" customFormat="1" ht="91.5" customHeight="1">
      <c r="A463" s="24" t="s">
        <v>92</v>
      </c>
      <c r="B463" s="25" t="s">
        <v>599</v>
      </c>
      <c r="C463" s="37" t="s">
        <v>413</v>
      </c>
      <c r="D463" s="50" t="s">
        <v>468</v>
      </c>
      <c r="E463" s="32" t="s">
        <v>279</v>
      </c>
      <c r="F463" s="32" t="s">
        <v>467</v>
      </c>
      <c r="G463" s="35" t="s">
        <v>68</v>
      </c>
      <c r="H463" s="35">
        <v>1840121140</v>
      </c>
      <c r="I463" s="35" t="s">
        <v>3</v>
      </c>
      <c r="J463" s="36">
        <v>500</v>
      </c>
      <c r="K463" s="36">
        <v>0</v>
      </c>
      <c r="L463" s="36">
        <v>0</v>
      </c>
      <c r="M463" s="43" t="s">
        <v>285</v>
      </c>
    </row>
    <row r="464" spans="1:13" s="2" customFormat="1" ht="25.9" hidden="1" customHeight="1">
      <c r="A464" s="24" t="s">
        <v>92</v>
      </c>
      <c r="B464" s="25" t="s">
        <v>996</v>
      </c>
      <c r="C464" s="37"/>
      <c r="D464" s="50" t="s">
        <v>1277</v>
      </c>
      <c r="E464" s="32" t="s">
        <v>414</v>
      </c>
      <c r="F464" s="32" t="s">
        <v>1270</v>
      </c>
      <c r="G464" s="46"/>
      <c r="H464" s="35">
        <v>1840191040</v>
      </c>
      <c r="I464" s="35"/>
      <c r="J464" s="36">
        <v>0</v>
      </c>
      <c r="K464" s="36">
        <v>0</v>
      </c>
      <c r="L464" s="36">
        <v>0</v>
      </c>
      <c r="M464" s="43"/>
    </row>
    <row r="465" spans="1:16" s="2" customFormat="1" ht="25.9" hidden="1" customHeight="1">
      <c r="A465" s="24" t="s">
        <v>92</v>
      </c>
      <c r="B465" s="25" t="s">
        <v>599</v>
      </c>
      <c r="C465" s="37" t="s">
        <v>413</v>
      </c>
      <c r="D465" s="50" t="s">
        <v>468</v>
      </c>
      <c r="E465" s="32" t="s">
        <v>279</v>
      </c>
      <c r="F465" s="32" t="s">
        <v>467</v>
      </c>
      <c r="G465" s="35" t="s">
        <v>68</v>
      </c>
      <c r="H465" s="35">
        <v>1840191040</v>
      </c>
      <c r="I465" s="35" t="s">
        <v>3</v>
      </c>
      <c r="J465" s="36">
        <f>J464</f>
        <v>0</v>
      </c>
      <c r="K465" s="36">
        <v>0</v>
      </c>
      <c r="L465" s="36">
        <v>0</v>
      </c>
      <c r="M465" s="43" t="s">
        <v>285</v>
      </c>
    </row>
    <row r="466" spans="1:16" s="2" customFormat="1" ht="25.9" hidden="1" customHeight="1">
      <c r="A466" s="24" t="s">
        <v>92</v>
      </c>
      <c r="B466" s="25" t="s">
        <v>1006</v>
      </c>
      <c r="C466" s="37"/>
      <c r="D466" s="50" t="s">
        <v>1277</v>
      </c>
      <c r="E466" s="32" t="s">
        <v>414</v>
      </c>
      <c r="F466" s="32" t="s">
        <v>1270</v>
      </c>
      <c r="G466" s="46"/>
      <c r="H466" s="35">
        <v>1840191050</v>
      </c>
      <c r="I466" s="35"/>
      <c r="J466" s="36">
        <f>J467</f>
        <v>0</v>
      </c>
      <c r="K466" s="36">
        <f t="shared" ref="K466:L466" si="123">K467</f>
        <v>0</v>
      </c>
      <c r="L466" s="36">
        <f t="shared" si="123"/>
        <v>0</v>
      </c>
      <c r="M466" s="43"/>
    </row>
    <row r="467" spans="1:16" s="2" customFormat="1" ht="25.9" hidden="1" customHeight="1">
      <c r="A467" s="24" t="s">
        <v>92</v>
      </c>
      <c r="B467" s="25" t="s">
        <v>599</v>
      </c>
      <c r="C467" s="37" t="s">
        <v>413</v>
      </c>
      <c r="D467" s="50" t="s">
        <v>468</v>
      </c>
      <c r="E467" s="32" t="s">
        <v>279</v>
      </c>
      <c r="F467" s="32" t="s">
        <v>467</v>
      </c>
      <c r="G467" s="35" t="s">
        <v>68</v>
      </c>
      <c r="H467" s="35">
        <v>1840191050</v>
      </c>
      <c r="I467" s="35" t="s">
        <v>3</v>
      </c>
      <c r="J467" s="36">
        <v>0</v>
      </c>
      <c r="K467" s="36">
        <v>0</v>
      </c>
      <c r="L467" s="36">
        <v>0</v>
      </c>
      <c r="M467" s="43" t="s">
        <v>285</v>
      </c>
    </row>
    <row r="468" spans="1:16" s="2" customFormat="1" ht="40.5" customHeight="1">
      <c r="A468" s="24" t="s">
        <v>92</v>
      </c>
      <c r="B468" s="25" t="s">
        <v>1004</v>
      </c>
      <c r="C468" s="37"/>
      <c r="D468" s="50" t="s">
        <v>1277</v>
      </c>
      <c r="E468" s="32" t="s">
        <v>414</v>
      </c>
      <c r="F468" s="32" t="s">
        <v>1270</v>
      </c>
      <c r="G468" s="46"/>
      <c r="H468" s="35">
        <v>1840121150</v>
      </c>
      <c r="I468" s="35"/>
      <c r="J468" s="36">
        <f>J469</f>
        <v>300</v>
      </c>
      <c r="K468" s="36">
        <f t="shared" ref="K468:L468" si="124">K469</f>
        <v>0</v>
      </c>
      <c r="L468" s="36">
        <f t="shared" si="124"/>
        <v>0</v>
      </c>
      <c r="M468" s="43"/>
    </row>
    <row r="469" spans="1:16" s="2" customFormat="1" ht="96.75" customHeight="1">
      <c r="A469" s="24" t="s">
        <v>92</v>
      </c>
      <c r="B469" s="25" t="s">
        <v>599</v>
      </c>
      <c r="C469" s="37" t="s">
        <v>413</v>
      </c>
      <c r="D469" s="50" t="s">
        <v>468</v>
      </c>
      <c r="E469" s="32" t="s">
        <v>279</v>
      </c>
      <c r="F469" s="32" t="s">
        <v>467</v>
      </c>
      <c r="G469" s="35" t="s">
        <v>68</v>
      </c>
      <c r="H469" s="35">
        <v>1840121150</v>
      </c>
      <c r="I469" s="35">
        <v>244</v>
      </c>
      <c r="J469" s="36">
        <v>300</v>
      </c>
      <c r="K469" s="36">
        <v>0</v>
      </c>
      <c r="L469" s="36">
        <v>0</v>
      </c>
      <c r="M469" s="43" t="s">
        <v>285</v>
      </c>
    </row>
    <row r="470" spans="1:16" s="2" customFormat="1" ht="25.9" customHeight="1">
      <c r="A470" s="24" t="s">
        <v>92</v>
      </c>
      <c r="B470" s="25" t="s">
        <v>1294</v>
      </c>
      <c r="C470" s="49"/>
      <c r="D470" s="50" t="s">
        <v>1277</v>
      </c>
      <c r="E470" s="32" t="s">
        <v>414</v>
      </c>
      <c r="F470" s="32" t="s">
        <v>1270</v>
      </c>
      <c r="G470" s="46"/>
      <c r="H470" s="35">
        <v>1840121200</v>
      </c>
      <c r="I470" s="35"/>
      <c r="J470" s="36">
        <f>J471</f>
        <v>960</v>
      </c>
      <c r="K470" s="36">
        <f t="shared" ref="K470:L470" si="125">K471</f>
        <v>0</v>
      </c>
      <c r="L470" s="36">
        <f t="shared" si="125"/>
        <v>0</v>
      </c>
      <c r="M470" s="43"/>
    </row>
    <row r="471" spans="1:16" s="2" customFormat="1" ht="25.9" customHeight="1">
      <c r="A471" s="24" t="s">
        <v>92</v>
      </c>
      <c r="B471" s="25" t="s">
        <v>599</v>
      </c>
      <c r="C471" s="49" t="s">
        <v>413</v>
      </c>
      <c r="D471" s="50" t="s">
        <v>475</v>
      </c>
      <c r="E471" s="32" t="s">
        <v>279</v>
      </c>
      <c r="F471" s="32" t="s">
        <v>474</v>
      </c>
      <c r="G471" s="35" t="s">
        <v>68</v>
      </c>
      <c r="H471" s="35">
        <v>1840121200</v>
      </c>
      <c r="I471" s="35"/>
      <c r="J471" s="36">
        <v>960</v>
      </c>
      <c r="K471" s="36">
        <v>0</v>
      </c>
      <c r="L471" s="36">
        <v>0</v>
      </c>
      <c r="M471" s="43" t="s">
        <v>285</v>
      </c>
    </row>
    <row r="472" spans="1:16" s="2" customFormat="1" ht="33.75" customHeight="1">
      <c r="A472" s="24" t="s">
        <v>92</v>
      </c>
      <c r="B472" s="25" t="s">
        <v>996</v>
      </c>
      <c r="C472" s="37"/>
      <c r="D472" s="50" t="s">
        <v>1277</v>
      </c>
      <c r="E472" s="32" t="s">
        <v>414</v>
      </c>
      <c r="F472" s="32" t="s">
        <v>1270</v>
      </c>
      <c r="G472" s="46"/>
      <c r="H472" s="35">
        <v>1840191040</v>
      </c>
      <c r="I472" s="35"/>
      <c r="J472" s="36">
        <f>J473</f>
        <v>6135</v>
      </c>
      <c r="K472" s="36">
        <f t="shared" ref="K472:L472" si="126">K473</f>
        <v>2145.6680000000001</v>
      </c>
      <c r="L472" s="36">
        <f t="shared" si="126"/>
        <v>484.41699999999997</v>
      </c>
      <c r="M472" s="43"/>
    </row>
    <row r="473" spans="1:16" s="2" customFormat="1" ht="25.9" customHeight="1">
      <c r="A473" s="24" t="s">
        <v>92</v>
      </c>
      <c r="B473" s="25" t="s">
        <v>599</v>
      </c>
      <c r="C473" s="37" t="s">
        <v>413</v>
      </c>
      <c r="D473" s="50" t="s">
        <v>468</v>
      </c>
      <c r="E473" s="32" t="s">
        <v>279</v>
      </c>
      <c r="F473" s="32" t="s">
        <v>467</v>
      </c>
      <c r="G473" s="35" t="s">
        <v>68</v>
      </c>
      <c r="H473" s="35">
        <v>1840191040</v>
      </c>
      <c r="I473" s="35">
        <v>244</v>
      </c>
      <c r="J473" s="36">
        <v>6135</v>
      </c>
      <c r="K473" s="36">
        <v>2145.6680000000001</v>
      </c>
      <c r="L473" s="36">
        <v>484.41699999999997</v>
      </c>
      <c r="M473" s="43" t="s">
        <v>285</v>
      </c>
    </row>
    <row r="474" spans="1:16" s="19" customFormat="1" ht="56.25" customHeight="1">
      <c r="A474" s="39" t="s">
        <v>103</v>
      </c>
      <c r="B474" s="40" t="s">
        <v>679</v>
      </c>
      <c r="C474" s="87"/>
      <c r="D474" s="105"/>
      <c r="E474" s="89"/>
      <c r="F474" s="82"/>
      <c r="G474" s="101"/>
      <c r="H474" s="41"/>
      <c r="I474" s="41"/>
      <c r="J474" s="116">
        <f>J475+J482+J485+J496+J501+J532+J611+J631+J634+J637</f>
        <v>133610.15299999999</v>
      </c>
      <c r="K474" s="116">
        <f>K475+K482+K485+K496+K501+K532+K611+K631+K634+K637</f>
        <v>126782.81200000001</v>
      </c>
      <c r="L474" s="116">
        <f>L475+L482+L485+L496+L501+L532+L611+L631+L634+L637</f>
        <v>135543.88517999998</v>
      </c>
      <c r="M474" s="89"/>
      <c r="N474" s="62"/>
    </row>
    <row r="475" spans="1:16" s="19" customFormat="1" ht="45" customHeight="1">
      <c r="A475" s="24">
        <v>750</v>
      </c>
      <c r="B475" s="57" t="s">
        <v>961</v>
      </c>
      <c r="C475" s="58"/>
      <c r="D475" s="58"/>
      <c r="E475" s="58"/>
      <c r="F475" s="58"/>
      <c r="G475" s="59"/>
      <c r="H475" s="60" t="s">
        <v>962</v>
      </c>
      <c r="I475" s="41"/>
      <c r="J475" s="36">
        <f>J476+J478+J480</f>
        <v>9275.0400000000009</v>
      </c>
      <c r="K475" s="36">
        <f t="shared" ref="K475:L475" si="127">K476+K478+K480</f>
        <v>9275.0400000000009</v>
      </c>
      <c r="L475" s="36">
        <f t="shared" si="127"/>
        <v>9275.0400000000009</v>
      </c>
      <c r="M475" s="89"/>
      <c r="N475" s="62"/>
      <c r="P475" s="18"/>
    </row>
    <row r="476" spans="1:16" s="2" customFormat="1" ht="90" customHeight="1">
      <c r="A476" s="24" t="s">
        <v>103</v>
      </c>
      <c r="B476" s="25" t="s">
        <v>680</v>
      </c>
      <c r="C476" s="42"/>
      <c r="D476" s="42" t="s">
        <v>1278</v>
      </c>
      <c r="E476" s="42" t="s">
        <v>343</v>
      </c>
      <c r="F476" s="42" t="s">
        <v>1270</v>
      </c>
      <c r="G476" s="46"/>
      <c r="H476" s="35" t="s">
        <v>104</v>
      </c>
      <c r="I476" s="35"/>
      <c r="J476" s="36">
        <v>3339.0140000000001</v>
      </c>
      <c r="K476" s="36">
        <v>3339.0140000000001</v>
      </c>
      <c r="L476" s="36">
        <v>3339.0140000000001</v>
      </c>
      <c r="M476" s="43"/>
    </row>
    <row r="477" spans="1:16" s="2" customFormat="1" ht="118.5" customHeight="1">
      <c r="A477" s="24" t="s">
        <v>103</v>
      </c>
      <c r="B477" s="25" t="s">
        <v>681</v>
      </c>
      <c r="C477" s="42" t="s">
        <v>373</v>
      </c>
      <c r="D477" s="50" t="s">
        <v>819</v>
      </c>
      <c r="E477" s="32" t="s">
        <v>279</v>
      </c>
      <c r="F477" s="32" t="s">
        <v>363</v>
      </c>
      <c r="G477" s="35" t="s">
        <v>105</v>
      </c>
      <c r="H477" s="35" t="s">
        <v>104</v>
      </c>
      <c r="I477" s="35" t="s">
        <v>106</v>
      </c>
      <c r="J477" s="36">
        <v>3339.0140000000001</v>
      </c>
      <c r="K477" s="36">
        <v>3339.0140000000001</v>
      </c>
      <c r="L477" s="36">
        <v>3339.0140000000001</v>
      </c>
      <c r="M477" s="43" t="s">
        <v>285</v>
      </c>
    </row>
    <row r="478" spans="1:16" s="2" customFormat="1" ht="135" customHeight="1">
      <c r="A478" s="24" t="s">
        <v>103</v>
      </c>
      <c r="B478" s="25" t="s">
        <v>682</v>
      </c>
      <c r="C478" s="42"/>
      <c r="D478" s="42" t="s">
        <v>1278</v>
      </c>
      <c r="E478" s="42" t="s">
        <v>343</v>
      </c>
      <c r="F478" s="42" t="s">
        <v>1270</v>
      </c>
      <c r="G478" s="46"/>
      <c r="H478" s="35" t="s">
        <v>107</v>
      </c>
      <c r="I478" s="35"/>
      <c r="J478" s="36">
        <v>3895.5169999999998</v>
      </c>
      <c r="K478" s="36">
        <v>3895.5169999999998</v>
      </c>
      <c r="L478" s="36">
        <v>3895.5169999999998</v>
      </c>
      <c r="M478" s="43"/>
    </row>
    <row r="479" spans="1:16" s="2" customFormat="1" ht="112.5" customHeight="1">
      <c r="A479" s="24" t="s">
        <v>103</v>
      </c>
      <c r="B479" s="25" t="s">
        <v>681</v>
      </c>
      <c r="C479" s="42" t="s">
        <v>373</v>
      </c>
      <c r="D479" s="50" t="s">
        <v>819</v>
      </c>
      <c r="E479" s="32" t="s">
        <v>279</v>
      </c>
      <c r="F479" s="32" t="s">
        <v>363</v>
      </c>
      <c r="G479" s="35" t="s">
        <v>105</v>
      </c>
      <c r="H479" s="35" t="s">
        <v>107</v>
      </c>
      <c r="I479" s="35" t="s">
        <v>106</v>
      </c>
      <c r="J479" s="36">
        <v>3895.5169999999998</v>
      </c>
      <c r="K479" s="36">
        <v>3895.5169999999998</v>
      </c>
      <c r="L479" s="36">
        <v>3895.5169999999998</v>
      </c>
      <c r="M479" s="43" t="s">
        <v>285</v>
      </c>
    </row>
    <row r="480" spans="1:16" s="2" customFormat="1" ht="112.5" customHeight="1">
      <c r="A480" s="24" t="s">
        <v>103</v>
      </c>
      <c r="B480" s="25" t="s">
        <v>683</v>
      </c>
      <c r="C480" s="42"/>
      <c r="D480" s="42" t="s">
        <v>1278</v>
      </c>
      <c r="E480" s="42" t="s">
        <v>343</v>
      </c>
      <c r="F480" s="42" t="s">
        <v>1270</v>
      </c>
      <c r="G480" s="46"/>
      <c r="H480" s="35" t="s">
        <v>108</v>
      </c>
      <c r="I480" s="35"/>
      <c r="J480" s="36">
        <v>2040.509</v>
      </c>
      <c r="K480" s="36">
        <v>2040.509</v>
      </c>
      <c r="L480" s="36">
        <v>2040.509</v>
      </c>
      <c r="M480" s="43"/>
    </row>
    <row r="481" spans="1:13" s="2" customFormat="1" ht="119.25" customHeight="1">
      <c r="A481" s="24" t="s">
        <v>103</v>
      </c>
      <c r="B481" s="25" t="s">
        <v>681</v>
      </c>
      <c r="C481" s="42" t="s">
        <v>373</v>
      </c>
      <c r="D481" s="50" t="s">
        <v>819</v>
      </c>
      <c r="E481" s="32" t="s">
        <v>279</v>
      </c>
      <c r="F481" s="32" t="s">
        <v>363</v>
      </c>
      <c r="G481" s="35" t="s">
        <v>105</v>
      </c>
      <c r="H481" s="35" t="s">
        <v>108</v>
      </c>
      <c r="I481" s="35" t="s">
        <v>106</v>
      </c>
      <c r="J481" s="36">
        <v>2040.509</v>
      </c>
      <c r="K481" s="36">
        <v>2040.509</v>
      </c>
      <c r="L481" s="36">
        <v>2040.509</v>
      </c>
      <c r="M481" s="43" t="s">
        <v>285</v>
      </c>
    </row>
    <row r="482" spans="1:13" s="2" customFormat="1" ht="74.25" customHeight="1">
      <c r="A482" s="24" t="s">
        <v>103</v>
      </c>
      <c r="B482" s="57" t="s">
        <v>1135</v>
      </c>
      <c r="C482" s="42"/>
      <c r="D482" s="50"/>
      <c r="E482" s="32"/>
      <c r="F482" s="32"/>
      <c r="G482" s="46"/>
      <c r="H482" s="35">
        <v>16101</v>
      </c>
      <c r="I482" s="35"/>
      <c r="J482" s="36">
        <f>J483</f>
        <v>75.158000000000001</v>
      </c>
      <c r="K482" s="36">
        <f t="shared" ref="K482:L482" si="128">K483</f>
        <v>76.739000000000004</v>
      </c>
      <c r="L482" s="36">
        <f t="shared" si="128"/>
        <v>84.317999999999998</v>
      </c>
      <c r="M482" s="43"/>
    </row>
    <row r="483" spans="1:13" s="2" customFormat="1" ht="74.25" customHeight="1">
      <c r="A483" s="24" t="s">
        <v>103</v>
      </c>
      <c r="B483" s="25" t="s">
        <v>684</v>
      </c>
      <c r="C483" s="42"/>
      <c r="D483" s="50" t="s">
        <v>1278</v>
      </c>
      <c r="E483" s="32" t="s">
        <v>451</v>
      </c>
      <c r="F483" s="52" t="s">
        <v>1270</v>
      </c>
      <c r="G483" s="46"/>
      <c r="H483" s="35" t="s">
        <v>1057</v>
      </c>
      <c r="I483" s="35"/>
      <c r="J483" s="36">
        <v>75.158000000000001</v>
      </c>
      <c r="K483" s="36">
        <v>76.739000000000004</v>
      </c>
      <c r="L483" s="36">
        <v>84.317999999999998</v>
      </c>
      <c r="M483" s="43"/>
    </row>
    <row r="484" spans="1:13" s="2" customFormat="1" ht="45" customHeight="1">
      <c r="A484" s="24" t="s">
        <v>103</v>
      </c>
      <c r="B484" s="25" t="s">
        <v>685</v>
      </c>
      <c r="C484" s="42" t="s">
        <v>446</v>
      </c>
      <c r="D484" s="50" t="s">
        <v>464</v>
      </c>
      <c r="E484" s="32" t="s">
        <v>279</v>
      </c>
      <c r="F484" s="52" t="s">
        <v>463</v>
      </c>
      <c r="G484" s="35" t="s">
        <v>109</v>
      </c>
      <c r="H484" s="35" t="s">
        <v>1057</v>
      </c>
      <c r="I484" s="35" t="s">
        <v>110</v>
      </c>
      <c r="J484" s="36">
        <v>75.158000000000001</v>
      </c>
      <c r="K484" s="36">
        <v>76.739000000000004</v>
      </c>
      <c r="L484" s="36">
        <v>84.317999999999998</v>
      </c>
      <c r="M484" s="43" t="s">
        <v>285</v>
      </c>
    </row>
    <row r="485" spans="1:13" s="2" customFormat="1" ht="56.25" customHeight="1">
      <c r="A485" s="24" t="s">
        <v>103</v>
      </c>
      <c r="B485" s="57" t="s">
        <v>1136</v>
      </c>
      <c r="C485" s="58"/>
      <c r="D485" s="58"/>
      <c r="E485" s="58"/>
      <c r="F485" s="58"/>
      <c r="G485" s="59"/>
      <c r="H485" s="60" t="s">
        <v>1137</v>
      </c>
      <c r="I485" s="35"/>
      <c r="J485" s="36">
        <f>J486+J488+J490+J492+J494</f>
        <v>29193.368419999999</v>
      </c>
      <c r="K485" s="36">
        <f>K486+K488+K490+K492+K494</f>
        <v>29193.368419999999</v>
      </c>
      <c r="L485" s="36">
        <f>L486+L488+L490+L492+L494</f>
        <v>31515.568180000002</v>
      </c>
      <c r="M485" s="43"/>
    </row>
    <row r="486" spans="1:13" s="2" customFormat="1" ht="112.5" customHeight="1">
      <c r="A486" s="24" t="s">
        <v>103</v>
      </c>
      <c r="B486" s="25" t="s">
        <v>1295</v>
      </c>
      <c r="C486" s="49"/>
      <c r="D486" s="50" t="s">
        <v>394</v>
      </c>
      <c r="E486" s="32" t="s">
        <v>279</v>
      </c>
      <c r="F486" s="32" t="s">
        <v>393</v>
      </c>
      <c r="G486" s="95"/>
      <c r="H486" s="35" t="s">
        <v>111</v>
      </c>
      <c r="I486" s="32"/>
      <c r="J486" s="36">
        <f>J487</f>
        <v>9210.3526299999994</v>
      </c>
      <c r="K486" s="36">
        <f t="shared" ref="K486:L486" si="129">K487</f>
        <v>9210.3526299999994</v>
      </c>
      <c r="L486" s="36">
        <f t="shared" si="129"/>
        <v>9942.9943199999998</v>
      </c>
      <c r="M486" s="43"/>
    </row>
    <row r="487" spans="1:13" s="2" customFormat="1" ht="78.75" customHeight="1">
      <c r="A487" s="24" t="s">
        <v>103</v>
      </c>
      <c r="B487" s="25" t="s">
        <v>686</v>
      </c>
      <c r="C487" s="49" t="s">
        <v>373</v>
      </c>
      <c r="D487" s="50" t="s">
        <v>445</v>
      </c>
      <c r="E487" s="32" t="s">
        <v>279</v>
      </c>
      <c r="F487" s="32" t="s">
        <v>444</v>
      </c>
      <c r="G487" s="35" t="s">
        <v>105</v>
      </c>
      <c r="H487" s="35" t="s">
        <v>111</v>
      </c>
      <c r="I487" s="35" t="s">
        <v>112</v>
      </c>
      <c r="J487" s="36">
        <v>9210.3526299999994</v>
      </c>
      <c r="K487" s="36">
        <v>9210.3526299999994</v>
      </c>
      <c r="L487" s="36">
        <v>9942.9943199999998</v>
      </c>
      <c r="M487" s="43" t="s">
        <v>285</v>
      </c>
    </row>
    <row r="488" spans="1:13" s="2" customFormat="1" ht="112.5" hidden="1" customHeight="1">
      <c r="A488" s="24" t="s">
        <v>103</v>
      </c>
      <c r="B488" s="25" t="s">
        <v>687</v>
      </c>
      <c r="C488" s="42"/>
      <c r="D488" s="50" t="s">
        <v>394</v>
      </c>
      <c r="E488" s="32" t="s">
        <v>279</v>
      </c>
      <c r="F488" s="32" t="s">
        <v>393</v>
      </c>
      <c r="G488" s="95"/>
      <c r="H488" s="35" t="s">
        <v>113</v>
      </c>
      <c r="I488" s="32"/>
      <c r="J488" s="36"/>
      <c r="K488" s="36"/>
      <c r="L488" s="36"/>
      <c r="M488" s="43"/>
    </row>
    <row r="489" spans="1:13" s="2" customFormat="1" ht="78.75" hidden="1" customHeight="1">
      <c r="A489" s="24" t="s">
        <v>103</v>
      </c>
      <c r="B489" s="25" t="s">
        <v>686</v>
      </c>
      <c r="C489" s="42" t="s">
        <v>428</v>
      </c>
      <c r="D489" s="50" t="s">
        <v>445</v>
      </c>
      <c r="E489" s="32" t="s">
        <v>279</v>
      </c>
      <c r="F489" s="32" t="s">
        <v>444</v>
      </c>
      <c r="G489" s="35" t="s">
        <v>109</v>
      </c>
      <c r="H489" s="35" t="s">
        <v>113</v>
      </c>
      <c r="I489" s="35" t="s">
        <v>112</v>
      </c>
      <c r="J489" s="36"/>
      <c r="K489" s="36"/>
      <c r="L489" s="36"/>
      <c r="M489" s="43" t="s">
        <v>285</v>
      </c>
    </row>
    <row r="490" spans="1:13" s="2" customFormat="1" ht="101.25" hidden="1" customHeight="1">
      <c r="A490" s="24" t="s">
        <v>103</v>
      </c>
      <c r="B490" s="25" t="s">
        <v>688</v>
      </c>
      <c r="C490" s="42"/>
      <c r="D490" s="50" t="s">
        <v>394</v>
      </c>
      <c r="E490" s="32" t="s">
        <v>279</v>
      </c>
      <c r="F490" s="32" t="s">
        <v>393</v>
      </c>
      <c r="G490" s="95"/>
      <c r="H490" s="35" t="s">
        <v>114</v>
      </c>
      <c r="I490" s="32"/>
      <c r="J490" s="36"/>
      <c r="K490" s="36"/>
      <c r="L490" s="36"/>
      <c r="M490" s="43"/>
    </row>
    <row r="491" spans="1:13" s="2" customFormat="1" ht="78.75" hidden="1" customHeight="1">
      <c r="A491" s="24" t="s">
        <v>103</v>
      </c>
      <c r="B491" s="25" t="s">
        <v>686</v>
      </c>
      <c r="C491" s="42" t="s">
        <v>428</v>
      </c>
      <c r="D491" s="50" t="s">
        <v>445</v>
      </c>
      <c r="E491" s="32" t="s">
        <v>279</v>
      </c>
      <c r="F491" s="32" t="s">
        <v>444</v>
      </c>
      <c r="G491" s="35" t="s">
        <v>109</v>
      </c>
      <c r="H491" s="35" t="s">
        <v>114</v>
      </c>
      <c r="I491" s="35" t="s">
        <v>112</v>
      </c>
      <c r="J491" s="36"/>
      <c r="K491" s="36"/>
      <c r="L491" s="36"/>
      <c r="M491" s="43" t="s">
        <v>285</v>
      </c>
    </row>
    <row r="492" spans="1:13" s="2" customFormat="1" ht="112.5" hidden="1" customHeight="1">
      <c r="A492" s="24" t="s">
        <v>103</v>
      </c>
      <c r="B492" s="25" t="s">
        <v>689</v>
      </c>
      <c r="C492" s="42"/>
      <c r="D492" s="50" t="s">
        <v>394</v>
      </c>
      <c r="E492" s="32" t="s">
        <v>279</v>
      </c>
      <c r="F492" s="32" t="s">
        <v>393</v>
      </c>
      <c r="G492" s="95"/>
      <c r="H492" s="35" t="s">
        <v>115</v>
      </c>
      <c r="I492" s="32"/>
      <c r="J492" s="36"/>
      <c r="K492" s="36"/>
      <c r="L492" s="36"/>
      <c r="M492" s="43"/>
    </row>
    <row r="493" spans="1:13" s="2" customFormat="1" ht="78.75" hidden="1" customHeight="1">
      <c r="A493" s="24" t="s">
        <v>103</v>
      </c>
      <c r="B493" s="25" t="s">
        <v>686</v>
      </c>
      <c r="C493" s="42" t="s">
        <v>446</v>
      </c>
      <c r="D493" s="50" t="s">
        <v>445</v>
      </c>
      <c r="E493" s="32" t="s">
        <v>279</v>
      </c>
      <c r="F493" s="32" t="s">
        <v>444</v>
      </c>
      <c r="G493" s="35" t="s">
        <v>109</v>
      </c>
      <c r="H493" s="35" t="s">
        <v>115</v>
      </c>
      <c r="I493" s="35" t="s">
        <v>112</v>
      </c>
      <c r="J493" s="36"/>
      <c r="K493" s="36"/>
      <c r="L493" s="36"/>
      <c r="M493" s="43" t="s">
        <v>285</v>
      </c>
    </row>
    <row r="494" spans="1:13" s="2" customFormat="1" ht="112.5" customHeight="1">
      <c r="A494" s="24" t="s">
        <v>103</v>
      </c>
      <c r="B494" s="25" t="s">
        <v>1295</v>
      </c>
      <c r="C494" s="42"/>
      <c r="D494" s="50" t="s">
        <v>394</v>
      </c>
      <c r="E494" s="32" t="s">
        <v>279</v>
      </c>
      <c r="F494" s="32" t="s">
        <v>393</v>
      </c>
      <c r="G494" s="95"/>
      <c r="H494" s="35" t="s">
        <v>116</v>
      </c>
      <c r="I494" s="32"/>
      <c r="J494" s="36">
        <f>J495</f>
        <v>19983.015790000001</v>
      </c>
      <c r="K494" s="36">
        <f t="shared" ref="K494:L494" si="130">K495</f>
        <v>19983.015790000001</v>
      </c>
      <c r="L494" s="36">
        <f t="shared" si="130"/>
        <v>21572.57386</v>
      </c>
      <c r="M494" s="43"/>
    </row>
    <row r="495" spans="1:13" s="2" customFormat="1" ht="78.75" customHeight="1">
      <c r="A495" s="24" t="s">
        <v>103</v>
      </c>
      <c r="B495" s="25" t="s">
        <v>686</v>
      </c>
      <c r="C495" s="42" t="s">
        <v>428</v>
      </c>
      <c r="D495" s="50" t="s">
        <v>445</v>
      </c>
      <c r="E495" s="32" t="s">
        <v>279</v>
      </c>
      <c r="F495" s="32" t="s">
        <v>444</v>
      </c>
      <c r="G495" s="35" t="s">
        <v>109</v>
      </c>
      <c r="H495" s="35" t="s">
        <v>116</v>
      </c>
      <c r="I495" s="35" t="s">
        <v>112</v>
      </c>
      <c r="J495" s="36">
        <v>19983.015790000001</v>
      </c>
      <c r="K495" s="36">
        <v>19983.015790000001</v>
      </c>
      <c r="L495" s="36">
        <v>21572.57386</v>
      </c>
      <c r="M495" s="43" t="s">
        <v>285</v>
      </c>
    </row>
    <row r="496" spans="1:13" s="2" customFormat="1" ht="78.75" customHeight="1">
      <c r="A496" s="24" t="s">
        <v>103</v>
      </c>
      <c r="B496" s="57" t="s">
        <v>1138</v>
      </c>
      <c r="C496" s="58"/>
      <c r="D496" s="58"/>
      <c r="E496" s="58"/>
      <c r="F496" s="58"/>
      <c r="G496" s="59"/>
      <c r="H496" s="60" t="s">
        <v>1139</v>
      </c>
      <c r="I496" s="35"/>
      <c r="J496" s="36">
        <f>J497+J499</f>
        <v>886.55</v>
      </c>
      <c r="K496" s="36">
        <f t="shared" ref="K496:L496" si="131">K497+K499</f>
        <v>886.55</v>
      </c>
      <c r="L496" s="36">
        <f t="shared" si="131"/>
        <v>886.55</v>
      </c>
      <c r="M496" s="43"/>
    </row>
    <row r="497" spans="1:13" s="2" customFormat="1" ht="33.75" customHeight="1">
      <c r="A497" s="24" t="s">
        <v>103</v>
      </c>
      <c r="B497" s="25" t="s">
        <v>690</v>
      </c>
      <c r="C497" s="49"/>
      <c r="D497" s="50" t="s">
        <v>394</v>
      </c>
      <c r="E497" s="32" t="s">
        <v>279</v>
      </c>
      <c r="F497" s="28" t="s">
        <v>393</v>
      </c>
      <c r="G497" s="46"/>
      <c r="H497" s="35" t="s">
        <v>117</v>
      </c>
      <c r="I497" s="35"/>
      <c r="J497" s="36">
        <v>842.22699999999998</v>
      </c>
      <c r="K497" s="36">
        <v>842.22699999999998</v>
      </c>
      <c r="L497" s="36">
        <v>842.22699999999998</v>
      </c>
      <c r="M497" s="43"/>
    </row>
    <row r="498" spans="1:13" s="2" customFormat="1" ht="78.75" customHeight="1">
      <c r="A498" s="24" t="s">
        <v>103</v>
      </c>
      <c r="B498" s="25" t="s">
        <v>686</v>
      </c>
      <c r="C498" s="49" t="s">
        <v>373</v>
      </c>
      <c r="D498" s="50" t="s">
        <v>345</v>
      </c>
      <c r="E498" s="32" t="s">
        <v>279</v>
      </c>
      <c r="F498" s="28" t="s">
        <v>344</v>
      </c>
      <c r="G498" s="35" t="s">
        <v>105</v>
      </c>
      <c r="H498" s="35" t="s">
        <v>117</v>
      </c>
      <c r="I498" s="35" t="s">
        <v>112</v>
      </c>
      <c r="J498" s="36">
        <v>842.22699999999998</v>
      </c>
      <c r="K498" s="36">
        <v>842.22699999999998</v>
      </c>
      <c r="L498" s="36">
        <v>842.22699999999998</v>
      </c>
      <c r="M498" s="43" t="s">
        <v>285</v>
      </c>
    </row>
    <row r="499" spans="1:13" s="2" customFormat="1" ht="33.75" customHeight="1">
      <c r="A499" s="24" t="s">
        <v>103</v>
      </c>
      <c r="B499" s="25" t="s">
        <v>690</v>
      </c>
      <c r="C499" s="49"/>
      <c r="D499" s="50" t="s">
        <v>394</v>
      </c>
      <c r="E499" s="32" t="s">
        <v>279</v>
      </c>
      <c r="F499" s="28" t="s">
        <v>393</v>
      </c>
      <c r="G499" s="46"/>
      <c r="H499" s="35" t="s">
        <v>118</v>
      </c>
      <c r="I499" s="35"/>
      <c r="J499" s="36">
        <v>44.323</v>
      </c>
      <c r="K499" s="36">
        <v>44.323</v>
      </c>
      <c r="L499" s="36">
        <v>44.323</v>
      </c>
      <c r="M499" s="43"/>
    </row>
    <row r="500" spans="1:13" s="2" customFormat="1" ht="78.75" customHeight="1">
      <c r="A500" s="24" t="s">
        <v>103</v>
      </c>
      <c r="B500" s="25" t="s">
        <v>686</v>
      </c>
      <c r="C500" s="49" t="s">
        <v>373</v>
      </c>
      <c r="D500" s="50" t="s">
        <v>345</v>
      </c>
      <c r="E500" s="32" t="s">
        <v>279</v>
      </c>
      <c r="F500" s="28" t="s">
        <v>344</v>
      </c>
      <c r="G500" s="35" t="s">
        <v>105</v>
      </c>
      <c r="H500" s="35" t="s">
        <v>118</v>
      </c>
      <c r="I500" s="35" t="s">
        <v>112</v>
      </c>
      <c r="J500" s="36">
        <v>44.323</v>
      </c>
      <c r="K500" s="36">
        <v>44.323</v>
      </c>
      <c r="L500" s="36">
        <v>44.323</v>
      </c>
      <c r="M500" s="43" t="s">
        <v>285</v>
      </c>
    </row>
    <row r="501" spans="1:13" s="2" customFormat="1" ht="78.75" customHeight="1">
      <c r="A501" s="59" t="s">
        <v>103</v>
      </c>
      <c r="B501" s="57" t="s">
        <v>1124</v>
      </c>
      <c r="C501" s="58"/>
      <c r="D501" s="58"/>
      <c r="E501" s="58"/>
      <c r="F501" s="58"/>
      <c r="G501" s="59"/>
      <c r="H501" s="60" t="s">
        <v>1140</v>
      </c>
      <c r="I501" s="35"/>
      <c r="J501" s="36">
        <f>J504+J508+J511+J514+J506+J502</f>
        <v>2104.7469999999998</v>
      </c>
      <c r="K501" s="36">
        <f t="shared" ref="K501:L501" si="132">K504+K508+K511+K514+K506+K502</f>
        <v>5051.7470000000003</v>
      </c>
      <c r="L501" s="36">
        <f t="shared" si="132"/>
        <v>2170.3440000000001</v>
      </c>
      <c r="M501" s="43"/>
    </row>
    <row r="502" spans="1:13" s="2" customFormat="1" ht="61.5" customHeight="1">
      <c r="A502" s="24" t="s">
        <v>103</v>
      </c>
      <c r="B502" s="57" t="s">
        <v>1231</v>
      </c>
      <c r="C502" s="58"/>
      <c r="D502" s="50" t="s">
        <v>1278</v>
      </c>
      <c r="E502" s="32" t="s">
        <v>343</v>
      </c>
      <c r="F502" s="28" t="s">
        <v>1270</v>
      </c>
      <c r="G502" s="96"/>
      <c r="H502" s="60" t="s">
        <v>1232</v>
      </c>
      <c r="I502" s="35"/>
      <c r="J502" s="36">
        <f>J503</f>
        <v>1024.9469999999999</v>
      </c>
      <c r="K502" s="36">
        <f t="shared" ref="K502:L502" si="133">K503</f>
        <v>1024.9469999999999</v>
      </c>
      <c r="L502" s="36">
        <f t="shared" si="133"/>
        <v>1090.5440000000001</v>
      </c>
      <c r="M502" s="43" t="s">
        <v>277</v>
      </c>
    </row>
    <row r="503" spans="1:13" s="2" customFormat="1" ht="45" customHeight="1">
      <c r="A503" s="59" t="s">
        <v>103</v>
      </c>
      <c r="B503" s="25" t="s">
        <v>685</v>
      </c>
      <c r="C503" s="49" t="s">
        <v>432</v>
      </c>
      <c r="D503" s="50" t="s">
        <v>1233</v>
      </c>
      <c r="E503" s="32" t="s">
        <v>279</v>
      </c>
      <c r="F503" s="52" t="s">
        <v>434</v>
      </c>
      <c r="G503" s="96">
        <v>1103</v>
      </c>
      <c r="H503" s="60" t="s">
        <v>1232</v>
      </c>
      <c r="I503" s="35">
        <v>612</v>
      </c>
      <c r="J503" s="36">
        <v>1024.9469999999999</v>
      </c>
      <c r="K503" s="36">
        <v>1024.9469999999999</v>
      </c>
      <c r="L503" s="36">
        <v>1090.5440000000001</v>
      </c>
      <c r="M503" s="43"/>
    </row>
    <row r="504" spans="1:13" s="2" customFormat="1" ht="56.25" customHeight="1">
      <c r="A504" s="24" t="s">
        <v>103</v>
      </c>
      <c r="B504" s="25" t="s">
        <v>691</v>
      </c>
      <c r="C504" s="49"/>
      <c r="D504" s="50" t="s">
        <v>1278</v>
      </c>
      <c r="E504" s="32" t="s">
        <v>433</v>
      </c>
      <c r="F504" s="32" t="s">
        <v>1270</v>
      </c>
      <c r="G504" s="46"/>
      <c r="H504" s="35" t="s">
        <v>119</v>
      </c>
      <c r="I504" s="35"/>
      <c r="J504" s="36">
        <v>1079.8</v>
      </c>
      <c r="K504" s="36">
        <v>1079.8</v>
      </c>
      <c r="L504" s="36">
        <v>1079.8</v>
      </c>
      <c r="M504" s="43"/>
    </row>
    <row r="505" spans="1:13" s="2" customFormat="1" ht="78.75" customHeight="1">
      <c r="A505" s="24" t="s">
        <v>103</v>
      </c>
      <c r="B505" s="25" t="s">
        <v>686</v>
      </c>
      <c r="C505" s="49" t="s">
        <v>432</v>
      </c>
      <c r="D505" s="50" t="s">
        <v>431</v>
      </c>
      <c r="E505" s="32" t="s">
        <v>279</v>
      </c>
      <c r="F505" s="32" t="s">
        <v>430</v>
      </c>
      <c r="G505" s="35" t="s">
        <v>120</v>
      </c>
      <c r="H505" s="35" t="s">
        <v>119</v>
      </c>
      <c r="I505" s="35" t="s">
        <v>112</v>
      </c>
      <c r="J505" s="36">
        <v>1079.8</v>
      </c>
      <c r="K505" s="36">
        <v>1079.8</v>
      </c>
      <c r="L505" s="36">
        <v>1079.8</v>
      </c>
      <c r="M505" s="43" t="s">
        <v>285</v>
      </c>
    </row>
    <row r="506" spans="1:13" s="2" customFormat="1" ht="51" hidden="1" customHeight="1">
      <c r="A506" s="24"/>
      <c r="B506" s="25" t="s">
        <v>1148</v>
      </c>
      <c r="C506" s="49"/>
      <c r="D506" s="50" t="s">
        <v>1278</v>
      </c>
      <c r="E506" s="32" t="s">
        <v>433</v>
      </c>
      <c r="F506" s="32" t="s">
        <v>1270</v>
      </c>
      <c r="G506" s="46"/>
      <c r="H506" s="35">
        <v>1610473530</v>
      </c>
      <c r="I506" s="35"/>
      <c r="J506" s="36">
        <f>J507</f>
        <v>0</v>
      </c>
      <c r="K506" s="36">
        <f t="shared" ref="K506:L506" si="134">K507</f>
        <v>0</v>
      </c>
      <c r="L506" s="36">
        <f t="shared" si="134"/>
        <v>0</v>
      </c>
      <c r="M506" s="43"/>
    </row>
    <row r="507" spans="1:13" s="2" customFormat="1" ht="56.25" hidden="1" customHeight="1">
      <c r="A507" s="24"/>
      <c r="B507" s="25" t="s">
        <v>599</v>
      </c>
      <c r="C507" s="49" t="s">
        <v>437</v>
      </c>
      <c r="D507" s="50" t="s">
        <v>439</v>
      </c>
      <c r="E507" s="32" t="s">
        <v>279</v>
      </c>
      <c r="F507" s="32" t="s">
        <v>438</v>
      </c>
      <c r="G507" s="46">
        <v>1102</v>
      </c>
      <c r="H507" s="35">
        <v>1610473530</v>
      </c>
      <c r="I507" s="35">
        <v>612</v>
      </c>
      <c r="J507" s="36">
        <v>0</v>
      </c>
      <c r="K507" s="36">
        <v>0</v>
      </c>
      <c r="L507" s="36">
        <v>0</v>
      </c>
      <c r="M507" s="43" t="s">
        <v>285</v>
      </c>
    </row>
    <row r="508" spans="1:13" s="2" customFormat="1" ht="53.25" customHeight="1">
      <c r="A508" s="24" t="s">
        <v>103</v>
      </c>
      <c r="B508" s="25" t="s">
        <v>916</v>
      </c>
      <c r="C508" s="49"/>
      <c r="D508" s="50" t="s">
        <v>1278</v>
      </c>
      <c r="E508" s="32" t="s">
        <v>343</v>
      </c>
      <c r="F508" s="32" t="s">
        <v>1270</v>
      </c>
      <c r="G508" s="46"/>
      <c r="H508" s="35" t="s">
        <v>917</v>
      </c>
      <c r="I508" s="35"/>
      <c r="J508" s="36">
        <v>0</v>
      </c>
      <c r="K508" s="36">
        <f>K510</f>
        <v>2947</v>
      </c>
      <c r="L508" s="36">
        <v>0</v>
      </c>
      <c r="M508" s="43"/>
    </row>
    <row r="509" spans="1:13" s="2" customFormat="1" ht="53.25" hidden="1" customHeight="1">
      <c r="A509" s="24"/>
      <c r="B509" s="25"/>
      <c r="C509" s="49"/>
      <c r="D509" s="50"/>
      <c r="E509" s="32"/>
      <c r="F509" s="32"/>
      <c r="G509" s="46"/>
      <c r="H509" s="35"/>
      <c r="I509" s="35"/>
      <c r="J509" s="36"/>
      <c r="K509" s="36"/>
      <c r="L509" s="36"/>
      <c r="M509" s="43"/>
    </row>
    <row r="510" spans="1:13" s="2" customFormat="1" ht="57.75" customHeight="1">
      <c r="A510" s="24" t="s">
        <v>103</v>
      </c>
      <c r="B510" s="25" t="s">
        <v>685</v>
      </c>
      <c r="C510" s="49" t="s">
        <v>437</v>
      </c>
      <c r="D510" s="50" t="s">
        <v>439</v>
      </c>
      <c r="E510" s="32" t="s">
        <v>279</v>
      </c>
      <c r="F510" s="32" t="s">
        <v>438</v>
      </c>
      <c r="G510" s="46">
        <v>1102</v>
      </c>
      <c r="H510" s="35" t="s">
        <v>917</v>
      </c>
      <c r="I510" s="35">
        <v>244</v>
      </c>
      <c r="J510" s="36">
        <v>0</v>
      </c>
      <c r="K510" s="36">
        <f>2947</f>
        <v>2947</v>
      </c>
      <c r="L510" s="36">
        <f>L508</f>
        <v>0</v>
      </c>
      <c r="M510" s="43" t="s">
        <v>277</v>
      </c>
    </row>
    <row r="511" spans="1:13" s="2" customFormat="1" ht="45" hidden="1">
      <c r="A511" s="24" t="s">
        <v>103</v>
      </c>
      <c r="B511" s="25" t="s">
        <v>877</v>
      </c>
      <c r="C511" s="49"/>
      <c r="D511" s="50" t="s">
        <v>1278</v>
      </c>
      <c r="E511" s="32" t="s">
        <v>433</v>
      </c>
      <c r="F511" s="32" t="s">
        <v>1270</v>
      </c>
      <c r="G511" s="46"/>
      <c r="H511" s="35">
        <v>1610477530</v>
      </c>
      <c r="I511" s="35"/>
      <c r="J511" s="36">
        <f>J512+J513</f>
        <v>0</v>
      </c>
      <c r="K511" s="36">
        <v>0</v>
      </c>
      <c r="L511" s="36">
        <v>0</v>
      </c>
      <c r="M511" s="43"/>
    </row>
    <row r="512" spans="1:13" s="2" customFormat="1" ht="56.25" hidden="1" customHeight="1">
      <c r="A512" s="24" t="s">
        <v>103</v>
      </c>
      <c r="B512" s="25" t="s">
        <v>599</v>
      </c>
      <c r="C512" s="49" t="s">
        <v>437</v>
      </c>
      <c r="D512" s="50" t="s">
        <v>439</v>
      </c>
      <c r="E512" s="32" t="s">
        <v>279</v>
      </c>
      <c r="F512" s="32" t="s">
        <v>438</v>
      </c>
      <c r="G512" s="46">
        <v>1102</v>
      </c>
      <c r="H512" s="35">
        <v>1610477530</v>
      </c>
      <c r="I512" s="35">
        <v>244</v>
      </c>
      <c r="J512" s="36">
        <v>0</v>
      </c>
      <c r="K512" s="36">
        <v>0</v>
      </c>
      <c r="L512" s="36">
        <v>0</v>
      </c>
      <c r="M512" s="43" t="s">
        <v>285</v>
      </c>
    </row>
    <row r="513" spans="1:13" s="2" customFormat="1" ht="56.25" hidden="1" customHeight="1">
      <c r="A513" s="24" t="s">
        <v>103</v>
      </c>
      <c r="B513" s="25" t="s">
        <v>599</v>
      </c>
      <c r="C513" s="49" t="s">
        <v>437</v>
      </c>
      <c r="D513" s="50" t="s">
        <v>439</v>
      </c>
      <c r="E513" s="32" t="s">
        <v>279</v>
      </c>
      <c r="F513" s="32" t="s">
        <v>438</v>
      </c>
      <c r="G513" s="46">
        <v>1102</v>
      </c>
      <c r="H513" s="35">
        <v>1610477530</v>
      </c>
      <c r="I513" s="35">
        <v>244</v>
      </c>
      <c r="J513" s="36">
        <v>0</v>
      </c>
      <c r="K513" s="36">
        <v>0</v>
      </c>
      <c r="L513" s="36">
        <v>0</v>
      </c>
      <c r="M513" s="43" t="s">
        <v>285</v>
      </c>
    </row>
    <row r="514" spans="1:13" s="2" customFormat="1" ht="49.15" hidden="1" customHeight="1">
      <c r="A514" s="24" t="s">
        <v>103</v>
      </c>
      <c r="B514" s="25" t="s">
        <v>877</v>
      </c>
      <c r="C514" s="49"/>
      <c r="D514" s="50" t="s">
        <v>1278</v>
      </c>
      <c r="E514" s="32" t="s">
        <v>433</v>
      </c>
      <c r="F514" s="32" t="s">
        <v>1270</v>
      </c>
      <c r="G514" s="46"/>
      <c r="H514" s="35" t="s">
        <v>876</v>
      </c>
      <c r="I514" s="35"/>
      <c r="J514" s="36">
        <f>J515</f>
        <v>0</v>
      </c>
      <c r="K514" s="36">
        <v>0</v>
      </c>
      <c r="L514" s="36">
        <v>0</v>
      </c>
      <c r="M514" s="43"/>
    </row>
    <row r="515" spans="1:13" s="2" customFormat="1" ht="54" hidden="1" customHeight="1">
      <c r="A515" s="24" t="s">
        <v>103</v>
      </c>
      <c r="B515" s="25" t="s">
        <v>599</v>
      </c>
      <c r="C515" s="49" t="s">
        <v>437</v>
      </c>
      <c r="D515" s="50" t="s">
        <v>439</v>
      </c>
      <c r="E515" s="32" t="s">
        <v>279</v>
      </c>
      <c r="F515" s="32" t="s">
        <v>438</v>
      </c>
      <c r="G515" s="46">
        <v>1102</v>
      </c>
      <c r="H515" s="35" t="s">
        <v>876</v>
      </c>
      <c r="I515" s="35">
        <v>244</v>
      </c>
      <c r="J515" s="36">
        <v>0</v>
      </c>
      <c r="K515" s="36">
        <v>0</v>
      </c>
      <c r="L515" s="36">
        <v>0</v>
      </c>
      <c r="M515" s="43" t="s">
        <v>285</v>
      </c>
    </row>
    <row r="516" spans="1:13" s="2" customFormat="1" ht="75" hidden="1" customHeight="1">
      <c r="A516" s="24" t="s">
        <v>103</v>
      </c>
      <c r="B516" s="25" t="s">
        <v>1141</v>
      </c>
      <c r="C516" s="49"/>
      <c r="D516" s="50"/>
      <c r="E516" s="32"/>
      <c r="F516" s="32"/>
      <c r="G516" s="46"/>
      <c r="H516" s="35">
        <v>16105</v>
      </c>
      <c r="I516" s="35"/>
      <c r="J516" s="36">
        <f>J517</f>
        <v>0</v>
      </c>
      <c r="K516" s="36">
        <f t="shared" ref="K516:L516" si="135">K517</f>
        <v>0</v>
      </c>
      <c r="L516" s="36">
        <f t="shared" si="135"/>
        <v>0</v>
      </c>
      <c r="M516" s="43"/>
    </row>
    <row r="517" spans="1:13" s="2" customFormat="1" ht="54" hidden="1" customHeight="1">
      <c r="A517" s="24" t="s">
        <v>103</v>
      </c>
      <c r="B517" s="25" t="s">
        <v>692</v>
      </c>
      <c r="C517" s="49"/>
      <c r="D517" s="50" t="s">
        <v>1278</v>
      </c>
      <c r="E517" s="32" t="s">
        <v>433</v>
      </c>
      <c r="F517" s="32" t="s">
        <v>1270</v>
      </c>
      <c r="G517" s="46"/>
      <c r="H517" s="35" t="s">
        <v>929</v>
      </c>
      <c r="I517" s="35"/>
      <c r="J517" s="36">
        <f>J518</f>
        <v>0</v>
      </c>
      <c r="K517" s="36">
        <v>0</v>
      </c>
      <c r="L517" s="36">
        <v>0</v>
      </c>
      <c r="M517" s="43"/>
    </row>
    <row r="518" spans="1:13" s="2" customFormat="1" ht="54" hidden="1" customHeight="1">
      <c r="A518" s="24" t="s">
        <v>103</v>
      </c>
      <c r="B518" s="25" t="s">
        <v>685</v>
      </c>
      <c r="C518" s="49" t="s">
        <v>432</v>
      </c>
      <c r="D518" s="50" t="s">
        <v>431</v>
      </c>
      <c r="E518" s="32" t="s">
        <v>279</v>
      </c>
      <c r="F518" s="32" t="s">
        <v>430</v>
      </c>
      <c r="G518" s="35" t="s">
        <v>120</v>
      </c>
      <c r="H518" s="35" t="s">
        <v>929</v>
      </c>
      <c r="I518" s="35" t="s">
        <v>110</v>
      </c>
      <c r="J518" s="36">
        <v>0</v>
      </c>
      <c r="K518" s="36">
        <v>0</v>
      </c>
      <c r="L518" s="36">
        <v>0</v>
      </c>
      <c r="M518" s="43" t="s">
        <v>285</v>
      </c>
    </row>
    <row r="519" spans="1:13" s="2" customFormat="1" ht="93" hidden="1" customHeight="1">
      <c r="A519" s="24" t="s">
        <v>103</v>
      </c>
      <c r="B519" s="25" t="s">
        <v>1142</v>
      </c>
      <c r="C519" s="49"/>
      <c r="D519" s="50"/>
      <c r="E519" s="32"/>
      <c r="F519" s="32"/>
      <c r="G519" s="46"/>
      <c r="H519" s="35">
        <v>16106</v>
      </c>
      <c r="I519" s="35"/>
      <c r="J519" s="36">
        <f>J520+J522</f>
        <v>0</v>
      </c>
      <c r="K519" s="36">
        <f t="shared" ref="K519:L519" si="136">K520+K522</f>
        <v>0</v>
      </c>
      <c r="L519" s="36">
        <f t="shared" si="136"/>
        <v>0</v>
      </c>
      <c r="M519" s="43"/>
    </row>
    <row r="520" spans="1:13" s="2" customFormat="1" ht="59.25" hidden="1" customHeight="1">
      <c r="A520" s="24" t="s">
        <v>103</v>
      </c>
      <c r="B520" s="25" t="s">
        <v>884</v>
      </c>
      <c r="C520" s="49"/>
      <c r="D520" s="50" t="s">
        <v>1278</v>
      </c>
      <c r="E520" s="42" t="s">
        <v>447</v>
      </c>
      <c r="F520" s="42" t="s">
        <v>1270</v>
      </c>
      <c r="G520" s="46"/>
      <c r="H520" s="35" t="s">
        <v>928</v>
      </c>
      <c r="I520" s="35"/>
      <c r="J520" s="36">
        <v>0</v>
      </c>
      <c r="K520" s="36">
        <v>0</v>
      </c>
      <c r="L520" s="36">
        <v>0</v>
      </c>
      <c r="M520" s="43"/>
    </row>
    <row r="521" spans="1:13" s="2" customFormat="1" ht="22.5" hidden="1" customHeight="1">
      <c r="A521" s="24" t="s">
        <v>103</v>
      </c>
      <c r="B521" s="25" t="s">
        <v>685</v>
      </c>
      <c r="C521" s="49" t="s">
        <v>428</v>
      </c>
      <c r="D521" s="50"/>
      <c r="E521" s="32"/>
      <c r="F521" s="32" t="s">
        <v>438</v>
      </c>
      <c r="G521" s="48" t="s">
        <v>109</v>
      </c>
      <c r="H521" s="35" t="s">
        <v>928</v>
      </c>
      <c r="I521" s="35">
        <v>612</v>
      </c>
      <c r="J521" s="36">
        <f>J520</f>
        <v>0</v>
      </c>
      <c r="K521" s="36">
        <v>0</v>
      </c>
      <c r="L521" s="36">
        <v>0</v>
      </c>
      <c r="M521" s="43" t="s">
        <v>285</v>
      </c>
    </row>
    <row r="522" spans="1:13" s="2" customFormat="1" ht="56.25" hidden="1">
      <c r="A522" s="24" t="s">
        <v>103</v>
      </c>
      <c r="B522" s="25" t="s">
        <v>885</v>
      </c>
      <c r="C522" s="49"/>
      <c r="D522" s="50" t="s">
        <v>1278</v>
      </c>
      <c r="E522" s="42" t="s">
        <v>447</v>
      </c>
      <c r="F522" s="42" t="s">
        <v>1270</v>
      </c>
      <c r="G522" s="46"/>
      <c r="H522" s="35" t="s">
        <v>883</v>
      </c>
      <c r="I522" s="35"/>
      <c r="J522" s="36">
        <f>J523</f>
        <v>0</v>
      </c>
      <c r="K522" s="36">
        <v>0</v>
      </c>
      <c r="L522" s="36">
        <v>0</v>
      </c>
      <c r="M522" s="43"/>
    </row>
    <row r="523" spans="1:13" s="2" customFormat="1" ht="45" hidden="1" customHeight="1">
      <c r="A523" s="24" t="s">
        <v>103</v>
      </c>
      <c r="B523" s="25" t="s">
        <v>685</v>
      </c>
      <c r="C523" s="49" t="s">
        <v>428</v>
      </c>
      <c r="D523" s="50" t="s">
        <v>466</v>
      </c>
      <c r="E523" s="32" t="s">
        <v>279</v>
      </c>
      <c r="F523" s="32" t="s">
        <v>465</v>
      </c>
      <c r="G523" s="48" t="s">
        <v>109</v>
      </c>
      <c r="H523" s="35" t="s">
        <v>883</v>
      </c>
      <c r="I523" s="35">
        <v>612</v>
      </c>
      <c r="J523" s="36">
        <v>0</v>
      </c>
      <c r="K523" s="36">
        <v>0</v>
      </c>
      <c r="L523" s="36">
        <v>0</v>
      </c>
      <c r="M523" s="43" t="s">
        <v>285</v>
      </c>
    </row>
    <row r="524" spans="1:13" s="2" customFormat="1" ht="111" hidden="1" customHeight="1">
      <c r="A524" s="24" t="s">
        <v>103</v>
      </c>
      <c r="B524" s="25" t="s">
        <v>1134</v>
      </c>
      <c r="C524" s="49"/>
      <c r="D524" s="50"/>
      <c r="E524" s="32"/>
      <c r="F524" s="32"/>
      <c r="G524" s="48"/>
      <c r="H524" s="35">
        <v>16107</v>
      </c>
      <c r="I524" s="35"/>
      <c r="J524" s="36">
        <f>J525+J527</f>
        <v>0</v>
      </c>
      <c r="K524" s="36">
        <f t="shared" ref="K524:L524" si="137">K525+K527</f>
        <v>0</v>
      </c>
      <c r="L524" s="36">
        <f t="shared" si="137"/>
        <v>0</v>
      </c>
      <c r="M524" s="43"/>
    </row>
    <row r="525" spans="1:13" s="2" customFormat="1" ht="45" hidden="1" customHeight="1">
      <c r="A525" s="24" t="s">
        <v>103</v>
      </c>
      <c r="B525" s="25" t="s">
        <v>875</v>
      </c>
      <c r="C525" s="42"/>
      <c r="D525" s="42" t="s">
        <v>1278</v>
      </c>
      <c r="E525" s="42" t="s">
        <v>447</v>
      </c>
      <c r="F525" s="42" t="s">
        <v>1270</v>
      </c>
      <c r="G525" s="48"/>
      <c r="H525" s="35" t="s">
        <v>1058</v>
      </c>
      <c r="I525" s="35"/>
      <c r="J525" s="36">
        <v>0</v>
      </c>
      <c r="K525" s="36">
        <v>0</v>
      </c>
      <c r="L525" s="36">
        <v>0</v>
      </c>
      <c r="M525" s="43"/>
    </row>
    <row r="526" spans="1:13" s="2" customFormat="1" ht="45" hidden="1" customHeight="1">
      <c r="A526" s="24" t="s">
        <v>103</v>
      </c>
      <c r="B526" s="25" t="s">
        <v>874</v>
      </c>
      <c r="C526" s="42" t="s">
        <v>428</v>
      </c>
      <c r="D526" s="50" t="s">
        <v>455</v>
      </c>
      <c r="E526" s="32" t="s">
        <v>279</v>
      </c>
      <c r="F526" s="32" t="s">
        <v>454</v>
      </c>
      <c r="G526" s="48" t="s">
        <v>68</v>
      </c>
      <c r="H526" s="35" t="s">
        <v>1058</v>
      </c>
      <c r="I526" s="35">
        <v>612</v>
      </c>
      <c r="J526" s="36">
        <v>0</v>
      </c>
      <c r="K526" s="36">
        <v>0</v>
      </c>
      <c r="L526" s="36">
        <v>0</v>
      </c>
      <c r="M526" s="43" t="s">
        <v>285</v>
      </c>
    </row>
    <row r="527" spans="1:13" s="2" customFormat="1" ht="90" hidden="1">
      <c r="A527" s="24" t="s">
        <v>103</v>
      </c>
      <c r="B527" s="25" t="s">
        <v>1010</v>
      </c>
      <c r="C527" s="42"/>
      <c r="D527" s="42" t="s">
        <v>1278</v>
      </c>
      <c r="E527" s="42" t="s">
        <v>447</v>
      </c>
      <c r="F527" s="42" t="s">
        <v>1270</v>
      </c>
      <c r="G527" s="35"/>
      <c r="H527" s="35" t="s">
        <v>1059</v>
      </c>
      <c r="I527" s="35"/>
      <c r="J527" s="36">
        <v>0</v>
      </c>
      <c r="K527" s="36">
        <v>0</v>
      </c>
      <c r="L527" s="36">
        <v>0</v>
      </c>
      <c r="M527" s="43"/>
    </row>
    <row r="528" spans="1:13" s="2" customFormat="1" ht="22.5" hidden="1" customHeight="1">
      <c r="A528" s="24" t="s">
        <v>103</v>
      </c>
      <c r="B528" s="25" t="s">
        <v>685</v>
      </c>
      <c r="C528" s="42" t="s">
        <v>428</v>
      </c>
      <c r="D528" s="50"/>
      <c r="E528" s="32"/>
      <c r="F528" s="52"/>
      <c r="G528" s="48" t="s">
        <v>68</v>
      </c>
      <c r="H528" s="35" t="s">
        <v>1059</v>
      </c>
      <c r="I528" s="35">
        <v>612</v>
      </c>
      <c r="J528" s="36">
        <v>0</v>
      </c>
      <c r="K528" s="36">
        <v>0</v>
      </c>
      <c r="L528" s="36">
        <v>0</v>
      </c>
      <c r="M528" s="43" t="s">
        <v>285</v>
      </c>
    </row>
    <row r="529" spans="1:15" s="2" customFormat="1" ht="52.5" hidden="1" customHeight="1">
      <c r="A529" s="24" t="s">
        <v>103</v>
      </c>
      <c r="B529" s="25" t="s">
        <v>1007</v>
      </c>
      <c r="C529" s="49"/>
      <c r="D529" s="50"/>
      <c r="E529" s="32"/>
      <c r="F529" s="32"/>
      <c r="G529" s="35"/>
      <c r="H529" s="35">
        <v>16201</v>
      </c>
      <c r="I529" s="35"/>
      <c r="J529" s="36">
        <v>0</v>
      </c>
      <c r="K529" s="36">
        <v>0</v>
      </c>
      <c r="L529" s="36">
        <v>0</v>
      </c>
      <c r="M529" s="43"/>
    </row>
    <row r="530" spans="1:15" s="2" customFormat="1" ht="62.25" hidden="1" customHeight="1">
      <c r="A530" s="24" t="s">
        <v>103</v>
      </c>
      <c r="B530" s="25" t="s">
        <v>1008</v>
      </c>
      <c r="C530" s="49"/>
      <c r="D530" s="50" t="s">
        <v>1278</v>
      </c>
      <c r="E530" s="42" t="s">
        <v>447</v>
      </c>
      <c r="F530" s="42" t="s">
        <v>1270</v>
      </c>
      <c r="G530" s="46"/>
      <c r="H530" s="35" t="s">
        <v>1009</v>
      </c>
      <c r="I530" s="35"/>
      <c r="J530" s="36">
        <v>0</v>
      </c>
      <c r="K530" s="36">
        <v>0</v>
      </c>
      <c r="L530" s="36">
        <v>0</v>
      </c>
      <c r="M530" s="43"/>
    </row>
    <row r="531" spans="1:15" s="2" customFormat="1" ht="47.25" hidden="1" customHeight="1">
      <c r="A531" s="24" t="s">
        <v>103</v>
      </c>
      <c r="B531" s="25" t="s">
        <v>685</v>
      </c>
      <c r="C531" s="49" t="s">
        <v>428</v>
      </c>
      <c r="D531" s="50" t="s">
        <v>982</v>
      </c>
      <c r="E531" s="32" t="s">
        <v>279</v>
      </c>
      <c r="F531" s="52" t="s">
        <v>979</v>
      </c>
      <c r="G531" s="48" t="s">
        <v>109</v>
      </c>
      <c r="H531" s="35" t="s">
        <v>1009</v>
      </c>
      <c r="I531" s="35">
        <v>612</v>
      </c>
      <c r="J531" s="36">
        <v>0</v>
      </c>
      <c r="K531" s="36">
        <v>0</v>
      </c>
      <c r="L531" s="36">
        <v>0</v>
      </c>
      <c r="M531" s="43" t="s">
        <v>285</v>
      </c>
    </row>
    <row r="532" spans="1:15" s="2" customFormat="1" ht="47.25" customHeight="1">
      <c r="A532" s="59" t="s">
        <v>103</v>
      </c>
      <c r="B532" s="57" t="s">
        <v>973</v>
      </c>
      <c r="C532" s="58"/>
      <c r="D532" s="58"/>
      <c r="E532" s="58"/>
      <c r="F532" s="58"/>
      <c r="G532" s="59"/>
      <c r="H532" s="60" t="s">
        <v>1143</v>
      </c>
      <c r="I532" s="35"/>
      <c r="J532" s="36">
        <f>J533+J537+J543+J545+J547+J549+J551+J553+J555+J557+J559+J561+J563+J565+J567+J569+J571+J573+J575+J577+J585+J591+J593+J597+J599+J601+J603+J605+J607+J609+J587+J579+J581+J583+J595+J540</f>
        <v>72856.071579999989</v>
      </c>
      <c r="K532" s="36">
        <f t="shared" ref="K532:L532" si="138">K533+K537+K543+K545+K547+K549+K551+K553+K555+K557+K559+K561+K563+K565+K567+K569+K571+K573+K575+K577+K585+K591+K593+K597+K599+K601+K603+K605+K607+K609+K587+K579+K581+K583+K595+K540</f>
        <v>65407.115579999998</v>
      </c>
      <c r="L532" s="36">
        <f t="shared" si="138"/>
        <v>74734.618919999979</v>
      </c>
      <c r="M532" s="43"/>
      <c r="N532" s="73"/>
      <c r="O532" s="73"/>
    </row>
    <row r="533" spans="1:15" s="2" customFormat="1" ht="45" customHeight="1">
      <c r="A533" s="24" t="s">
        <v>103</v>
      </c>
      <c r="B533" s="25" t="s">
        <v>609</v>
      </c>
      <c r="C533" s="42"/>
      <c r="D533" s="42" t="s">
        <v>1278</v>
      </c>
      <c r="E533" s="42" t="s">
        <v>447</v>
      </c>
      <c r="F533" s="42" t="s">
        <v>1270</v>
      </c>
      <c r="G533" s="46"/>
      <c r="H533" s="35" t="s">
        <v>121</v>
      </c>
      <c r="I533" s="35"/>
      <c r="J533" s="36">
        <f>J534+J535+J536</f>
        <v>6479.0469999999996</v>
      </c>
      <c r="K533" s="36">
        <f t="shared" ref="K533:L533" si="139">K534+K535+K536</f>
        <v>6489.4470000000001</v>
      </c>
      <c r="L533" s="36">
        <f t="shared" si="139"/>
        <v>6489.4470000000001</v>
      </c>
      <c r="M533" s="43"/>
    </row>
    <row r="534" spans="1:15" s="2" customFormat="1" ht="225" customHeight="1">
      <c r="A534" s="24" t="s">
        <v>103</v>
      </c>
      <c r="B534" s="25" t="s">
        <v>610</v>
      </c>
      <c r="C534" s="42" t="s">
        <v>428</v>
      </c>
      <c r="D534" s="50" t="s">
        <v>462</v>
      </c>
      <c r="E534" s="28" t="s">
        <v>279</v>
      </c>
      <c r="F534" s="28" t="s">
        <v>303</v>
      </c>
      <c r="G534" s="35" t="s">
        <v>122</v>
      </c>
      <c r="H534" s="35" t="s">
        <v>121</v>
      </c>
      <c r="I534" s="35" t="s">
        <v>16</v>
      </c>
      <c r="J534" s="36">
        <v>4483.3999999999996</v>
      </c>
      <c r="K534" s="36">
        <v>4483.3999999999996</v>
      </c>
      <c r="L534" s="36">
        <v>4483.3999999999996</v>
      </c>
      <c r="M534" s="43" t="s">
        <v>277</v>
      </c>
    </row>
    <row r="535" spans="1:15" s="2" customFormat="1" ht="225" customHeight="1">
      <c r="A535" s="24" t="s">
        <v>103</v>
      </c>
      <c r="B535" s="25" t="s">
        <v>612</v>
      </c>
      <c r="C535" s="42" t="s">
        <v>428</v>
      </c>
      <c r="D535" s="50" t="s">
        <v>462</v>
      </c>
      <c r="E535" s="28" t="s">
        <v>279</v>
      </c>
      <c r="F535" s="28" t="s">
        <v>303</v>
      </c>
      <c r="G535" s="35" t="s">
        <v>122</v>
      </c>
      <c r="H535" s="35" t="s">
        <v>121</v>
      </c>
      <c r="I535" s="35" t="s">
        <v>18</v>
      </c>
      <c r="J535" s="36">
        <v>1353.9870000000001</v>
      </c>
      <c r="K535" s="36">
        <v>1353.9870000000001</v>
      </c>
      <c r="L535" s="36">
        <v>1353.9870000000001</v>
      </c>
      <c r="M535" s="43" t="s">
        <v>277</v>
      </c>
    </row>
    <row r="536" spans="1:15" s="2" customFormat="1" ht="45" customHeight="1">
      <c r="A536" s="24" t="s">
        <v>103</v>
      </c>
      <c r="B536" s="25" t="s">
        <v>599</v>
      </c>
      <c r="C536" s="42" t="s">
        <v>428</v>
      </c>
      <c r="D536" s="50" t="s">
        <v>461</v>
      </c>
      <c r="E536" s="32" t="s">
        <v>279</v>
      </c>
      <c r="F536" s="32" t="s">
        <v>460</v>
      </c>
      <c r="G536" s="35" t="s">
        <v>122</v>
      </c>
      <c r="H536" s="35" t="s">
        <v>121</v>
      </c>
      <c r="I536" s="35" t="s">
        <v>3</v>
      </c>
      <c r="J536" s="36">
        <v>641.66</v>
      </c>
      <c r="K536" s="36">
        <v>652.05999999999995</v>
      </c>
      <c r="L536" s="36">
        <v>652.05999999999995</v>
      </c>
      <c r="M536" s="43" t="s">
        <v>285</v>
      </c>
    </row>
    <row r="537" spans="1:15" s="2" customFormat="1" ht="45" customHeight="1">
      <c r="A537" s="24" t="s">
        <v>103</v>
      </c>
      <c r="B537" s="25" t="s">
        <v>693</v>
      </c>
      <c r="C537" s="42"/>
      <c r="D537" s="42" t="s">
        <v>1278</v>
      </c>
      <c r="E537" s="42" t="s">
        <v>447</v>
      </c>
      <c r="F537" s="42" t="s">
        <v>1270</v>
      </c>
      <c r="G537" s="46"/>
      <c r="H537" s="35" t="s">
        <v>123</v>
      </c>
      <c r="I537" s="35"/>
      <c r="J537" s="36">
        <f>J538+J539</f>
        <v>7239.2240000000002</v>
      </c>
      <c r="K537" s="36">
        <f t="shared" ref="K537:L537" si="140">K538+K539</f>
        <v>7239.2240000000002</v>
      </c>
      <c r="L537" s="36">
        <f t="shared" si="140"/>
        <v>7239.2240000000002</v>
      </c>
      <c r="M537" s="43"/>
    </row>
    <row r="538" spans="1:15" s="2" customFormat="1" ht="225" customHeight="1">
      <c r="A538" s="24" t="s">
        <v>103</v>
      </c>
      <c r="B538" s="25" t="s">
        <v>610</v>
      </c>
      <c r="C538" s="42" t="s">
        <v>428</v>
      </c>
      <c r="D538" s="50" t="s">
        <v>462</v>
      </c>
      <c r="E538" s="28" t="s">
        <v>279</v>
      </c>
      <c r="F538" s="28" t="s">
        <v>303</v>
      </c>
      <c r="G538" s="35" t="s">
        <v>122</v>
      </c>
      <c r="H538" s="35" t="s">
        <v>123</v>
      </c>
      <c r="I538" s="35" t="s">
        <v>16</v>
      </c>
      <c r="J538" s="36">
        <v>5560.08</v>
      </c>
      <c r="K538" s="36">
        <v>5560.08</v>
      </c>
      <c r="L538" s="36">
        <v>5560.08</v>
      </c>
      <c r="M538" s="43" t="s">
        <v>277</v>
      </c>
    </row>
    <row r="539" spans="1:15" s="2" customFormat="1" ht="225" customHeight="1">
      <c r="A539" s="24" t="s">
        <v>103</v>
      </c>
      <c r="B539" s="25" t="s">
        <v>612</v>
      </c>
      <c r="C539" s="42" t="s">
        <v>428</v>
      </c>
      <c r="D539" s="50" t="s">
        <v>462</v>
      </c>
      <c r="E539" s="28" t="s">
        <v>279</v>
      </c>
      <c r="F539" s="28" t="s">
        <v>303</v>
      </c>
      <c r="G539" s="35" t="s">
        <v>122</v>
      </c>
      <c r="H539" s="35" t="s">
        <v>123</v>
      </c>
      <c r="I539" s="35" t="s">
        <v>18</v>
      </c>
      <c r="J539" s="36">
        <v>1679.144</v>
      </c>
      <c r="K539" s="36">
        <v>1679.144</v>
      </c>
      <c r="L539" s="36">
        <v>1679.144</v>
      </c>
      <c r="M539" s="43" t="s">
        <v>277</v>
      </c>
    </row>
    <row r="540" spans="1:15" s="2" customFormat="1" ht="49.5" customHeight="1">
      <c r="A540" s="24" t="s">
        <v>103</v>
      </c>
      <c r="B540" s="25" t="s">
        <v>609</v>
      </c>
      <c r="C540" s="42"/>
      <c r="D540" s="42" t="s">
        <v>1278</v>
      </c>
      <c r="E540" s="42" t="s">
        <v>447</v>
      </c>
      <c r="F540" s="42" t="s">
        <v>1270</v>
      </c>
      <c r="G540" s="46"/>
      <c r="H540" s="35">
        <v>1640100592</v>
      </c>
      <c r="I540" s="35"/>
      <c r="J540" s="36">
        <f>J541+J542</f>
        <v>10159.224999999999</v>
      </c>
      <c r="K540" s="36">
        <f t="shared" ref="K540:L540" si="141">K541+K542</f>
        <v>10159.224999999999</v>
      </c>
      <c r="L540" s="36">
        <f t="shared" si="141"/>
        <v>10159.224999999999</v>
      </c>
      <c r="M540" s="43"/>
    </row>
    <row r="541" spans="1:15" s="2" customFormat="1" ht="225" customHeight="1">
      <c r="A541" s="24" t="s">
        <v>103</v>
      </c>
      <c r="B541" s="25" t="s">
        <v>610</v>
      </c>
      <c r="C541" s="42" t="s">
        <v>428</v>
      </c>
      <c r="D541" s="50" t="s">
        <v>462</v>
      </c>
      <c r="E541" s="28" t="s">
        <v>279</v>
      </c>
      <c r="F541" s="28" t="s">
        <v>303</v>
      </c>
      <c r="G541" s="35" t="s">
        <v>122</v>
      </c>
      <c r="H541" s="35">
        <v>1640100592</v>
      </c>
      <c r="I541" s="35">
        <v>111</v>
      </c>
      <c r="J541" s="36">
        <v>7802.7839999999997</v>
      </c>
      <c r="K541" s="36">
        <v>7802.7839999999997</v>
      </c>
      <c r="L541" s="36">
        <v>7802.7839999999997</v>
      </c>
      <c r="M541" s="43" t="s">
        <v>277</v>
      </c>
    </row>
    <row r="542" spans="1:15" s="2" customFormat="1" ht="225" customHeight="1">
      <c r="A542" s="24" t="s">
        <v>103</v>
      </c>
      <c r="B542" s="25" t="s">
        <v>612</v>
      </c>
      <c r="C542" s="42" t="s">
        <v>428</v>
      </c>
      <c r="D542" s="50" t="s">
        <v>462</v>
      </c>
      <c r="E542" s="28" t="s">
        <v>279</v>
      </c>
      <c r="F542" s="28" t="s">
        <v>303</v>
      </c>
      <c r="G542" s="35" t="s">
        <v>122</v>
      </c>
      <c r="H542" s="35">
        <v>1640100592</v>
      </c>
      <c r="I542" s="35">
        <v>119</v>
      </c>
      <c r="J542" s="36">
        <v>2356.4409999999998</v>
      </c>
      <c r="K542" s="36">
        <v>2356.4409999999998</v>
      </c>
      <c r="L542" s="36">
        <v>2356.4409999999998</v>
      </c>
      <c r="M542" s="43" t="s">
        <v>277</v>
      </c>
    </row>
    <row r="543" spans="1:15" s="2" customFormat="1" ht="45" customHeight="1">
      <c r="A543" s="24" t="s">
        <v>103</v>
      </c>
      <c r="B543" s="25" t="s">
        <v>694</v>
      </c>
      <c r="C543" s="49"/>
      <c r="D543" s="50" t="s">
        <v>1278</v>
      </c>
      <c r="E543" s="32" t="s">
        <v>343</v>
      </c>
      <c r="F543" s="52" t="s">
        <v>1270</v>
      </c>
      <c r="G543" s="46"/>
      <c r="H543" s="35" t="s">
        <v>124</v>
      </c>
      <c r="I543" s="35"/>
      <c r="J543" s="53">
        <f>J544</f>
        <v>2128.0830000000001</v>
      </c>
      <c r="K543" s="53">
        <f t="shared" ref="K543:L543" si="142">K544</f>
        <v>90.622</v>
      </c>
      <c r="L543" s="53">
        <f t="shared" si="142"/>
        <v>1285.0583999999999</v>
      </c>
      <c r="M543" s="43"/>
    </row>
    <row r="544" spans="1:15" s="2" customFormat="1" ht="78.75" customHeight="1">
      <c r="A544" s="24" t="s">
        <v>103</v>
      </c>
      <c r="B544" s="25" t="s">
        <v>686</v>
      </c>
      <c r="C544" s="49" t="s">
        <v>373</v>
      </c>
      <c r="D544" s="50" t="s">
        <v>459</v>
      </c>
      <c r="E544" s="32" t="s">
        <v>279</v>
      </c>
      <c r="F544" s="52" t="s">
        <v>458</v>
      </c>
      <c r="G544" s="35" t="s">
        <v>105</v>
      </c>
      <c r="H544" s="35" t="s">
        <v>124</v>
      </c>
      <c r="I544" s="35" t="s">
        <v>112</v>
      </c>
      <c r="J544" s="53">
        <v>2128.0830000000001</v>
      </c>
      <c r="K544" s="53">
        <v>90.622</v>
      </c>
      <c r="L544" s="53">
        <v>1285.0583999999999</v>
      </c>
      <c r="M544" s="43" t="s">
        <v>285</v>
      </c>
    </row>
    <row r="545" spans="1:13" s="2" customFormat="1" ht="45" customHeight="1">
      <c r="A545" s="24" t="s">
        <v>103</v>
      </c>
      <c r="B545" s="25" t="s">
        <v>695</v>
      </c>
      <c r="C545" s="42"/>
      <c r="D545" s="50" t="s">
        <v>1278</v>
      </c>
      <c r="E545" s="32" t="s">
        <v>447</v>
      </c>
      <c r="F545" s="52" t="s">
        <v>1270</v>
      </c>
      <c r="G545" s="46"/>
      <c r="H545" s="35" t="s">
        <v>125</v>
      </c>
      <c r="I545" s="35"/>
      <c r="J545" s="53">
        <f>J546</f>
        <v>2614.5300000000002</v>
      </c>
      <c r="K545" s="53">
        <f t="shared" ref="K545:L545" si="143">K546</f>
        <v>942.71799999999996</v>
      </c>
      <c r="L545" s="53">
        <f t="shared" si="143"/>
        <v>2642.9603999999999</v>
      </c>
      <c r="M545" s="43"/>
    </row>
    <row r="546" spans="1:13" s="2" customFormat="1" ht="78.75" customHeight="1">
      <c r="A546" s="24" t="s">
        <v>103</v>
      </c>
      <c r="B546" s="25" t="s">
        <v>686</v>
      </c>
      <c r="C546" s="42" t="s">
        <v>428</v>
      </c>
      <c r="D546" s="50" t="s">
        <v>457</v>
      </c>
      <c r="E546" s="32" t="s">
        <v>279</v>
      </c>
      <c r="F546" s="52" t="s">
        <v>456</v>
      </c>
      <c r="G546" s="35" t="s">
        <v>109</v>
      </c>
      <c r="H546" s="35" t="s">
        <v>125</v>
      </c>
      <c r="I546" s="35" t="s">
        <v>112</v>
      </c>
      <c r="J546" s="53">
        <v>2614.5300000000002</v>
      </c>
      <c r="K546" s="53">
        <v>942.71799999999996</v>
      </c>
      <c r="L546" s="53">
        <v>2642.9603999999999</v>
      </c>
      <c r="M546" s="43" t="s">
        <v>285</v>
      </c>
    </row>
    <row r="547" spans="1:13" s="2" customFormat="1" ht="45" customHeight="1">
      <c r="A547" s="24" t="s">
        <v>103</v>
      </c>
      <c r="B547" s="25" t="s">
        <v>696</v>
      </c>
      <c r="C547" s="42"/>
      <c r="D547" s="50" t="s">
        <v>1278</v>
      </c>
      <c r="E547" s="32" t="s">
        <v>447</v>
      </c>
      <c r="F547" s="52" t="s">
        <v>1270</v>
      </c>
      <c r="G547" s="46"/>
      <c r="H547" s="35" t="s">
        <v>126</v>
      </c>
      <c r="I547" s="35"/>
      <c r="J547" s="53">
        <f>J548</f>
        <v>2379.5619999999999</v>
      </c>
      <c r="K547" s="53">
        <f t="shared" ref="K547:L547" si="144">K548</f>
        <v>599.08100000000002</v>
      </c>
      <c r="L547" s="53">
        <f t="shared" si="144"/>
        <v>1825.1755000000001</v>
      </c>
      <c r="M547" s="43"/>
    </row>
    <row r="548" spans="1:13" s="2" customFormat="1" ht="78.75" customHeight="1">
      <c r="A548" s="24" t="s">
        <v>103</v>
      </c>
      <c r="B548" s="25" t="s">
        <v>686</v>
      </c>
      <c r="C548" s="42" t="s">
        <v>428</v>
      </c>
      <c r="D548" s="50" t="s">
        <v>457</v>
      </c>
      <c r="E548" s="32" t="s">
        <v>279</v>
      </c>
      <c r="F548" s="52" t="s">
        <v>456</v>
      </c>
      <c r="G548" s="35" t="s">
        <v>109</v>
      </c>
      <c r="H548" s="35" t="s">
        <v>126</v>
      </c>
      <c r="I548" s="35" t="s">
        <v>112</v>
      </c>
      <c r="J548" s="53">
        <v>2379.5619999999999</v>
      </c>
      <c r="K548" s="53">
        <v>599.08100000000002</v>
      </c>
      <c r="L548" s="53">
        <v>1825.1755000000001</v>
      </c>
      <c r="M548" s="43" t="s">
        <v>285</v>
      </c>
    </row>
    <row r="549" spans="1:13" s="2" customFormat="1" ht="45" customHeight="1">
      <c r="A549" s="24" t="s">
        <v>103</v>
      </c>
      <c r="B549" s="25" t="s">
        <v>697</v>
      </c>
      <c r="C549" s="42"/>
      <c r="D549" s="50" t="s">
        <v>1278</v>
      </c>
      <c r="E549" s="32" t="s">
        <v>447</v>
      </c>
      <c r="F549" s="52" t="s">
        <v>1270</v>
      </c>
      <c r="G549" s="46"/>
      <c r="H549" s="35" t="s">
        <v>127</v>
      </c>
      <c r="I549" s="35"/>
      <c r="J549" s="53">
        <f>J550</f>
        <v>1235.8520000000001</v>
      </c>
      <c r="K549" s="53">
        <f t="shared" ref="K549:L549" si="145">K550</f>
        <v>90.721999999999994</v>
      </c>
      <c r="L549" s="53">
        <f t="shared" si="145"/>
        <v>556.55650000000003</v>
      </c>
      <c r="M549" s="43"/>
    </row>
    <row r="550" spans="1:13" s="2" customFormat="1" ht="78.75" customHeight="1">
      <c r="A550" s="24" t="s">
        <v>103</v>
      </c>
      <c r="B550" s="25" t="s">
        <v>686</v>
      </c>
      <c r="C550" s="42" t="s">
        <v>428</v>
      </c>
      <c r="D550" s="50" t="s">
        <v>455</v>
      </c>
      <c r="E550" s="32" t="s">
        <v>279</v>
      </c>
      <c r="F550" s="52" t="s">
        <v>454</v>
      </c>
      <c r="G550" s="35" t="s">
        <v>109</v>
      </c>
      <c r="H550" s="35" t="s">
        <v>127</v>
      </c>
      <c r="I550" s="35" t="s">
        <v>112</v>
      </c>
      <c r="J550" s="53">
        <v>1235.8520000000001</v>
      </c>
      <c r="K550" s="53">
        <v>90.721999999999994</v>
      </c>
      <c r="L550" s="53">
        <v>556.55650000000003</v>
      </c>
      <c r="M550" s="43" t="s">
        <v>285</v>
      </c>
    </row>
    <row r="551" spans="1:13" s="2" customFormat="1" ht="45" customHeight="1">
      <c r="A551" s="24" t="s">
        <v>103</v>
      </c>
      <c r="B551" s="25" t="s">
        <v>698</v>
      </c>
      <c r="C551" s="42"/>
      <c r="D551" s="50" t="s">
        <v>1278</v>
      </c>
      <c r="E551" s="32" t="s">
        <v>451</v>
      </c>
      <c r="F551" s="52" t="s">
        <v>1270</v>
      </c>
      <c r="G551" s="46"/>
      <c r="H551" s="35" t="s">
        <v>128</v>
      </c>
      <c r="I551" s="35"/>
      <c r="J551" s="53">
        <f>J552</f>
        <v>398.6</v>
      </c>
      <c r="K551" s="53">
        <f t="shared" ref="K551:L551" si="146">K552</f>
        <v>0</v>
      </c>
      <c r="L551" s="53">
        <f t="shared" si="146"/>
        <v>328.6</v>
      </c>
      <c r="M551" s="43"/>
    </row>
    <row r="552" spans="1:13" s="2" customFormat="1" ht="78.75" customHeight="1">
      <c r="A552" s="24" t="s">
        <v>103</v>
      </c>
      <c r="B552" s="25" t="s">
        <v>686</v>
      </c>
      <c r="C552" s="42" t="s">
        <v>446</v>
      </c>
      <c r="D552" s="50" t="s">
        <v>453</v>
      </c>
      <c r="E552" s="32" t="s">
        <v>279</v>
      </c>
      <c r="F552" s="52" t="s">
        <v>452</v>
      </c>
      <c r="G552" s="35" t="s">
        <v>109</v>
      </c>
      <c r="H552" s="35" t="s">
        <v>128</v>
      </c>
      <c r="I552" s="35" t="s">
        <v>112</v>
      </c>
      <c r="J552" s="53">
        <v>398.6</v>
      </c>
      <c r="K552" s="53">
        <v>0</v>
      </c>
      <c r="L552" s="53">
        <v>328.6</v>
      </c>
      <c r="M552" s="43" t="s">
        <v>285</v>
      </c>
    </row>
    <row r="553" spans="1:13" s="2" customFormat="1" ht="45" customHeight="1">
      <c r="A553" s="24" t="s">
        <v>103</v>
      </c>
      <c r="B553" s="25" t="s">
        <v>699</v>
      </c>
      <c r="C553" s="42"/>
      <c r="D553" s="50" t="s">
        <v>1278</v>
      </c>
      <c r="E553" s="32" t="s">
        <v>447</v>
      </c>
      <c r="F553" s="52" t="s">
        <v>1270</v>
      </c>
      <c r="G553" s="94"/>
      <c r="H553" s="35" t="s">
        <v>129</v>
      </c>
      <c r="I553" s="94"/>
      <c r="J553" s="53">
        <f>J554</f>
        <v>5719.3969999999999</v>
      </c>
      <c r="K553" s="53">
        <f t="shared" ref="K553:L553" si="147">K554</f>
        <v>1711.6959999999999</v>
      </c>
      <c r="L553" s="53">
        <f t="shared" si="147"/>
        <v>3950.8213000000001</v>
      </c>
      <c r="M553" s="43"/>
    </row>
    <row r="554" spans="1:13" s="2" customFormat="1" ht="78.75" customHeight="1">
      <c r="A554" s="24" t="s">
        <v>103</v>
      </c>
      <c r="B554" s="25" t="s">
        <v>686</v>
      </c>
      <c r="C554" s="42" t="s">
        <v>428</v>
      </c>
      <c r="D554" s="50" t="s">
        <v>450</v>
      </c>
      <c r="E554" s="32" t="s">
        <v>279</v>
      </c>
      <c r="F554" s="52" t="s">
        <v>449</v>
      </c>
      <c r="G554" s="35" t="s">
        <v>109</v>
      </c>
      <c r="H554" s="35" t="s">
        <v>129</v>
      </c>
      <c r="I554" s="35" t="s">
        <v>112</v>
      </c>
      <c r="J554" s="53">
        <v>5719.3969999999999</v>
      </c>
      <c r="K554" s="53">
        <v>1711.6959999999999</v>
      </c>
      <c r="L554" s="53">
        <v>3950.8213000000001</v>
      </c>
      <c r="M554" s="43" t="s">
        <v>285</v>
      </c>
    </row>
    <row r="555" spans="1:13" s="2" customFormat="1" ht="90" customHeight="1">
      <c r="A555" s="24" t="s">
        <v>103</v>
      </c>
      <c r="B555" s="25" t="s">
        <v>700</v>
      </c>
      <c r="C555" s="49"/>
      <c r="D555" s="50" t="s">
        <v>394</v>
      </c>
      <c r="E555" s="32" t="s">
        <v>279</v>
      </c>
      <c r="F555" s="28" t="s">
        <v>393</v>
      </c>
      <c r="G555" s="46"/>
      <c r="H555" s="35" t="s">
        <v>130</v>
      </c>
      <c r="I555" s="35"/>
      <c r="J555" s="53">
        <f>J556</f>
        <v>4825.0613700000004</v>
      </c>
      <c r="K555" s="53">
        <f t="shared" ref="K555:L555" si="148">K556</f>
        <v>5990.0493699999997</v>
      </c>
      <c r="L555" s="53">
        <f t="shared" si="148"/>
        <v>6367.0556800000004</v>
      </c>
      <c r="M555" s="43"/>
    </row>
    <row r="556" spans="1:13" s="2" customFormat="1" ht="78.75" customHeight="1">
      <c r="A556" s="24" t="s">
        <v>103</v>
      </c>
      <c r="B556" s="25" t="s">
        <v>686</v>
      </c>
      <c r="C556" s="49" t="s">
        <v>373</v>
      </c>
      <c r="D556" s="50" t="s">
        <v>345</v>
      </c>
      <c r="E556" s="32" t="s">
        <v>279</v>
      </c>
      <c r="F556" s="28" t="s">
        <v>344</v>
      </c>
      <c r="G556" s="35" t="s">
        <v>105</v>
      </c>
      <c r="H556" s="35" t="s">
        <v>130</v>
      </c>
      <c r="I556" s="35" t="s">
        <v>112</v>
      </c>
      <c r="J556" s="53">
        <v>4825.0613700000004</v>
      </c>
      <c r="K556" s="53">
        <v>5990.0493699999997</v>
      </c>
      <c r="L556" s="53">
        <v>6367.0556800000004</v>
      </c>
      <c r="M556" s="43" t="s">
        <v>285</v>
      </c>
    </row>
    <row r="557" spans="1:13" s="2" customFormat="1" ht="90" customHeight="1">
      <c r="A557" s="24" t="s">
        <v>103</v>
      </c>
      <c r="B557" s="25" t="s">
        <v>701</v>
      </c>
      <c r="C557" s="42"/>
      <c r="D557" s="50" t="s">
        <v>394</v>
      </c>
      <c r="E557" s="32" t="s">
        <v>279</v>
      </c>
      <c r="F557" s="32" t="s">
        <v>393</v>
      </c>
      <c r="G557" s="95"/>
      <c r="H557" s="35" t="s">
        <v>131</v>
      </c>
      <c r="I557" s="44"/>
      <c r="J557" s="53">
        <f>J558</f>
        <v>4119.1622600000001</v>
      </c>
      <c r="K557" s="53">
        <f t="shared" ref="K557:L557" si="149">K558</f>
        <v>5024.0292600000002</v>
      </c>
      <c r="L557" s="53">
        <f t="shared" si="149"/>
        <v>5346.3628600000002</v>
      </c>
      <c r="M557" s="43"/>
    </row>
    <row r="558" spans="1:13" s="2" customFormat="1" ht="78.75" customHeight="1">
      <c r="A558" s="24" t="s">
        <v>103</v>
      </c>
      <c r="B558" s="25" t="s">
        <v>686</v>
      </c>
      <c r="C558" s="42" t="s">
        <v>428</v>
      </c>
      <c r="D558" s="50" t="s">
        <v>445</v>
      </c>
      <c r="E558" s="32" t="s">
        <v>279</v>
      </c>
      <c r="F558" s="32" t="s">
        <v>448</v>
      </c>
      <c r="G558" s="35" t="s">
        <v>109</v>
      </c>
      <c r="H558" s="35" t="s">
        <v>131</v>
      </c>
      <c r="I558" s="35" t="s">
        <v>112</v>
      </c>
      <c r="J558" s="53">
        <v>4119.1622600000001</v>
      </c>
      <c r="K558" s="53">
        <v>5024.0292600000002</v>
      </c>
      <c r="L558" s="53">
        <v>5346.3628600000002</v>
      </c>
      <c r="M558" s="43" t="s">
        <v>285</v>
      </c>
    </row>
    <row r="559" spans="1:13" s="2" customFormat="1" ht="90" customHeight="1">
      <c r="A559" s="24" t="s">
        <v>103</v>
      </c>
      <c r="B559" s="25" t="s">
        <v>702</v>
      </c>
      <c r="C559" s="42"/>
      <c r="D559" s="50" t="s">
        <v>394</v>
      </c>
      <c r="E559" s="32" t="s">
        <v>279</v>
      </c>
      <c r="F559" s="32" t="s">
        <v>393</v>
      </c>
      <c r="G559" s="95"/>
      <c r="H559" s="35" t="s">
        <v>132</v>
      </c>
      <c r="I559" s="44"/>
      <c r="J559" s="53">
        <f>J560</f>
        <v>2868.7031099999999</v>
      </c>
      <c r="K559" s="53">
        <f t="shared" ref="K559:L559" si="150">K560</f>
        <v>3498.8781100000001</v>
      </c>
      <c r="L559" s="53">
        <f t="shared" si="150"/>
        <v>3723.3604099999998</v>
      </c>
      <c r="M559" s="43"/>
    </row>
    <row r="560" spans="1:13" s="2" customFormat="1" ht="78.75" customHeight="1">
      <c r="A560" s="24" t="s">
        <v>103</v>
      </c>
      <c r="B560" s="25" t="s">
        <v>686</v>
      </c>
      <c r="C560" s="42" t="s">
        <v>428</v>
      </c>
      <c r="D560" s="50" t="s">
        <v>445</v>
      </c>
      <c r="E560" s="32" t="s">
        <v>279</v>
      </c>
      <c r="F560" s="32" t="s">
        <v>448</v>
      </c>
      <c r="G560" s="35" t="s">
        <v>109</v>
      </c>
      <c r="H560" s="35" t="s">
        <v>132</v>
      </c>
      <c r="I560" s="35" t="s">
        <v>112</v>
      </c>
      <c r="J560" s="53">
        <v>2868.7031099999999</v>
      </c>
      <c r="K560" s="53">
        <v>3498.8781100000001</v>
      </c>
      <c r="L560" s="53">
        <v>3723.3604099999998</v>
      </c>
      <c r="M560" s="43" t="s">
        <v>285</v>
      </c>
    </row>
    <row r="561" spans="1:13" s="2" customFormat="1" ht="101.25" customHeight="1">
      <c r="A561" s="24" t="s">
        <v>103</v>
      </c>
      <c r="B561" s="25" t="s">
        <v>703</v>
      </c>
      <c r="C561" s="42"/>
      <c r="D561" s="50" t="s">
        <v>394</v>
      </c>
      <c r="E561" s="32" t="s">
        <v>279</v>
      </c>
      <c r="F561" s="32" t="s">
        <v>393</v>
      </c>
      <c r="G561" s="95"/>
      <c r="H561" s="35" t="s">
        <v>133</v>
      </c>
      <c r="I561" s="44"/>
      <c r="J561" s="53">
        <f>J562</f>
        <v>2206.6942100000001</v>
      </c>
      <c r="K561" s="53">
        <f t="shared" ref="K561:L561" si="151">K562</f>
        <v>2691.4442100000001</v>
      </c>
      <c r="L561" s="53">
        <f t="shared" si="151"/>
        <v>2864.1236399999998</v>
      </c>
      <c r="M561" s="43"/>
    </row>
    <row r="562" spans="1:13" s="2" customFormat="1" ht="78.75" customHeight="1">
      <c r="A562" s="24" t="s">
        <v>103</v>
      </c>
      <c r="B562" s="25" t="s">
        <v>686</v>
      </c>
      <c r="C562" s="42" t="s">
        <v>446</v>
      </c>
      <c r="D562" s="50" t="s">
        <v>445</v>
      </c>
      <c r="E562" s="32" t="s">
        <v>279</v>
      </c>
      <c r="F562" s="32" t="s">
        <v>448</v>
      </c>
      <c r="G562" s="35" t="s">
        <v>109</v>
      </c>
      <c r="H562" s="35" t="s">
        <v>133</v>
      </c>
      <c r="I562" s="35" t="s">
        <v>112</v>
      </c>
      <c r="J562" s="53">
        <v>2206.6942100000001</v>
      </c>
      <c r="K562" s="53">
        <v>2691.4442100000001</v>
      </c>
      <c r="L562" s="53">
        <v>2864.1236399999998</v>
      </c>
      <c r="M562" s="43" t="s">
        <v>285</v>
      </c>
    </row>
    <row r="563" spans="1:13" s="2" customFormat="1" ht="90" customHeight="1">
      <c r="A563" s="24" t="s">
        <v>103</v>
      </c>
      <c r="B563" s="25" t="s">
        <v>704</v>
      </c>
      <c r="C563" s="42"/>
      <c r="D563" s="50" t="s">
        <v>394</v>
      </c>
      <c r="E563" s="32" t="s">
        <v>279</v>
      </c>
      <c r="F563" s="32" t="s">
        <v>393</v>
      </c>
      <c r="G563" s="95"/>
      <c r="H563" s="35" t="s">
        <v>134</v>
      </c>
      <c r="I563" s="44"/>
      <c r="J563" s="53">
        <f>J564</f>
        <v>2942.2586299999998</v>
      </c>
      <c r="K563" s="53">
        <f t="shared" ref="K563:L563" si="152">K564</f>
        <v>3588.5926300000001</v>
      </c>
      <c r="L563" s="53">
        <f t="shared" si="152"/>
        <v>3818.8312299999998</v>
      </c>
      <c r="M563" s="43"/>
    </row>
    <row r="564" spans="1:13" s="2" customFormat="1" ht="78.75" customHeight="1">
      <c r="A564" s="24" t="s">
        <v>103</v>
      </c>
      <c r="B564" s="25" t="s">
        <v>686</v>
      </c>
      <c r="C564" s="42" t="s">
        <v>428</v>
      </c>
      <c r="D564" s="50" t="s">
        <v>445</v>
      </c>
      <c r="E564" s="32" t="s">
        <v>279</v>
      </c>
      <c r="F564" s="32" t="s">
        <v>448</v>
      </c>
      <c r="G564" s="35" t="s">
        <v>109</v>
      </c>
      <c r="H564" s="35" t="s">
        <v>134</v>
      </c>
      <c r="I564" s="35" t="s">
        <v>112</v>
      </c>
      <c r="J564" s="53">
        <v>2942.2586299999998</v>
      </c>
      <c r="K564" s="53">
        <v>3588.5926300000001</v>
      </c>
      <c r="L564" s="53">
        <v>3818.8312299999998</v>
      </c>
      <c r="M564" s="43" t="s">
        <v>285</v>
      </c>
    </row>
    <row r="565" spans="1:13" s="2" customFormat="1" ht="67.5" customHeight="1">
      <c r="A565" s="24" t="s">
        <v>103</v>
      </c>
      <c r="B565" s="25" t="s">
        <v>705</v>
      </c>
      <c r="C565" s="49"/>
      <c r="D565" s="50" t="s">
        <v>1278</v>
      </c>
      <c r="E565" s="32" t="s">
        <v>343</v>
      </c>
      <c r="F565" s="28" t="s">
        <v>1270</v>
      </c>
      <c r="G565" s="95"/>
      <c r="H565" s="35" t="s">
        <v>135</v>
      </c>
      <c r="I565" s="44"/>
      <c r="J565" s="53">
        <f>J566</f>
        <v>4728.5230000000001</v>
      </c>
      <c r="K565" s="53">
        <f t="shared" ref="K565:L565" si="153">K566</f>
        <v>4790.3670000000002</v>
      </c>
      <c r="L565" s="53">
        <f t="shared" si="153"/>
        <v>4790.3670000000002</v>
      </c>
      <c r="M565" s="43"/>
    </row>
    <row r="566" spans="1:13" s="2" customFormat="1" ht="78.75" customHeight="1">
      <c r="A566" s="24" t="s">
        <v>103</v>
      </c>
      <c r="B566" s="25" t="s">
        <v>686</v>
      </c>
      <c r="C566" s="49" t="s">
        <v>373</v>
      </c>
      <c r="D566" s="50" t="s">
        <v>345</v>
      </c>
      <c r="E566" s="32" t="s">
        <v>279</v>
      </c>
      <c r="F566" s="28" t="s">
        <v>344</v>
      </c>
      <c r="G566" s="35" t="s">
        <v>105</v>
      </c>
      <c r="H566" s="35" t="s">
        <v>135</v>
      </c>
      <c r="I566" s="35" t="s">
        <v>112</v>
      </c>
      <c r="J566" s="53">
        <v>4728.5230000000001</v>
      </c>
      <c r="K566" s="53">
        <v>4790.3670000000002</v>
      </c>
      <c r="L566" s="53">
        <v>4790.3670000000002</v>
      </c>
      <c r="M566" s="43" t="s">
        <v>285</v>
      </c>
    </row>
    <row r="567" spans="1:13" s="2" customFormat="1" ht="67.5" customHeight="1">
      <c r="A567" s="24" t="s">
        <v>103</v>
      </c>
      <c r="B567" s="25" t="s">
        <v>706</v>
      </c>
      <c r="C567" s="42"/>
      <c r="D567" s="42" t="s">
        <v>394</v>
      </c>
      <c r="E567" s="42" t="s">
        <v>279</v>
      </c>
      <c r="F567" s="42" t="s">
        <v>393</v>
      </c>
      <c r="G567" s="95"/>
      <c r="H567" s="35" t="s">
        <v>136</v>
      </c>
      <c r="I567" s="44"/>
      <c r="J567" s="53">
        <f>J568</f>
        <v>2820.3829999999998</v>
      </c>
      <c r="K567" s="53">
        <f t="shared" ref="K567:L567" si="154">K568</f>
        <v>3162.36</v>
      </c>
      <c r="L567" s="53">
        <f t="shared" si="154"/>
        <v>3393.2049999999999</v>
      </c>
      <c r="M567" s="43"/>
    </row>
    <row r="568" spans="1:13" s="2" customFormat="1" ht="78.75" customHeight="1">
      <c r="A568" s="24" t="s">
        <v>103</v>
      </c>
      <c r="B568" s="25" t="s">
        <v>686</v>
      </c>
      <c r="C568" s="42" t="s">
        <v>428</v>
      </c>
      <c r="D568" s="50" t="s">
        <v>445</v>
      </c>
      <c r="E568" s="32" t="s">
        <v>279</v>
      </c>
      <c r="F568" s="32" t="s">
        <v>448</v>
      </c>
      <c r="G568" s="35" t="s">
        <v>109</v>
      </c>
      <c r="H568" s="35" t="s">
        <v>136</v>
      </c>
      <c r="I568" s="35" t="s">
        <v>112</v>
      </c>
      <c r="J568" s="53">
        <v>2820.3829999999998</v>
      </c>
      <c r="K568" s="53">
        <v>3162.36</v>
      </c>
      <c r="L568" s="53">
        <v>3393.2049999999999</v>
      </c>
      <c r="M568" s="43" t="s">
        <v>285</v>
      </c>
    </row>
    <row r="569" spans="1:13" s="2" customFormat="1" ht="56.25" customHeight="1">
      <c r="A569" s="24" t="s">
        <v>103</v>
      </c>
      <c r="B569" s="25" t="s">
        <v>707</v>
      </c>
      <c r="C569" s="42"/>
      <c r="D569" s="50" t="s">
        <v>394</v>
      </c>
      <c r="E569" s="32" t="s">
        <v>279</v>
      </c>
      <c r="F569" s="32" t="s">
        <v>393</v>
      </c>
      <c r="G569" s="95"/>
      <c r="H569" s="35" t="s">
        <v>137</v>
      </c>
      <c r="I569" s="44"/>
      <c r="J569" s="53">
        <f>J570</f>
        <v>2820.384</v>
      </c>
      <c r="K569" s="53">
        <f t="shared" ref="K569:L569" si="155">K570</f>
        <v>3162.36</v>
      </c>
      <c r="L569" s="53">
        <f t="shared" si="155"/>
        <v>3393.2049999999999</v>
      </c>
      <c r="M569" s="43"/>
    </row>
    <row r="570" spans="1:13" s="2" customFormat="1" ht="78.75" customHeight="1">
      <c r="A570" s="24" t="s">
        <v>103</v>
      </c>
      <c r="B570" s="25" t="s">
        <v>686</v>
      </c>
      <c r="C570" s="42" t="s">
        <v>428</v>
      </c>
      <c r="D570" s="50" t="s">
        <v>445</v>
      </c>
      <c r="E570" s="32" t="s">
        <v>279</v>
      </c>
      <c r="F570" s="32" t="s">
        <v>448</v>
      </c>
      <c r="G570" s="35" t="s">
        <v>109</v>
      </c>
      <c r="H570" s="35" t="s">
        <v>137</v>
      </c>
      <c r="I570" s="35" t="s">
        <v>112</v>
      </c>
      <c r="J570" s="53">
        <v>2820.384</v>
      </c>
      <c r="K570" s="53">
        <v>3162.36</v>
      </c>
      <c r="L570" s="53">
        <v>3393.2049999999999</v>
      </c>
      <c r="M570" s="43" t="s">
        <v>285</v>
      </c>
    </row>
    <row r="571" spans="1:13" s="2" customFormat="1" ht="56.25" customHeight="1">
      <c r="A571" s="24" t="s">
        <v>103</v>
      </c>
      <c r="B571" s="25" t="s">
        <v>708</v>
      </c>
      <c r="C571" s="42"/>
      <c r="D571" s="50" t="s">
        <v>1278</v>
      </c>
      <c r="E571" s="32" t="s">
        <v>447</v>
      </c>
      <c r="F571" s="52" t="s">
        <v>1270</v>
      </c>
      <c r="G571" s="46"/>
      <c r="H571" s="35" t="s">
        <v>138</v>
      </c>
      <c r="I571" s="35"/>
      <c r="J571" s="53">
        <f>J572</f>
        <v>1880.2570000000001</v>
      </c>
      <c r="K571" s="53">
        <f t="shared" ref="K571:L571" si="156">K572</f>
        <v>2108.2399999999998</v>
      </c>
      <c r="L571" s="53">
        <f t="shared" si="156"/>
        <v>2262.136</v>
      </c>
      <c r="M571" s="43"/>
    </row>
    <row r="572" spans="1:13" s="2" customFormat="1" ht="78.75" customHeight="1">
      <c r="A572" s="24" t="s">
        <v>103</v>
      </c>
      <c r="B572" s="25" t="s">
        <v>686</v>
      </c>
      <c r="C572" s="42" t="s">
        <v>428</v>
      </c>
      <c r="D572" s="50" t="s">
        <v>455</v>
      </c>
      <c r="E572" s="32" t="s">
        <v>279</v>
      </c>
      <c r="F572" s="52" t="s">
        <v>454</v>
      </c>
      <c r="G572" s="35" t="s">
        <v>109</v>
      </c>
      <c r="H572" s="35" t="s">
        <v>138</v>
      </c>
      <c r="I572" s="35" t="s">
        <v>112</v>
      </c>
      <c r="J572" s="53">
        <v>1880.2570000000001</v>
      </c>
      <c r="K572" s="53">
        <v>2108.2399999999998</v>
      </c>
      <c r="L572" s="53">
        <v>2262.136</v>
      </c>
      <c r="M572" s="43" t="s">
        <v>285</v>
      </c>
    </row>
    <row r="573" spans="1:13" s="2" customFormat="1" ht="67.5" customHeight="1">
      <c r="A573" s="24" t="s">
        <v>103</v>
      </c>
      <c r="B573" s="25" t="s">
        <v>709</v>
      </c>
      <c r="C573" s="42"/>
      <c r="D573" s="50" t="s">
        <v>1278</v>
      </c>
      <c r="E573" s="32" t="s">
        <v>451</v>
      </c>
      <c r="F573" s="32" t="s">
        <v>1270</v>
      </c>
      <c r="G573" s="95"/>
      <c r="H573" s="35" t="s">
        <v>139</v>
      </c>
      <c r="I573" s="44"/>
      <c r="J573" s="53">
        <f>J574</f>
        <v>973.32799999999997</v>
      </c>
      <c r="K573" s="53">
        <f t="shared" ref="K573:L573" si="157">K574</f>
        <v>1054.1199999999999</v>
      </c>
      <c r="L573" s="53">
        <f t="shared" si="157"/>
        <v>1131.068</v>
      </c>
      <c r="M573" s="43"/>
    </row>
    <row r="574" spans="1:13" s="2" customFormat="1" ht="78.75" customHeight="1">
      <c r="A574" s="24" t="s">
        <v>103</v>
      </c>
      <c r="B574" s="25" t="s">
        <v>686</v>
      </c>
      <c r="C574" s="42" t="s">
        <v>446</v>
      </c>
      <c r="D574" s="50" t="s">
        <v>445</v>
      </c>
      <c r="E574" s="32" t="s">
        <v>279</v>
      </c>
      <c r="F574" s="32" t="s">
        <v>340</v>
      </c>
      <c r="G574" s="35" t="s">
        <v>109</v>
      </c>
      <c r="H574" s="35" t="s">
        <v>139</v>
      </c>
      <c r="I574" s="35" t="s">
        <v>112</v>
      </c>
      <c r="J574" s="53">
        <v>973.32799999999997</v>
      </c>
      <c r="K574" s="53">
        <v>1054.1199999999999</v>
      </c>
      <c r="L574" s="53">
        <v>1131.068</v>
      </c>
      <c r="M574" s="43" t="s">
        <v>285</v>
      </c>
    </row>
    <row r="575" spans="1:13" s="2" customFormat="1" ht="56.25" customHeight="1">
      <c r="A575" s="24" t="s">
        <v>103</v>
      </c>
      <c r="B575" s="25" t="s">
        <v>710</v>
      </c>
      <c r="C575" s="42"/>
      <c r="D575" s="50" t="s">
        <v>1278</v>
      </c>
      <c r="E575" s="32" t="s">
        <v>447</v>
      </c>
      <c r="F575" s="32" t="s">
        <v>1270</v>
      </c>
      <c r="G575" s="95"/>
      <c r="H575" s="35" t="s">
        <v>140</v>
      </c>
      <c r="I575" s="44"/>
      <c r="J575" s="53">
        <f>J576</f>
        <v>1880.2570000000001</v>
      </c>
      <c r="K575" s="53">
        <f t="shared" ref="K575:L575" si="158">K576</f>
        <v>2108.2399999999998</v>
      </c>
      <c r="L575" s="53">
        <f t="shared" si="158"/>
        <v>2262.136</v>
      </c>
      <c r="M575" s="43"/>
    </row>
    <row r="576" spans="1:13" s="2" customFormat="1" ht="78.75" customHeight="1">
      <c r="A576" s="24" t="s">
        <v>103</v>
      </c>
      <c r="B576" s="25" t="s">
        <v>686</v>
      </c>
      <c r="C576" s="42" t="s">
        <v>428</v>
      </c>
      <c r="D576" s="50" t="s">
        <v>445</v>
      </c>
      <c r="E576" s="32" t="s">
        <v>279</v>
      </c>
      <c r="F576" s="32" t="s">
        <v>340</v>
      </c>
      <c r="G576" s="35" t="s">
        <v>109</v>
      </c>
      <c r="H576" s="35" t="s">
        <v>140</v>
      </c>
      <c r="I576" s="35" t="s">
        <v>112</v>
      </c>
      <c r="J576" s="53">
        <v>1880.2570000000001</v>
      </c>
      <c r="K576" s="53">
        <v>2108.2399999999998</v>
      </c>
      <c r="L576" s="53">
        <v>2262.136</v>
      </c>
      <c r="M576" s="43" t="s">
        <v>285</v>
      </c>
    </row>
    <row r="577" spans="1:13" s="2" customFormat="1" ht="45" customHeight="1">
      <c r="A577" s="24" t="s">
        <v>103</v>
      </c>
      <c r="B577" s="25" t="s">
        <v>711</v>
      </c>
      <c r="C577" s="42"/>
      <c r="D577" s="50" t="s">
        <v>1278</v>
      </c>
      <c r="E577" s="32" t="s">
        <v>447</v>
      </c>
      <c r="F577" s="32" t="s">
        <v>1270</v>
      </c>
      <c r="G577" s="95"/>
      <c r="H577" s="35" t="s">
        <v>141</v>
      </c>
      <c r="I577" s="44"/>
      <c r="J577" s="53">
        <f>J578</f>
        <v>800</v>
      </c>
      <c r="K577" s="53">
        <f t="shared" ref="K577:L577" si="159">K578</f>
        <v>800</v>
      </c>
      <c r="L577" s="53">
        <f t="shared" si="159"/>
        <v>800</v>
      </c>
      <c r="M577" s="43"/>
    </row>
    <row r="578" spans="1:13" s="2" customFormat="1" ht="45" customHeight="1">
      <c r="A578" s="24" t="s">
        <v>103</v>
      </c>
      <c r="B578" s="25" t="s">
        <v>599</v>
      </c>
      <c r="C578" s="42" t="s">
        <v>428</v>
      </c>
      <c r="D578" s="50" t="s">
        <v>466</v>
      </c>
      <c r="E578" s="32" t="s">
        <v>279</v>
      </c>
      <c r="F578" s="32" t="s">
        <v>465</v>
      </c>
      <c r="G578" s="35" t="s">
        <v>109</v>
      </c>
      <c r="H578" s="35" t="s">
        <v>141</v>
      </c>
      <c r="I578" s="35" t="s">
        <v>3</v>
      </c>
      <c r="J578" s="53">
        <v>800</v>
      </c>
      <c r="K578" s="53">
        <v>800</v>
      </c>
      <c r="L578" s="53">
        <v>800</v>
      </c>
      <c r="M578" s="43" t="s">
        <v>285</v>
      </c>
    </row>
    <row r="579" spans="1:13" s="2" customFormat="1" ht="43.5" customHeight="1">
      <c r="A579" s="59" t="s">
        <v>103</v>
      </c>
      <c r="B579" s="57" t="s">
        <v>1235</v>
      </c>
      <c r="C579" s="42"/>
      <c r="D579" s="27" t="s">
        <v>863</v>
      </c>
      <c r="E579" s="32" t="s">
        <v>447</v>
      </c>
      <c r="F579" s="28" t="s">
        <v>1270</v>
      </c>
      <c r="G579" s="59"/>
      <c r="H579" s="60" t="s">
        <v>1234</v>
      </c>
      <c r="I579" s="59"/>
      <c r="J579" s="53">
        <f>J580</f>
        <v>15</v>
      </c>
      <c r="K579" s="53">
        <v>0</v>
      </c>
      <c r="L579" s="53">
        <v>0</v>
      </c>
      <c r="M579" s="43"/>
    </row>
    <row r="580" spans="1:13" s="2" customFormat="1" ht="43.5" customHeight="1">
      <c r="A580" s="59" t="s">
        <v>103</v>
      </c>
      <c r="B580" s="57" t="s">
        <v>685</v>
      </c>
      <c r="C580" s="42" t="s">
        <v>428</v>
      </c>
      <c r="D580" s="50" t="s">
        <v>1021</v>
      </c>
      <c r="E580" s="32" t="s">
        <v>279</v>
      </c>
      <c r="F580" s="52" t="s">
        <v>1060</v>
      </c>
      <c r="G580" s="97" t="s">
        <v>105</v>
      </c>
      <c r="H580" s="60" t="s">
        <v>1234</v>
      </c>
      <c r="I580" s="59" t="s">
        <v>110</v>
      </c>
      <c r="J580" s="53">
        <v>15</v>
      </c>
      <c r="K580" s="53">
        <v>0</v>
      </c>
      <c r="L580" s="53">
        <v>0</v>
      </c>
      <c r="M580" s="43" t="s">
        <v>285</v>
      </c>
    </row>
    <row r="581" spans="1:13" s="2" customFormat="1" ht="43.5" customHeight="1">
      <c r="A581" s="59" t="s">
        <v>103</v>
      </c>
      <c r="B581" s="57" t="s">
        <v>1237</v>
      </c>
      <c r="C581" s="42"/>
      <c r="D581" s="27" t="s">
        <v>863</v>
      </c>
      <c r="E581" s="32" t="s">
        <v>447</v>
      </c>
      <c r="F581" s="28" t="s">
        <v>1270</v>
      </c>
      <c r="G581" s="59"/>
      <c r="H581" s="60" t="s">
        <v>1236</v>
      </c>
      <c r="I581" s="59"/>
      <c r="J581" s="53">
        <f>J582</f>
        <v>5</v>
      </c>
      <c r="K581" s="53">
        <v>0</v>
      </c>
      <c r="L581" s="53">
        <v>0</v>
      </c>
      <c r="M581" s="43"/>
    </row>
    <row r="582" spans="1:13" s="2" customFormat="1" ht="43.5" customHeight="1">
      <c r="A582" s="59" t="s">
        <v>103</v>
      </c>
      <c r="B582" s="57" t="s">
        <v>685</v>
      </c>
      <c r="C582" s="42" t="s">
        <v>428</v>
      </c>
      <c r="D582" s="50" t="s">
        <v>457</v>
      </c>
      <c r="E582" s="32" t="s">
        <v>279</v>
      </c>
      <c r="F582" s="52" t="s">
        <v>456</v>
      </c>
      <c r="G582" s="97" t="s">
        <v>109</v>
      </c>
      <c r="H582" s="60" t="s">
        <v>1236</v>
      </c>
      <c r="I582" s="59" t="s">
        <v>110</v>
      </c>
      <c r="J582" s="53">
        <v>5</v>
      </c>
      <c r="K582" s="53">
        <v>0</v>
      </c>
      <c r="L582" s="53">
        <v>0</v>
      </c>
      <c r="M582" s="43" t="s">
        <v>285</v>
      </c>
    </row>
    <row r="583" spans="1:13" s="2" customFormat="1" ht="43.5" customHeight="1">
      <c r="A583" s="59" t="s">
        <v>103</v>
      </c>
      <c r="B583" s="57" t="s">
        <v>1239</v>
      </c>
      <c r="C583" s="42"/>
      <c r="D583" s="27" t="s">
        <v>863</v>
      </c>
      <c r="E583" s="32" t="s">
        <v>447</v>
      </c>
      <c r="F583" s="28" t="s">
        <v>1270</v>
      </c>
      <c r="G583" s="59"/>
      <c r="H583" s="60" t="s">
        <v>1238</v>
      </c>
      <c r="I583" s="59"/>
      <c r="J583" s="53">
        <f>J584</f>
        <v>5</v>
      </c>
      <c r="K583" s="53">
        <v>0</v>
      </c>
      <c r="L583" s="53">
        <v>0</v>
      </c>
      <c r="M583" s="43"/>
    </row>
    <row r="584" spans="1:13" s="2" customFormat="1" ht="43.5" customHeight="1">
      <c r="A584" s="59" t="s">
        <v>103</v>
      </c>
      <c r="B584" s="57" t="s">
        <v>685</v>
      </c>
      <c r="C584" s="42" t="s">
        <v>428</v>
      </c>
      <c r="D584" s="50" t="s">
        <v>982</v>
      </c>
      <c r="E584" s="32" t="s">
        <v>279</v>
      </c>
      <c r="F584" s="52" t="s">
        <v>979</v>
      </c>
      <c r="G584" s="97" t="s">
        <v>109</v>
      </c>
      <c r="H584" s="60" t="s">
        <v>1238</v>
      </c>
      <c r="I584" s="59" t="s">
        <v>110</v>
      </c>
      <c r="J584" s="53">
        <v>5</v>
      </c>
      <c r="K584" s="53">
        <v>0</v>
      </c>
      <c r="L584" s="53">
        <v>0</v>
      </c>
      <c r="M584" s="43" t="s">
        <v>285</v>
      </c>
    </row>
    <row r="585" spans="1:13" s="2" customFormat="1" ht="47.25" customHeight="1">
      <c r="A585" s="59" t="s">
        <v>103</v>
      </c>
      <c r="B585" s="57" t="s">
        <v>1011</v>
      </c>
      <c r="C585" s="42"/>
      <c r="D585" s="27" t="s">
        <v>863</v>
      </c>
      <c r="E585" s="32" t="s">
        <v>447</v>
      </c>
      <c r="F585" s="28" t="s">
        <v>1270</v>
      </c>
      <c r="G585" s="59"/>
      <c r="H585" s="60" t="s">
        <v>1012</v>
      </c>
      <c r="I585" s="59"/>
      <c r="J585" s="53">
        <f>J586</f>
        <v>604.04</v>
      </c>
      <c r="K585" s="53">
        <v>0</v>
      </c>
      <c r="L585" s="53">
        <v>0</v>
      </c>
      <c r="M585" s="43"/>
    </row>
    <row r="586" spans="1:13" s="2" customFormat="1" ht="33" customHeight="1">
      <c r="A586" s="59" t="s">
        <v>103</v>
      </c>
      <c r="B586" s="57" t="s">
        <v>685</v>
      </c>
      <c r="C586" s="42" t="s">
        <v>428</v>
      </c>
      <c r="D586" s="50" t="s">
        <v>983</v>
      </c>
      <c r="E586" s="32" t="s">
        <v>279</v>
      </c>
      <c r="F586" s="52" t="s">
        <v>454</v>
      </c>
      <c r="G586" s="97" t="s">
        <v>68</v>
      </c>
      <c r="H586" s="60" t="s">
        <v>1012</v>
      </c>
      <c r="I586" s="59" t="s">
        <v>110</v>
      </c>
      <c r="J586" s="53">
        <v>604.04</v>
      </c>
      <c r="K586" s="53">
        <v>0</v>
      </c>
      <c r="L586" s="53">
        <v>0</v>
      </c>
      <c r="M586" s="43" t="s">
        <v>285</v>
      </c>
    </row>
    <row r="587" spans="1:13" s="2" customFormat="1" ht="45.75" customHeight="1">
      <c r="A587" s="59" t="s">
        <v>103</v>
      </c>
      <c r="B587" s="57" t="s">
        <v>1241</v>
      </c>
      <c r="C587" s="42"/>
      <c r="D587" s="27" t="s">
        <v>863</v>
      </c>
      <c r="E587" s="32" t="s">
        <v>447</v>
      </c>
      <c r="F587" s="28" t="s">
        <v>1270</v>
      </c>
      <c r="G587" s="59"/>
      <c r="H587" s="60" t="s">
        <v>1240</v>
      </c>
      <c r="I587" s="59"/>
      <c r="J587" s="53">
        <f>J590</f>
        <v>5</v>
      </c>
      <c r="K587" s="53">
        <v>0</v>
      </c>
      <c r="L587" s="53">
        <v>0</v>
      </c>
      <c r="M587" s="43"/>
    </row>
    <row r="588" spans="1:13" s="2" customFormat="1" ht="60.75" hidden="1" customHeight="1">
      <c r="A588" s="59"/>
      <c r="B588" s="57" t="s">
        <v>1149</v>
      </c>
      <c r="C588" s="42"/>
      <c r="D588" s="27" t="s">
        <v>863</v>
      </c>
      <c r="E588" s="32" t="s">
        <v>447</v>
      </c>
      <c r="F588" s="28" t="s">
        <v>1270</v>
      </c>
      <c r="G588" s="59"/>
      <c r="H588" s="60" t="s">
        <v>1150</v>
      </c>
      <c r="I588" s="59"/>
      <c r="J588" s="53">
        <v>0</v>
      </c>
      <c r="K588" s="53">
        <f t="shared" ref="K588:L588" si="160">K589</f>
        <v>0</v>
      </c>
      <c r="L588" s="53">
        <f t="shared" si="160"/>
        <v>0</v>
      </c>
      <c r="M588" s="43"/>
    </row>
    <row r="589" spans="1:13" s="2" customFormat="1" ht="44.25" hidden="1" customHeight="1">
      <c r="A589" s="59"/>
      <c r="B589" s="57" t="s">
        <v>685</v>
      </c>
      <c r="C589" s="42" t="s">
        <v>413</v>
      </c>
      <c r="D589" s="50" t="s">
        <v>1151</v>
      </c>
      <c r="E589" s="32" t="s">
        <v>279</v>
      </c>
      <c r="F589" s="52" t="s">
        <v>452</v>
      </c>
      <c r="G589" s="97" t="s">
        <v>68</v>
      </c>
      <c r="H589" s="60" t="s">
        <v>1150</v>
      </c>
      <c r="I589" s="59" t="s">
        <v>110</v>
      </c>
      <c r="J589" s="53">
        <v>0</v>
      </c>
      <c r="K589" s="53">
        <v>0</v>
      </c>
      <c r="L589" s="53">
        <v>0</v>
      </c>
      <c r="M589" s="43" t="s">
        <v>285</v>
      </c>
    </row>
    <row r="590" spans="1:13" s="2" customFormat="1" ht="44.25" customHeight="1">
      <c r="A590" s="59" t="s">
        <v>103</v>
      </c>
      <c r="B590" s="57" t="s">
        <v>685</v>
      </c>
      <c r="C590" s="42" t="s">
        <v>428</v>
      </c>
      <c r="D590" s="50" t="s">
        <v>988</v>
      </c>
      <c r="E590" s="32" t="s">
        <v>279</v>
      </c>
      <c r="F590" s="52" t="s">
        <v>449</v>
      </c>
      <c r="G590" s="59" t="s">
        <v>109</v>
      </c>
      <c r="H590" s="60" t="s">
        <v>1240</v>
      </c>
      <c r="I590" s="59" t="s">
        <v>110</v>
      </c>
      <c r="J590" s="53">
        <v>5</v>
      </c>
      <c r="K590" s="53">
        <v>0</v>
      </c>
      <c r="L590" s="53">
        <v>0</v>
      </c>
      <c r="M590" s="43" t="s">
        <v>285</v>
      </c>
    </row>
    <row r="591" spans="1:13" s="2" customFormat="1" ht="57.6" customHeight="1">
      <c r="A591" s="59" t="s">
        <v>103</v>
      </c>
      <c r="B591" s="57" t="s">
        <v>1013</v>
      </c>
      <c r="C591" s="42"/>
      <c r="D591" s="27" t="s">
        <v>863</v>
      </c>
      <c r="E591" s="32" t="s">
        <v>447</v>
      </c>
      <c r="F591" s="28" t="s">
        <v>1270</v>
      </c>
      <c r="G591" s="59"/>
      <c r="H591" s="60" t="s">
        <v>1014</v>
      </c>
      <c r="I591" s="59"/>
      <c r="J591" s="53">
        <v>121</v>
      </c>
      <c r="K591" s="53">
        <v>0</v>
      </c>
      <c r="L591" s="53">
        <v>0</v>
      </c>
      <c r="M591" s="43"/>
    </row>
    <row r="592" spans="1:13" s="2" customFormat="1" ht="60" customHeight="1">
      <c r="A592" s="59" t="s">
        <v>103</v>
      </c>
      <c r="B592" s="57" t="s">
        <v>685</v>
      </c>
      <c r="C592" s="42" t="s">
        <v>428</v>
      </c>
      <c r="D592" s="50" t="s">
        <v>457</v>
      </c>
      <c r="E592" s="32" t="s">
        <v>279</v>
      </c>
      <c r="F592" s="52" t="s">
        <v>456</v>
      </c>
      <c r="G592" s="59" t="s">
        <v>109</v>
      </c>
      <c r="H592" s="60" t="s">
        <v>1014</v>
      </c>
      <c r="I592" s="59" t="s">
        <v>110</v>
      </c>
      <c r="J592" s="53">
        <v>121</v>
      </c>
      <c r="K592" s="53">
        <v>0</v>
      </c>
      <c r="L592" s="53">
        <v>0</v>
      </c>
      <c r="M592" s="43" t="s">
        <v>285</v>
      </c>
    </row>
    <row r="593" spans="1:13" s="2" customFormat="1" ht="57" customHeight="1">
      <c r="A593" s="59" t="s">
        <v>103</v>
      </c>
      <c r="B593" s="57" t="s">
        <v>1243</v>
      </c>
      <c r="C593" s="42"/>
      <c r="D593" s="27" t="s">
        <v>863</v>
      </c>
      <c r="E593" s="32" t="s">
        <v>447</v>
      </c>
      <c r="F593" s="28" t="s">
        <v>1270</v>
      </c>
      <c r="G593" s="59"/>
      <c r="H593" s="60" t="s">
        <v>1242</v>
      </c>
      <c r="I593" s="59"/>
      <c r="J593" s="53">
        <f>J594</f>
        <v>40</v>
      </c>
      <c r="K593" s="53">
        <v>0</v>
      </c>
      <c r="L593" s="53">
        <v>0</v>
      </c>
      <c r="M593" s="43"/>
    </row>
    <row r="594" spans="1:13" s="2" customFormat="1" ht="50.25" customHeight="1">
      <c r="A594" s="59" t="s">
        <v>103</v>
      </c>
      <c r="B594" s="57" t="s">
        <v>685</v>
      </c>
      <c r="C594" s="42" t="s">
        <v>428</v>
      </c>
      <c r="D594" s="50" t="s">
        <v>988</v>
      </c>
      <c r="E594" s="32" t="s">
        <v>279</v>
      </c>
      <c r="F594" s="52" t="s">
        <v>449</v>
      </c>
      <c r="G594" s="59" t="s">
        <v>109</v>
      </c>
      <c r="H594" s="60" t="s">
        <v>1242</v>
      </c>
      <c r="I594" s="59" t="s">
        <v>110</v>
      </c>
      <c r="J594" s="53">
        <v>40</v>
      </c>
      <c r="K594" s="53">
        <v>0</v>
      </c>
      <c r="L594" s="53">
        <v>0</v>
      </c>
      <c r="M594" s="43" t="s">
        <v>285</v>
      </c>
    </row>
    <row r="595" spans="1:13" s="2" customFormat="1" ht="51.75" customHeight="1">
      <c r="A595" s="59" t="s">
        <v>103</v>
      </c>
      <c r="B595" s="57" t="s">
        <v>1244</v>
      </c>
      <c r="C595" s="42"/>
      <c r="D595" s="27" t="s">
        <v>863</v>
      </c>
      <c r="E595" s="32" t="s">
        <v>447</v>
      </c>
      <c r="F595" s="28" t="s">
        <v>1270</v>
      </c>
      <c r="G595" s="59"/>
      <c r="H595" s="60">
        <v>1640120840</v>
      </c>
      <c r="I595" s="59"/>
      <c r="J595" s="53">
        <f>J596</f>
        <v>50</v>
      </c>
      <c r="K595" s="53">
        <f t="shared" ref="K595:L595" si="161">K596</f>
        <v>50</v>
      </c>
      <c r="L595" s="53">
        <f t="shared" si="161"/>
        <v>50</v>
      </c>
      <c r="M595" s="43"/>
    </row>
    <row r="596" spans="1:13" s="2" customFormat="1" ht="46.5" customHeight="1">
      <c r="A596" s="59" t="s">
        <v>103</v>
      </c>
      <c r="B596" s="57" t="s">
        <v>685</v>
      </c>
      <c r="C596" s="42" t="s">
        <v>428</v>
      </c>
      <c r="D596" s="50" t="s">
        <v>461</v>
      </c>
      <c r="E596" s="32" t="s">
        <v>279</v>
      </c>
      <c r="F596" s="32" t="s">
        <v>460</v>
      </c>
      <c r="G596" s="59" t="s">
        <v>109</v>
      </c>
      <c r="H596" s="60">
        <v>1640120840</v>
      </c>
      <c r="I596" s="59">
        <v>244</v>
      </c>
      <c r="J596" s="53">
        <v>50</v>
      </c>
      <c r="K596" s="53">
        <v>50</v>
      </c>
      <c r="L596" s="53">
        <v>50</v>
      </c>
      <c r="M596" s="43" t="s">
        <v>285</v>
      </c>
    </row>
    <row r="597" spans="1:13" s="2" customFormat="1" ht="67.150000000000006" customHeight="1">
      <c r="A597" s="59" t="s">
        <v>103</v>
      </c>
      <c r="B597" s="57" t="s">
        <v>1017</v>
      </c>
      <c r="C597" s="42"/>
      <c r="D597" s="27" t="s">
        <v>863</v>
      </c>
      <c r="E597" s="32" t="s">
        <v>327</v>
      </c>
      <c r="F597" s="28" t="s">
        <v>1270</v>
      </c>
      <c r="G597" s="59"/>
      <c r="H597" s="60" t="s">
        <v>1018</v>
      </c>
      <c r="I597" s="35"/>
      <c r="J597" s="53">
        <v>736.8</v>
      </c>
      <c r="K597" s="53">
        <v>0</v>
      </c>
      <c r="L597" s="53">
        <v>0</v>
      </c>
      <c r="M597" s="43"/>
    </row>
    <row r="598" spans="1:13" s="2" customFormat="1" ht="54" customHeight="1">
      <c r="A598" s="59" t="s">
        <v>103</v>
      </c>
      <c r="B598" s="57" t="s">
        <v>599</v>
      </c>
      <c r="C598" s="42" t="s">
        <v>428</v>
      </c>
      <c r="D598" s="50" t="s">
        <v>1015</v>
      </c>
      <c r="E598" s="32" t="s">
        <v>279</v>
      </c>
      <c r="F598" s="32" t="s">
        <v>1016</v>
      </c>
      <c r="G598" s="59" t="s">
        <v>109</v>
      </c>
      <c r="H598" s="60" t="s">
        <v>1018</v>
      </c>
      <c r="I598" s="35">
        <v>612</v>
      </c>
      <c r="J598" s="53">
        <v>736.8</v>
      </c>
      <c r="K598" s="53">
        <v>0</v>
      </c>
      <c r="L598" s="53">
        <v>0</v>
      </c>
      <c r="M598" s="43" t="s">
        <v>285</v>
      </c>
    </row>
    <row r="599" spans="1:13" s="2" customFormat="1" ht="168.75" customHeight="1">
      <c r="A599" s="24" t="s">
        <v>103</v>
      </c>
      <c r="B599" s="25" t="s">
        <v>712</v>
      </c>
      <c r="C599" s="42"/>
      <c r="D599" s="50" t="s">
        <v>443</v>
      </c>
      <c r="E599" s="32" t="s">
        <v>378</v>
      </c>
      <c r="F599" s="32" t="s">
        <v>442</v>
      </c>
      <c r="G599" s="95"/>
      <c r="H599" s="35" t="s">
        <v>142</v>
      </c>
      <c r="I599" s="44"/>
      <c r="J599" s="53">
        <f>J600</f>
        <v>55.7</v>
      </c>
      <c r="K599" s="53">
        <f t="shared" ref="K599:L599" si="162">K600</f>
        <v>55.7</v>
      </c>
      <c r="L599" s="53">
        <f t="shared" si="162"/>
        <v>55.7</v>
      </c>
      <c r="M599" s="43"/>
    </row>
    <row r="600" spans="1:13" s="2" customFormat="1" ht="180" customHeight="1">
      <c r="A600" s="24" t="s">
        <v>103</v>
      </c>
      <c r="B600" s="25" t="s">
        <v>713</v>
      </c>
      <c r="C600" s="42" t="s">
        <v>376</v>
      </c>
      <c r="D600" s="50" t="s">
        <v>441</v>
      </c>
      <c r="E600" s="32" t="s">
        <v>279</v>
      </c>
      <c r="F600" s="32" t="s">
        <v>440</v>
      </c>
      <c r="G600" s="35" t="s">
        <v>122</v>
      </c>
      <c r="H600" s="35" t="s">
        <v>142</v>
      </c>
      <c r="I600" s="35" t="s">
        <v>143</v>
      </c>
      <c r="J600" s="53">
        <v>55.7</v>
      </c>
      <c r="K600" s="53">
        <v>55.7</v>
      </c>
      <c r="L600" s="53">
        <v>55.7</v>
      </c>
      <c r="M600" s="43" t="s">
        <v>285</v>
      </c>
    </row>
    <row r="601" spans="1:13" s="2" customFormat="1" ht="55.9" hidden="1" customHeight="1">
      <c r="A601" s="59" t="s">
        <v>103</v>
      </c>
      <c r="B601" s="57" t="s">
        <v>1019</v>
      </c>
      <c r="C601" s="42"/>
      <c r="D601" s="27" t="s">
        <v>971</v>
      </c>
      <c r="E601" s="28" t="s">
        <v>279</v>
      </c>
      <c r="F601" s="28" t="s">
        <v>407</v>
      </c>
      <c r="G601" s="59"/>
      <c r="H601" s="60" t="s">
        <v>1020</v>
      </c>
      <c r="I601" s="59"/>
      <c r="J601" s="53">
        <v>0</v>
      </c>
      <c r="K601" s="53">
        <v>0</v>
      </c>
      <c r="L601" s="53">
        <v>0</v>
      </c>
      <c r="M601" s="43"/>
    </row>
    <row r="602" spans="1:13" s="2" customFormat="1" ht="51" hidden="1" customHeight="1">
      <c r="A602" s="59" t="s">
        <v>103</v>
      </c>
      <c r="B602" s="57" t="s">
        <v>685</v>
      </c>
      <c r="C602" s="42" t="s">
        <v>428</v>
      </c>
      <c r="D602" s="50" t="s">
        <v>1021</v>
      </c>
      <c r="E602" s="32" t="s">
        <v>279</v>
      </c>
      <c r="F602" s="52" t="s">
        <v>1060</v>
      </c>
      <c r="G602" s="59" t="s">
        <v>109</v>
      </c>
      <c r="H602" s="60" t="s">
        <v>1020</v>
      </c>
      <c r="I602" s="59" t="s">
        <v>110</v>
      </c>
      <c r="J602" s="53">
        <f>J601</f>
        <v>0</v>
      </c>
      <c r="K602" s="53">
        <v>0</v>
      </c>
      <c r="L602" s="53">
        <v>0</v>
      </c>
      <c r="M602" s="43" t="s">
        <v>285</v>
      </c>
    </row>
    <row r="603" spans="1:13" s="2" customFormat="1" ht="64.5" hidden="1" customHeight="1">
      <c r="A603" s="59" t="s">
        <v>103</v>
      </c>
      <c r="B603" s="57" t="s">
        <v>1061</v>
      </c>
      <c r="C603" s="42"/>
      <c r="D603" s="27" t="s">
        <v>971</v>
      </c>
      <c r="E603" s="28" t="s">
        <v>279</v>
      </c>
      <c r="F603" s="28" t="s">
        <v>407</v>
      </c>
      <c r="G603" s="59"/>
      <c r="H603" s="60" t="s">
        <v>975</v>
      </c>
      <c r="I603" s="59"/>
      <c r="J603" s="53">
        <f>J604</f>
        <v>0</v>
      </c>
      <c r="K603" s="53">
        <v>0</v>
      </c>
      <c r="L603" s="53">
        <v>0</v>
      </c>
      <c r="M603" s="43"/>
    </row>
    <row r="604" spans="1:13" s="2" customFormat="1" ht="62.25" hidden="1" customHeight="1">
      <c r="A604" s="59" t="s">
        <v>103</v>
      </c>
      <c r="B604" s="57" t="s">
        <v>685</v>
      </c>
      <c r="C604" s="42" t="s">
        <v>428</v>
      </c>
      <c r="D604" s="50" t="s">
        <v>457</v>
      </c>
      <c r="E604" s="32" t="s">
        <v>279</v>
      </c>
      <c r="F604" s="52" t="s">
        <v>456</v>
      </c>
      <c r="G604" s="59" t="s">
        <v>109</v>
      </c>
      <c r="H604" s="60" t="s">
        <v>975</v>
      </c>
      <c r="I604" s="59" t="s">
        <v>110</v>
      </c>
      <c r="J604" s="53">
        <v>0</v>
      </c>
      <c r="K604" s="53">
        <v>0</v>
      </c>
      <c r="L604" s="53">
        <v>0</v>
      </c>
      <c r="M604" s="43" t="s">
        <v>285</v>
      </c>
    </row>
    <row r="605" spans="1:13" s="2" customFormat="1" ht="62.25" hidden="1" customHeight="1">
      <c r="A605" s="59" t="s">
        <v>103</v>
      </c>
      <c r="B605" s="57" t="s">
        <v>978</v>
      </c>
      <c r="C605" s="42"/>
      <c r="D605" s="27" t="s">
        <v>971</v>
      </c>
      <c r="E605" s="28" t="s">
        <v>279</v>
      </c>
      <c r="F605" s="28" t="s">
        <v>407</v>
      </c>
      <c r="G605" s="59"/>
      <c r="H605" s="60" t="s">
        <v>977</v>
      </c>
      <c r="I605" s="59"/>
      <c r="J605" s="53">
        <f>J606</f>
        <v>0</v>
      </c>
      <c r="K605" s="53">
        <v>0</v>
      </c>
      <c r="L605" s="53">
        <v>0</v>
      </c>
      <c r="M605" s="43"/>
    </row>
    <row r="606" spans="1:13" s="2" customFormat="1" ht="62.25" hidden="1" customHeight="1">
      <c r="A606" s="59" t="s">
        <v>103</v>
      </c>
      <c r="B606" s="57" t="s">
        <v>685</v>
      </c>
      <c r="C606" s="42" t="s">
        <v>428</v>
      </c>
      <c r="D606" s="50" t="s">
        <v>982</v>
      </c>
      <c r="E606" s="32" t="s">
        <v>279</v>
      </c>
      <c r="F606" s="52" t="s">
        <v>979</v>
      </c>
      <c r="G606" s="48" t="s">
        <v>109</v>
      </c>
      <c r="H606" s="60" t="s">
        <v>977</v>
      </c>
      <c r="I606" s="59" t="s">
        <v>110</v>
      </c>
      <c r="J606" s="53">
        <v>0</v>
      </c>
      <c r="K606" s="53">
        <v>0</v>
      </c>
      <c r="L606" s="53">
        <v>0</v>
      </c>
      <c r="M606" s="43" t="s">
        <v>285</v>
      </c>
    </row>
    <row r="607" spans="1:13" s="2" customFormat="1" ht="65.25" hidden="1" customHeight="1">
      <c r="A607" s="59" t="s">
        <v>103</v>
      </c>
      <c r="B607" s="57" t="s">
        <v>980</v>
      </c>
      <c r="C607" s="42"/>
      <c r="D607" s="27" t="s">
        <v>971</v>
      </c>
      <c r="E607" s="28" t="s">
        <v>279</v>
      </c>
      <c r="F607" s="28" t="s">
        <v>407</v>
      </c>
      <c r="G607" s="59"/>
      <c r="H607" s="60" t="s">
        <v>981</v>
      </c>
      <c r="I607" s="59"/>
      <c r="J607" s="53">
        <v>0</v>
      </c>
      <c r="K607" s="53">
        <v>0</v>
      </c>
      <c r="L607" s="53">
        <v>0</v>
      </c>
      <c r="M607" s="43"/>
    </row>
    <row r="608" spans="1:13" s="2" customFormat="1" ht="36" hidden="1" customHeight="1">
      <c r="A608" s="59" t="s">
        <v>103</v>
      </c>
      <c r="B608" s="57" t="s">
        <v>685</v>
      </c>
      <c r="C608" s="42" t="s">
        <v>428</v>
      </c>
      <c r="D608" s="50" t="s">
        <v>983</v>
      </c>
      <c r="E608" s="32" t="s">
        <v>279</v>
      </c>
      <c r="F608" s="52" t="s">
        <v>454</v>
      </c>
      <c r="G608" s="59" t="s">
        <v>109</v>
      </c>
      <c r="H608" s="60" t="s">
        <v>981</v>
      </c>
      <c r="I608" s="59" t="s">
        <v>110</v>
      </c>
      <c r="J608" s="53">
        <v>0</v>
      </c>
      <c r="K608" s="53">
        <v>0</v>
      </c>
      <c r="L608" s="53">
        <v>0</v>
      </c>
      <c r="M608" s="43" t="s">
        <v>285</v>
      </c>
    </row>
    <row r="609" spans="1:13" s="2" customFormat="1" ht="58.5" hidden="1" customHeight="1">
      <c r="A609" s="59" t="s">
        <v>103</v>
      </c>
      <c r="B609" s="57" t="s">
        <v>985</v>
      </c>
      <c r="C609" s="42"/>
      <c r="D609" s="27" t="s">
        <v>971</v>
      </c>
      <c r="E609" s="28" t="s">
        <v>279</v>
      </c>
      <c r="F609" s="28" t="s">
        <v>407</v>
      </c>
      <c r="G609" s="59"/>
      <c r="H609" s="60" t="s">
        <v>984</v>
      </c>
      <c r="I609" s="59"/>
      <c r="J609" s="53">
        <f>J610</f>
        <v>0</v>
      </c>
      <c r="K609" s="53">
        <v>0</v>
      </c>
      <c r="L609" s="53">
        <v>0</v>
      </c>
      <c r="M609" s="43"/>
    </row>
    <row r="610" spans="1:13" s="2" customFormat="1" ht="36" hidden="1" customHeight="1">
      <c r="A610" s="59" t="s">
        <v>103</v>
      </c>
      <c r="B610" s="57" t="s">
        <v>685</v>
      </c>
      <c r="C610" s="42" t="s">
        <v>428</v>
      </c>
      <c r="D610" s="50" t="s">
        <v>450</v>
      </c>
      <c r="E610" s="32" t="s">
        <v>279</v>
      </c>
      <c r="F610" s="52" t="s">
        <v>449</v>
      </c>
      <c r="G610" s="59" t="s">
        <v>109</v>
      </c>
      <c r="H610" s="60" t="s">
        <v>984</v>
      </c>
      <c r="I610" s="59" t="s">
        <v>110</v>
      </c>
      <c r="J610" s="53">
        <v>0</v>
      </c>
      <c r="K610" s="53">
        <v>0</v>
      </c>
      <c r="L610" s="53">
        <v>0</v>
      </c>
      <c r="M610" s="43" t="s">
        <v>285</v>
      </c>
    </row>
    <row r="611" spans="1:13" s="2" customFormat="1" ht="36" customHeight="1">
      <c r="A611" s="59" t="s">
        <v>103</v>
      </c>
      <c r="B611" s="57" t="s">
        <v>987</v>
      </c>
      <c r="C611" s="58"/>
      <c r="D611" s="58"/>
      <c r="E611" s="58"/>
      <c r="F611" s="58"/>
      <c r="G611" s="59"/>
      <c r="H611" s="60" t="s">
        <v>1144</v>
      </c>
      <c r="I611" s="59"/>
      <c r="J611" s="53">
        <f>J612+J614+J616+J619+J621+J627+J629</f>
        <v>18646.657999999999</v>
      </c>
      <c r="K611" s="53">
        <f t="shared" ref="K611:L611" si="163">K612+K614+K616+K619+K621+K625</f>
        <v>16842.252</v>
      </c>
      <c r="L611" s="53">
        <f t="shared" si="163"/>
        <v>16827.446080000002</v>
      </c>
      <c r="M611" s="43"/>
    </row>
    <row r="612" spans="1:13" s="2" customFormat="1" ht="45" customHeight="1">
      <c r="A612" s="24" t="s">
        <v>103</v>
      </c>
      <c r="B612" s="25" t="s">
        <v>714</v>
      </c>
      <c r="C612" s="49"/>
      <c r="D612" s="50" t="s">
        <v>1278</v>
      </c>
      <c r="E612" s="32" t="s">
        <v>343</v>
      </c>
      <c r="F612" s="52" t="s">
        <v>1270</v>
      </c>
      <c r="G612" s="95"/>
      <c r="H612" s="35" t="s">
        <v>144</v>
      </c>
      <c r="I612" s="44"/>
      <c r="J612" s="53">
        <f>J613</f>
        <v>9236.848</v>
      </c>
      <c r="K612" s="53">
        <f t="shared" ref="K612:L612" si="164">K613</f>
        <v>8832.4830000000002</v>
      </c>
      <c r="L612" s="53">
        <f t="shared" si="164"/>
        <v>8262.8530800000008</v>
      </c>
      <c r="M612" s="43"/>
    </row>
    <row r="613" spans="1:13" s="2" customFormat="1" ht="78.75" customHeight="1">
      <c r="A613" s="24" t="s">
        <v>103</v>
      </c>
      <c r="B613" s="25" t="s">
        <v>686</v>
      </c>
      <c r="C613" s="49" t="s">
        <v>373</v>
      </c>
      <c r="D613" s="50" t="s">
        <v>435</v>
      </c>
      <c r="E613" s="32" t="s">
        <v>279</v>
      </c>
      <c r="F613" s="52" t="s">
        <v>434</v>
      </c>
      <c r="G613" s="35" t="s">
        <v>105</v>
      </c>
      <c r="H613" s="35" t="s">
        <v>144</v>
      </c>
      <c r="I613" s="35" t="s">
        <v>112</v>
      </c>
      <c r="J613" s="53">
        <v>9236.848</v>
      </c>
      <c r="K613" s="53">
        <v>8832.4830000000002</v>
      </c>
      <c r="L613" s="53">
        <v>8262.8530800000008</v>
      </c>
      <c r="M613" s="43" t="s">
        <v>285</v>
      </c>
    </row>
    <row r="614" spans="1:13" s="2" customFormat="1" ht="90" customHeight="1">
      <c r="A614" s="24" t="s">
        <v>103</v>
      </c>
      <c r="B614" s="25" t="s">
        <v>715</v>
      </c>
      <c r="C614" s="49"/>
      <c r="D614" s="50" t="s">
        <v>394</v>
      </c>
      <c r="E614" s="32" t="s">
        <v>279</v>
      </c>
      <c r="F614" s="28" t="s">
        <v>393</v>
      </c>
      <c r="G614" s="95"/>
      <c r="H614" s="35" t="s">
        <v>145</v>
      </c>
      <c r="I614" s="44"/>
      <c r="J614" s="36">
        <v>2235.64</v>
      </c>
      <c r="K614" s="36">
        <v>2818.134</v>
      </c>
      <c r="L614" s="36">
        <v>3372.9580000000001</v>
      </c>
      <c r="M614" s="43"/>
    </row>
    <row r="615" spans="1:13" s="2" customFormat="1" ht="78.75" customHeight="1">
      <c r="A615" s="24" t="s">
        <v>103</v>
      </c>
      <c r="B615" s="25" t="s">
        <v>686</v>
      </c>
      <c r="C615" s="49" t="s">
        <v>373</v>
      </c>
      <c r="D615" s="50" t="s">
        <v>345</v>
      </c>
      <c r="E615" s="32" t="s">
        <v>279</v>
      </c>
      <c r="F615" s="28" t="s">
        <v>344</v>
      </c>
      <c r="G615" s="35" t="s">
        <v>105</v>
      </c>
      <c r="H615" s="35" t="s">
        <v>145</v>
      </c>
      <c r="I615" s="35" t="s">
        <v>112</v>
      </c>
      <c r="J615" s="36">
        <v>2235.64</v>
      </c>
      <c r="K615" s="36">
        <v>2818.134</v>
      </c>
      <c r="L615" s="36">
        <v>3373.9580000000001</v>
      </c>
      <c r="M615" s="43" t="s">
        <v>285</v>
      </c>
    </row>
    <row r="616" spans="1:13" s="2" customFormat="1" ht="67.5" customHeight="1">
      <c r="A616" s="24" t="s">
        <v>103</v>
      </c>
      <c r="B616" s="25" t="s">
        <v>716</v>
      </c>
      <c r="C616" s="49"/>
      <c r="D616" s="50" t="s">
        <v>394</v>
      </c>
      <c r="E616" s="32" t="s">
        <v>279</v>
      </c>
      <c r="F616" s="28" t="s">
        <v>393</v>
      </c>
      <c r="G616" s="46"/>
      <c r="H616" s="35" t="s">
        <v>146</v>
      </c>
      <c r="I616" s="35"/>
      <c r="J616" s="36">
        <v>5138.17</v>
      </c>
      <c r="K616" s="36">
        <v>4691.6350000000002</v>
      </c>
      <c r="L616" s="36">
        <v>4691.6350000000002</v>
      </c>
      <c r="M616" s="43"/>
    </row>
    <row r="617" spans="1:13" s="2" customFormat="1" ht="78.75" customHeight="1">
      <c r="A617" s="24" t="s">
        <v>103</v>
      </c>
      <c r="B617" s="25" t="s">
        <v>686</v>
      </c>
      <c r="C617" s="49" t="s">
        <v>373</v>
      </c>
      <c r="D617" s="50" t="s">
        <v>345</v>
      </c>
      <c r="E617" s="32" t="s">
        <v>279</v>
      </c>
      <c r="F617" s="28" t="s">
        <v>344</v>
      </c>
      <c r="G617" s="35" t="s">
        <v>105</v>
      </c>
      <c r="H617" s="35" t="s">
        <v>146</v>
      </c>
      <c r="I617" s="35" t="s">
        <v>112</v>
      </c>
      <c r="J617" s="36">
        <v>1599.595</v>
      </c>
      <c r="K617" s="36">
        <v>1599.595</v>
      </c>
      <c r="L617" s="36">
        <v>1599.595</v>
      </c>
      <c r="M617" s="43" t="s">
        <v>285</v>
      </c>
    </row>
    <row r="618" spans="1:13" s="2" customFormat="1" ht="78.75" customHeight="1">
      <c r="A618" s="24" t="s">
        <v>103</v>
      </c>
      <c r="B618" s="25" t="s">
        <v>686</v>
      </c>
      <c r="C618" s="42" t="s">
        <v>432</v>
      </c>
      <c r="D618" s="50" t="s">
        <v>345</v>
      </c>
      <c r="E618" s="32" t="s">
        <v>279</v>
      </c>
      <c r="F618" s="28" t="s">
        <v>344</v>
      </c>
      <c r="G618" s="35" t="s">
        <v>120</v>
      </c>
      <c r="H618" s="35" t="s">
        <v>146</v>
      </c>
      <c r="I618" s="35" t="s">
        <v>112</v>
      </c>
      <c r="J618" s="36">
        <v>3538.5749999999998</v>
      </c>
      <c r="K618" s="36">
        <v>3092.04</v>
      </c>
      <c r="L618" s="36">
        <v>3092.04</v>
      </c>
      <c r="M618" s="43" t="s">
        <v>285</v>
      </c>
    </row>
    <row r="619" spans="1:13" s="2" customFormat="1" ht="45" customHeight="1">
      <c r="A619" s="24" t="s">
        <v>103</v>
      </c>
      <c r="B619" s="25" t="s">
        <v>717</v>
      </c>
      <c r="C619" s="42"/>
      <c r="D619" s="50" t="s">
        <v>1278</v>
      </c>
      <c r="E619" s="32" t="s">
        <v>433</v>
      </c>
      <c r="F619" s="32" t="s">
        <v>1270</v>
      </c>
      <c r="G619" s="95"/>
      <c r="H619" s="35" t="s">
        <v>147</v>
      </c>
      <c r="I619" s="44"/>
      <c r="J619" s="53">
        <v>200</v>
      </c>
      <c r="K619" s="53">
        <v>200</v>
      </c>
      <c r="L619" s="53">
        <v>200</v>
      </c>
      <c r="M619" s="43"/>
    </row>
    <row r="620" spans="1:13" s="2" customFormat="1" ht="56.25" customHeight="1">
      <c r="A620" s="24" t="s">
        <v>103</v>
      </c>
      <c r="B620" s="25" t="s">
        <v>599</v>
      </c>
      <c r="C620" s="42" t="s">
        <v>437</v>
      </c>
      <c r="D620" s="50" t="s">
        <v>439</v>
      </c>
      <c r="E620" s="32" t="s">
        <v>279</v>
      </c>
      <c r="F620" s="32" t="s">
        <v>438</v>
      </c>
      <c r="G620" s="35" t="s">
        <v>148</v>
      </c>
      <c r="H620" s="35" t="s">
        <v>147</v>
      </c>
      <c r="I620" s="35" t="s">
        <v>3</v>
      </c>
      <c r="J620" s="53">
        <v>200</v>
      </c>
      <c r="K620" s="53">
        <v>200</v>
      </c>
      <c r="L620" s="53">
        <v>200</v>
      </c>
      <c r="M620" s="43" t="s">
        <v>285</v>
      </c>
    </row>
    <row r="621" spans="1:13" s="2" customFormat="1" ht="45" customHeight="1">
      <c r="A621" s="24" t="s">
        <v>103</v>
      </c>
      <c r="B621" s="25" t="s">
        <v>718</v>
      </c>
      <c r="C621" s="42"/>
      <c r="D621" s="50" t="s">
        <v>1278</v>
      </c>
      <c r="E621" s="32" t="s">
        <v>433</v>
      </c>
      <c r="F621" s="32" t="s">
        <v>1270</v>
      </c>
      <c r="G621" s="95"/>
      <c r="H621" s="35" t="s">
        <v>149</v>
      </c>
      <c r="I621" s="44"/>
      <c r="J621" s="53">
        <v>300</v>
      </c>
      <c r="K621" s="53">
        <v>300</v>
      </c>
      <c r="L621" s="53">
        <v>300</v>
      </c>
      <c r="M621" s="43"/>
    </row>
    <row r="622" spans="1:13" s="2" customFormat="1" ht="56.25" customHeight="1">
      <c r="A622" s="24" t="s">
        <v>103</v>
      </c>
      <c r="B622" s="25" t="s">
        <v>611</v>
      </c>
      <c r="C622" s="42" t="s">
        <v>437</v>
      </c>
      <c r="D622" s="50" t="s">
        <v>439</v>
      </c>
      <c r="E622" s="32" t="s">
        <v>279</v>
      </c>
      <c r="F622" s="32" t="s">
        <v>438</v>
      </c>
      <c r="G622" s="35" t="s">
        <v>148</v>
      </c>
      <c r="H622" s="35" t="s">
        <v>149</v>
      </c>
      <c r="I622" s="35" t="s">
        <v>17</v>
      </c>
      <c r="J622" s="36">
        <v>2</v>
      </c>
      <c r="K622" s="36">
        <v>2</v>
      </c>
      <c r="L622" s="36">
        <v>2</v>
      </c>
      <c r="M622" s="43" t="s">
        <v>285</v>
      </c>
    </row>
    <row r="623" spans="1:13" s="2" customFormat="1" ht="56.25" customHeight="1">
      <c r="A623" s="24" t="s">
        <v>103</v>
      </c>
      <c r="B623" s="25" t="s">
        <v>719</v>
      </c>
      <c r="C623" s="42" t="s">
        <v>437</v>
      </c>
      <c r="D623" s="50" t="s">
        <v>439</v>
      </c>
      <c r="E623" s="32" t="s">
        <v>279</v>
      </c>
      <c r="F623" s="32" t="s">
        <v>438</v>
      </c>
      <c r="G623" s="35" t="s">
        <v>148</v>
      </c>
      <c r="H623" s="35" t="s">
        <v>149</v>
      </c>
      <c r="I623" s="35" t="s">
        <v>150</v>
      </c>
      <c r="J623" s="36">
        <v>48</v>
      </c>
      <c r="K623" s="36">
        <v>48</v>
      </c>
      <c r="L623" s="36">
        <v>48</v>
      </c>
      <c r="M623" s="43" t="s">
        <v>285</v>
      </c>
    </row>
    <row r="624" spans="1:13" s="2" customFormat="1" ht="56.25" customHeight="1">
      <c r="A624" s="24" t="s">
        <v>103</v>
      </c>
      <c r="B624" s="25" t="s">
        <v>599</v>
      </c>
      <c r="C624" s="42" t="s">
        <v>437</v>
      </c>
      <c r="D624" s="50" t="s">
        <v>436</v>
      </c>
      <c r="E624" s="32" t="s">
        <v>279</v>
      </c>
      <c r="F624" s="32" t="s">
        <v>293</v>
      </c>
      <c r="G624" s="35" t="s">
        <v>148</v>
      </c>
      <c r="H624" s="35" t="s">
        <v>149</v>
      </c>
      <c r="I624" s="35" t="s">
        <v>3</v>
      </c>
      <c r="J624" s="36">
        <v>250</v>
      </c>
      <c r="K624" s="36">
        <v>250</v>
      </c>
      <c r="L624" s="36">
        <v>250</v>
      </c>
      <c r="M624" s="43" t="s">
        <v>285</v>
      </c>
    </row>
    <row r="625" spans="1:13" s="2" customFormat="1" ht="70.5" hidden="1" customHeight="1">
      <c r="A625" s="24" t="s">
        <v>103</v>
      </c>
      <c r="B625" s="57" t="s">
        <v>1023</v>
      </c>
      <c r="C625" s="42"/>
      <c r="D625" s="27" t="s">
        <v>971</v>
      </c>
      <c r="E625" s="28" t="s">
        <v>279</v>
      </c>
      <c r="F625" s="28" t="s">
        <v>407</v>
      </c>
      <c r="G625" s="59"/>
      <c r="H625" s="35" t="s">
        <v>1246</v>
      </c>
      <c r="I625" s="59"/>
      <c r="J625" s="36">
        <f>J626</f>
        <v>0</v>
      </c>
      <c r="K625" s="36">
        <v>0</v>
      </c>
      <c r="L625" s="36">
        <v>0</v>
      </c>
      <c r="M625" s="43"/>
    </row>
    <row r="626" spans="1:13" s="2" customFormat="1" ht="70.5" hidden="1" customHeight="1">
      <c r="A626" s="24" t="s">
        <v>103</v>
      </c>
      <c r="B626" s="57" t="s">
        <v>685</v>
      </c>
      <c r="C626" s="42" t="s">
        <v>373</v>
      </c>
      <c r="D626" s="50" t="s">
        <v>1022</v>
      </c>
      <c r="E626" s="32" t="s">
        <v>279</v>
      </c>
      <c r="F626" s="52" t="s">
        <v>454</v>
      </c>
      <c r="G626" s="97" t="s">
        <v>105</v>
      </c>
      <c r="H626" s="35" t="s">
        <v>1247</v>
      </c>
      <c r="I626" s="59" t="s">
        <v>110</v>
      </c>
      <c r="J626" s="36">
        <v>0</v>
      </c>
      <c r="K626" s="36">
        <v>0</v>
      </c>
      <c r="L626" s="36">
        <v>0</v>
      </c>
      <c r="M626" s="43" t="s">
        <v>285</v>
      </c>
    </row>
    <row r="627" spans="1:13" s="2" customFormat="1" ht="54.75" customHeight="1">
      <c r="A627" s="24" t="s">
        <v>103</v>
      </c>
      <c r="B627" s="57" t="s">
        <v>1245</v>
      </c>
      <c r="C627" s="42"/>
      <c r="D627" s="50" t="s">
        <v>1278</v>
      </c>
      <c r="E627" s="32" t="s">
        <v>343</v>
      </c>
      <c r="F627" s="52" t="s">
        <v>1270</v>
      </c>
      <c r="G627" s="97"/>
      <c r="H627" s="35" t="s">
        <v>1248</v>
      </c>
      <c r="I627" s="59"/>
      <c r="J627" s="36">
        <f>J628</f>
        <v>300</v>
      </c>
      <c r="K627" s="36">
        <f t="shared" ref="K627:L627" si="165">K628</f>
        <v>0</v>
      </c>
      <c r="L627" s="36">
        <f t="shared" si="165"/>
        <v>0</v>
      </c>
      <c r="M627" s="43"/>
    </row>
    <row r="628" spans="1:13" s="2" customFormat="1" ht="70.5" customHeight="1">
      <c r="A628" s="24" t="s">
        <v>103</v>
      </c>
      <c r="B628" s="57" t="s">
        <v>685</v>
      </c>
      <c r="C628" s="49" t="s">
        <v>373</v>
      </c>
      <c r="D628" s="50" t="s">
        <v>435</v>
      </c>
      <c r="E628" s="32" t="s">
        <v>279</v>
      </c>
      <c r="F628" s="52" t="s">
        <v>434</v>
      </c>
      <c r="G628" s="97" t="s">
        <v>105</v>
      </c>
      <c r="H628" s="35" t="s">
        <v>1248</v>
      </c>
      <c r="I628" s="59">
        <v>612</v>
      </c>
      <c r="J628" s="36">
        <v>300</v>
      </c>
      <c r="K628" s="36">
        <v>0</v>
      </c>
      <c r="L628" s="36">
        <v>0</v>
      </c>
      <c r="M628" s="43" t="s">
        <v>285</v>
      </c>
    </row>
    <row r="629" spans="1:13" s="2" customFormat="1" ht="70.5" customHeight="1">
      <c r="A629" s="24" t="s">
        <v>103</v>
      </c>
      <c r="B629" s="57" t="s">
        <v>1245</v>
      </c>
      <c r="C629" s="42"/>
      <c r="D629" s="50" t="s">
        <v>1278</v>
      </c>
      <c r="E629" s="32" t="s">
        <v>343</v>
      </c>
      <c r="F629" s="52" t="s">
        <v>1270</v>
      </c>
      <c r="G629" s="97"/>
      <c r="H629" s="35" t="s">
        <v>989</v>
      </c>
      <c r="I629" s="59"/>
      <c r="J629" s="36">
        <f>J630</f>
        <v>1236</v>
      </c>
      <c r="K629" s="36">
        <f t="shared" ref="K629:L629" si="166">K630</f>
        <v>0</v>
      </c>
      <c r="L629" s="36">
        <f t="shared" si="166"/>
        <v>0</v>
      </c>
      <c r="M629" s="43"/>
    </row>
    <row r="630" spans="1:13" s="2" customFormat="1" ht="70.5" customHeight="1">
      <c r="A630" s="24" t="s">
        <v>103</v>
      </c>
      <c r="B630" s="57" t="s">
        <v>685</v>
      </c>
      <c r="C630" s="49" t="s">
        <v>373</v>
      </c>
      <c r="D630" s="50" t="s">
        <v>435</v>
      </c>
      <c r="E630" s="32" t="s">
        <v>279</v>
      </c>
      <c r="F630" s="52" t="s">
        <v>434</v>
      </c>
      <c r="G630" s="97" t="s">
        <v>105</v>
      </c>
      <c r="H630" s="35" t="s">
        <v>989</v>
      </c>
      <c r="I630" s="59">
        <v>612</v>
      </c>
      <c r="J630" s="36">
        <v>1236</v>
      </c>
      <c r="K630" s="36">
        <v>0</v>
      </c>
      <c r="L630" s="36">
        <v>0</v>
      </c>
      <c r="M630" s="43" t="s">
        <v>285</v>
      </c>
    </row>
    <row r="631" spans="1:13" s="2" customFormat="1" ht="70.5" customHeight="1">
      <c r="A631" s="59" t="s">
        <v>103</v>
      </c>
      <c r="B631" s="57" t="s">
        <v>1145</v>
      </c>
      <c r="C631" s="58"/>
      <c r="D631" s="58"/>
      <c r="E631" s="58"/>
      <c r="F631" s="58"/>
      <c r="G631" s="59"/>
      <c r="H631" s="60" t="s">
        <v>1146</v>
      </c>
      <c r="I631" s="59"/>
      <c r="J631" s="36">
        <f>J632</f>
        <v>50</v>
      </c>
      <c r="K631" s="36">
        <f t="shared" ref="K631:L631" si="167">K632</f>
        <v>50</v>
      </c>
      <c r="L631" s="36">
        <f t="shared" si="167"/>
        <v>50</v>
      </c>
      <c r="M631" s="43"/>
    </row>
    <row r="632" spans="1:13" s="2" customFormat="1" ht="45" customHeight="1">
      <c r="A632" s="59" t="s">
        <v>103</v>
      </c>
      <c r="B632" s="57" t="s">
        <v>720</v>
      </c>
      <c r="C632" s="49"/>
      <c r="D632" s="50" t="s">
        <v>1024</v>
      </c>
      <c r="E632" s="32" t="s">
        <v>279</v>
      </c>
      <c r="F632" s="32" t="s">
        <v>429</v>
      </c>
      <c r="G632" s="59"/>
      <c r="H632" s="60" t="s">
        <v>151</v>
      </c>
      <c r="I632" s="59"/>
      <c r="J632" s="61">
        <v>50</v>
      </c>
      <c r="K632" s="36">
        <v>50</v>
      </c>
      <c r="L632" s="36">
        <v>50</v>
      </c>
      <c r="M632" s="43"/>
    </row>
    <row r="633" spans="1:13" s="2" customFormat="1" ht="64.5" customHeight="1">
      <c r="A633" s="59" t="s">
        <v>103</v>
      </c>
      <c r="B633" s="57" t="s">
        <v>599</v>
      </c>
      <c r="C633" s="49" t="s">
        <v>428</v>
      </c>
      <c r="D633" s="50" t="s">
        <v>1025</v>
      </c>
      <c r="E633" s="32" t="s">
        <v>279</v>
      </c>
      <c r="F633" s="32" t="s">
        <v>427</v>
      </c>
      <c r="G633" s="59" t="s">
        <v>109</v>
      </c>
      <c r="H633" s="60" t="s">
        <v>151</v>
      </c>
      <c r="I633" s="59" t="s">
        <v>3</v>
      </c>
      <c r="J633" s="61">
        <v>50</v>
      </c>
      <c r="K633" s="36">
        <v>50</v>
      </c>
      <c r="L633" s="36">
        <v>50</v>
      </c>
      <c r="M633" s="43" t="s">
        <v>285</v>
      </c>
    </row>
    <row r="634" spans="1:13" s="2" customFormat="1" ht="47.25" customHeight="1">
      <c r="A634" s="59" t="s">
        <v>103</v>
      </c>
      <c r="B634" s="57" t="s">
        <v>1078</v>
      </c>
      <c r="C634" s="49"/>
      <c r="D634" s="50"/>
      <c r="E634" s="32"/>
      <c r="F634" s="32"/>
      <c r="G634" s="59"/>
      <c r="H634" s="60">
        <v>17401</v>
      </c>
      <c r="I634" s="59"/>
      <c r="J634" s="61">
        <f>J635</f>
        <v>142.56</v>
      </c>
      <c r="K634" s="61">
        <f t="shared" ref="K634:L634" si="168">K635</f>
        <v>0</v>
      </c>
      <c r="L634" s="61">
        <f t="shared" si="168"/>
        <v>0</v>
      </c>
      <c r="M634" s="43"/>
    </row>
    <row r="635" spans="1:13" s="2" customFormat="1" ht="75" customHeight="1">
      <c r="A635" s="59" t="s">
        <v>103</v>
      </c>
      <c r="B635" s="57" t="s">
        <v>1063</v>
      </c>
      <c r="C635" s="49"/>
      <c r="D635" s="50" t="s">
        <v>1277</v>
      </c>
      <c r="E635" s="32" t="s">
        <v>327</v>
      </c>
      <c r="F635" s="32" t="s">
        <v>1270</v>
      </c>
      <c r="G635" s="59"/>
      <c r="H635" s="60" t="s">
        <v>1062</v>
      </c>
      <c r="I635" s="59"/>
      <c r="J635" s="61">
        <v>142.56</v>
      </c>
      <c r="K635" s="61">
        <v>0</v>
      </c>
      <c r="L635" s="61">
        <v>0</v>
      </c>
      <c r="M635" s="34"/>
    </row>
    <row r="636" spans="1:13" s="2" customFormat="1" ht="49.5" customHeight="1">
      <c r="A636" s="59" t="s">
        <v>103</v>
      </c>
      <c r="B636" s="57" t="s">
        <v>685</v>
      </c>
      <c r="C636" s="49" t="s">
        <v>326</v>
      </c>
      <c r="D636" s="50" t="s">
        <v>983</v>
      </c>
      <c r="E636" s="32" t="s">
        <v>279</v>
      </c>
      <c r="F636" s="52" t="s">
        <v>454</v>
      </c>
      <c r="G636" s="97" t="s">
        <v>245</v>
      </c>
      <c r="H636" s="60" t="s">
        <v>1062</v>
      </c>
      <c r="I636" s="59">
        <v>612</v>
      </c>
      <c r="J636" s="61">
        <v>142.56</v>
      </c>
      <c r="K636" s="61">
        <v>0</v>
      </c>
      <c r="L636" s="61">
        <v>0</v>
      </c>
      <c r="M636" s="34" t="s">
        <v>285</v>
      </c>
    </row>
    <row r="637" spans="1:13" s="2" customFormat="1" ht="49.5" customHeight="1">
      <c r="A637" s="59" t="s">
        <v>103</v>
      </c>
      <c r="B637" s="57" t="s">
        <v>1079</v>
      </c>
      <c r="C637" s="58"/>
      <c r="D637" s="58"/>
      <c r="E637" s="58"/>
      <c r="F637" s="58"/>
      <c r="G637" s="59"/>
      <c r="H637" s="60" t="s">
        <v>1147</v>
      </c>
      <c r="I637" s="59"/>
      <c r="J637" s="61">
        <f>J638+J640</f>
        <v>380</v>
      </c>
      <c r="K637" s="61">
        <f t="shared" ref="K637:L637" si="169">K638+K640</f>
        <v>0</v>
      </c>
      <c r="L637" s="61">
        <f t="shared" si="169"/>
        <v>0</v>
      </c>
      <c r="M637" s="34"/>
    </row>
    <row r="638" spans="1:13" s="2" customFormat="1" ht="78.75" customHeight="1">
      <c r="A638" s="24" t="s">
        <v>103</v>
      </c>
      <c r="B638" s="25" t="s">
        <v>721</v>
      </c>
      <c r="C638" s="37"/>
      <c r="D638" s="50" t="s">
        <v>1277</v>
      </c>
      <c r="E638" s="32" t="s">
        <v>327</v>
      </c>
      <c r="F638" s="32" t="s">
        <v>1270</v>
      </c>
      <c r="G638" s="95"/>
      <c r="H638" s="35" t="s">
        <v>152</v>
      </c>
      <c r="I638" s="44"/>
      <c r="J638" s="53">
        <v>280</v>
      </c>
      <c r="K638" s="36">
        <v>0</v>
      </c>
      <c r="L638" s="36">
        <v>0</v>
      </c>
      <c r="M638" s="43"/>
    </row>
    <row r="639" spans="1:13" s="2" customFormat="1" ht="56.25" customHeight="1">
      <c r="A639" s="24" t="s">
        <v>103</v>
      </c>
      <c r="B639" s="25" t="s">
        <v>685</v>
      </c>
      <c r="C639" s="37" t="s">
        <v>326</v>
      </c>
      <c r="D639" s="50" t="s">
        <v>329</v>
      </c>
      <c r="E639" s="32" t="s">
        <v>279</v>
      </c>
      <c r="F639" s="32" t="s">
        <v>328</v>
      </c>
      <c r="G639" s="35" t="s">
        <v>101</v>
      </c>
      <c r="H639" s="35" t="s">
        <v>152</v>
      </c>
      <c r="I639" s="35" t="s">
        <v>110</v>
      </c>
      <c r="J639" s="36">
        <v>280</v>
      </c>
      <c r="K639" s="36">
        <v>0</v>
      </c>
      <c r="L639" s="36">
        <v>0</v>
      </c>
      <c r="M639" s="43" t="s">
        <v>285</v>
      </c>
    </row>
    <row r="640" spans="1:13" s="2" customFormat="1" ht="55.15" customHeight="1">
      <c r="A640" s="24" t="s">
        <v>103</v>
      </c>
      <c r="B640" s="25" t="s">
        <v>1027</v>
      </c>
      <c r="C640" s="37"/>
      <c r="D640" s="50" t="s">
        <v>1277</v>
      </c>
      <c r="E640" s="32" t="s">
        <v>327</v>
      </c>
      <c r="F640" s="32" t="s">
        <v>1270</v>
      </c>
      <c r="G640" s="95"/>
      <c r="H640" s="35" t="s">
        <v>1026</v>
      </c>
      <c r="I640" s="44"/>
      <c r="J640" s="36">
        <v>100</v>
      </c>
      <c r="K640" s="36">
        <v>0</v>
      </c>
      <c r="L640" s="36">
        <v>0</v>
      </c>
      <c r="M640" s="43"/>
    </row>
    <row r="641" spans="1:14" s="2" customFormat="1" ht="67.150000000000006" customHeight="1">
      <c r="A641" s="24" t="s">
        <v>103</v>
      </c>
      <c r="B641" s="25" t="s">
        <v>685</v>
      </c>
      <c r="C641" s="37" t="s">
        <v>326</v>
      </c>
      <c r="D641" s="50" t="s">
        <v>329</v>
      </c>
      <c r="E641" s="32" t="s">
        <v>279</v>
      </c>
      <c r="F641" s="32" t="s">
        <v>328</v>
      </c>
      <c r="G641" s="35" t="s">
        <v>101</v>
      </c>
      <c r="H641" s="35" t="s">
        <v>1026</v>
      </c>
      <c r="I641" s="35" t="s">
        <v>110</v>
      </c>
      <c r="J641" s="36">
        <v>100</v>
      </c>
      <c r="K641" s="36">
        <v>0</v>
      </c>
      <c r="L641" s="36">
        <v>0</v>
      </c>
      <c r="M641" s="43" t="s">
        <v>285</v>
      </c>
    </row>
    <row r="642" spans="1:14" s="19" customFormat="1" ht="56.25" customHeight="1">
      <c r="A642" s="39" t="s">
        <v>153</v>
      </c>
      <c r="B642" s="40" t="s">
        <v>722</v>
      </c>
      <c r="C642" s="87"/>
      <c r="D642" s="88"/>
      <c r="E642" s="89"/>
      <c r="F642" s="89"/>
      <c r="G642" s="106"/>
      <c r="H642" s="41"/>
      <c r="I642" s="107"/>
      <c r="J642" s="54">
        <f>J644+J658+J662+J664+J667+J676+J678+J680+J682+J684+J686+J689+J660+J649+J671+J669+J651+J673+J694</f>
        <v>16078.603999999999</v>
      </c>
      <c r="K642" s="54">
        <f t="shared" ref="K642:L642" si="170">K644+K658+K662+K664+K667+K676+K678+K680+K682+K684+K686+K689+K660+K649+K671+K669+K651+K673+K694</f>
        <v>15005.494000000001</v>
      </c>
      <c r="L642" s="54">
        <f t="shared" si="170"/>
        <v>15005.494000000001</v>
      </c>
      <c r="M642" s="89"/>
      <c r="N642" s="18"/>
    </row>
    <row r="643" spans="1:14" s="19" customFormat="1" ht="67.5" customHeight="1">
      <c r="A643" s="24">
        <v>767</v>
      </c>
      <c r="B643" s="57" t="s">
        <v>1087</v>
      </c>
      <c r="C643" s="58"/>
      <c r="D643" s="58"/>
      <c r="E643" s="58"/>
      <c r="F643" s="58"/>
      <c r="G643" s="59"/>
      <c r="H643" s="60" t="s">
        <v>1088</v>
      </c>
      <c r="I643" s="107"/>
      <c r="J643" s="53">
        <f>J644+J649</f>
        <v>7628.1970000000001</v>
      </c>
      <c r="K643" s="53">
        <f t="shared" ref="K643:L643" si="171">K644+K649</f>
        <v>7555.0370000000003</v>
      </c>
      <c r="L643" s="53">
        <f t="shared" si="171"/>
        <v>7555.0370000000003</v>
      </c>
      <c r="M643" s="89"/>
      <c r="N643" s="18"/>
    </row>
    <row r="644" spans="1:14" s="2" customFormat="1" ht="45" customHeight="1">
      <c r="A644" s="24" t="s">
        <v>153</v>
      </c>
      <c r="B644" s="25" t="s">
        <v>609</v>
      </c>
      <c r="C644" s="42"/>
      <c r="D644" s="27" t="s">
        <v>1277</v>
      </c>
      <c r="E644" s="28" t="s">
        <v>292</v>
      </c>
      <c r="F644" s="28" t="s">
        <v>291</v>
      </c>
      <c r="G644" s="46"/>
      <c r="H644" s="35" t="s">
        <v>14</v>
      </c>
      <c r="I644" s="35"/>
      <c r="J644" s="36">
        <f>J645+J646+J647+J648</f>
        <v>7628.1970000000001</v>
      </c>
      <c r="K644" s="36">
        <f t="shared" ref="K644:L644" si="172">K645+K646+K647+K648</f>
        <v>7555.0370000000003</v>
      </c>
      <c r="L644" s="36">
        <f t="shared" si="172"/>
        <v>7555.0370000000003</v>
      </c>
      <c r="M644" s="43"/>
    </row>
    <row r="645" spans="1:14" s="2" customFormat="1" ht="135" customHeight="1">
      <c r="A645" s="24" t="s">
        <v>153</v>
      </c>
      <c r="B645" s="25" t="s">
        <v>610</v>
      </c>
      <c r="C645" s="42" t="s">
        <v>295</v>
      </c>
      <c r="D645" s="27" t="s">
        <v>425</v>
      </c>
      <c r="E645" s="28" t="s">
        <v>279</v>
      </c>
      <c r="F645" s="28" t="s">
        <v>303</v>
      </c>
      <c r="G645" s="35" t="s">
        <v>15</v>
      </c>
      <c r="H645" s="35" t="s">
        <v>14</v>
      </c>
      <c r="I645" s="35" t="s">
        <v>16</v>
      </c>
      <c r="J645" s="36">
        <v>5802.64</v>
      </c>
      <c r="K645" s="36">
        <v>5802.64</v>
      </c>
      <c r="L645" s="36">
        <v>5802.64</v>
      </c>
      <c r="M645" s="43" t="s">
        <v>277</v>
      </c>
    </row>
    <row r="646" spans="1:14" s="2" customFormat="1" ht="135" customHeight="1">
      <c r="A646" s="24" t="s">
        <v>153</v>
      </c>
      <c r="B646" s="25" t="s">
        <v>612</v>
      </c>
      <c r="C646" s="42" t="s">
        <v>295</v>
      </c>
      <c r="D646" s="27" t="s">
        <v>425</v>
      </c>
      <c r="E646" s="28" t="s">
        <v>279</v>
      </c>
      <c r="F646" s="28" t="s">
        <v>303</v>
      </c>
      <c r="G646" s="35" t="s">
        <v>15</v>
      </c>
      <c r="H646" s="35" t="s">
        <v>14</v>
      </c>
      <c r="I646" s="35" t="s">
        <v>18</v>
      </c>
      <c r="J646" s="36">
        <v>1752.3969999999999</v>
      </c>
      <c r="K646" s="36">
        <v>1752.3969999999999</v>
      </c>
      <c r="L646" s="36">
        <v>1752.3969999999999</v>
      </c>
      <c r="M646" s="43" t="s">
        <v>277</v>
      </c>
    </row>
    <row r="647" spans="1:14" s="2" customFormat="1" ht="67.5" customHeight="1">
      <c r="A647" s="24" t="s">
        <v>153</v>
      </c>
      <c r="B647" s="25" t="s">
        <v>599</v>
      </c>
      <c r="C647" s="42" t="s">
        <v>295</v>
      </c>
      <c r="D647" s="23" t="s">
        <v>418</v>
      </c>
      <c r="E647" s="28" t="s">
        <v>279</v>
      </c>
      <c r="F647" s="28" t="s">
        <v>417</v>
      </c>
      <c r="G647" s="35" t="s">
        <v>15</v>
      </c>
      <c r="H647" s="35" t="s">
        <v>14</v>
      </c>
      <c r="I647" s="35" t="s">
        <v>3</v>
      </c>
      <c r="J647" s="36">
        <v>45</v>
      </c>
      <c r="K647" s="36">
        <v>0</v>
      </c>
      <c r="L647" s="36">
        <v>0</v>
      </c>
      <c r="M647" s="43" t="s">
        <v>285</v>
      </c>
    </row>
    <row r="648" spans="1:14" s="2" customFormat="1" ht="45" customHeight="1">
      <c r="A648" s="24" t="s">
        <v>153</v>
      </c>
      <c r="B648" s="25" t="s">
        <v>639</v>
      </c>
      <c r="C648" s="42" t="s">
        <v>295</v>
      </c>
      <c r="D648" s="23" t="s">
        <v>880</v>
      </c>
      <c r="E648" s="28" t="s">
        <v>279</v>
      </c>
      <c r="F648" s="28" t="s">
        <v>879</v>
      </c>
      <c r="G648" s="35" t="s">
        <v>878</v>
      </c>
      <c r="H648" s="35">
        <v>140100590</v>
      </c>
      <c r="I648" s="35">
        <v>852</v>
      </c>
      <c r="J648" s="36">
        <v>28.16</v>
      </c>
      <c r="K648" s="36">
        <v>0</v>
      </c>
      <c r="L648" s="36">
        <v>0</v>
      </c>
      <c r="M648" s="43" t="s">
        <v>285</v>
      </c>
    </row>
    <row r="649" spans="1:14" s="2" customFormat="1" ht="32.450000000000003" hidden="1" customHeight="1">
      <c r="A649" s="24" t="s">
        <v>153</v>
      </c>
      <c r="B649" s="25" t="s">
        <v>943</v>
      </c>
      <c r="C649" s="30"/>
      <c r="D649" s="23" t="s">
        <v>1277</v>
      </c>
      <c r="E649" s="28" t="s">
        <v>279</v>
      </c>
      <c r="F649" s="28" t="s">
        <v>282</v>
      </c>
      <c r="G649" s="33"/>
      <c r="H649" s="30" t="s">
        <v>947</v>
      </c>
      <c r="I649" s="29"/>
      <c r="J649" s="36">
        <f>J650</f>
        <v>0</v>
      </c>
      <c r="K649" s="36">
        <v>0</v>
      </c>
      <c r="L649" s="36">
        <v>0</v>
      </c>
      <c r="M649" s="43"/>
    </row>
    <row r="650" spans="1:14" s="2" customFormat="1" ht="27" hidden="1" customHeight="1">
      <c r="A650" s="24" t="s">
        <v>153</v>
      </c>
      <c r="B650" s="25" t="s">
        <v>943</v>
      </c>
      <c r="C650" s="30" t="s">
        <v>295</v>
      </c>
      <c r="D650" s="23" t="s">
        <v>944</v>
      </c>
      <c r="E650" s="28" t="s">
        <v>945</v>
      </c>
      <c r="F650" s="28" t="s">
        <v>946</v>
      </c>
      <c r="G650" s="33" t="s">
        <v>15</v>
      </c>
      <c r="H650" s="30" t="s">
        <v>947</v>
      </c>
      <c r="I650" s="29">
        <v>831</v>
      </c>
      <c r="J650" s="36">
        <v>0</v>
      </c>
      <c r="K650" s="36">
        <v>0</v>
      </c>
      <c r="L650" s="36">
        <v>0</v>
      </c>
      <c r="M650" s="43" t="s">
        <v>285</v>
      </c>
    </row>
    <row r="651" spans="1:14" s="2" customFormat="1" ht="27" hidden="1" customHeight="1">
      <c r="A651" s="59" t="s">
        <v>153</v>
      </c>
      <c r="B651" s="57" t="s">
        <v>1064</v>
      </c>
      <c r="C651" s="42"/>
      <c r="D651" s="23"/>
      <c r="E651" s="28"/>
      <c r="F651" s="28"/>
      <c r="G651" s="59"/>
      <c r="H651" s="60" t="s">
        <v>1065</v>
      </c>
      <c r="I651" s="59"/>
      <c r="J651" s="61">
        <f>J652+J654</f>
        <v>0</v>
      </c>
      <c r="K651" s="61">
        <v>0</v>
      </c>
      <c r="L651" s="61">
        <v>0</v>
      </c>
      <c r="M651" s="34"/>
    </row>
    <row r="652" spans="1:14" s="2" customFormat="1" ht="27" hidden="1" customHeight="1">
      <c r="A652" s="59" t="s">
        <v>153</v>
      </c>
      <c r="B652" s="57" t="s">
        <v>1066</v>
      </c>
      <c r="C652" s="42"/>
      <c r="D652" s="27" t="s">
        <v>863</v>
      </c>
      <c r="E652" s="28" t="s">
        <v>424</v>
      </c>
      <c r="F652" s="28" t="s">
        <v>1270</v>
      </c>
      <c r="G652" s="59"/>
      <c r="H652" s="60" t="s">
        <v>1067</v>
      </c>
      <c r="I652" s="59"/>
      <c r="J652" s="61">
        <f>J653</f>
        <v>0</v>
      </c>
      <c r="K652" s="61">
        <v>0</v>
      </c>
      <c r="L652" s="61">
        <v>0</v>
      </c>
      <c r="M652" s="34"/>
    </row>
    <row r="653" spans="1:14" s="2" customFormat="1" ht="27" hidden="1" customHeight="1">
      <c r="A653" s="59" t="s">
        <v>153</v>
      </c>
      <c r="B653" s="57" t="s">
        <v>599</v>
      </c>
      <c r="C653" s="42" t="s">
        <v>290</v>
      </c>
      <c r="D653" s="23" t="s">
        <v>1068</v>
      </c>
      <c r="E653" s="28" t="s">
        <v>279</v>
      </c>
      <c r="F653" s="28" t="s">
        <v>422</v>
      </c>
      <c r="G653" s="59" t="s">
        <v>155</v>
      </c>
      <c r="H653" s="60" t="s">
        <v>1067</v>
      </c>
      <c r="I653" s="59" t="s">
        <v>3</v>
      </c>
      <c r="J653" s="61">
        <v>0</v>
      </c>
      <c r="K653" s="61">
        <v>0</v>
      </c>
      <c r="L653" s="61">
        <v>0</v>
      </c>
      <c r="M653" s="34" t="s">
        <v>285</v>
      </c>
    </row>
    <row r="654" spans="1:14" s="2" customFormat="1" ht="27" hidden="1" customHeight="1">
      <c r="A654" s="59" t="s">
        <v>153</v>
      </c>
      <c r="B654" s="57" t="s">
        <v>1066</v>
      </c>
      <c r="C654" s="42"/>
      <c r="D654" s="27" t="s">
        <v>863</v>
      </c>
      <c r="E654" s="28" t="s">
        <v>424</v>
      </c>
      <c r="F654" s="28" t="s">
        <v>1270</v>
      </c>
      <c r="G654" s="59"/>
      <c r="H654" s="60" t="s">
        <v>1069</v>
      </c>
      <c r="I654" s="59"/>
      <c r="J654" s="61">
        <f>J655</f>
        <v>0</v>
      </c>
      <c r="K654" s="61">
        <v>0</v>
      </c>
      <c r="L654" s="61">
        <v>0</v>
      </c>
      <c r="M654" s="34"/>
    </row>
    <row r="655" spans="1:14" s="2" customFormat="1" ht="27" hidden="1" customHeight="1">
      <c r="A655" s="59" t="s">
        <v>153</v>
      </c>
      <c r="B655" s="57" t="s">
        <v>599</v>
      </c>
      <c r="C655" s="42" t="s">
        <v>290</v>
      </c>
      <c r="D655" s="23" t="s">
        <v>1068</v>
      </c>
      <c r="E655" s="28" t="s">
        <v>279</v>
      </c>
      <c r="F655" s="28" t="s">
        <v>422</v>
      </c>
      <c r="G655" s="59" t="s">
        <v>155</v>
      </c>
      <c r="H655" s="60" t="s">
        <v>1069</v>
      </c>
      <c r="I655" s="59" t="s">
        <v>3</v>
      </c>
      <c r="J655" s="61">
        <v>0</v>
      </c>
      <c r="K655" s="61">
        <v>0</v>
      </c>
      <c r="L655" s="61">
        <v>0</v>
      </c>
      <c r="M655" s="34" t="s">
        <v>285</v>
      </c>
    </row>
    <row r="656" spans="1:14" s="2" customFormat="1" ht="27" hidden="1" customHeight="1">
      <c r="A656" s="59"/>
      <c r="B656" s="57"/>
      <c r="C656" s="42"/>
      <c r="D656" s="23"/>
      <c r="E656" s="28"/>
      <c r="F656" s="28"/>
      <c r="G656" s="59"/>
      <c r="H656" s="60"/>
      <c r="I656" s="59"/>
      <c r="J656" s="61"/>
      <c r="K656" s="61"/>
      <c r="L656" s="61"/>
      <c r="M656" s="34"/>
    </row>
    <row r="657" spans="1:13" s="2" customFormat="1" ht="27" customHeight="1">
      <c r="A657" s="59" t="s">
        <v>153</v>
      </c>
      <c r="B657" s="57" t="s">
        <v>1152</v>
      </c>
      <c r="C657" s="42"/>
      <c r="D657" s="23"/>
      <c r="E657" s="28"/>
      <c r="F657" s="28"/>
      <c r="G657" s="59"/>
      <c r="H657" s="60" t="s">
        <v>1153</v>
      </c>
      <c r="I657" s="59"/>
      <c r="J657" s="61">
        <f>J658+J660+J662+J664</f>
        <v>226</v>
      </c>
      <c r="K657" s="61">
        <f t="shared" ref="K657:L657" si="173">K658+K660+K662+K664</f>
        <v>0</v>
      </c>
      <c r="L657" s="61">
        <f t="shared" si="173"/>
        <v>0</v>
      </c>
      <c r="M657" s="34"/>
    </row>
    <row r="658" spans="1:13" s="2" customFormat="1" ht="101.25" customHeight="1">
      <c r="A658" s="24" t="s">
        <v>153</v>
      </c>
      <c r="B658" s="25" t="s">
        <v>723</v>
      </c>
      <c r="C658" s="42"/>
      <c r="D658" s="23" t="s">
        <v>1277</v>
      </c>
      <c r="E658" s="28" t="s">
        <v>424</v>
      </c>
      <c r="F658" s="28" t="s">
        <v>1270</v>
      </c>
      <c r="G658" s="46"/>
      <c r="H658" s="35" t="s">
        <v>154</v>
      </c>
      <c r="I658" s="35"/>
      <c r="J658" s="36">
        <v>1</v>
      </c>
      <c r="K658" s="36">
        <v>0</v>
      </c>
      <c r="L658" s="36">
        <v>0</v>
      </c>
      <c r="M658" s="43"/>
    </row>
    <row r="659" spans="1:13" s="2" customFormat="1" ht="22.5" customHeight="1">
      <c r="A659" s="24" t="s">
        <v>153</v>
      </c>
      <c r="B659" s="25" t="s">
        <v>599</v>
      </c>
      <c r="C659" s="42" t="s">
        <v>290</v>
      </c>
      <c r="D659" s="23" t="s">
        <v>423</v>
      </c>
      <c r="E659" s="28" t="s">
        <v>279</v>
      </c>
      <c r="F659" s="28" t="s">
        <v>422</v>
      </c>
      <c r="G659" s="35" t="s">
        <v>155</v>
      </c>
      <c r="H659" s="35" t="s">
        <v>154</v>
      </c>
      <c r="I659" s="35" t="s">
        <v>3</v>
      </c>
      <c r="J659" s="36">
        <v>1</v>
      </c>
      <c r="K659" s="36">
        <v>0</v>
      </c>
      <c r="L659" s="36">
        <v>0</v>
      </c>
      <c r="M659" s="43" t="s">
        <v>285</v>
      </c>
    </row>
    <row r="660" spans="1:13" s="2" customFormat="1" ht="101.25" customHeight="1">
      <c r="A660" s="24" t="s">
        <v>153</v>
      </c>
      <c r="B660" s="25" t="s">
        <v>724</v>
      </c>
      <c r="C660" s="42"/>
      <c r="D660" s="23" t="s">
        <v>1277</v>
      </c>
      <c r="E660" s="28" t="s">
        <v>424</v>
      </c>
      <c r="F660" s="28" t="s">
        <v>1270</v>
      </c>
      <c r="G660" s="46"/>
      <c r="H660" s="35" t="s">
        <v>156</v>
      </c>
      <c r="I660" s="35"/>
      <c r="J660" s="36">
        <v>100</v>
      </c>
      <c r="K660" s="36">
        <v>0</v>
      </c>
      <c r="L660" s="36">
        <v>0</v>
      </c>
      <c r="M660" s="43"/>
    </row>
    <row r="661" spans="1:13" s="2" customFormat="1" ht="22.5" customHeight="1">
      <c r="A661" s="24" t="s">
        <v>153</v>
      </c>
      <c r="B661" s="25" t="s">
        <v>599</v>
      </c>
      <c r="C661" s="42" t="s">
        <v>290</v>
      </c>
      <c r="D661" s="23" t="s">
        <v>423</v>
      </c>
      <c r="E661" s="28" t="s">
        <v>279</v>
      </c>
      <c r="F661" s="28" t="s">
        <v>422</v>
      </c>
      <c r="G661" s="35" t="s">
        <v>155</v>
      </c>
      <c r="H661" s="35" t="s">
        <v>156</v>
      </c>
      <c r="I661" s="35" t="s">
        <v>3</v>
      </c>
      <c r="J661" s="36">
        <v>100</v>
      </c>
      <c r="K661" s="36">
        <v>0</v>
      </c>
      <c r="L661" s="36">
        <v>0</v>
      </c>
      <c r="M661" s="43" t="s">
        <v>285</v>
      </c>
    </row>
    <row r="662" spans="1:13" s="2" customFormat="1" ht="45" customHeight="1">
      <c r="A662" s="24" t="s">
        <v>153</v>
      </c>
      <c r="B662" s="25" t="s">
        <v>725</v>
      </c>
      <c r="C662" s="42"/>
      <c r="D662" s="23" t="s">
        <v>1277</v>
      </c>
      <c r="E662" s="28" t="s">
        <v>424</v>
      </c>
      <c r="F662" s="28" t="s">
        <v>1270</v>
      </c>
      <c r="G662" s="46"/>
      <c r="H662" s="35" t="s">
        <v>157</v>
      </c>
      <c r="I662" s="35"/>
      <c r="J662" s="36">
        <v>15</v>
      </c>
      <c r="K662" s="36">
        <v>0</v>
      </c>
      <c r="L662" s="36">
        <v>0</v>
      </c>
      <c r="M662" s="43"/>
    </row>
    <row r="663" spans="1:13" s="2" customFormat="1" ht="22.5" customHeight="1">
      <c r="A663" s="24" t="s">
        <v>153</v>
      </c>
      <c r="B663" s="25" t="s">
        <v>599</v>
      </c>
      <c r="C663" s="42" t="s">
        <v>290</v>
      </c>
      <c r="D663" s="23" t="s">
        <v>423</v>
      </c>
      <c r="E663" s="28" t="s">
        <v>279</v>
      </c>
      <c r="F663" s="28" t="s">
        <v>422</v>
      </c>
      <c r="G663" s="35" t="s">
        <v>155</v>
      </c>
      <c r="H663" s="35" t="s">
        <v>157</v>
      </c>
      <c r="I663" s="35" t="s">
        <v>3</v>
      </c>
      <c r="J663" s="36">
        <v>15</v>
      </c>
      <c r="K663" s="36">
        <v>0</v>
      </c>
      <c r="L663" s="36">
        <v>0</v>
      </c>
      <c r="M663" s="43" t="s">
        <v>285</v>
      </c>
    </row>
    <row r="664" spans="1:13" s="2" customFormat="1" ht="67.5" customHeight="1">
      <c r="A664" s="24" t="s">
        <v>153</v>
      </c>
      <c r="B664" s="25" t="s">
        <v>726</v>
      </c>
      <c r="C664" s="42"/>
      <c r="D664" s="23" t="s">
        <v>1277</v>
      </c>
      <c r="E664" s="28" t="s">
        <v>424</v>
      </c>
      <c r="F664" s="28" t="s">
        <v>1270</v>
      </c>
      <c r="G664" s="46"/>
      <c r="H664" s="35" t="s">
        <v>158</v>
      </c>
      <c r="I664" s="35"/>
      <c r="J664" s="36">
        <f>J665</f>
        <v>110</v>
      </c>
      <c r="K664" s="36">
        <f t="shared" ref="K664:L664" si="174">K665</f>
        <v>0</v>
      </c>
      <c r="L664" s="36">
        <f t="shared" si="174"/>
        <v>0</v>
      </c>
      <c r="M664" s="43"/>
    </row>
    <row r="665" spans="1:13" s="2" customFormat="1" ht="22.5" customHeight="1">
      <c r="A665" s="24" t="s">
        <v>153</v>
      </c>
      <c r="B665" s="25" t="s">
        <v>599</v>
      </c>
      <c r="C665" s="42" t="s">
        <v>290</v>
      </c>
      <c r="D665" s="23" t="s">
        <v>423</v>
      </c>
      <c r="E665" s="28" t="s">
        <v>279</v>
      </c>
      <c r="F665" s="28" t="s">
        <v>422</v>
      </c>
      <c r="G665" s="35" t="s">
        <v>155</v>
      </c>
      <c r="H665" s="35" t="s">
        <v>158</v>
      </c>
      <c r="I665" s="35" t="s">
        <v>3</v>
      </c>
      <c r="J665" s="36">
        <v>110</v>
      </c>
      <c r="K665" s="36">
        <v>0</v>
      </c>
      <c r="L665" s="36">
        <v>0</v>
      </c>
      <c r="M665" s="43" t="s">
        <v>285</v>
      </c>
    </row>
    <row r="666" spans="1:13" s="2" customFormat="1" ht="56.25" customHeight="1">
      <c r="A666" s="59" t="s">
        <v>153</v>
      </c>
      <c r="B666" s="57" t="s">
        <v>1154</v>
      </c>
      <c r="C666" s="58"/>
      <c r="D666" s="58"/>
      <c r="E666" s="58"/>
      <c r="F666" s="58"/>
      <c r="G666" s="59"/>
      <c r="H666" s="60" t="s">
        <v>1155</v>
      </c>
      <c r="I666" s="35"/>
      <c r="J666" s="36">
        <f>J667+J669+J671+J673</f>
        <v>270</v>
      </c>
      <c r="K666" s="36">
        <f t="shared" ref="K666:L666" si="175">K667+K669+K671+K673</f>
        <v>0</v>
      </c>
      <c r="L666" s="36">
        <f t="shared" si="175"/>
        <v>0</v>
      </c>
      <c r="M666" s="43"/>
    </row>
    <row r="667" spans="1:13" s="2" customFormat="1" ht="45" customHeight="1">
      <c r="A667" s="24" t="s">
        <v>153</v>
      </c>
      <c r="B667" s="25" t="s">
        <v>660</v>
      </c>
      <c r="C667" s="42"/>
      <c r="D667" s="23" t="s">
        <v>1277</v>
      </c>
      <c r="E667" s="28" t="s">
        <v>421</v>
      </c>
      <c r="F667" s="28" t="s">
        <v>1270</v>
      </c>
      <c r="G667" s="46"/>
      <c r="H667" s="35" t="s">
        <v>159</v>
      </c>
      <c r="I667" s="35"/>
      <c r="J667" s="36">
        <f>J668</f>
        <v>20</v>
      </c>
      <c r="K667" s="36">
        <f t="shared" ref="K667:L667" si="176">K668</f>
        <v>0</v>
      </c>
      <c r="L667" s="36">
        <f t="shared" si="176"/>
        <v>0</v>
      </c>
      <c r="M667" s="43"/>
    </row>
    <row r="668" spans="1:13" s="2" customFormat="1" ht="67.5" customHeight="1">
      <c r="A668" s="24" t="s">
        <v>153</v>
      </c>
      <c r="B668" s="25" t="s">
        <v>599</v>
      </c>
      <c r="C668" s="42" t="s">
        <v>295</v>
      </c>
      <c r="D668" s="23" t="s">
        <v>420</v>
      </c>
      <c r="E668" s="28" t="s">
        <v>279</v>
      </c>
      <c r="F668" s="28" t="s">
        <v>419</v>
      </c>
      <c r="G668" s="35" t="s">
        <v>15</v>
      </c>
      <c r="H668" s="35" t="s">
        <v>159</v>
      </c>
      <c r="I668" s="35" t="s">
        <v>3</v>
      </c>
      <c r="J668" s="36">
        <v>20</v>
      </c>
      <c r="K668" s="36">
        <v>0</v>
      </c>
      <c r="L668" s="36">
        <v>0</v>
      </c>
      <c r="M668" s="43" t="s">
        <v>285</v>
      </c>
    </row>
    <row r="669" spans="1:13" s="2" customFormat="1" ht="45" customHeight="1">
      <c r="A669" s="24" t="s">
        <v>153</v>
      </c>
      <c r="B669" s="25" t="s">
        <v>727</v>
      </c>
      <c r="C669" s="42"/>
      <c r="D669" s="23" t="s">
        <v>1277</v>
      </c>
      <c r="E669" s="28" t="s">
        <v>421</v>
      </c>
      <c r="F669" s="28" t="s">
        <v>1270</v>
      </c>
      <c r="G669" s="46"/>
      <c r="H669" s="35" t="s">
        <v>160</v>
      </c>
      <c r="I669" s="35"/>
      <c r="J669" s="36">
        <f>J670</f>
        <v>250</v>
      </c>
      <c r="K669" s="36">
        <f t="shared" ref="K669:L669" si="177">K670</f>
        <v>0</v>
      </c>
      <c r="L669" s="36">
        <f t="shared" si="177"/>
        <v>0</v>
      </c>
      <c r="M669" s="43"/>
    </row>
    <row r="670" spans="1:13" s="2" customFormat="1" ht="67.5" customHeight="1">
      <c r="A670" s="24" t="s">
        <v>153</v>
      </c>
      <c r="B670" s="25" t="s">
        <v>599</v>
      </c>
      <c r="C670" s="42" t="s">
        <v>295</v>
      </c>
      <c r="D670" s="23" t="s">
        <v>420</v>
      </c>
      <c r="E670" s="28" t="s">
        <v>279</v>
      </c>
      <c r="F670" s="28" t="s">
        <v>419</v>
      </c>
      <c r="G670" s="35" t="s">
        <v>15</v>
      </c>
      <c r="H670" s="35" t="s">
        <v>160</v>
      </c>
      <c r="I670" s="35" t="s">
        <v>3</v>
      </c>
      <c r="J670" s="36">
        <v>250</v>
      </c>
      <c r="K670" s="36">
        <v>0</v>
      </c>
      <c r="L670" s="36">
        <v>0</v>
      </c>
      <c r="M670" s="43" t="s">
        <v>285</v>
      </c>
    </row>
    <row r="671" spans="1:13" s="2" customFormat="1" ht="87.75" hidden="1" customHeight="1">
      <c r="A671" s="24" t="s">
        <v>153</v>
      </c>
      <c r="B671" s="25" t="s">
        <v>1037</v>
      </c>
      <c r="C671" s="42"/>
      <c r="D671" s="23" t="s">
        <v>1277</v>
      </c>
      <c r="E671" s="28" t="s">
        <v>421</v>
      </c>
      <c r="F671" s="28" t="s">
        <v>1270</v>
      </c>
      <c r="G671" s="46"/>
      <c r="H671" s="33" t="s">
        <v>1028</v>
      </c>
      <c r="I671" s="35"/>
      <c r="J671" s="36">
        <v>0</v>
      </c>
      <c r="K671" s="36">
        <v>0</v>
      </c>
      <c r="L671" s="36">
        <v>0</v>
      </c>
      <c r="M671" s="43"/>
    </row>
    <row r="672" spans="1:13" s="2" customFormat="1" ht="67.5" hidden="1" customHeight="1">
      <c r="A672" s="24" t="s">
        <v>153</v>
      </c>
      <c r="B672" s="25" t="s">
        <v>599</v>
      </c>
      <c r="C672" s="42" t="s">
        <v>295</v>
      </c>
      <c r="D672" s="23" t="s">
        <v>420</v>
      </c>
      <c r="E672" s="28" t="s">
        <v>279</v>
      </c>
      <c r="F672" s="28" t="s">
        <v>419</v>
      </c>
      <c r="G672" s="35" t="s">
        <v>15</v>
      </c>
      <c r="H672" s="33" t="s">
        <v>1028</v>
      </c>
      <c r="I672" s="35">
        <v>244</v>
      </c>
      <c r="J672" s="36">
        <v>0</v>
      </c>
      <c r="K672" s="36">
        <v>0</v>
      </c>
      <c r="L672" s="36">
        <v>0</v>
      </c>
      <c r="M672" s="43" t="s">
        <v>285</v>
      </c>
    </row>
    <row r="673" spans="1:13" s="2" customFormat="1" ht="67.5" hidden="1" customHeight="1">
      <c r="A673" s="24" t="s">
        <v>153</v>
      </c>
      <c r="B673" s="25" t="s">
        <v>1070</v>
      </c>
      <c r="C673" s="42"/>
      <c r="D673" s="23" t="s">
        <v>1277</v>
      </c>
      <c r="E673" s="28" t="s">
        <v>421</v>
      </c>
      <c r="F673" s="28" t="s">
        <v>1270</v>
      </c>
      <c r="G673" s="46"/>
      <c r="H673" s="33" t="s">
        <v>1072</v>
      </c>
      <c r="I673" s="35"/>
      <c r="J673" s="36">
        <f>J674</f>
        <v>0</v>
      </c>
      <c r="K673" s="36">
        <v>0</v>
      </c>
      <c r="L673" s="36">
        <v>0</v>
      </c>
      <c r="M673" s="43"/>
    </row>
    <row r="674" spans="1:13" s="2" customFormat="1" ht="67.5" hidden="1" customHeight="1">
      <c r="A674" s="24" t="s">
        <v>153</v>
      </c>
      <c r="B674" s="25" t="s">
        <v>1071</v>
      </c>
      <c r="C674" s="42" t="s">
        <v>295</v>
      </c>
      <c r="D674" s="23" t="s">
        <v>420</v>
      </c>
      <c r="E674" s="28" t="s">
        <v>279</v>
      </c>
      <c r="F674" s="28" t="s">
        <v>419</v>
      </c>
      <c r="G674" s="35" t="s">
        <v>15</v>
      </c>
      <c r="H674" s="33" t="s">
        <v>1072</v>
      </c>
      <c r="I674" s="35">
        <v>452</v>
      </c>
      <c r="J674" s="36">
        <v>0</v>
      </c>
      <c r="K674" s="36">
        <v>0</v>
      </c>
      <c r="L674" s="36">
        <v>0</v>
      </c>
      <c r="M674" s="43" t="s">
        <v>285</v>
      </c>
    </row>
    <row r="675" spans="1:13" s="2" customFormat="1" ht="37.5" customHeight="1">
      <c r="A675" s="24">
        <v>767</v>
      </c>
      <c r="B675" s="57" t="s">
        <v>1089</v>
      </c>
      <c r="C675" s="42"/>
      <c r="D675" s="23"/>
      <c r="E675" s="28"/>
      <c r="F675" s="28"/>
      <c r="G675" s="59"/>
      <c r="H675" s="60" t="s">
        <v>1090</v>
      </c>
      <c r="I675" s="35"/>
      <c r="J675" s="36">
        <f>J676+J678+J680+J682+J684+J686</f>
        <v>488.95</v>
      </c>
      <c r="K675" s="36">
        <f t="shared" ref="K675:L675" si="178">K676+K678+K680+K682+K684+K686</f>
        <v>0</v>
      </c>
      <c r="L675" s="36">
        <f t="shared" si="178"/>
        <v>0</v>
      </c>
      <c r="M675" s="43"/>
    </row>
    <row r="676" spans="1:13" s="2" customFormat="1" ht="45" customHeight="1">
      <c r="A676" s="24" t="s">
        <v>153</v>
      </c>
      <c r="B676" s="25" t="s">
        <v>615</v>
      </c>
      <c r="C676" s="33"/>
      <c r="D676" s="23" t="s">
        <v>310</v>
      </c>
      <c r="E676" s="28" t="s">
        <v>279</v>
      </c>
      <c r="F676" s="28" t="s">
        <v>309</v>
      </c>
      <c r="G676" s="46"/>
      <c r="H676" s="35" t="s">
        <v>22</v>
      </c>
      <c r="I676" s="35"/>
      <c r="J676" s="36">
        <v>150</v>
      </c>
      <c r="K676" s="36">
        <v>0</v>
      </c>
      <c r="L676" s="36">
        <v>0</v>
      </c>
      <c r="M676" s="43"/>
    </row>
    <row r="677" spans="1:13" s="2" customFormat="1" ht="67.5" customHeight="1">
      <c r="A677" s="24" t="s">
        <v>153</v>
      </c>
      <c r="B677" s="25" t="s">
        <v>599</v>
      </c>
      <c r="C677" s="33" t="s">
        <v>308</v>
      </c>
      <c r="D677" s="23" t="s">
        <v>416</v>
      </c>
      <c r="E677" s="28" t="s">
        <v>279</v>
      </c>
      <c r="F677" s="28" t="s">
        <v>415</v>
      </c>
      <c r="G677" s="35" t="s">
        <v>2</v>
      </c>
      <c r="H677" s="35" t="s">
        <v>22</v>
      </c>
      <c r="I677" s="35" t="s">
        <v>3</v>
      </c>
      <c r="J677" s="36">
        <v>150</v>
      </c>
      <c r="K677" s="36">
        <v>0</v>
      </c>
      <c r="L677" s="36">
        <v>0</v>
      </c>
      <c r="M677" s="43" t="s">
        <v>285</v>
      </c>
    </row>
    <row r="678" spans="1:13" s="2" customFormat="1" ht="45" customHeight="1">
      <c r="A678" s="24" t="s">
        <v>153</v>
      </c>
      <c r="B678" s="25" t="s">
        <v>600</v>
      </c>
      <c r="C678" s="33"/>
      <c r="D678" s="23" t="s">
        <v>310</v>
      </c>
      <c r="E678" s="28" t="s">
        <v>279</v>
      </c>
      <c r="F678" s="28" t="s">
        <v>309</v>
      </c>
      <c r="G678" s="46"/>
      <c r="H678" s="35" t="s">
        <v>4</v>
      </c>
      <c r="I678" s="35"/>
      <c r="J678" s="36">
        <v>106.5</v>
      </c>
      <c r="K678" s="36">
        <v>0</v>
      </c>
      <c r="L678" s="36">
        <v>0</v>
      </c>
      <c r="M678" s="43"/>
    </row>
    <row r="679" spans="1:13" s="2" customFormat="1" ht="67.5" customHeight="1">
      <c r="A679" s="24" t="s">
        <v>153</v>
      </c>
      <c r="B679" s="25" t="s">
        <v>599</v>
      </c>
      <c r="C679" s="33" t="s">
        <v>308</v>
      </c>
      <c r="D679" s="23" t="s">
        <v>418</v>
      </c>
      <c r="E679" s="28" t="s">
        <v>279</v>
      </c>
      <c r="F679" s="28" t="s">
        <v>417</v>
      </c>
      <c r="G679" s="35" t="s">
        <v>2</v>
      </c>
      <c r="H679" s="35" t="s">
        <v>4</v>
      </c>
      <c r="I679" s="35" t="s">
        <v>3</v>
      </c>
      <c r="J679" s="36">
        <v>106.5</v>
      </c>
      <c r="K679" s="36">
        <v>0</v>
      </c>
      <c r="L679" s="36">
        <v>0</v>
      </c>
      <c r="M679" s="43" t="s">
        <v>285</v>
      </c>
    </row>
    <row r="680" spans="1:13" s="2" customFormat="1" ht="51" customHeight="1">
      <c r="A680" s="24" t="s">
        <v>153</v>
      </c>
      <c r="B680" s="25" t="s">
        <v>601</v>
      </c>
      <c r="C680" s="33"/>
      <c r="D680" s="23" t="s">
        <v>310</v>
      </c>
      <c r="E680" s="28" t="s">
        <v>279</v>
      </c>
      <c r="F680" s="28" t="s">
        <v>309</v>
      </c>
      <c r="G680" s="35" t="s">
        <v>2</v>
      </c>
      <c r="H680" s="35">
        <v>540120270</v>
      </c>
      <c r="I680" s="35"/>
      <c r="J680" s="36">
        <v>134.38999999999999</v>
      </c>
      <c r="K680" s="36">
        <v>0</v>
      </c>
      <c r="L680" s="36">
        <v>0</v>
      </c>
      <c r="M680" s="43"/>
    </row>
    <row r="681" spans="1:13" s="2" customFormat="1" ht="67.5" customHeight="1">
      <c r="A681" s="24" t="s">
        <v>153</v>
      </c>
      <c r="B681" s="25" t="s">
        <v>599</v>
      </c>
      <c r="C681" s="33" t="s">
        <v>308</v>
      </c>
      <c r="D681" s="23" t="s">
        <v>418</v>
      </c>
      <c r="E681" s="28" t="s">
        <v>279</v>
      </c>
      <c r="F681" s="28" t="s">
        <v>417</v>
      </c>
      <c r="G681" s="35" t="s">
        <v>2</v>
      </c>
      <c r="H681" s="35">
        <v>540120270</v>
      </c>
      <c r="I681" s="35">
        <v>244</v>
      </c>
      <c r="J681" s="36">
        <v>134.38999999999999</v>
      </c>
      <c r="K681" s="36">
        <v>0</v>
      </c>
      <c r="L681" s="36">
        <v>0</v>
      </c>
      <c r="M681" s="43" t="s">
        <v>285</v>
      </c>
    </row>
    <row r="682" spans="1:13" s="2" customFormat="1" ht="45" customHeight="1">
      <c r="A682" s="24" t="s">
        <v>153</v>
      </c>
      <c r="B682" s="25" t="s">
        <v>602</v>
      </c>
      <c r="C682" s="33"/>
      <c r="D682" s="23" t="s">
        <v>310</v>
      </c>
      <c r="E682" s="28" t="s">
        <v>279</v>
      </c>
      <c r="F682" s="28" t="s">
        <v>309</v>
      </c>
      <c r="G682" s="46"/>
      <c r="H682" s="35" t="s">
        <v>6</v>
      </c>
      <c r="I682" s="35"/>
      <c r="J682" s="36">
        <v>39.93</v>
      </c>
      <c r="K682" s="36">
        <v>0</v>
      </c>
      <c r="L682" s="36">
        <v>0</v>
      </c>
      <c r="M682" s="43"/>
    </row>
    <row r="683" spans="1:13" s="2" customFormat="1" ht="67.5" customHeight="1">
      <c r="A683" s="24" t="s">
        <v>153</v>
      </c>
      <c r="B683" s="25" t="s">
        <v>599</v>
      </c>
      <c r="C683" s="33" t="s">
        <v>308</v>
      </c>
      <c r="D683" s="23" t="s">
        <v>418</v>
      </c>
      <c r="E683" s="28" t="s">
        <v>279</v>
      </c>
      <c r="F683" s="28" t="s">
        <v>417</v>
      </c>
      <c r="G683" s="35" t="s">
        <v>2</v>
      </c>
      <c r="H683" s="35" t="s">
        <v>6</v>
      </c>
      <c r="I683" s="35" t="s">
        <v>3</v>
      </c>
      <c r="J683" s="36">
        <v>39.93</v>
      </c>
      <c r="K683" s="36">
        <v>0</v>
      </c>
      <c r="L683" s="36">
        <v>0</v>
      </c>
      <c r="M683" s="43" t="s">
        <v>285</v>
      </c>
    </row>
    <row r="684" spans="1:13" s="2" customFormat="1" ht="45" customHeight="1">
      <c r="A684" s="24" t="s">
        <v>153</v>
      </c>
      <c r="B684" s="25" t="s">
        <v>603</v>
      </c>
      <c r="C684" s="33"/>
      <c r="D684" s="23" t="s">
        <v>310</v>
      </c>
      <c r="E684" s="28" t="s">
        <v>279</v>
      </c>
      <c r="F684" s="28" t="s">
        <v>309</v>
      </c>
      <c r="G684" s="46"/>
      <c r="H684" s="35" t="s">
        <v>7</v>
      </c>
      <c r="I684" s="35"/>
      <c r="J684" s="36">
        <v>42.13</v>
      </c>
      <c r="K684" s="36">
        <v>0</v>
      </c>
      <c r="L684" s="36">
        <v>0</v>
      </c>
      <c r="M684" s="43"/>
    </row>
    <row r="685" spans="1:13" s="2" customFormat="1" ht="67.5" customHeight="1">
      <c r="A685" s="24" t="s">
        <v>153</v>
      </c>
      <c r="B685" s="25" t="s">
        <v>599</v>
      </c>
      <c r="C685" s="33" t="s">
        <v>308</v>
      </c>
      <c r="D685" s="23" t="s">
        <v>418</v>
      </c>
      <c r="E685" s="28" t="s">
        <v>279</v>
      </c>
      <c r="F685" s="28" t="s">
        <v>417</v>
      </c>
      <c r="G685" s="35" t="s">
        <v>2</v>
      </c>
      <c r="H685" s="35" t="s">
        <v>7</v>
      </c>
      <c r="I685" s="35" t="s">
        <v>3</v>
      </c>
      <c r="J685" s="36">
        <v>42.13</v>
      </c>
      <c r="K685" s="36">
        <v>0</v>
      </c>
      <c r="L685" s="36">
        <v>0</v>
      </c>
      <c r="M685" s="43" t="s">
        <v>285</v>
      </c>
    </row>
    <row r="686" spans="1:13" s="2" customFormat="1" ht="78.75" customHeight="1">
      <c r="A686" s="24" t="s">
        <v>153</v>
      </c>
      <c r="B686" s="25" t="s">
        <v>604</v>
      </c>
      <c r="C686" s="37"/>
      <c r="D686" s="23" t="s">
        <v>310</v>
      </c>
      <c r="E686" s="28" t="s">
        <v>279</v>
      </c>
      <c r="F686" s="28" t="s">
        <v>309</v>
      </c>
      <c r="G686" s="46"/>
      <c r="H686" s="35" t="s">
        <v>8</v>
      </c>
      <c r="I686" s="35"/>
      <c r="J686" s="36">
        <v>16</v>
      </c>
      <c r="K686" s="36">
        <v>0</v>
      </c>
      <c r="L686" s="36">
        <v>0</v>
      </c>
      <c r="M686" s="43"/>
    </row>
    <row r="687" spans="1:13" s="2" customFormat="1" ht="45" customHeight="1">
      <c r="A687" s="24" t="s">
        <v>153</v>
      </c>
      <c r="B687" s="25" t="s">
        <v>599</v>
      </c>
      <c r="C687" s="33" t="s">
        <v>308</v>
      </c>
      <c r="D687" s="27" t="s">
        <v>569</v>
      </c>
      <c r="E687" s="28" t="s">
        <v>279</v>
      </c>
      <c r="F687" s="28" t="s">
        <v>568</v>
      </c>
      <c r="G687" s="35" t="s">
        <v>2</v>
      </c>
      <c r="H687" s="35" t="s">
        <v>8</v>
      </c>
      <c r="I687" s="35" t="s">
        <v>3</v>
      </c>
      <c r="J687" s="36">
        <v>16</v>
      </c>
      <c r="K687" s="36">
        <v>0</v>
      </c>
      <c r="L687" s="36">
        <v>0</v>
      </c>
      <c r="M687" s="43" t="s">
        <v>285</v>
      </c>
    </row>
    <row r="688" spans="1:13" s="2" customFormat="1" ht="15" customHeight="1">
      <c r="A688" s="59" t="s">
        <v>153</v>
      </c>
      <c r="B688" s="57" t="s">
        <v>1080</v>
      </c>
      <c r="C688" s="58"/>
      <c r="D688" s="58"/>
      <c r="E688" s="58"/>
      <c r="F688" s="58"/>
      <c r="G688" s="59"/>
      <c r="H688" s="60">
        <v>99900</v>
      </c>
      <c r="I688" s="35"/>
      <c r="J688" s="36">
        <f>J689</f>
        <v>7465.4570000000003</v>
      </c>
      <c r="K688" s="36">
        <f t="shared" ref="K688:L688" si="179">K689</f>
        <v>7450.4570000000003</v>
      </c>
      <c r="L688" s="36">
        <f t="shared" si="179"/>
        <v>7450.4570000000003</v>
      </c>
      <c r="M688" s="43"/>
    </row>
    <row r="689" spans="1:16" s="2" customFormat="1" ht="33.75" customHeight="1">
      <c r="A689" s="24" t="s">
        <v>153</v>
      </c>
      <c r="B689" s="25" t="s">
        <v>605</v>
      </c>
      <c r="C689" s="42"/>
      <c r="D689" s="23" t="s">
        <v>284</v>
      </c>
      <c r="E689" s="28" t="s">
        <v>283</v>
      </c>
      <c r="F689" s="28" t="s">
        <v>282</v>
      </c>
      <c r="G689" s="46"/>
      <c r="H689" s="35" t="s">
        <v>34</v>
      </c>
      <c r="I689" s="35"/>
      <c r="J689" s="36">
        <f>J690+J692+J693+J691</f>
        <v>7465.4570000000003</v>
      </c>
      <c r="K689" s="36">
        <f t="shared" ref="K689:L689" si="180">K690+K692+K693+K691</f>
        <v>7450.4570000000003</v>
      </c>
      <c r="L689" s="36">
        <f t="shared" si="180"/>
        <v>7450.4570000000003</v>
      </c>
      <c r="M689" s="43"/>
    </row>
    <row r="690" spans="1:16" s="2" customFormat="1" ht="67.5" customHeight="1">
      <c r="A690" s="24" t="s">
        <v>153</v>
      </c>
      <c r="B690" s="25" t="s">
        <v>606</v>
      </c>
      <c r="C690" s="42" t="s">
        <v>287</v>
      </c>
      <c r="D690" s="23" t="s">
        <v>320</v>
      </c>
      <c r="E690" s="28" t="s">
        <v>279</v>
      </c>
      <c r="F690" s="28" t="s">
        <v>303</v>
      </c>
      <c r="G690" s="35" t="s">
        <v>15</v>
      </c>
      <c r="H690" s="35" t="s">
        <v>34</v>
      </c>
      <c r="I690" s="35" t="s">
        <v>10</v>
      </c>
      <c r="J690" s="36">
        <v>5722.317</v>
      </c>
      <c r="K690" s="36">
        <v>5722.317</v>
      </c>
      <c r="L690" s="36">
        <v>5722.317</v>
      </c>
      <c r="M690" s="43" t="s">
        <v>277</v>
      </c>
    </row>
    <row r="691" spans="1:16" s="2" customFormat="1" ht="44.25" hidden="1" customHeight="1">
      <c r="A691" s="24" t="s">
        <v>153</v>
      </c>
      <c r="B691" s="57" t="s">
        <v>807</v>
      </c>
      <c r="C691" s="42" t="s">
        <v>286</v>
      </c>
      <c r="D691" s="23" t="s">
        <v>418</v>
      </c>
      <c r="E691" s="28" t="s">
        <v>279</v>
      </c>
      <c r="F691" s="28" t="s">
        <v>417</v>
      </c>
      <c r="G691" s="35" t="s">
        <v>15</v>
      </c>
      <c r="H691" s="35" t="s">
        <v>34</v>
      </c>
      <c r="I691" s="35">
        <v>122</v>
      </c>
      <c r="J691" s="36">
        <v>0</v>
      </c>
      <c r="K691" s="36">
        <v>0</v>
      </c>
      <c r="L691" s="36">
        <v>0</v>
      </c>
      <c r="M691" s="43" t="s">
        <v>277</v>
      </c>
    </row>
    <row r="692" spans="1:16" s="2" customFormat="1" ht="67.5" customHeight="1">
      <c r="A692" s="24" t="s">
        <v>153</v>
      </c>
      <c r="B692" s="25" t="s">
        <v>607</v>
      </c>
      <c r="C692" s="42" t="s">
        <v>286</v>
      </c>
      <c r="D692" s="23" t="s">
        <v>320</v>
      </c>
      <c r="E692" s="28" t="s">
        <v>279</v>
      </c>
      <c r="F692" s="28" t="s">
        <v>303</v>
      </c>
      <c r="G692" s="35" t="s">
        <v>15</v>
      </c>
      <c r="H692" s="35" t="s">
        <v>34</v>
      </c>
      <c r="I692" s="35" t="s">
        <v>11</v>
      </c>
      <c r="J692" s="36">
        <v>1728.14</v>
      </c>
      <c r="K692" s="36">
        <v>1728.14</v>
      </c>
      <c r="L692" s="36">
        <v>1728.14</v>
      </c>
      <c r="M692" s="43" t="s">
        <v>277</v>
      </c>
    </row>
    <row r="693" spans="1:16" s="2" customFormat="1" ht="72" customHeight="1">
      <c r="A693" s="24" t="s">
        <v>153</v>
      </c>
      <c r="B693" s="25" t="s">
        <v>599</v>
      </c>
      <c r="C693" s="42" t="s">
        <v>286</v>
      </c>
      <c r="D693" s="23" t="s">
        <v>418</v>
      </c>
      <c r="E693" s="28" t="s">
        <v>279</v>
      </c>
      <c r="F693" s="28" t="s">
        <v>417</v>
      </c>
      <c r="G693" s="35" t="s">
        <v>15</v>
      </c>
      <c r="H693" s="35" t="s">
        <v>34</v>
      </c>
      <c r="I693" s="35" t="s">
        <v>3</v>
      </c>
      <c r="J693" s="36">
        <v>15</v>
      </c>
      <c r="K693" s="36">
        <v>0</v>
      </c>
      <c r="L693" s="36">
        <v>0</v>
      </c>
      <c r="M693" s="43" t="s">
        <v>285</v>
      </c>
    </row>
    <row r="694" spans="1:16" s="2" customFormat="1" ht="84" hidden="1" customHeight="1">
      <c r="A694" s="24" t="s">
        <v>153</v>
      </c>
      <c r="B694" s="57" t="s">
        <v>1100</v>
      </c>
      <c r="C694" s="42"/>
      <c r="D694" s="27" t="s">
        <v>1205</v>
      </c>
      <c r="E694" s="28" t="s">
        <v>279</v>
      </c>
      <c r="F694" s="28" t="s">
        <v>1158</v>
      </c>
      <c r="G694" s="59"/>
      <c r="H694" s="60" t="s">
        <v>1101</v>
      </c>
      <c r="I694" s="35"/>
      <c r="J694" s="36">
        <f>J695+J696</f>
        <v>0</v>
      </c>
      <c r="K694" s="36">
        <f t="shared" ref="K694:L694" si="181">K695+K696</f>
        <v>0</v>
      </c>
      <c r="L694" s="36">
        <f t="shared" si="181"/>
        <v>0</v>
      </c>
      <c r="M694" s="43"/>
    </row>
    <row r="695" spans="1:16" s="2" customFormat="1" ht="81" hidden="1" customHeight="1">
      <c r="A695" s="24" t="s">
        <v>153</v>
      </c>
      <c r="B695" s="57" t="s">
        <v>606</v>
      </c>
      <c r="C695" s="42" t="s">
        <v>287</v>
      </c>
      <c r="D695" s="27" t="s">
        <v>1205</v>
      </c>
      <c r="E695" s="28" t="s">
        <v>279</v>
      </c>
      <c r="F695" s="28" t="s">
        <v>1158</v>
      </c>
      <c r="G695" s="35" t="s">
        <v>15</v>
      </c>
      <c r="H695" s="60" t="s">
        <v>1101</v>
      </c>
      <c r="I695" s="35"/>
      <c r="J695" s="36">
        <v>0</v>
      </c>
      <c r="K695" s="36">
        <v>0</v>
      </c>
      <c r="L695" s="36">
        <v>0</v>
      </c>
      <c r="M695" s="43" t="s">
        <v>285</v>
      </c>
    </row>
    <row r="696" spans="1:16" s="2" customFormat="1" ht="84.75" hidden="1" customHeight="1">
      <c r="A696" s="24" t="s">
        <v>153</v>
      </c>
      <c r="B696" s="57" t="s">
        <v>607</v>
      </c>
      <c r="C696" s="42" t="s">
        <v>286</v>
      </c>
      <c r="D696" s="27" t="s">
        <v>1205</v>
      </c>
      <c r="E696" s="28" t="s">
        <v>279</v>
      </c>
      <c r="F696" s="28" t="s">
        <v>1158</v>
      </c>
      <c r="G696" s="35" t="s">
        <v>15</v>
      </c>
      <c r="H696" s="60" t="s">
        <v>1101</v>
      </c>
      <c r="I696" s="35"/>
      <c r="J696" s="36">
        <v>0</v>
      </c>
      <c r="K696" s="36">
        <v>0</v>
      </c>
      <c r="L696" s="36">
        <v>0</v>
      </c>
      <c r="M696" s="43" t="s">
        <v>285</v>
      </c>
    </row>
    <row r="697" spans="1:16" s="19" customFormat="1" ht="45" customHeight="1">
      <c r="A697" s="39" t="s">
        <v>161</v>
      </c>
      <c r="B697" s="40" t="s">
        <v>728</v>
      </c>
      <c r="C697" s="87"/>
      <c r="D697" s="108"/>
      <c r="E697" s="89"/>
      <c r="F697" s="89"/>
      <c r="G697" s="106"/>
      <c r="H697" s="41"/>
      <c r="I697" s="107"/>
      <c r="J697" s="54">
        <f>J698+J703+J712+J715+J718+J727+J748+J753+J767+J772+J777+J781+J785+J798+J917+J927+J944+J952+J960+J977+J995+J955</f>
        <v>480715.22806000005</v>
      </c>
      <c r="K697" s="54">
        <f t="shared" ref="K697:L697" si="182">K698+K703+K712+K715+K718+K727+K748+K753+K767+K772+K777+K781+K785+K798+K917+K927+K944+K952+K960+K977+K995+K955</f>
        <v>446195.72000000009</v>
      </c>
      <c r="L697" s="54">
        <f t="shared" si="182"/>
        <v>460595.4040000001</v>
      </c>
      <c r="M697" s="89"/>
      <c r="N697" s="63"/>
      <c r="O697" s="63"/>
      <c r="P697" s="63"/>
    </row>
    <row r="698" spans="1:16" s="19" customFormat="1" ht="45" customHeight="1">
      <c r="A698" s="24">
        <v>770</v>
      </c>
      <c r="B698" s="57" t="s">
        <v>1131</v>
      </c>
      <c r="C698" s="58"/>
      <c r="D698" s="58"/>
      <c r="E698" s="58"/>
      <c r="F698" s="58"/>
      <c r="G698" s="59"/>
      <c r="H698" s="60" t="s">
        <v>1130</v>
      </c>
      <c r="I698" s="107"/>
      <c r="J698" s="54">
        <f>J699+J701</f>
        <v>15</v>
      </c>
      <c r="K698" s="54">
        <f t="shared" ref="K698:L698" si="183">K699+K701</f>
        <v>0</v>
      </c>
      <c r="L698" s="54">
        <f t="shared" si="183"/>
        <v>0</v>
      </c>
      <c r="M698" s="89"/>
      <c r="N698" s="63"/>
      <c r="O698" s="63"/>
      <c r="P698" s="63"/>
    </row>
    <row r="699" spans="1:16" s="2" customFormat="1" ht="45" customHeight="1">
      <c r="A699" s="24" t="s">
        <v>161</v>
      </c>
      <c r="B699" s="25" t="s">
        <v>729</v>
      </c>
      <c r="C699" s="33"/>
      <c r="D699" s="50" t="s">
        <v>1277</v>
      </c>
      <c r="E699" s="32" t="s">
        <v>343</v>
      </c>
      <c r="F699" s="28" t="s">
        <v>1270</v>
      </c>
      <c r="G699" s="46"/>
      <c r="H699" s="35" t="s">
        <v>162</v>
      </c>
      <c r="I699" s="35"/>
      <c r="J699" s="53">
        <v>5</v>
      </c>
      <c r="K699" s="53">
        <v>0</v>
      </c>
      <c r="L699" s="53">
        <v>0</v>
      </c>
      <c r="M699" s="43"/>
    </row>
    <row r="700" spans="1:16" s="2" customFormat="1" ht="56.25" customHeight="1">
      <c r="A700" s="24" t="s">
        <v>161</v>
      </c>
      <c r="B700" s="25" t="s">
        <v>599</v>
      </c>
      <c r="C700" s="33" t="s">
        <v>391</v>
      </c>
      <c r="D700" s="50" t="s">
        <v>821</v>
      </c>
      <c r="E700" s="32" t="s">
        <v>279</v>
      </c>
      <c r="F700" s="28" t="s">
        <v>822</v>
      </c>
      <c r="G700" s="35" t="s">
        <v>163</v>
      </c>
      <c r="H700" s="35" t="s">
        <v>162</v>
      </c>
      <c r="I700" s="35" t="s">
        <v>3</v>
      </c>
      <c r="J700" s="36">
        <v>5</v>
      </c>
      <c r="K700" s="36">
        <v>0</v>
      </c>
      <c r="L700" s="36">
        <v>0</v>
      </c>
      <c r="M700" s="43" t="s">
        <v>285</v>
      </c>
    </row>
    <row r="701" spans="1:16" s="2" customFormat="1" ht="45" customHeight="1">
      <c r="A701" s="24" t="s">
        <v>161</v>
      </c>
      <c r="B701" s="25" t="s">
        <v>730</v>
      </c>
      <c r="C701" s="33"/>
      <c r="D701" s="50" t="s">
        <v>1277</v>
      </c>
      <c r="E701" s="32" t="s">
        <v>343</v>
      </c>
      <c r="F701" s="28" t="s">
        <v>1270</v>
      </c>
      <c r="G701" s="46"/>
      <c r="H701" s="35" t="s">
        <v>164</v>
      </c>
      <c r="I701" s="35"/>
      <c r="J701" s="53">
        <v>10</v>
      </c>
      <c r="K701" s="53">
        <v>0</v>
      </c>
      <c r="L701" s="53">
        <v>0</v>
      </c>
      <c r="M701" s="43"/>
    </row>
    <row r="702" spans="1:16" s="2" customFormat="1" ht="56.25" customHeight="1">
      <c r="A702" s="24" t="s">
        <v>161</v>
      </c>
      <c r="B702" s="25" t="s">
        <v>599</v>
      </c>
      <c r="C702" s="33" t="s">
        <v>391</v>
      </c>
      <c r="D702" s="50" t="s">
        <v>821</v>
      </c>
      <c r="E702" s="32" t="s">
        <v>279</v>
      </c>
      <c r="F702" s="28" t="s">
        <v>822</v>
      </c>
      <c r="G702" s="35" t="s">
        <v>163</v>
      </c>
      <c r="H702" s="35" t="s">
        <v>164</v>
      </c>
      <c r="I702" s="35" t="s">
        <v>3</v>
      </c>
      <c r="J702" s="36">
        <v>10</v>
      </c>
      <c r="K702" s="36">
        <v>0</v>
      </c>
      <c r="L702" s="36">
        <v>0</v>
      </c>
      <c r="M702" s="43" t="s">
        <v>285</v>
      </c>
    </row>
    <row r="703" spans="1:16" s="2" customFormat="1" ht="56.25" customHeight="1">
      <c r="A703" s="24" t="s">
        <v>161</v>
      </c>
      <c r="B703" s="57" t="s">
        <v>1159</v>
      </c>
      <c r="C703" s="58"/>
      <c r="D703" s="58"/>
      <c r="E703" s="58"/>
      <c r="F703" s="58"/>
      <c r="G703" s="59"/>
      <c r="H703" s="60" t="s">
        <v>1160</v>
      </c>
      <c r="I703" s="35"/>
      <c r="J703" s="36">
        <f>J708+J710+J704+J706</f>
        <v>118.3</v>
      </c>
      <c r="K703" s="36">
        <f t="shared" ref="K703:L703" si="184">K708+K710+K704+K706+K712</f>
        <v>0</v>
      </c>
      <c r="L703" s="36">
        <f t="shared" si="184"/>
        <v>0</v>
      </c>
      <c r="M703" s="43"/>
    </row>
    <row r="704" spans="1:16" s="2" customFormat="1" ht="65.25" customHeight="1">
      <c r="A704" s="24" t="s">
        <v>161</v>
      </c>
      <c r="B704" s="57" t="s">
        <v>1256</v>
      </c>
      <c r="C704" s="58"/>
      <c r="D704" s="50" t="s">
        <v>1277</v>
      </c>
      <c r="E704" s="32" t="s">
        <v>823</v>
      </c>
      <c r="F704" s="28" t="s">
        <v>824</v>
      </c>
      <c r="G704" s="46"/>
      <c r="H704" s="97" t="s">
        <v>1254</v>
      </c>
      <c r="I704" s="35"/>
      <c r="J704" s="36">
        <f>J705</f>
        <v>10</v>
      </c>
      <c r="K704" s="36">
        <f t="shared" ref="K704:L704" si="185">K705</f>
        <v>0</v>
      </c>
      <c r="L704" s="36">
        <f t="shared" si="185"/>
        <v>0</v>
      </c>
      <c r="M704" s="43"/>
    </row>
    <row r="705" spans="1:13" s="2" customFormat="1" ht="90" customHeight="1">
      <c r="A705" s="24" t="s">
        <v>161</v>
      </c>
      <c r="B705" s="25" t="s">
        <v>599</v>
      </c>
      <c r="C705" s="33" t="s">
        <v>825</v>
      </c>
      <c r="D705" s="50" t="s">
        <v>1258</v>
      </c>
      <c r="E705" s="32" t="s">
        <v>279</v>
      </c>
      <c r="F705" s="28" t="s">
        <v>827</v>
      </c>
      <c r="G705" s="35" t="s">
        <v>163</v>
      </c>
      <c r="H705" s="97" t="s">
        <v>1254</v>
      </c>
      <c r="I705" s="35">
        <v>244</v>
      </c>
      <c r="J705" s="36">
        <v>10</v>
      </c>
      <c r="K705" s="36">
        <v>0</v>
      </c>
      <c r="L705" s="36">
        <v>0</v>
      </c>
      <c r="M705" s="43" t="s">
        <v>285</v>
      </c>
    </row>
    <row r="706" spans="1:13" s="2" customFormat="1" ht="53.25" customHeight="1">
      <c r="A706" s="24" t="s">
        <v>161</v>
      </c>
      <c r="B706" s="57" t="s">
        <v>1257</v>
      </c>
      <c r="C706" s="58"/>
      <c r="D706" s="50" t="s">
        <v>1277</v>
      </c>
      <c r="E706" s="32" t="s">
        <v>823</v>
      </c>
      <c r="F706" s="28" t="s">
        <v>824</v>
      </c>
      <c r="G706" s="46"/>
      <c r="H706" s="97" t="s">
        <v>1255</v>
      </c>
      <c r="I706" s="35"/>
      <c r="J706" s="36">
        <f>J707</f>
        <v>3</v>
      </c>
      <c r="K706" s="36">
        <f t="shared" ref="K706:L706" si="186">K707</f>
        <v>0</v>
      </c>
      <c r="L706" s="36">
        <f t="shared" si="186"/>
        <v>0</v>
      </c>
      <c r="M706" s="43"/>
    </row>
    <row r="707" spans="1:13" s="2" customFormat="1" ht="90" customHeight="1">
      <c r="A707" s="24" t="s">
        <v>161</v>
      </c>
      <c r="B707" s="25" t="s">
        <v>599</v>
      </c>
      <c r="C707" s="33" t="s">
        <v>825</v>
      </c>
      <c r="D707" s="50" t="s">
        <v>1258</v>
      </c>
      <c r="E707" s="32" t="s">
        <v>279</v>
      </c>
      <c r="F707" s="28" t="s">
        <v>827</v>
      </c>
      <c r="G707" s="35" t="s">
        <v>163</v>
      </c>
      <c r="H707" s="97" t="s">
        <v>1255</v>
      </c>
      <c r="I707" s="35">
        <v>244</v>
      </c>
      <c r="J707" s="36">
        <v>3</v>
      </c>
      <c r="K707" s="36">
        <v>0</v>
      </c>
      <c r="L707" s="36">
        <v>0</v>
      </c>
      <c r="M707" s="43" t="s">
        <v>285</v>
      </c>
    </row>
    <row r="708" spans="1:13" s="2" customFormat="1" ht="45" customHeight="1">
      <c r="A708" s="24" t="s">
        <v>161</v>
      </c>
      <c r="B708" s="25" t="s">
        <v>731</v>
      </c>
      <c r="C708" s="33"/>
      <c r="D708" s="50" t="s">
        <v>1277</v>
      </c>
      <c r="E708" s="32" t="s">
        <v>823</v>
      </c>
      <c r="F708" s="28" t="s">
        <v>824</v>
      </c>
      <c r="G708" s="95"/>
      <c r="H708" s="35" t="s">
        <v>165</v>
      </c>
      <c r="I708" s="44"/>
      <c r="J708" s="53">
        <f>J709</f>
        <v>100</v>
      </c>
      <c r="K708" s="53">
        <f t="shared" ref="K708:L708" si="187">K709</f>
        <v>0</v>
      </c>
      <c r="L708" s="53">
        <f t="shared" si="187"/>
        <v>0</v>
      </c>
      <c r="M708" s="43"/>
    </row>
    <row r="709" spans="1:13" s="2" customFormat="1" ht="90" customHeight="1">
      <c r="A709" s="24" t="s">
        <v>161</v>
      </c>
      <c r="B709" s="25" t="s">
        <v>599</v>
      </c>
      <c r="C709" s="33" t="s">
        <v>825</v>
      </c>
      <c r="D709" s="50" t="s">
        <v>826</v>
      </c>
      <c r="E709" s="32" t="s">
        <v>279</v>
      </c>
      <c r="F709" s="28" t="s">
        <v>827</v>
      </c>
      <c r="G709" s="35" t="s">
        <v>163</v>
      </c>
      <c r="H709" s="35" t="s">
        <v>165</v>
      </c>
      <c r="I709" s="35" t="s">
        <v>3</v>
      </c>
      <c r="J709" s="36">
        <v>100</v>
      </c>
      <c r="K709" s="36">
        <v>0</v>
      </c>
      <c r="L709" s="36">
        <v>0</v>
      </c>
      <c r="M709" s="43" t="s">
        <v>285</v>
      </c>
    </row>
    <row r="710" spans="1:13" s="2" customFormat="1" ht="45" customHeight="1">
      <c r="A710" s="24" t="s">
        <v>161</v>
      </c>
      <c r="B710" s="25" t="s">
        <v>731</v>
      </c>
      <c r="C710" s="33"/>
      <c r="D710" s="50" t="s">
        <v>1277</v>
      </c>
      <c r="E710" s="32" t="s">
        <v>823</v>
      </c>
      <c r="F710" s="28" t="s">
        <v>824</v>
      </c>
      <c r="G710" s="95"/>
      <c r="H710" s="35" t="s">
        <v>166</v>
      </c>
      <c r="I710" s="44"/>
      <c r="J710" s="53">
        <f>J711</f>
        <v>5.3</v>
      </c>
      <c r="K710" s="53">
        <f t="shared" ref="K710:L710" si="188">K711</f>
        <v>0</v>
      </c>
      <c r="L710" s="53">
        <f t="shared" si="188"/>
        <v>0</v>
      </c>
      <c r="M710" s="43"/>
    </row>
    <row r="711" spans="1:13" s="2" customFormat="1" ht="90" customHeight="1">
      <c r="A711" s="24" t="s">
        <v>161</v>
      </c>
      <c r="B711" s="25" t="s">
        <v>599</v>
      </c>
      <c r="C711" s="33" t="s">
        <v>825</v>
      </c>
      <c r="D711" s="50" t="s">
        <v>826</v>
      </c>
      <c r="E711" s="32" t="s">
        <v>279</v>
      </c>
      <c r="F711" s="28" t="s">
        <v>827</v>
      </c>
      <c r="G711" s="35" t="s">
        <v>163</v>
      </c>
      <c r="H711" s="35" t="s">
        <v>166</v>
      </c>
      <c r="I711" s="35" t="s">
        <v>3</v>
      </c>
      <c r="J711" s="36">
        <v>5.3</v>
      </c>
      <c r="K711" s="36">
        <v>0</v>
      </c>
      <c r="L711" s="36">
        <v>0</v>
      </c>
      <c r="M711" s="43" t="s">
        <v>285</v>
      </c>
    </row>
    <row r="712" spans="1:13" s="2" customFormat="1" ht="41.25" customHeight="1">
      <c r="A712" s="24" t="s">
        <v>161</v>
      </c>
      <c r="B712" s="25" t="s">
        <v>1251</v>
      </c>
      <c r="C712" s="33"/>
      <c r="D712" s="50"/>
      <c r="E712" s="32"/>
      <c r="F712" s="28"/>
      <c r="G712" s="35"/>
      <c r="H712" s="97" t="s">
        <v>1249</v>
      </c>
      <c r="I712" s="35"/>
      <c r="J712" s="36">
        <f>J713</f>
        <v>5</v>
      </c>
      <c r="K712" s="36">
        <f t="shared" ref="K712:L713" si="189">K713</f>
        <v>0</v>
      </c>
      <c r="L712" s="36">
        <f t="shared" si="189"/>
        <v>0</v>
      </c>
      <c r="M712" s="43"/>
    </row>
    <row r="713" spans="1:13" s="2" customFormat="1" ht="48" customHeight="1">
      <c r="A713" s="24" t="s">
        <v>161</v>
      </c>
      <c r="B713" s="25" t="s">
        <v>1252</v>
      </c>
      <c r="C713" s="33"/>
      <c r="D713" s="50" t="s">
        <v>1277</v>
      </c>
      <c r="E713" s="32" t="s">
        <v>823</v>
      </c>
      <c r="F713" s="28" t="s">
        <v>824</v>
      </c>
      <c r="G713" s="35"/>
      <c r="H713" s="97" t="s">
        <v>1250</v>
      </c>
      <c r="I713" s="35"/>
      <c r="J713" s="36">
        <f>J714</f>
        <v>5</v>
      </c>
      <c r="K713" s="36">
        <f t="shared" si="189"/>
        <v>0</v>
      </c>
      <c r="L713" s="36">
        <f t="shared" si="189"/>
        <v>0</v>
      </c>
      <c r="M713" s="43"/>
    </row>
    <row r="714" spans="1:13" s="2" customFormat="1" ht="67.5" customHeight="1">
      <c r="A714" s="24" t="s">
        <v>161</v>
      </c>
      <c r="B714" s="25" t="s">
        <v>599</v>
      </c>
      <c r="C714" s="33" t="s">
        <v>825</v>
      </c>
      <c r="D714" s="50" t="s">
        <v>1253</v>
      </c>
      <c r="E714" s="28" t="s">
        <v>279</v>
      </c>
      <c r="F714" s="28" t="s">
        <v>1084</v>
      </c>
      <c r="G714" s="35" t="s">
        <v>163</v>
      </c>
      <c r="H714" s="97" t="s">
        <v>1250</v>
      </c>
      <c r="I714" s="35">
        <v>244</v>
      </c>
      <c r="J714" s="36">
        <v>5</v>
      </c>
      <c r="K714" s="36">
        <v>0</v>
      </c>
      <c r="L714" s="36">
        <v>0</v>
      </c>
      <c r="M714" s="43" t="s">
        <v>285</v>
      </c>
    </row>
    <row r="715" spans="1:13" s="2" customFormat="1" ht="22.5" customHeight="1">
      <c r="A715" s="59" t="s">
        <v>161</v>
      </c>
      <c r="B715" s="57" t="s">
        <v>1089</v>
      </c>
      <c r="C715" s="58"/>
      <c r="D715" s="58"/>
      <c r="E715" s="58"/>
      <c r="F715" s="58"/>
      <c r="G715" s="59"/>
      <c r="H715" s="60" t="s">
        <v>1090</v>
      </c>
      <c r="I715" s="35"/>
      <c r="J715" s="36">
        <f>J716</f>
        <v>156.55000000000001</v>
      </c>
      <c r="K715" s="36">
        <f t="shared" ref="K715:L716" si="190">K716</f>
        <v>156.55000000000001</v>
      </c>
      <c r="L715" s="36">
        <f t="shared" si="190"/>
        <v>156.55000000000001</v>
      </c>
      <c r="M715" s="43"/>
    </row>
    <row r="716" spans="1:13" s="2" customFormat="1" ht="38.25" customHeight="1">
      <c r="A716" s="24" t="s">
        <v>161</v>
      </c>
      <c r="B716" s="25" t="s">
        <v>615</v>
      </c>
      <c r="C716" s="33"/>
      <c r="D716" s="23" t="s">
        <v>310</v>
      </c>
      <c r="E716" s="28" t="s">
        <v>279</v>
      </c>
      <c r="F716" s="28" t="s">
        <v>309</v>
      </c>
      <c r="G716" s="46"/>
      <c r="H716" s="33" t="s">
        <v>22</v>
      </c>
      <c r="I716" s="35"/>
      <c r="J716" s="36">
        <f>J717</f>
        <v>156.55000000000001</v>
      </c>
      <c r="K716" s="36">
        <f t="shared" si="190"/>
        <v>156.55000000000001</v>
      </c>
      <c r="L716" s="36">
        <f t="shared" si="190"/>
        <v>156.55000000000001</v>
      </c>
      <c r="M716" s="43"/>
    </row>
    <row r="717" spans="1:13" s="2" customFormat="1" ht="45" customHeight="1">
      <c r="A717" s="24" t="s">
        <v>161</v>
      </c>
      <c r="B717" s="25" t="s">
        <v>599</v>
      </c>
      <c r="C717" s="33" t="s">
        <v>308</v>
      </c>
      <c r="D717" s="50" t="s">
        <v>1285</v>
      </c>
      <c r="E717" s="28" t="s">
        <v>279</v>
      </c>
      <c r="F717" s="28" t="s">
        <v>568</v>
      </c>
      <c r="G717" s="48" t="s">
        <v>2</v>
      </c>
      <c r="H717" s="33" t="s">
        <v>22</v>
      </c>
      <c r="I717" s="35">
        <v>244</v>
      </c>
      <c r="J717" s="36">
        <v>156.55000000000001</v>
      </c>
      <c r="K717" s="36">
        <v>156.55000000000001</v>
      </c>
      <c r="L717" s="36">
        <v>156.55000000000001</v>
      </c>
      <c r="M717" s="43" t="s">
        <v>285</v>
      </c>
    </row>
    <row r="718" spans="1:13" s="2" customFormat="1" ht="134.25" customHeight="1">
      <c r="A718" s="59" t="s">
        <v>161</v>
      </c>
      <c r="B718" s="57" t="s">
        <v>1161</v>
      </c>
      <c r="C718" s="58"/>
      <c r="D718" s="58"/>
      <c r="E718" s="58"/>
      <c r="F718" s="58"/>
      <c r="G718" s="59"/>
      <c r="H718" s="60" t="s">
        <v>1162</v>
      </c>
      <c r="I718" s="35"/>
      <c r="J718" s="36">
        <f>J719+J721+J723+J725</f>
        <v>421.1</v>
      </c>
      <c r="K718" s="36">
        <f t="shared" ref="K718" si="191">K719+K721+K723+K725</f>
        <v>421.1</v>
      </c>
      <c r="L718" s="36">
        <f>L719+L721+L723+L725</f>
        <v>454.5</v>
      </c>
      <c r="M718" s="43"/>
    </row>
    <row r="719" spans="1:13" s="2" customFormat="1" ht="33.75" customHeight="1">
      <c r="A719" s="24" t="s">
        <v>161</v>
      </c>
      <c r="B719" s="25" t="s">
        <v>732</v>
      </c>
      <c r="C719" s="33"/>
      <c r="D719" s="50" t="s">
        <v>372</v>
      </c>
      <c r="E719" s="32" t="s">
        <v>371</v>
      </c>
      <c r="F719" s="28" t="s">
        <v>370</v>
      </c>
      <c r="G719" s="46"/>
      <c r="H719" s="35" t="s">
        <v>167</v>
      </c>
      <c r="I719" s="35"/>
      <c r="J719" s="53">
        <f>J720</f>
        <v>200</v>
      </c>
      <c r="K719" s="53">
        <f t="shared" ref="K719:L719" si="192">K720</f>
        <v>200</v>
      </c>
      <c r="L719" s="53">
        <f t="shared" si="192"/>
        <v>200</v>
      </c>
      <c r="M719" s="43"/>
    </row>
    <row r="720" spans="1:13" s="2" customFormat="1" ht="67.5" customHeight="1">
      <c r="A720" s="24" t="s">
        <v>161</v>
      </c>
      <c r="B720" s="25" t="s">
        <v>685</v>
      </c>
      <c r="C720" s="33" t="s">
        <v>355</v>
      </c>
      <c r="D720" s="50" t="s">
        <v>345</v>
      </c>
      <c r="E720" s="32" t="s">
        <v>279</v>
      </c>
      <c r="F720" s="28" t="s">
        <v>344</v>
      </c>
      <c r="G720" s="35" t="s">
        <v>168</v>
      </c>
      <c r="H720" s="35" t="s">
        <v>167</v>
      </c>
      <c r="I720" s="35" t="s">
        <v>110</v>
      </c>
      <c r="J720" s="53">
        <v>200</v>
      </c>
      <c r="K720" s="53">
        <v>200</v>
      </c>
      <c r="L720" s="53">
        <v>200</v>
      </c>
      <c r="M720" s="43" t="s">
        <v>285</v>
      </c>
    </row>
    <row r="721" spans="1:13" s="2" customFormat="1" ht="33.75" customHeight="1">
      <c r="A721" s="24" t="s">
        <v>161</v>
      </c>
      <c r="B721" s="25" t="s">
        <v>733</v>
      </c>
      <c r="C721" s="33"/>
      <c r="D721" s="50" t="s">
        <v>372</v>
      </c>
      <c r="E721" s="32" t="s">
        <v>371</v>
      </c>
      <c r="F721" s="28" t="s">
        <v>370</v>
      </c>
      <c r="G721" s="46"/>
      <c r="H721" s="35" t="s">
        <v>169</v>
      </c>
      <c r="I721" s="35"/>
      <c r="J721" s="53">
        <f>J722</f>
        <v>200</v>
      </c>
      <c r="K721" s="53">
        <f t="shared" ref="K721:L721" si="193">K722</f>
        <v>200</v>
      </c>
      <c r="L721" s="53">
        <f t="shared" si="193"/>
        <v>200</v>
      </c>
      <c r="M721" s="43"/>
    </row>
    <row r="722" spans="1:13" s="2" customFormat="1" ht="67.5" customHeight="1">
      <c r="A722" s="24" t="s">
        <v>161</v>
      </c>
      <c r="B722" s="25" t="s">
        <v>685</v>
      </c>
      <c r="C722" s="33" t="s">
        <v>355</v>
      </c>
      <c r="D722" s="50" t="s">
        <v>345</v>
      </c>
      <c r="E722" s="32" t="s">
        <v>279</v>
      </c>
      <c r="F722" s="28" t="s">
        <v>344</v>
      </c>
      <c r="G722" s="35" t="s">
        <v>168</v>
      </c>
      <c r="H722" s="35" t="s">
        <v>169</v>
      </c>
      <c r="I722" s="35" t="s">
        <v>110</v>
      </c>
      <c r="J722" s="53">
        <v>200</v>
      </c>
      <c r="K722" s="53">
        <v>200</v>
      </c>
      <c r="L722" s="53">
        <v>200</v>
      </c>
      <c r="M722" s="43" t="s">
        <v>285</v>
      </c>
    </row>
    <row r="723" spans="1:13" s="2" customFormat="1" ht="33.75" customHeight="1">
      <c r="A723" s="24" t="s">
        <v>161</v>
      </c>
      <c r="B723" s="25" t="s">
        <v>732</v>
      </c>
      <c r="C723" s="33"/>
      <c r="D723" s="50" t="s">
        <v>372</v>
      </c>
      <c r="E723" s="32" t="s">
        <v>371</v>
      </c>
      <c r="F723" s="28" t="s">
        <v>370</v>
      </c>
      <c r="G723" s="46"/>
      <c r="H723" s="35" t="s">
        <v>170</v>
      </c>
      <c r="I723" s="35"/>
      <c r="J723" s="53">
        <f>J724</f>
        <v>10.55</v>
      </c>
      <c r="K723" s="53">
        <f t="shared" ref="K723:L723" si="194">K724</f>
        <v>10.55</v>
      </c>
      <c r="L723" s="53">
        <f t="shared" si="194"/>
        <v>27.25</v>
      </c>
      <c r="M723" s="43"/>
    </row>
    <row r="724" spans="1:13" s="2" customFormat="1" ht="67.5" customHeight="1">
      <c r="A724" s="24" t="s">
        <v>161</v>
      </c>
      <c r="B724" s="25" t="s">
        <v>685</v>
      </c>
      <c r="C724" s="33" t="s">
        <v>355</v>
      </c>
      <c r="D724" s="50" t="s">
        <v>345</v>
      </c>
      <c r="E724" s="32" t="s">
        <v>279</v>
      </c>
      <c r="F724" s="28" t="s">
        <v>344</v>
      </c>
      <c r="G724" s="35" t="s">
        <v>168</v>
      </c>
      <c r="H724" s="35" t="s">
        <v>170</v>
      </c>
      <c r="I724" s="35" t="s">
        <v>110</v>
      </c>
      <c r="J724" s="53">
        <v>10.55</v>
      </c>
      <c r="K724" s="53">
        <v>10.55</v>
      </c>
      <c r="L724" s="53">
        <v>27.25</v>
      </c>
      <c r="M724" s="43" t="s">
        <v>285</v>
      </c>
    </row>
    <row r="725" spans="1:13" s="2" customFormat="1" ht="33.75" customHeight="1">
      <c r="A725" s="24" t="s">
        <v>161</v>
      </c>
      <c r="B725" s="25" t="s">
        <v>733</v>
      </c>
      <c r="C725" s="33"/>
      <c r="D725" s="50" t="s">
        <v>372</v>
      </c>
      <c r="E725" s="32" t="s">
        <v>371</v>
      </c>
      <c r="F725" s="28" t="s">
        <v>370</v>
      </c>
      <c r="G725" s="46"/>
      <c r="H725" s="35" t="s">
        <v>171</v>
      </c>
      <c r="I725" s="35"/>
      <c r="J725" s="53">
        <v>10.55</v>
      </c>
      <c r="K725" s="53">
        <v>10.55</v>
      </c>
      <c r="L725" s="53">
        <v>27.25</v>
      </c>
      <c r="M725" s="43"/>
    </row>
    <row r="726" spans="1:13" s="2" customFormat="1" ht="67.5" customHeight="1">
      <c r="A726" s="24" t="s">
        <v>161</v>
      </c>
      <c r="B726" s="25" t="s">
        <v>685</v>
      </c>
      <c r="C726" s="33" t="s">
        <v>355</v>
      </c>
      <c r="D726" s="50" t="s">
        <v>345</v>
      </c>
      <c r="E726" s="32" t="s">
        <v>279</v>
      </c>
      <c r="F726" s="28" t="s">
        <v>344</v>
      </c>
      <c r="G726" s="35" t="s">
        <v>168</v>
      </c>
      <c r="H726" s="35" t="s">
        <v>171</v>
      </c>
      <c r="I726" s="35" t="s">
        <v>110</v>
      </c>
      <c r="J726" s="53">
        <v>10.55</v>
      </c>
      <c r="K726" s="53">
        <v>10.55</v>
      </c>
      <c r="L726" s="53">
        <v>27.25</v>
      </c>
      <c r="M726" s="43" t="s">
        <v>285</v>
      </c>
    </row>
    <row r="727" spans="1:13" s="2" customFormat="1" ht="123.75" customHeight="1">
      <c r="A727" s="59" t="s">
        <v>161</v>
      </c>
      <c r="B727" s="57" t="s">
        <v>1042</v>
      </c>
      <c r="C727" s="58"/>
      <c r="D727" s="58"/>
      <c r="E727" s="58"/>
      <c r="F727" s="58"/>
      <c r="G727" s="59"/>
      <c r="H727" s="60" t="s">
        <v>1043</v>
      </c>
      <c r="I727" s="35"/>
      <c r="J727" s="53">
        <f>J728+J730+J732+J734+J736+J740+J738+J742+J744+J746</f>
        <v>1835.3139799999999</v>
      </c>
      <c r="K727" s="53">
        <f>K728+K730+K732+K734+K736+K740+K738+K742+K744+K746</f>
        <v>2824.2</v>
      </c>
      <c r="L727" s="53">
        <f>L728+L730+L732+L734+L736+L740+L738+L742+L744+L746</f>
        <v>2950.1</v>
      </c>
      <c r="M727" s="43"/>
    </row>
    <row r="728" spans="1:13" s="2" customFormat="1" ht="45" customHeight="1">
      <c r="A728" s="24" t="s">
        <v>161</v>
      </c>
      <c r="B728" s="25" t="s">
        <v>734</v>
      </c>
      <c r="C728" s="33"/>
      <c r="D728" s="23" t="s">
        <v>1277</v>
      </c>
      <c r="E728" s="28" t="s">
        <v>343</v>
      </c>
      <c r="F728" s="28" t="s">
        <v>1270</v>
      </c>
      <c r="G728" s="46"/>
      <c r="H728" s="35" t="s">
        <v>172</v>
      </c>
      <c r="I728" s="35"/>
      <c r="J728" s="53">
        <f>J729</f>
        <v>666</v>
      </c>
      <c r="K728" s="53">
        <f t="shared" ref="K728:L728" si="195">K729</f>
        <v>0</v>
      </c>
      <c r="L728" s="53">
        <f t="shared" si="195"/>
        <v>579</v>
      </c>
      <c r="M728" s="43"/>
    </row>
    <row r="729" spans="1:13" s="2" customFormat="1" ht="78.75" customHeight="1">
      <c r="A729" s="24" t="s">
        <v>161</v>
      </c>
      <c r="B729" s="25" t="s">
        <v>685</v>
      </c>
      <c r="C729" s="33" t="s">
        <v>362</v>
      </c>
      <c r="D729" s="23" t="s">
        <v>349</v>
      </c>
      <c r="E729" s="28" t="s">
        <v>279</v>
      </c>
      <c r="F729" s="28" t="s">
        <v>348</v>
      </c>
      <c r="G729" s="35" t="s">
        <v>173</v>
      </c>
      <c r="H729" s="35" t="s">
        <v>172</v>
      </c>
      <c r="I729" s="35" t="s">
        <v>110</v>
      </c>
      <c r="J729" s="36">
        <v>666</v>
      </c>
      <c r="K729" s="36">
        <v>0</v>
      </c>
      <c r="L729" s="36">
        <v>579</v>
      </c>
      <c r="M729" s="43" t="s">
        <v>285</v>
      </c>
    </row>
    <row r="730" spans="1:13" s="2" customFormat="1" ht="45" customHeight="1">
      <c r="A730" s="24" t="s">
        <v>161</v>
      </c>
      <c r="B730" s="25" t="s">
        <v>735</v>
      </c>
      <c r="C730" s="33"/>
      <c r="D730" s="23" t="s">
        <v>1277</v>
      </c>
      <c r="E730" s="28" t="s">
        <v>343</v>
      </c>
      <c r="F730" s="28" t="s">
        <v>1270</v>
      </c>
      <c r="G730" s="46"/>
      <c r="H730" s="35" t="s">
        <v>881</v>
      </c>
      <c r="I730" s="35"/>
      <c r="J730" s="53">
        <f>J731</f>
        <v>0</v>
      </c>
      <c r="K730" s="53">
        <v>666</v>
      </c>
      <c r="L730" s="53">
        <v>0</v>
      </c>
      <c r="M730" s="43"/>
    </row>
    <row r="731" spans="1:13" s="2" customFormat="1" ht="78.75" customHeight="1">
      <c r="A731" s="24" t="s">
        <v>161</v>
      </c>
      <c r="B731" s="25" t="s">
        <v>685</v>
      </c>
      <c r="C731" s="33" t="s">
        <v>362</v>
      </c>
      <c r="D731" s="23" t="s">
        <v>349</v>
      </c>
      <c r="E731" s="28" t="s">
        <v>279</v>
      </c>
      <c r="F731" s="28" t="s">
        <v>348</v>
      </c>
      <c r="G731" s="35" t="s">
        <v>173</v>
      </c>
      <c r="H731" s="35" t="s">
        <v>881</v>
      </c>
      <c r="I731" s="35" t="s">
        <v>110</v>
      </c>
      <c r="J731" s="53">
        <v>0</v>
      </c>
      <c r="K731" s="53">
        <v>666</v>
      </c>
      <c r="L731" s="53">
        <v>0</v>
      </c>
      <c r="M731" s="43" t="s">
        <v>285</v>
      </c>
    </row>
    <row r="732" spans="1:13" s="2" customFormat="1" ht="45" customHeight="1">
      <c r="A732" s="24" t="s">
        <v>161</v>
      </c>
      <c r="B732" s="25" t="s">
        <v>732</v>
      </c>
      <c r="C732" s="49"/>
      <c r="D732" s="23" t="s">
        <v>1278</v>
      </c>
      <c r="E732" s="28" t="s">
        <v>343</v>
      </c>
      <c r="F732" s="28" t="s">
        <v>1270</v>
      </c>
      <c r="G732" s="46"/>
      <c r="H732" s="35" t="s">
        <v>174</v>
      </c>
      <c r="I732" s="35"/>
      <c r="J732" s="53">
        <v>1017</v>
      </c>
      <c r="K732" s="53">
        <v>0</v>
      </c>
      <c r="L732" s="53">
        <v>1017</v>
      </c>
      <c r="M732" s="43"/>
    </row>
    <row r="733" spans="1:13" s="2" customFormat="1" ht="78.75" customHeight="1">
      <c r="A733" s="24" t="s">
        <v>161</v>
      </c>
      <c r="B733" s="25" t="s">
        <v>685</v>
      </c>
      <c r="C733" s="49" t="s">
        <v>355</v>
      </c>
      <c r="D733" s="23" t="s">
        <v>349</v>
      </c>
      <c r="E733" s="28" t="s">
        <v>279</v>
      </c>
      <c r="F733" s="28" t="s">
        <v>348</v>
      </c>
      <c r="G733" s="35" t="s">
        <v>168</v>
      </c>
      <c r="H733" s="35" t="s">
        <v>174</v>
      </c>
      <c r="I733" s="35" t="s">
        <v>110</v>
      </c>
      <c r="J733" s="36">
        <v>1017</v>
      </c>
      <c r="K733" s="36">
        <v>0</v>
      </c>
      <c r="L733" s="36">
        <v>1017</v>
      </c>
      <c r="M733" s="43" t="s">
        <v>285</v>
      </c>
    </row>
    <row r="734" spans="1:13" s="2" customFormat="1" ht="45" customHeight="1">
      <c r="A734" s="24" t="s">
        <v>161</v>
      </c>
      <c r="B734" s="25" t="s">
        <v>733</v>
      </c>
      <c r="C734" s="49"/>
      <c r="D734" s="23" t="s">
        <v>1278</v>
      </c>
      <c r="E734" s="28" t="s">
        <v>343</v>
      </c>
      <c r="F734" s="28" t="s">
        <v>1270</v>
      </c>
      <c r="G734" s="46"/>
      <c r="H734" s="35" t="s">
        <v>175</v>
      </c>
      <c r="I734" s="35"/>
      <c r="J734" s="53">
        <v>0</v>
      </c>
      <c r="K734" s="53">
        <v>1017</v>
      </c>
      <c r="L734" s="53">
        <v>0</v>
      </c>
      <c r="M734" s="43"/>
    </row>
    <row r="735" spans="1:13" s="2" customFormat="1" ht="78.75" customHeight="1">
      <c r="A735" s="24" t="s">
        <v>161</v>
      </c>
      <c r="B735" s="25" t="s">
        <v>685</v>
      </c>
      <c r="C735" s="49" t="s">
        <v>355</v>
      </c>
      <c r="D735" s="23" t="s">
        <v>349</v>
      </c>
      <c r="E735" s="28" t="s">
        <v>279</v>
      </c>
      <c r="F735" s="28" t="s">
        <v>348</v>
      </c>
      <c r="G735" s="35" t="s">
        <v>168</v>
      </c>
      <c r="H735" s="35" t="s">
        <v>175</v>
      </c>
      <c r="I735" s="35" t="s">
        <v>110</v>
      </c>
      <c r="J735" s="53">
        <v>0</v>
      </c>
      <c r="K735" s="53">
        <v>1017</v>
      </c>
      <c r="L735" s="53">
        <v>0</v>
      </c>
      <c r="M735" s="43" t="s">
        <v>285</v>
      </c>
    </row>
    <row r="736" spans="1:13" s="2" customFormat="1" ht="45" customHeight="1">
      <c r="A736" s="24" t="s">
        <v>161</v>
      </c>
      <c r="B736" s="25" t="s">
        <v>736</v>
      </c>
      <c r="C736" s="49"/>
      <c r="D736" s="23" t="s">
        <v>1278</v>
      </c>
      <c r="E736" s="28" t="s">
        <v>343</v>
      </c>
      <c r="F736" s="28" t="s">
        <v>1270</v>
      </c>
      <c r="G736" s="95"/>
      <c r="H736" s="35" t="s">
        <v>176</v>
      </c>
      <c r="I736" s="44"/>
      <c r="J736" s="53">
        <v>60.528280000000002</v>
      </c>
      <c r="K736" s="53">
        <v>1000</v>
      </c>
      <c r="L736" s="53">
        <v>1000</v>
      </c>
      <c r="M736" s="43"/>
    </row>
    <row r="737" spans="1:13" s="2" customFormat="1" ht="78.75" customHeight="1">
      <c r="A737" s="24" t="s">
        <v>161</v>
      </c>
      <c r="B737" s="25" t="s">
        <v>685</v>
      </c>
      <c r="C737" s="49" t="s">
        <v>342</v>
      </c>
      <c r="D737" s="23" t="s">
        <v>349</v>
      </c>
      <c r="E737" s="28" t="s">
        <v>279</v>
      </c>
      <c r="F737" s="28" t="s">
        <v>348</v>
      </c>
      <c r="G737" s="35" t="s">
        <v>177</v>
      </c>
      <c r="H737" s="35" t="s">
        <v>176</v>
      </c>
      <c r="I737" s="35" t="s">
        <v>110</v>
      </c>
      <c r="J737" s="36">
        <v>1000</v>
      </c>
      <c r="K737" s="36">
        <v>1000</v>
      </c>
      <c r="L737" s="36">
        <v>1000</v>
      </c>
      <c r="M737" s="43" t="s">
        <v>285</v>
      </c>
    </row>
    <row r="738" spans="1:13" s="2" customFormat="1" ht="45" customHeight="1">
      <c r="A738" s="24" t="s">
        <v>161</v>
      </c>
      <c r="B738" s="25" t="s">
        <v>735</v>
      </c>
      <c r="C738" s="33"/>
      <c r="D738" s="23" t="s">
        <v>1277</v>
      </c>
      <c r="E738" s="28" t="s">
        <v>343</v>
      </c>
      <c r="F738" s="28" t="s">
        <v>1270</v>
      </c>
      <c r="G738" s="95"/>
      <c r="H738" s="35" t="s">
        <v>178</v>
      </c>
      <c r="I738" s="44"/>
      <c r="J738" s="53">
        <v>35.1</v>
      </c>
      <c r="K738" s="53">
        <v>0</v>
      </c>
      <c r="L738" s="53">
        <v>79</v>
      </c>
      <c r="M738" s="43"/>
    </row>
    <row r="739" spans="1:13" s="2" customFormat="1" ht="78.75" customHeight="1">
      <c r="A739" s="24" t="s">
        <v>161</v>
      </c>
      <c r="B739" s="25" t="s">
        <v>685</v>
      </c>
      <c r="C739" s="33" t="s">
        <v>362</v>
      </c>
      <c r="D739" s="23" t="s">
        <v>349</v>
      </c>
      <c r="E739" s="28" t="s">
        <v>279</v>
      </c>
      <c r="F739" s="28" t="s">
        <v>348</v>
      </c>
      <c r="G739" s="35" t="s">
        <v>173</v>
      </c>
      <c r="H739" s="35" t="s">
        <v>178</v>
      </c>
      <c r="I739" s="35" t="s">
        <v>110</v>
      </c>
      <c r="J739" s="36">
        <v>35.1</v>
      </c>
      <c r="K739" s="36">
        <v>0</v>
      </c>
      <c r="L739" s="36">
        <v>79</v>
      </c>
      <c r="M739" s="43" t="s">
        <v>285</v>
      </c>
    </row>
    <row r="740" spans="1:13" s="2" customFormat="1" ht="45" customHeight="1">
      <c r="A740" s="24" t="s">
        <v>161</v>
      </c>
      <c r="B740" s="25" t="s">
        <v>1044</v>
      </c>
      <c r="C740" s="33"/>
      <c r="D740" s="23" t="s">
        <v>1277</v>
      </c>
      <c r="E740" s="28" t="s">
        <v>343</v>
      </c>
      <c r="F740" s="28" t="s">
        <v>1270</v>
      </c>
      <c r="G740" s="46"/>
      <c r="H740" s="35" t="s">
        <v>882</v>
      </c>
      <c r="I740" s="35"/>
      <c r="J740" s="53">
        <f>J741</f>
        <v>0</v>
      </c>
      <c r="K740" s="53">
        <f>K741</f>
        <v>35.1</v>
      </c>
      <c r="L740" s="53">
        <v>0</v>
      </c>
      <c r="M740" s="43"/>
    </row>
    <row r="741" spans="1:13" s="2" customFormat="1" ht="78.75" customHeight="1">
      <c r="A741" s="24" t="s">
        <v>161</v>
      </c>
      <c r="B741" s="25" t="s">
        <v>685</v>
      </c>
      <c r="C741" s="33" t="s">
        <v>362</v>
      </c>
      <c r="D741" s="23" t="s">
        <v>349</v>
      </c>
      <c r="E741" s="28" t="s">
        <v>279</v>
      </c>
      <c r="F741" s="28" t="s">
        <v>348</v>
      </c>
      <c r="G741" s="35" t="s">
        <v>173</v>
      </c>
      <c r="H741" s="35" t="s">
        <v>882</v>
      </c>
      <c r="I741" s="35" t="s">
        <v>110</v>
      </c>
      <c r="J741" s="53">
        <v>0</v>
      </c>
      <c r="K741" s="53">
        <v>35.1</v>
      </c>
      <c r="L741" s="53">
        <v>0</v>
      </c>
      <c r="M741" s="43" t="s">
        <v>285</v>
      </c>
    </row>
    <row r="742" spans="1:13" s="2" customFormat="1" ht="45" customHeight="1">
      <c r="A742" s="24" t="s">
        <v>161</v>
      </c>
      <c r="B742" s="25" t="s">
        <v>732</v>
      </c>
      <c r="C742" s="49"/>
      <c r="D742" s="23" t="s">
        <v>1278</v>
      </c>
      <c r="E742" s="28" t="s">
        <v>343</v>
      </c>
      <c r="F742" s="28" t="s">
        <v>1270</v>
      </c>
      <c r="G742" s="95"/>
      <c r="H742" s="35" t="s">
        <v>179</v>
      </c>
      <c r="I742" s="44"/>
      <c r="J742" s="53">
        <v>53.5</v>
      </c>
      <c r="K742" s="53">
        <v>0</v>
      </c>
      <c r="L742" s="53">
        <v>138.69999999999999</v>
      </c>
      <c r="M742" s="43"/>
    </row>
    <row r="743" spans="1:13" s="2" customFormat="1" ht="78.75" customHeight="1">
      <c r="A743" s="24" t="s">
        <v>161</v>
      </c>
      <c r="B743" s="25" t="s">
        <v>685</v>
      </c>
      <c r="C743" s="49" t="s">
        <v>355</v>
      </c>
      <c r="D743" s="23" t="s">
        <v>349</v>
      </c>
      <c r="E743" s="28" t="s">
        <v>279</v>
      </c>
      <c r="F743" s="28" t="s">
        <v>348</v>
      </c>
      <c r="G743" s="33" t="s">
        <v>168</v>
      </c>
      <c r="H743" s="35" t="s">
        <v>179</v>
      </c>
      <c r="I743" s="35" t="s">
        <v>110</v>
      </c>
      <c r="J743" s="36">
        <v>53.5</v>
      </c>
      <c r="K743" s="36">
        <v>0</v>
      </c>
      <c r="L743" s="36">
        <v>138.69999999999999</v>
      </c>
      <c r="M743" s="43" t="s">
        <v>285</v>
      </c>
    </row>
    <row r="744" spans="1:13" s="2" customFormat="1" ht="45" customHeight="1">
      <c r="A744" s="24" t="s">
        <v>161</v>
      </c>
      <c r="B744" s="25" t="s">
        <v>733</v>
      </c>
      <c r="C744" s="49"/>
      <c r="D744" s="23" t="s">
        <v>1278</v>
      </c>
      <c r="E744" s="28" t="s">
        <v>343</v>
      </c>
      <c r="F744" s="28" t="s">
        <v>1270</v>
      </c>
      <c r="G744" s="95"/>
      <c r="H744" s="35" t="s">
        <v>180</v>
      </c>
      <c r="I744" s="44"/>
      <c r="J744" s="53">
        <v>0</v>
      </c>
      <c r="K744" s="53">
        <v>53.5</v>
      </c>
      <c r="L744" s="53">
        <v>0</v>
      </c>
      <c r="M744" s="43"/>
    </row>
    <row r="745" spans="1:13" s="2" customFormat="1" ht="78.75" customHeight="1">
      <c r="A745" s="24" t="s">
        <v>161</v>
      </c>
      <c r="B745" s="25" t="s">
        <v>685</v>
      </c>
      <c r="C745" s="49" t="s">
        <v>355</v>
      </c>
      <c r="D745" s="23" t="s">
        <v>349</v>
      </c>
      <c r="E745" s="28" t="s">
        <v>279</v>
      </c>
      <c r="F745" s="28" t="s">
        <v>348</v>
      </c>
      <c r="G745" s="33" t="s">
        <v>168</v>
      </c>
      <c r="H745" s="35" t="s">
        <v>180</v>
      </c>
      <c r="I745" s="35" t="s">
        <v>110</v>
      </c>
      <c r="J745" s="36">
        <v>0</v>
      </c>
      <c r="K745" s="36">
        <v>53.5</v>
      </c>
      <c r="L745" s="36">
        <v>0</v>
      </c>
      <c r="M745" s="43" t="s">
        <v>285</v>
      </c>
    </row>
    <row r="746" spans="1:13" s="2" customFormat="1" ht="45" customHeight="1">
      <c r="A746" s="24" t="s">
        <v>161</v>
      </c>
      <c r="B746" s="25" t="s">
        <v>736</v>
      </c>
      <c r="C746" s="49"/>
      <c r="D746" s="23" t="s">
        <v>1278</v>
      </c>
      <c r="E746" s="28" t="s">
        <v>343</v>
      </c>
      <c r="F746" s="28" t="s">
        <v>1270</v>
      </c>
      <c r="G746" s="95"/>
      <c r="H746" s="35" t="s">
        <v>181</v>
      </c>
      <c r="I746" s="44"/>
      <c r="J746" s="53">
        <f>J747</f>
        <v>3.1857000000000002</v>
      </c>
      <c r="K746" s="53">
        <f t="shared" ref="K746:L746" si="196">K747</f>
        <v>52.6</v>
      </c>
      <c r="L746" s="53">
        <f t="shared" si="196"/>
        <v>136.4</v>
      </c>
      <c r="M746" s="43"/>
    </row>
    <row r="747" spans="1:13" s="2" customFormat="1" ht="78.75" customHeight="1">
      <c r="A747" s="24" t="s">
        <v>161</v>
      </c>
      <c r="B747" s="25" t="s">
        <v>685</v>
      </c>
      <c r="C747" s="49" t="s">
        <v>342</v>
      </c>
      <c r="D747" s="23" t="s">
        <v>349</v>
      </c>
      <c r="E747" s="28" t="s">
        <v>279</v>
      </c>
      <c r="F747" s="28" t="s">
        <v>348</v>
      </c>
      <c r="G747" s="35" t="s">
        <v>177</v>
      </c>
      <c r="H747" s="35" t="s">
        <v>181</v>
      </c>
      <c r="I747" s="35" t="s">
        <v>110</v>
      </c>
      <c r="J747" s="53">
        <v>3.1857000000000002</v>
      </c>
      <c r="K747" s="53">
        <v>52.6</v>
      </c>
      <c r="L747" s="53">
        <v>136.4</v>
      </c>
      <c r="M747" s="43" t="s">
        <v>285</v>
      </c>
    </row>
    <row r="748" spans="1:13" s="2" customFormat="1" ht="157.5" customHeight="1">
      <c r="A748" s="59" t="s">
        <v>161</v>
      </c>
      <c r="B748" s="57" t="s">
        <v>1163</v>
      </c>
      <c r="C748" s="58"/>
      <c r="D748" s="58"/>
      <c r="E748" s="58"/>
      <c r="F748" s="58"/>
      <c r="G748" s="59"/>
      <c r="H748" s="60" t="s">
        <v>1164</v>
      </c>
      <c r="I748" s="35"/>
      <c r="J748" s="53">
        <f>J749+J751</f>
        <v>1899.75</v>
      </c>
      <c r="K748" s="53">
        <f t="shared" ref="K748:L748" si="197">K749+K751</f>
        <v>1899.75</v>
      </c>
      <c r="L748" s="53">
        <f t="shared" si="197"/>
        <v>2050.913</v>
      </c>
      <c r="M748" s="43"/>
    </row>
    <row r="749" spans="1:13" s="2" customFormat="1" ht="33.75" customHeight="1">
      <c r="A749" s="24" t="s">
        <v>161</v>
      </c>
      <c r="B749" s="25" t="s">
        <v>736</v>
      </c>
      <c r="C749" s="49"/>
      <c r="D749" s="50" t="s">
        <v>394</v>
      </c>
      <c r="E749" s="32" t="s">
        <v>279</v>
      </c>
      <c r="F749" s="28" t="s">
        <v>393</v>
      </c>
      <c r="G749" s="95"/>
      <c r="H749" s="35" t="s">
        <v>182</v>
      </c>
      <c r="I749" s="44"/>
      <c r="J749" s="53">
        <v>1804.7729999999999</v>
      </c>
      <c r="K749" s="53">
        <v>1804.7729999999999</v>
      </c>
      <c r="L749" s="53">
        <v>1804.7729999999999</v>
      </c>
      <c r="M749" s="43"/>
    </row>
    <row r="750" spans="1:13" s="2" customFormat="1" ht="78.75" customHeight="1">
      <c r="A750" s="24" t="s">
        <v>161</v>
      </c>
      <c r="B750" s="25" t="s">
        <v>686</v>
      </c>
      <c r="C750" s="49" t="s">
        <v>373</v>
      </c>
      <c r="D750" s="50" t="s">
        <v>345</v>
      </c>
      <c r="E750" s="32" t="s">
        <v>279</v>
      </c>
      <c r="F750" s="28" t="s">
        <v>344</v>
      </c>
      <c r="G750" s="35" t="s">
        <v>105</v>
      </c>
      <c r="H750" s="35" t="s">
        <v>182</v>
      </c>
      <c r="I750" s="35" t="s">
        <v>112</v>
      </c>
      <c r="J750" s="53">
        <v>1804.7729999999999</v>
      </c>
      <c r="K750" s="53">
        <v>1804.7729999999999</v>
      </c>
      <c r="L750" s="53">
        <v>1804.7729999999999</v>
      </c>
      <c r="M750" s="43" t="s">
        <v>277</v>
      </c>
    </row>
    <row r="751" spans="1:13" s="2" customFormat="1" ht="33.75" customHeight="1">
      <c r="A751" s="24" t="s">
        <v>161</v>
      </c>
      <c r="B751" s="25" t="s">
        <v>736</v>
      </c>
      <c r="C751" s="49"/>
      <c r="D751" s="50" t="s">
        <v>394</v>
      </c>
      <c r="E751" s="32" t="s">
        <v>279</v>
      </c>
      <c r="F751" s="28" t="s">
        <v>393</v>
      </c>
      <c r="G751" s="46"/>
      <c r="H751" s="35" t="s">
        <v>183</v>
      </c>
      <c r="I751" s="35"/>
      <c r="J751" s="53">
        <v>94.977000000000004</v>
      </c>
      <c r="K751" s="53">
        <v>94.977000000000004</v>
      </c>
      <c r="L751" s="53">
        <v>246.14</v>
      </c>
      <c r="M751" s="43"/>
    </row>
    <row r="752" spans="1:13" s="2" customFormat="1" ht="78.75" customHeight="1">
      <c r="A752" s="24" t="s">
        <v>161</v>
      </c>
      <c r="B752" s="25" t="s">
        <v>686</v>
      </c>
      <c r="C752" s="49" t="s">
        <v>373</v>
      </c>
      <c r="D752" s="50" t="s">
        <v>345</v>
      </c>
      <c r="E752" s="32" t="s">
        <v>279</v>
      </c>
      <c r="F752" s="28" t="s">
        <v>344</v>
      </c>
      <c r="G752" s="35" t="s">
        <v>105</v>
      </c>
      <c r="H752" s="35" t="s">
        <v>183</v>
      </c>
      <c r="I752" s="35" t="s">
        <v>112</v>
      </c>
      <c r="J752" s="53">
        <v>94.977000000000004</v>
      </c>
      <c r="K752" s="53">
        <v>94.977000000000004</v>
      </c>
      <c r="L752" s="53">
        <v>246.14</v>
      </c>
      <c r="M752" s="43" t="s">
        <v>277</v>
      </c>
    </row>
    <row r="753" spans="1:13" s="2" customFormat="1" ht="135" customHeight="1">
      <c r="A753" s="59" t="s">
        <v>161</v>
      </c>
      <c r="B753" s="57" t="s">
        <v>1165</v>
      </c>
      <c r="C753" s="58"/>
      <c r="D753" s="58"/>
      <c r="E753" s="58"/>
      <c r="F753" s="58"/>
      <c r="G753" s="59"/>
      <c r="H753" s="60" t="s">
        <v>1166</v>
      </c>
      <c r="I753" s="35"/>
      <c r="J753" s="53">
        <f>J754+J756+J758+J761+J763+J765</f>
        <v>2068.5</v>
      </c>
      <c r="K753" s="53">
        <f t="shared" ref="K753:L753" si="198">K754+K756+K758+K761+K763+K765</f>
        <v>2068.5</v>
      </c>
      <c r="L753" s="53">
        <f t="shared" si="198"/>
        <v>2052.1999999999998</v>
      </c>
      <c r="M753" s="43"/>
    </row>
    <row r="754" spans="1:13" s="2" customFormat="1" ht="45" customHeight="1">
      <c r="A754" s="24" t="s">
        <v>161</v>
      </c>
      <c r="B754" s="25" t="s">
        <v>732</v>
      </c>
      <c r="C754" s="33"/>
      <c r="D754" s="23" t="s">
        <v>1278</v>
      </c>
      <c r="E754" s="28" t="s">
        <v>343</v>
      </c>
      <c r="F754" s="28" t="s">
        <v>1270</v>
      </c>
      <c r="G754" s="46"/>
      <c r="H754" s="35" t="s">
        <v>184</v>
      </c>
      <c r="I754" s="35"/>
      <c r="J754" s="53">
        <f>J755</f>
        <v>462</v>
      </c>
      <c r="K754" s="53">
        <f t="shared" ref="K754:L754" si="199">K755</f>
        <v>462</v>
      </c>
      <c r="L754" s="53">
        <f t="shared" si="199"/>
        <v>382.5</v>
      </c>
      <c r="M754" s="43"/>
    </row>
    <row r="755" spans="1:13" s="2" customFormat="1" ht="78.75" customHeight="1">
      <c r="A755" s="24" t="s">
        <v>161</v>
      </c>
      <c r="B755" s="25" t="s">
        <v>685</v>
      </c>
      <c r="C755" s="33" t="s">
        <v>342</v>
      </c>
      <c r="D755" s="23" t="s">
        <v>341</v>
      </c>
      <c r="E755" s="28" t="s">
        <v>279</v>
      </c>
      <c r="F755" s="28" t="s">
        <v>352</v>
      </c>
      <c r="G755" s="35" t="s">
        <v>177</v>
      </c>
      <c r="H755" s="35" t="s">
        <v>184</v>
      </c>
      <c r="I755" s="35" t="s">
        <v>110</v>
      </c>
      <c r="J755" s="53">
        <v>462</v>
      </c>
      <c r="K755" s="53">
        <v>462</v>
      </c>
      <c r="L755" s="53">
        <v>382.5</v>
      </c>
      <c r="M755" s="43" t="s">
        <v>285</v>
      </c>
    </row>
    <row r="756" spans="1:13" s="2" customFormat="1" ht="45" customHeight="1">
      <c r="A756" s="24" t="s">
        <v>161</v>
      </c>
      <c r="B756" s="25" t="s">
        <v>733</v>
      </c>
      <c r="C756" s="33"/>
      <c r="D756" s="23" t="s">
        <v>1278</v>
      </c>
      <c r="E756" s="28" t="s">
        <v>343</v>
      </c>
      <c r="F756" s="28" t="s">
        <v>1270</v>
      </c>
      <c r="G756" s="46"/>
      <c r="H756" s="35" t="s">
        <v>185</v>
      </c>
      <c r="I756" s="35"/>
      <c r="J756" s="53">
        <f>J757</f>
        <v>462</v>
      </c>
      <c r="K756" s="53">
        <f t="shared" ref="K756:L756" si="200">K757</f>
        <v>462</v>
      </c>
      <c r="L756" s="53">
        <f t="shared" si="200"/>
        <v>382.5</v>
      </c>
      <c r="M756" s="43"/>
    </row>
    <row r="757" spans="1:13" s="2" customFormat="1" ht="78.75" customHeight="1">
      <c r="A757" s="24" t="s">
        <v>161</v>
      </c>
      <c r="B757" s="25" t="s">
        <v>685</v>
      </c>
      <c r="C757" s="33" t="s">
        <v>342</v>
      </c>
      <c r="D757" s="23" t="s">
        <v>341</v>
      </c>
      <c r="E757" s="28" t="s">
        <v>279</v>
      </c>
      <c r="F757" s="28" t="s">
        <v>352</v>
      </c>
      <c r="G757" s="35" t="s">
        <v>177</v>
      </c>
      <c r="H757" s="35" t="s">
        <v>185</v>
      </c>
      <c r="I757" s="35" t="s">
        <v>110</v>
      </c>
      <c r="J757" s="36">
        <v>462</v>
      </c>
      <c r="K757" s="36">
        <v>462</v>
      </c>
      <c r="L757" s="36">
        <v>382.5</v>
      </c>
      <c r="M757" s="43" t="s">
        <v>285</v>
      </c>
    </row>
    <row r="758" spans="1:13" s="2" customFormat="1" ht="45" customHeight="1">
      <c r="A758" s="24" t="s">
        <v>161</v>
      </c>
      <c r="B758" s="25" t="s">
        <v>736</v>
      </c>
      <c r="C758" s="33"/>
      <c r="D758" s="23" t="s">
        <v>1278</v>
      </c>
      <c r="E758" s="28" t="s">
        <v>343</v>
      </c>
      <c r="F758" s="28" t="s">
        <v>1270</v>
      </c>
      <c r="G758" s="50"/>
      <c r="H758" s="35" t="s">
        <v>186</v>
      </c>
      <c r="I758" s="50"/>
      <c r="J758" s="36">
        <v>1041</v>
      </c>
      <c r="K758" s="36">
        <v>1041</v>
      </c>
      <c r="L758" s="36">
        <v>1041</v>
      </c>
      <c r="M758" s="43"/>
    </row>
    <row r="759" spans="1:13" s="2" customFormat="1" ht="45" hidden="1" customHeight="1">
      <c r="A759" s="24" t="s">
        <v>161</v>
      </c>
      <c r="B759" s="25" t="s">
        <v>736</v>
      </c>
      <c r="C759" s="33"/>
      <c r="D759" s="23" t="s">
        <v>1278</v>
      </c>
      <c r="E759" s="28" t="s">
        <v>343</v>
      </c>
      <c r="F759" s="28" t="s">
        <v>1270</v>
      </c>
      <c r="G759" s="50"/>
      <c r="H759" s="35" t="s">
        <v>186</v>
      </c>
      <c r="I759" s="35" t="s">
        <v>112</v>
      </c>
      <c r="J759" s="53">
        <v>0</v>
      </c>
      <c r="K759" s="53">
        <v>0</v>
      </c>
      <c r="L759" s="53">
        <v>0</v>
      </c>
      <c r="M759" s="43" t="s">
        <v>285</v>
      </c>
    </row>
    <row r="760" spans="1:13" s="2" customFormat="1" ht="78.75" customHeight="1">
      <c r="A760" s="24" t="s">
        <v>161</v>
      </c>
      <c r="B760" s="25" t="s">
        <v>685</v>
      </c>
      <c r="C760" s="33" t="s">
        <v>342</v>
      </c>
      <c r="D760" s="23" t="s">
        <v>341</v>
      </c>
      <c r="E760" s="28" t="s">
        <v>279</v>
      </c>
      <c r="F760" s="28" t="s">
        <v>352</v>
      </c>
      <c r="G760" s="35" t="s">
        <v>177</v>
      </c>
      <c r="H760" s="35" t="s">
        <v>186</v>
      </c>
      <c r="I760" s="35" t="s">
        <v>110</v>
      </c>
      <c r="J760" s="36">
        <v>1041</v>
      </c>
      <c r="K760" s="36">
        <v>1041</v>
      </c>
      <c r="L760" s="36">
        <v>1041</v>
      </c>
      <c r="M760" s="43" t="s">
        <v>285</v>
      </c>
    </row>
    <row r="761" spans="1:13" s="2" customFormat="1" ht="45" customHeight="1">
      <c r="A761" s="24" t="s">
        <v>161</v>
      </c>
      <c r="B761" s="25" t="s">
        <v>732</v>
      </c>
      <c r="C761" s="33"/>
      <c r="D761" s="23" t="s">
        <v>1278</v>
      </c>
      <c r="E761" s="28" t="s">
        <v>343</v>
      </c>
      <c r="F761" s="28" t="s">
        <v>1270</v>
      </c>
      <c r="G761" s="46"/>
      <c r="H761" s="35" t="s">
        <v>187</v>
      </c>
      <c r="I761" s="35"/>
      <c r="J761" s="53">
        <f>J762</f>
        <v>24.35</v>
      </c>
      <c r="K761" s="53">
        <f t="shared" ref="K761:L761" si="201">K762</f>
        <v>24.35</v>
      </c>
      <c r="L761" s="53">
        <f t="shared" si="201"/>
        <v>52.12</v>
      </c>
      <c r="M761" s="43"/>
    </row>
    <row r="762" spans="1:13" s="2" customFormat="1" ht="78.75" customHeight="1">
      <c r="A762" s="24" t="s">
        <v>161</v>
      </c>
      <c r="B762" s="25" t="s">
        <v>685</v>
      </c>
      <c r="C762" s="33" t="s">
        <v>342</v>
      </c>
      <c r="D762" s="23" t="s">
        <v>341</v>
      </c>
      <c r="E762" s="28" t="s">
        <v>279</v>
      </c>
      <c r="F762" s="28" t="s">
        <v>352</v>
      </c>
      <c r="G762" s="35" t="s">
        <v>177</v>
      </c>
      <c r="H762" s="35" t="s">
        <v>187</v>
      </c>
      <c r="I762" s="35" t="s">
        <v>110</v>
      </c>
      <c r="J762" s="53">
        <v>24.35</v>
      </c>
      <c r="K762" s="53">
        <v>24.35</v>
      </c>
      <c r="L762" s="53">
        <v>52.12</v>
      </c>
      <c r="M762" s="43" t="s">
        <v>285</v>
      </c>
    </row>
    <row r="763" spans="1:13" s="2" customFormat="1" ht="45" customHeight="1">
      <c r="A763" s="24" t="s">
        <v>161</v>
      </c>
      <c r="B763" s="25" t="s">
        <v>733</v>
      </c>
      <c r="C763" s="33"/>
      <c r="D763" s="23" t="s">
        <v>1278</v>
      </c>
      <c r="E763" s="28" t="s">
        <v>343</v>
      </c>
      <c r="F763" s="28" t="s">
        <v>1270</v>
      </c>
      <c r="G763" s="46"/>
      <c r="H763" s="35" t="s">
        <v>188</v>
      </c>
      <c r="I763" s="35"/>
      <c r="J763" s="53">
        <f>J764</f>
        <v>24.35</v>
      </c>
      <c r="K763" s="53">
        <f t="shared" ref="K763:L763" si="202">K764</f>
        <v>24.35</v>
      </c>
      <c r="L763" s="53">
        <f t="shared" si="202"/>
        <v>52.12</v>
      </c>
      <c r="M763" s="43"/>
    </row>
    <row r="764" spans="1:13" s="2" customFormat="1" ht="78.75" customHeight="1">
      <c r="A764" s="24" t="s">
        <v>161</v>
      </c>
      <c r="B764" s="25" t="s">
        <v>685</v>
      </c>
      <c r="C764" s="33" t="s">
        <v>342</v>
      </c>
      <c r="D764" s="23" t="s">
        <v>341</v>
      </c>
      <c r="E764" s="28" t="s">
        <v>279</v>
      </c>
      <c r="F764" s="28" t="s">
        <v>352</v>
      </c>
      <c r="G764" s="35" t="s">
        <v>177</v>
      </c>
      <c r="H764" s="35" t="s">
        <v>188</v>
      </c>
      <c r="I764" s="35" t="s">
        <v>110</v>
      </c>
      <c r="J764" s="53">
        <v>24.35</v>
      </c>
      <c r="K764" s="53">
        <v>24.35</v>
      </c>
      <c r="L764" s="53">
        <v>52.12</v>
      </c>
      <c r="M764" s="43" t="s">
        <v>285</v>
      </c>
    </row>
    <row r="765" spans="1:13" s="2" customFormat="1" ht="45" customHeight="1">
      <c r="A765" s="24" t="s">
        <v>161</v>
      </c>
      <c r="B765" s="25" t="s">
        <v>736</v>
      </c>
      <c r="C765" s="33"/>
      <c r="D765" s="23" t="s">
        <v>1278</v>
      </c>
      <c r="E765" s="28" t="s">
        <v>343</v>
      </c>
      <c r="F765" s="28" t="s">
        <v>1270</v>
      </c>
      <c r="G765" s="46"/>
      <c r="H765" s="35" t="s">
        <v>189</v>
      </c>
      <c r="I765" s="35"/>
      <c r="J765" s="53">
        <v>54.8</v>
      </c>
      <c r="K765" s="53">
        <v>54.8</v>
      </c>
      <c r="L765" s="53">
        <v>141.96</v>
      </c>
      <c r="M765" s="43"/>
    </row>
    <row r="766" spans="1:13" s="2" customFormat="1" ht="78.75" customHeight="1">
      <c r="A766" s="24" t="s">
        <v>161</v>
      </c>
      <c r="B766" s="25" t="s">
        <v>685</v>
      </c>
      <c r="C766" s="33" t="s">
        <v>342</v>
      </c>
      <c r="D766" s="23" t="s">
        <v>341</v>
      </c>
      <c r="E766" s="28" t="s">
        <v>279</v>
      </c>
      <c r="F766" s="28" t="s">
        <v>352</v>
      </c>
      <c r="G766" s="35" t="s">
        <v>177</v>
      </c>
      <c r="H766" s="35" t="s">
        <v>189</v>
      </c>
      <c r="I766" s="35" t="s">
        <v>110</v>
      </c>
      <c r="J766" s="53">
        <v>54.8</v>
      </c>
      <c r="K766" s="53">
        <v>54.8</v>
      </c>
      <c r="L766" s="53">
        <v>141.96</v>
      </c>
      <c r="M766" s="43" t="s">
        <v>285</v>
      </c>
    </row>
    <row r="767" spans="1:13" s="2" customFormat="1" ht="112.5" customHeight="1">
      <c r="A767" s="59" t="s">
        <v>161</v>
      </c>
      <c r="B767" s="57" t="s">
        <v>1167</v>
      </c>
      <c r="C767" s="58"/>
      <c r="D767" s="58"/>
      <c r="E767" s="58"/>
      <c r="F767" s="58"/>
      <c r="G767" s="59"/>
      <c r="H767" s="60" t="s">
        <v>1168</v>
      </c>
      <c r="I767" s="35"/>
      <c r="J767" s="53">
        <f>J768+J770</f>
        <v>1052.5999999999999</v>
      </c>
      <c r="K767" s="53">
        <f t="shared" ref="K767:L767" si="203">K768+K770</f>
        <v>1052.5999999999999</v>
      </c>
      <c r="L767" s="53">
        <f t="shared" si="203"/>
        <v>1136.4000000000001</v>
      </c>
      <c r="M767" s="43"/>
    </row>
    <row r="768" spans="1:13" s="2" customFormat="1" ht="45" customHeight="1">
      <c r="A768" s="24" t="s">
        <v>161</v>
      </c>
      <c r="B768" s="25" t="s">
        <v>736</v>
      </c>
      <c r="C768" s="33"/>
      <c r="D768" s="33" t="s">
        <v>1278</v>
      </c>
      <c r="E768" s="33" t="s">
        <v>343</v>
      </c>
      <c r="F768" s="33" t="s">
        <v>1270</v>
      </c>
      <c r="G768" s="46"/>
      <c r="H768" s="35" t="s">
        <v>190</v>
      </c>
      <c r="I768" s="35"/>
      <c r="J768" s="53">
        <v>1000</v>
      </c>
      <c r="K768" s="53">
        <v>1000</v>
      </c>
      <c r="L768" s="53">
        <v>1000</v>
      </c>
      <c r="M768" s="43"/>
    </row>
    <row r="769" spans="1:13" s="2" customFormat="1" ht="78.75" customHeight="1">
      <c r="A769" s="24" t="s">
        <v>161</v>
      </c>
      <c r="B769" s="25" t="s">
        <v>686</v>
      </c>
      <c r="C769" s="33" t="s">
        <v>342</v>
      </c>
      <c r="D769" s="109" t="s">
        <v>341</v>
      </c>
      <c r="E769" s="33" t="s">
        <v>279</v>
      </c>
      <c r="F769" s="33" t="s">
        <v>340</v>
      </c>
      <c r="G769" s="35" t="s">
        <v>177</v>
      </c>
      <c r="H769" s="35" t="s">
        <v>190</v>
      </c>
      <c r="I769" s="35">
        <v>612</v>
      </c>
      <c r="J769" s="53">
        <v>1000</v>
      </c>
      <c r="K769" s="53">
        <v>1000</v>
      </c>
      <c r="L769" s="53">
        <v>1000</v>
      </c>
      <c r="M769" s="43" t="s">
        <v>285</v>
      </c>
    </row>
    <row r="770" spans="1:13" s="2" customFormat="1" ht="45" customHeight="1">
      <c r="A770" s="24" t="s">
        <v>161</v>
      </c>
      <c r="B770" s="25" t="s">
        <v>736</v>
      </c>
      <c r="C770" s="33"/>
      <c r="D770" s="33" t="s">
        <v>1278</v>
      </c>
      <c r="E770" s="33" t="s">
        <v>343</v>
      </c>
      <c r="F770" s="33" t="s">
        <v>1270</v>
      </c>
      <c r="G770" s="46"/>
      <c r="H770" s="35" t="s">
        <v>191</v>
      </c>
      <c r="I770" s="35"/>
      <c r="J770" s="53">
        <v>52.6</v>
      </c>
      <c r="K770" s="53">
        <v>52.6</v>
      </c>
      <c r="L770" s="53">
        <v>136.4</v>
      </c>
      <c r="M770" s="43"/>
    </row>
    <row r="771" spans="1:13" s="2" customFormat="1" ht="87.75" customHeight="1">
      <c r="A771" s="24" t="s">
        <v>161</v>
      </c>
      <c r="B771" s="25" t="s">
        <v>686</v>
      </c>
      <c r="C771" s="33" t="s">
        <v>342</v>
      </c>
      <c r="D771" s="109" t="s">
        <v>341</v>
      </c>
      <c r="E771" s="33" t="s">
        <v>279</v>
      </c>
      <c r="F771" s="33" t="s">
        <v>340</v>
      </c>
      <c r="G771" s="35" t="s">
        <v>177</v>
      </c>
      <c r="H771" s="35" t="s">
        <v>191</v>
      </c>
      <c r="I771" s="35">
        <v>612</v>
      </c>
      <c r="J771" s="53">
        <v>52.6</v>
      </c>
      <c r="K771" s="53">
        <v>52.6</v>
      </c>
      <c r="L771" s="53">
        <v>136.4</v>
      </c>
      <c r="M771" s="43" t="s">
        <v>285</v>
      </c>
    </row>
    <row r="772" spans="1:13" s="2" customFormat="1" ht="132" customHeight="1">
      <c r="A772" s="24" t="s">
        <v>161</v>
      </c>
      <c r="B772" s="25" t="s">
        <v>1259</v>
      </c>
      <c r="C772" s="33"/>
      <c r="D772" s="109"/>
      <c r="E772" s="33"/>
      <c r="F772" s="33"/>
      <c r="G772" s="35"/>
      <c r="H772" s="35">
        <v>15106</v>
      </c>
      <c r="I772" s="35"/>
      <c r="J772" s="53">
        <f>J773+J775</f>
        <v>0</v>
      </c>
      <c r="K772" s="53">
        <f t="shared" ref="K772:L772" si="204">K773+K775</f>
        <v>0</v>
      </c>
      <c r="L772" s="53">
        <f t="shared" si="204"/>
        <v>4200</v>
      </c>
      <c r="M772" s="43"/>
    </row>
    <row r="773" spans="1:13" s="2" customFormat="1" ht="129" customHeight="1">
      <c r="A773" s="24" t="s">
        <v>161</v>
      </c>
      <c r="B773" s="25" t="s">
        <v>1260</v>
      </c>
      <c r="C773" s="33"/>
      <c r="D773" s="33" t="s">
        <v>1278</v>
      </c>
      <c r="E773" s="33" t="s">
        <v>500</v>
      </c>
      <c r="F773" s="33" t="s">
        <v>824</v>
      </c>
      <c r="G773" s="35"/>
      <c r="H773" s="35" t="s">
        <v>1261</v>
      </c>
      <c r="I773" s="35"/>
      <c r="J773" s="53">
        <f>J774</f>
        <v>0</v>
      </c>
      <c r="K773" s="53">
        <f t="shared" ref="K773:L773" si="205">K774</f>
        <v>0</v>
      </c>
      <c r="L773" s="53">
        <f t="shared" si="205"/>
        <v>3696</v>
      </c>
      <c r="M773" s="43"/>
    </row>
    <row r="774" spans="1:13" s="2" customFormat="1" ht="87.75" customHeight="1">
      <c r="A774" s="24" t="s">
        <v>161</v>
      </c>
      <c r="B774" s="25" t="s">
        <v>685</v>
      </c>
      <c r="C774" s="33" t="s">
        <v>825</v>
      </c>
      <c r="D774" s="23" t="s">
        <v>960</v>
      </c>
      <c r="E774" s="28" t="s">
        <v>279</v>
      </c>
      <c r="F774" s="28" t="s">
        <v>348</v>
      </c>
      <c r="G774" s="59" t="s">
        <v>105</v>
      </c>
      <c r="H774" s="35" t="s">
        <v>1261</v>
      </c>
      <c r="I774" s="35">
        <v>612</v>
      </c>
      <c r="J774" s="53">
        <v>0</v>
      </c>
      <c r="K774" s="53">
        <v>0</v>
      </c>
      <c r="L774" s="53">
        <v>3696</v>
      </c>
      <c r="M774" s="43"/>
    </row>
    <row r="775" spans="1:13" s="2" customFormat="1" ht="69" customHeight="1">
      <c r="A775" s="24">
        <v>770</v>
      </c>
      <c r="B775" s="25" t="s">
        <v>1263</v>
      </c>
      <c r="C775" s="33"/>
      <c r="D775" s="33" t="s">
        <v>1278</v>
      </c>
      <c r="E775" s="33" t="s">
        <v>500</v>
      </c>
      <c r="F775" s="33" t="s">
        <v>824</v>
      </c>
      <c r="G775" s="35"/>
      <c r="H775" s="35" t="s">
        <v>1262</v>
      </c>
      <c r="I775" s="35"/>
      <c r="J775" s="53">
        <f>J776</f>
        <v>0</v>
      </c>
      <c r="K775" s="53">
        <f t="shared" ref="K775:L775" si="206">K776</f>
        <v>0</v>
      </c>
      <c r="L775" s="53">
        <f t="shared" si="206"/>
        <v>504</v>
      </c>
      <c r="M775" s="43"/>
    </row>
    <row r="776" spans="1:13" s="2" customFormat="1" ht="87.75" customHeight="1">
      <c r="A776" s="24" t="s">
        <v>161</v>
      </c>
      <c r="B776" s="25" t="s">
        <v>685</v>
      </c>
      <c r="C776" s="33" t="s">
        <v>825</v>
      </c>
      <c r="D776" s="23" t="s">
        <v>960</v>
      </c>
      <c r="E776" s="28" t="s">
        <v>279</v>
      </c>
      <c r="F776" s="28" t="s">
        <v>348</v>
      </c>
      <c r="G776" s="59" t="s">
        <v>105</v>
      </c>
      <c r="H776" s="35" t="s">
        <v>1262</v>
      </c>
      <c r="I776" s="35">
        <v>612</v>
      </c>
      <c r="J776" s="53">
        <v>0</v>
      </c>
      <c r="K776" s="53">
        <v>0</v>
      </c>
      <c r="L776" s="53">
        <v>504</v>
      </c>
      <c r="M776" s="43"/>
    </row>
    <row r="777" spans="1:13" s="2" customFormat="1" ht="78.75" customHeight="1">
      <c r="A777" s="59" t="s">
        <v>161</v>
      </c>
      <c r="B777" s="57" t="s">
        <v>1171</v>
      </c>
      <c r="C777" s="58"/>
      <c r="D777" s="58"/>
      <c r="E777" s="58"/>
      <c r="F777" s="58"/>
      <c r="G777" s="59"/>
      <c r="H777" s="60">
        <v>15116</v>
      </c>
      <c r="I777" s="35"/>
      <c r="J777" s="53">
        <f>J778</f>
        <v>4913.7239999999993</v>
      </c>
      <c r="K777" s="53">
        <f t="shared" ref="K777:L777" si="207">K778</f>
        <v>4739.848</v>
      </c>
      <c r="L777" s="53">
        <f t="shared" si="207"/>
        <v>4455.2640000000001</v>
      </c>
      <c r="M777" s="43"/>
    </row>
    <row r="778" spans="1:13" s="2" customFormat="1" ht="67.5" customHeight="1">
      <c r="A778" s="24" t="s">
        <v>161</v>
      </c>
      <c r="B778" s="25" t="s">
        <v>740</v>
      </c>
      <c r="C778" s="33"/>
      <c r="D778" s="23" t="s">
        <v>358</v>
      </c>
      <c r="E778" s="28" t="s">
        <v>357</v>
      </c>
      <c r="F778" s="28" t="s">
        <v>356</v>
      </c>
      <c r="G778" s="95"/>
      <c r="H778" s="35" t="s">
        <v>930</v>
      </c>
      <c r="I778" s="32"/>
      <c r="J778" s="36">
        <f>J779+J780</f>
        <v>4913.7239999999993</v>
      </c>
      <c r="K778" s="36">
        <f t="shared" ref="K778:L778" si="208">K779+K780</f>
        <v>4739.848</v>
      </c>
      <c r="L778" s="36">
        <f t="shared" si="208"/>
        <v>4455.2640000000001</v>
      </c>
      <c r="M778" s="43"/>
    </row>
    <row r="779" spans="1:13" s="2" customFormat="1" ht="67.5" customHeight="1">
      <c r="A779" s="24" t="s">
        <v>161</v>
      </c>
      <c r="B779" s="25" t="s">
        <v>685</v>
      </c>
      <c r="C779" s="33" t="s">
        <v>355</v>
      </c>
      <c r="D779" s="23" t="s">
        <v>354</v>
      </c>
      <c r="E779" s="28" t="s">
        <v>279</v>
      </c>
      <c r="F779" s="28" t="s">
        <v>353</v>
      </c>
      <c r="G779" s="35" t="s">
        <v>168</v>
      </c>
      <c r="H779" s="35" t="s">
        <v>930</v>
      </c>
      <c r="I779" s="35" t="s">
        <v>110</v>
      </c>
      <c r="J779" s="36">
        <v>4569.7839999999997</v>
      </c>
      <c r="K779" s="36">
        <v>4384.38</v>
      </c>
      <c r="L779" s="36">
        <v>4098.8429999999998</v>
      </c>
      <c r="M779" s="43" t="s">
        <v>285</v>
      </c>
    </row>
    <row r="780" spans="1:13" s="2" customFormat="1" ht="112.5" customHeight="1">
      <c r="A780" s="24" t="s">
        <v>161</v>
      </c>
      <c r="B780" s="25" t="s">
        <v>685</v>
      </c>
      <c r="C780" s="33" t="s">
        <v>355</v>
      </c>
      <c r="D780" s="23" t="s">
        <v>354</v>
      </c>
      <c r="E780" s="28" t="s">
        <v>279</v>
      </c>
      <c r="F780" s="28" t="s">
        <v>353</v>
      </c>
      <c r="G780" s="35" t="s">
        <v>168</v>
      </c>
      <c r="H780" s="35" t="s">
        <v>930</v>
      </c>
      <c r="I780" s="35" t="s">
        <v>110</v>
      </c>
      <c r="J780" s="36">
        <v>343.94</v>
      </c>
      <c r="K780" s="36">
        <v>355.46800000000002</v>
      </c>
      <c r="L780" s="36">
        <v>356.42099999999999</v>
      </c>
      <c r="M780" s="43" t="s">
        <v>285</v>
      </c>
    </row>
    <row r="781" spans="1:13" s="2" customFormat="1" ht="78.75" customHeight="1">
      <c r="A781" s="59" t="s">
        <v>161</v>
      </c>
      <c r="B781" s="57" t="s">
        <v>1172</v>
      </c>
      <c r="C781" s="58"/>
      <c r="D781" s="58"/>
      <c r="E781" s="58"/>
      <c r="F781" s="58"/>
      <c r="G781" s="59"/>
      <c r="H781" s="60">
        <v>15126</v>
      </c>
      <c r="I781" s="35"/>
      <c r="J781" s="36">
        <f>J783+J782</f>
        <v>5401.1760000000004</v>
      </c>
      <c r="K781" s="36">
        <f t="shared" ref="K781:L781" si="209">K783+K782</f>
        <v>5210.0519999999997</v>
      </c>
      <c r="L781" s="36">
        <f t="shared" si="209"/>
        <v>4897.2360000000008</v>
      </c>
      <c r="M781" s="43"/>
    </row>
    <row r="782" spans="1:13" s="2" customFormat="1" ht="78.75" customHeight="1">
      <c r="A782" s="24" t="s">
        <v>161</v>
      </c>
      <c r="B782" s="25" t="s">
        <v>685</v>
      </c>
      <c r="C782" s="33" t="s">
        <v>355</v>
      </c>
      <c r="D782" s="23" t="s">
        <v>354</v>
      </c>
      <c r="E782" s="28" t="s">
        <v>279</v>
      </c>
      <c r="F782" s="28" t="s">
        <v>353</v>
      </c>
      <c r="G782" s="35" t="s">
        <v>168</v>
      </c>
      <c r="H782" s="35" t="s">
        <v>931</v>
      </c>
      <c r="I782" s="35"/>
      <c r="J782" s="36">
        <v>5023.116</v>
      </c>
      <c r="K782" s="36">
        <v>4819.32</v>
      </c>
      <c r="L782" s="36">
        <v>4505.4570000000003</v>
      </c>
      <c r="M782" s="43"/>
    </row>
    <row r="783" spans="1:13" s="2" customFormat="1" ht="112.5" customHeight="1">
      <c r="A783" s="24" t="s">
        <v>161</v>
      </c>
      <c r="B783" s="25" t="s">
        <v>740</v>
      </c>
      <c r="C783" s="33"/>
      <c r="D783" s="23" t="s">
        <v>358</v>
      </c>
      <c r="E783" s="28" t="s">
        <v>357</v>
      </c>
      <c r="F783" s="28" t="s">
        <v>356</v>
      </c>
      <c r="G783" s="95"/>
      <c r="H783" s="35" t="s">
        <v>931</v>
      </c>
      <c r="I783" s="32"/>
      <c r="J783" s="36">
        <f>J784</f>
        <v>378.06</v>
      </c>
      <c r="K783" s="36">
        <f t="shared" ref="K783:L783" si="210">K784</f>
        <v>390.73200000000003</v>
      </c>
      <c r="L783" s="36">
        <f t="shared" si="210"/>
        <v>391.779</v>
      </c>
      <c r="M783" s="43"/>
    </row>
    <row r="784" spans="1:13" s="2" customFormat="1" ht="112.5" customHeight="1">
      <c r="A784" s="24" t="s">
        <v>161</v>
      </c>
      <c r="B784" s="25" t="s">
        <v>685</v>
      </c>
      <c r="C784" s="33" t="s">
        <v>355</v>
      </c>
      <c r="D784" s="23" t="s">
        <v>354</v>
      </c>
      <c r="E784" s="28" t="s">
        <v>279</v>
      </c>
      <c r="F784" s="28" t="s">
        <v>353</v>
      </c>
      <c r="G784" s="35" t="s">
        <v>168</v>
      </c>
      <c r="H784" s="35" t="s">
        <v>931</v>
      </c>
      <c r="I784" s="35" t="s">
        <v>110</v>
      </c>
      <c r="J784" s="36">
        <v>378.06</v>
      </c>
      <c r="K784" s="36">
        <v>390.73200000000003</v>
      </c>
      <c r="L784" s="36">
        <v>391.779</v>
      </c>
      <c r="M784" s="43" t="s">
        <v>285</v>
      </c>
    </row>
    <row r="785" spans="1:14" s="2" customFormat="1" ht="112.5" customHeight="1">
      <c r="A785" s="24">
        <v>770</v>
      </c>
      <c r="B785" s="25" t="s">
        <v>1169</v>
      </c>
      <c r="C785" s="33"/>
      <c r="D785" s="109"/>
      <c r="E785" s="33"/>
      <c r="F785" s="33"/>
      <c r="G785" s="35"/>
      <c r="H785" s="35" t="s">
        <v>1170</v>
      </c>
      <c r="I785" s="35"/>
      <c r="J785" s="53">
        <f>J786+J788+J790+J792+J794+J796</f>
        <v>11962.4</v>
      </c>
      <c r="K785" s="53">
        <f t="shared" ref="K785:L785" si="211">K786+K788+K790+K792+K794+K796</f>
        <v>11939.1</v>
      </c>
      <c r="L785" s="53">
        <f t="shared" si="211"/>
        <v>11945.6</v>
      </c>
      <c r="M785" s="43"/>
    </row>
    <row r="786" spans="1:14" s="2" customFormat="1" ht="112.5" customHeight="1">
      <c r="A786" s="24" t="s">
        <v>161</v>
      </c>
      <c r="B786" s="25" t="s">
        <v>737</v>
      </c>
      <c r="C786" s="33"/>
      <c r="D786" s="50" t="s">
        <v>372</v>
      </c>
      <c r="E786" s="32" t="s">
        <v>371</v>
      </c>
      <c r="F786" s="28" t="s">
        <v>370</v>
      </c>
      <c r="G786" s="95"/>
      <c r="H786" s="35" t="s">
        <v>934</v>
      </c>
      <c r="I786" s="32"/>
      <c r="J786" s="53">
        <v>254.5</v>
      </c>
      <c r="K786" s="53">
        <v>260.14999999999998</v>
      </c>
      <c r="L786" s="53">
        <v>263.39999999999998</v>
      </c>
      <c r="M786" s="43"/>
    </row>
    <row r="787" spans="1:14" s="2" customFormat="1" ht="112.5" customHeight="1">
      <c r="A787" s="24" t="s">
        <v>161</v>
      </c>
      <c r="B787" s="25" t="s">
        <v>685</v>
      </c>
      <c r="C787" s="33" t="s">
        <v>355</v>
      </c>
      <c r="D787" s="50" t="s">
        <v>345</v>
      </c>
      <c r="E787" s="32" t="s">
        <v>279</v>
      </c>
      <c r="F787" s="28" t="s">
        <v>344</v>
      </c>
      <c r="G787" s="35" t="s">
        <v>168</v>
      </c>
      <c r="H787" s="35" t="s">
        <v>934</v>
      </c>
      <c r="I787" s="35" t="s">
        <v>110</v>
      </c>
      <c r="J787" s="53">
        <f>J786</f>
        <v>254.5</v>
      </c>
      <c r="K787" s="53">
        <f t="shared" ref="K787:L787" si="212">K786</f>
        <v>260.14999999999998</v>
      </c>
      <c r="L787" s="53">
        <f t="shared" si="212"/>
        <v>263.39999999999998</v>
      </c>
      <c r="M787" s="43" t="s">
        <v>285</v>
      </c>
    </row>
    <row r="788" spans="1:14" s="2" customFormat="1" ht="112.5" customHeight="1">
      <c r="A788" s="24" t="s">
        <v>161</v>
      </c>
      <c r="B788" s="25" t="s">
        <v>738</v>
      </c>
      <c r="C788" s="33"/>
      <c r="D788" s="50" t="s">
        <v>372</v>
      </c>
      <c r="E788" s="32" t="s">
        <v>371</v>
      </c>
      <c r="F788" s="28" t="s">
        <v>370</v>
      </c>
      <c r="G788" s="95"/>
      <c r="H788" s="35" t="s">
        <v>935</v>
      </c>
      <c r="I788" s="32"/>
      <c r="J788" s="53">
        <f>J789</f>
        <v>254.5</v>
      </c>
      <c r="K788" s="53">
        <f t="shared" ref="K788:L788" si="213">K789</f>
        <v>260.14999999999998</v>
      </c>
      <c r="L788" s="53">
        <f t="shared" si="213"/>
        <v>263.39999999999998</v>
      </c>
      <c r="M788" s="43"/>
    </row>
    <row r="789" spans="1:14" s="2" customFormat="1" ht="112.5" customHeight="1">
      <c r="A789" s="24" t="s">
        <v>161</v>
      </c>
      <c r="B789" s="25" t="s">
        <v>685</v>
      </c>
      <c r="C789" s="33" t="s">
        <v>355</v>
      </c>
      <c r="D789" s="50" t="s">
        <v>345</v>
      </c>
      <c r="E789" s="32" t="s">
        <v>279</v>
      </c>
      <c r="F789" s="28" t="s">
        <v>344</v>
      </c>
      <c r="G789" s="35" t="s">
        <v>168</v>
      </c>
      <c r="H789" s="35" t="s">
        <v>935</v>
      </c>
      <c r="I789" s="35" t="s">
        <v>110</v>
      </c>
      <c r="J789" s="53">
        <v>254.5</v>
      </c>
      <c r="K789" s="53">
        <v>260.14999999999998</v>
      </c>
      <c r="L789" s="53">
        <v>263.39999999999998</v>
      </c>
      <c r="M789" s="43" t="s">
        <v>285</v>
      </c>
    </row>
    <row r="790" spans="1:14" s="2" customFormat="1" ht="112.5" customHeight="1">
      <c r="A790" s="59" t="s">
        <v>161</v>
      </c>
      <c r="B790" s="57" t="s">
        <v>918</v>
      </c>
      <c r="C790" s="58"/>
      <c r="D790" s="50" t="s">
        <v>919</v>
      </c>
      <c r="E790" s="32" t="s">
        <v>371</v>
      </c>
      <c r="F790" s="28" t="s">
        <v>370</v>
      </c>
      <c r="G790" s="59"/>
      <c r="H790" s="60" t="s">
        <v>932</v>
      </c>
      <c r="I790" s="59"/>
      <c r="J790" s="61">
        <f>J791</f>
        <v>156.27000000000001</v>
      </c>
      <c r="K790" s="61">
        <f t="shared" ref="K790:L790" si="214">K791</f>
        <v>156.27000000000001</v>
      </c>
      <c r="L790" s="61">
        <f t="shared" si="214"/>
        <v>156.27000000000001</v>
      </c>
      <c r="M790" s="34"/>
    </row>
    <row r="791" spans="1:14" s="2" customFormat="1" ht="112.5" customHeight="1">
      <c r="A791" s="59" t="s">
        <v>161</v>
      </c>
      <c r="B791" s="57" t="s">
        <v>685</v>
      </c>
      <c r="C791" s="33" t="s">
        <v>355</v>
      </c>
      <c r="D791" s="50" t="s">
        <v>920</v>
      </c>
      <c r="E791" s="32" t="s">
        <v>279</v>
      </c>
      <c r="F791" s="28" t="s">
        <v>344</v>
      </c>
      <c r="G791" s="59">
        <v>702</v>
      </c>
      <c r="H791" s="60" t="s">
        <v>932</v>
      </c>
      <c r="I791" s="59">
        <v>612</v>
      </c>
      <c r="J791" s="61">
        <v>156.27000000000001</v>
      </c>
      <c r="K791" s="61">
        <v>156.27000000000001</v>
      </c>
      <c r="L791" s="61">
        <v>156.27000000000001</v>
      </c>
      <c r="M791" s="34" t="s">
        <v>285</v>
      </c>
    </row>
    <row r="792" spans="1:14" s="2" customFormat="1" ht="112.5" customHeight="1">
      <c r="A792" s="24" t="s">
        <v>161</v>
      </c>
      <c r="B792" s="25" t="s">
        <v>739</v>
      </c>
      <c r="C792" s="49"/>
      <c r="D792" s="110" t="s">
        <v>369</v>
      </c>
      <c r="E792" s="111" t="s">
        <v>368</v>
      </c>
      <c r="F792" s="111" t="s">
        <v>356</v>
      </c>
      <c r="G792" s="95"/>
      <c r="H792" s="35" t="s">
        <v>936</v>
      </c>
      <c r="I792" s="32"/>
      <c r="J792" s="53">
        <f>J793</f>
        <v>5297.86</v>
      </c>
      <c r="K792" s="53">
        <f t="shared" ref="K792:L792" si="215">K793</f>
        <v>5281.52</v>
      </c>
      <c r="L792" s="53">
        <f t="shared" si="215"/>
        <v>5281.52</v>
      </c>
      <c r="M792" s="43"/>
    </row>
    <row r="793" spans="1:14" s="2" customFormat="1" ht="112.5" customHeight="1">
      <c r="A793" s="24" t="s">
        <v>161</v>
      </c>
      <c r="B793" s="25" t="s">
        <v>686</v>
      </c>
      <c r="C793" s="49" t="s">
        <v>355</v>
      </c>
      <c r="D793" s="110" t="s">
        <v>367</v>
      </c>
      <c r="E793" s="111" t="s">
        <v>279</v>
      </c>
      <c r="F793" s="111" t="s">
        <v>366</v>
      </c>
      <c r="G793" s="35" t="s">
        <v>168</v>
      </c>
      <c r="H793" s="35" t="s">
        <v>936</v>
      </c>
      <c r="I793" s="35" t="s">
        <v>112</v>
      </c>
      <c r="J793" s="53">
        <v>5297.86</v>
      </c>
      <c r="K793" s="53">
        <v>5281.52</v>
      </c>
      <c r="L793" s="53">
        <v>5281.52</v>
      </c>
      <c r="M793" s="43" t="s">
        <v>285</v>
      </c>
    </row>
    <row r="794" spans="1:14" s="2" customFormat="1" ht="90" customHeight="1">
      <c r="A794" s="59" t="s">
        <v>161</v>
      </c>
      <c r="B794" s="57" t="s">
        <v>918</v>
      </c>
      <c r="C794" s="33"/>
      <c r="D794" s="50" t="s">
        <v>919</v>
      </c>
      <c r="E794" s="32" t="s">
        <v>371</v>
      </c>
      <c r="F794" s="28" t="s">
        <v>370</v>
      </c>
      <c r="G794" s="59"/>
      <c r="H794" s="60" t="s">
        <v>933</v>
      </c>
      <c r="I794" s="59"/>
      <c r="J794" s="61">
        <f>J795</f>
        <v>78.13</v>
      </c>
      <c r="K794" s="61">
        <f t="shared" ref="K794:L794" si="216">K795</f>
        <v>78.13</v>
      </c>
      <c r="L794" s="61">
        <f t="shared" si="216"/>
        <v>78.13</v>
      </c>
      <c r="M794" s="34"/>
    </row>
    <row r="795" spans="1:14" s="2" customFormat="1" ht="73.5" customHeight="1">
      <c r="A795" s="59" t="s">
        <v>161</v>
      </c>
      <c r="B795" s="57" t="s">
        <v>685</v>
      </c>
      <c r="C795" s="33" t="s">
        <v>355</v>
      </c>
      <c r="D795" s="50" t="s">
        <v>920</v>
      </c>
      <c r="E795" s="32" t="s">
        <v>279</v>
      </c>
      <c r="F795" s="28" t="s">
        <v>344</v>
      </c>
      <c r="G795" s="59" t="s">
        <v>168</v>
      </c>
      <c r="H795" s="60" t="s">
        <v>933</v>
      </c>
      <c r="I795" s="59">
        <v>612</v>
      </c>
      <c r="J795" s="61">
        <v>78.13</v>
      </c>
      <c r="K795" s="61">
        <v>78.13</v>
      </c>
      <c r="L795" s="61">
        <v>78.13</v>
      </c>
      <c r="M795" s="34" t="s">
        <v>285</v>
      </c>
    </row>
    <row r="796" spans="1:14" s="2" customFormat="1" ht="144.75" customHeight="1">
      <c r="A796" s="24" t="s">
        <v>161</v>
      </c>
      <c r="B796" s="25" t="s">
        <v>739</v>
      </c>
      <c r="C796" s="49"/>
      <c r="D796" s="110" t="s">
        <v>369</v>
      </c>
      <c r="E796" s="111" t="s">
        <v>368</v>
      </c>
      <c r="F796" s="111" t="s">
        <v>356</v>
      </c>
      <c r="G796" s="46"/>
      <c r="H796" s="35" t="s">
        <v>937</v>
      </c>
      <c r="I796" s="35"/>
      <c r="J796" s="36">
        <f>J797</f>
        <v>5921.14</v>
      </c>
      <c r="K796" s="36">
        <f t="shared" ref="K796:L796" si="217">K797</f>
        <v>5902.88</v>
      </c>
      <c r="L796" s="36">
        <f t="shared" si="217"/>
        <v>5902.88</v>
      </c>
      <c r="M796" s="43"/>
    </row>
    <row r="797" spans="1:14" s="2" customFormat="1" ht="90" customHeight="1">
      <c r="A797" s="24" t="s">
        <v>161</v>
      </c>
      <c r="B797" s="25" t="s">
        <v>686</v>
      </c>
      <c r="C797" s="49" t="s">
        <v>355</v>
      </c>
      <c r="D797" s="110" t="s">
        <v>367</v>
      </c>
      <c r="E797" s="111" t="s">
        <v>279</v>
      </c>
      <c r="F797" s="111" t="s">
        <v>366</v>
      </c>
      <c r="G797" s="35" t="s">
        <v>168</v>
      </c>
      <c r="H797" s="35" t="s">
        <v>937</v>
      </c>
      <c r="I797" s="35" t="s">
        <v>112</v>
      </c>
      <c r="J797" s="36">
        <v>5921.14</v>
      </c>
      <c r="K797" s="36">
        <v>5902.88</v>
      </c>
      <c r="L797" s="36">
        <v>5902.88</v>
      </c>
      <c r="M797" s="43" t="s">
        <v>285</v>
      </c>
    </row>
    <row r="798" spans="1:14" s="2" customFormat="1" ht="45" customHeight="1">
      <c r="A798" s="59" t="s">
        <v>161</v>
      </c>
      <c r="B798" s="57" t="s">
        <v>961</v>
      </c>
      <c r="C798" s="58"/>
      <c r="D798" s="58"/>
      <c r="E798" s="58"/>
      <c r="F798" s="58"/>
      <c r="G798" s="59"/>
      <c r="H798" s="60" t="s">
        <v>962</v>
      </c>
      <c r="I798" s="35"/>
      <c r="J798" s="36">
        <f>J799+J847+J907+J903+J801+J803+J805+J807+J809+J811+J813+J815+J817+J819+J821+J823+J825+J827+J829+J831+J833+J835+J837+J839+J841+J843+J845+J849+J851+J853+J855+J857+J859+J861+J863+J865+J867+J869+J871+J873+J875+J877+J879+J881+J883+J885+J887+J889+J891+J893+J895+J897+J899+J901+J905+J909+J911+J913+J915</f>
        <v>388049.90000000008</v>
      </c>
      <c r="K798" s="36">
        <f t="shared" ref="K798:L798" si="218">K799+K847+K907+K903+K801+K803+K805+K807+K809+K811+K813+K815+K817+K819+K821+K823+K825+K827+K829+K831+K833+K835+K837+K839+K841+K843+K845+K849+K851+K853+K855+K857+K859+K861+K863+K865+K867+K869+K871+K873+K875+K877+K879+K881+K883+K885+K887+K889+K891+K893+K895+K897+K899+K901+K905+K909+K911+K913+K915</f>
        <v>364434.68700000009</v>
      </c>
      <c r="L798" s="36">
        <f t="shared" si="218"/>
        <v>370277.4910000001</v>
      </c>
      <c r="M798" s="43"/>
      <c r="N798" s="73"/>
    </row>
    <row r="799" spans="1:14" s="2" customFormat="1" ht="45" customHeight="1">
      <c r="A799" s="24" t="s">
        <v>161</v>
      </c>
      <c r="B799" s="25" t="s">
        <v>741</v>
      </c>
      <c r="C799" s="33"/>
      <c r="D799" s="23" t="s">
        <v>1277</v>
      </c>
      <c r="E799" s="28" t="s">
        <v>343</v>
      </c>
      <c r="F799" s="28" t="s">
        <v>1270</v>
      </c>
      <c r="G799" s="95"/>
      <c r="H799" s="35" t="s">
        <v>192</v>
      </c>
      <c r="I799" s="32"/>
      <c r="J799" s="53">
        <v>5513.2129999999997</v>
      </c>
      <c r="K799" s="53">
        <v>3785.0569999999998</v>
      </c>
      <c r="L799" s="53">
        <v>3921.4</v>
      </c>
      <c r="M799" s="43"/>
    </row>
    <row r="800" spans="1:14" s="2" customFormat="1" ht="78.75" customHeight="1">
      <c r="A800" s="24" t="s">
        <v>161</v>
      </c>
      <c r="B800" s="25" t="s">
        <v>686</v>
      </c>
      <c r="C800" s="33" t="s">
        <v>362</v>
      </c>
      <c r="D800" s="23" t="s">
        <v>406</v>
      </c>
      <c r="E800" s="28" t="s">
        <v>279</v>
      </c>
      <c r="F800" s="28" t="s">
        <v>403</v>
      </c>
      <c r="G800" s="35" t="s">
        <v>173</v>
      </c>
      <c r="H800" s="35" t="s">
        <v>192</v>
      </c>
      <c r="I800" s="35" t="s">
        <v>112</v>
      </c>
      <c r="J800" s="53">
        <v>5513.2129999999997</v>
      </c>
      <c r="K800" s="53">
        <v>3785.0569999999998</v>
      </c>
      <c r="L800" s="53">
        <v>3921.4</v>
      </c>
      <c r="M800" s="43" t="s">
        <v>285</v>
      </c>
    </row>
    <row r="801" spans="1:13" s="2" customFormat="1" ht="45" customHeight="1">
      <c r="A801" s="24" t="s">
        <v>161</v>
      </c>
      <c r="B801" s="25" t="s">
        <v>742</v>
      </c>
      <c r="C801" s="33"/>
      <c r="D801" s="23" t="s">
        <v>1277</v>
      </c>
      <c r="E801" s="28" t="s">
        <v>343</v>
      </c>
      <c r="F801" s="28" t="s">
        <v>1270</v>
      </c>
      <c r="G801" s="95"/>
      <c r="H801" s="35" t="s">
        <v>193</v>
      </c>
      <c r="I801" s="32"/>
      <c r="J801" s="53">
        <v>11032.867</v>
      </c>
      <c r="K801" s="53">
        <v>8837.5869999999995</v>
      </c>
      <c r="L801" s="53">
        <v>9107.1460000000006</v>
      </c>
      <c r="M801" s="43"/>
    </row>
    <row r="802" spans="1:13" s="2" customFormat="1" ht="78.75" customHeight="1">
      <c r="A802" s="24" t="s">
        <v>161</v>
      </c>
      <c r="B802" s="25" t="s">
        <v>686</v>
      </c>
      <c r="C802" s="33" t="s">
        <v>362</v>
      </c>
      <c r="D802" s="23" t="s">
        <v>405</v>
      </c>
      <c r="E802" s="28" t="s">
        <v>279</v>
      </c>
      <c r="F802" s="28" t="s">
        <v>403</v>
      </c>
      <c r="G802" s="35" t="s">
        <v>173</v>
      </c>
      <c r="H802" s="35" t="s">
        <v>193</v>
      </c>
      <c r="I802" s="35" t="s">
        <v>112</v>
      </c>
      <c r="J802" s="53">
        <v>11032.867</v>
      </c>
      <c r="K802" s="53">
        <v>8837.5869999999995</v>
      </c>
      <c r="L802" s="53">
        <v>9107.1460000000006</v>
      </c>
      <c r="M802" s="43" t="s">
        <v>285</v>
      </c>
    </row>
    <row r="803" spans="1:13" s="2" customFormat="1" ht="45" customHeight="1">
      <c r="A803" s="24" t="s">
        <v>161</v>
      </c>
      <c r="B803" s="25" t="s">
        <v>743</v>
      </c>
      <c r="C803" s="33"/>
      <c r="D803" s="23" t="s">
        <v>1277</v>
      </c>
      <c r="E803" s="28" t="s">
        <v>343</v>
      </c>
      <c r="F803" s="28" t="s">
        <v>1270</v>
      </c>
      <c r="G803" s="95"/>
      <c r="H803" s="35" t="s">
        <v>194</v>
      </c>
      <c r="I803" s="32"/>
      <c r="J803" s="53">
        <f>J804</f>
        <v>9083.3850000000002</v>
      </c>
      <c r="K803" s="53">
        <v>7466.6679999999997</v>
      </c>
      <c r="L803" s="53">
        <v>7586.4610000000002</v>
      </c>
      <c r="M803" s="43"/>
    </row>
    <row r="804" spans="1:13" s="2" customFormat="1" ht="78.75" customHeight="1">
      <c r="A804" s="24" t="s">
        <v>161</v>
      </c>
      <c r="B804" s="25" t="s">
        <v>686</v>
      </c>
      <c r="C804" s="33" t="s">
        <v>362</v>
      </c>
      <c r="D804" s="23" t="s">
        <v>404</v>
      </c>
      <c r="E804" s="28" t="s">
        <v>279</v>
      </c>
      <c r="F804" s="28" t="s">
        <v>403</v>
      </c>
      <c r="G804" s="35" t="s">
        <v>173</v>
      </c>
      <c r="H804" s="35" t="s">
        <v>194</v>
      </c>
      <c r="I804" s="35" t="s">
        <v>112</v>
      </c>
      <c r="J804" s="53">
        <v>9083.3850000000002</v>
      </c>
      <c r="K804" s="53">
        <v>7466.6679999999997</v>
      </c>
      <c r="L804" s="53">
        <v>7586.4610000000002</v>
      </c>
      <c r="M804" s="43" t="s">
        <v>285</v>
      </c>
    </row>
    <row r="805" spans="1:13" s="2" customFormat="1" ht="45" customHeight="1">
      <c r="A805" s="24" t="s">
        <v>161</v>
      </c>
      <c r="B805" s="25" t="s">
        <v>744</v>
      </c>
      <c r="C805" s="49"/>
      <c r="D805" s="23" t="s">
        <v>1277</v>
      </c>
      <c r="E805" s="28" t="s">
        <v>343</v>
      </c>
      <c r="F805" s="28" t="s">
        <v>1270</v>
      </c>
      <c r="G805" s="95"/>
      <c r="H805" s="35" t="s">
        <v>195</v>
      </c>
      <c r="I805" s="32"/>
      <c r="J805" s="53">
        <f>J806</f>
        <v>10193.19</v>
      </c>
      <c r="K805" s="53">
        <f t="shared" ref="K805:L805" si="219">K806</f>
        <v>7776.0129999999999</v>
      </c>
      <c r="L805" s="53">
        <f t="shared" si="219"/>
        <v>8034.9120000000003</v>
      </c>
      <c r="M805" s="43"/>
    </row>
    <row r="806" spans="1:13" s="2" customFormat="1" ht="78.75" customHeight="1">
      <c r="A806" s="24" t="s">
        <v>161</v>
      </c>
      <c r="B806" s="25" t="s">
        <v>686</v>
      </c>
      <c r="C806" s="49" t="s">
        <v>355</v>
      </c>
      <c r="D806" s="23" t="s">
        <v>402</v>
      </c>
      <c r="E806" s="28" t="s">
        <v>279</v>
      </c>
      <c r="F806" s="28" t="s">
        <v>401</v>
      </c>
      <c r="G806" s="35" t="s">
        <v>168</v>
      </c>
      <c r="H806" s="35" t="s">
        <v>195</v>
      </c>
      <c r="I806" s="35" t="s">
        <v>112</v>
      </c>
      <c r="J806" s="53">
        <v>10193.19</v>
      </c>
      <c r="K806" s="53">
        <v>7776.0129999999999</v>
      </c>
      <c r="L806" s="53">
        <v>8034.9120000000003</v>
      </c>
      <c r="M806" s="43" t="s">
        <v>285</v>
      </c>
    </row>
    <row r="807" spans="1:13" s="2" customFormat="1" ht="45" customHeight="1">
      <c r="A807" s="24" t="s">
        <v>161</v>
      </c>
      <c r="B807" s="25" t="s">
        <v>745</v>
      </c>
      <c r="C807" s="49"/>
      <c r="D807" s="23" t="s">
        <v>1277</v>
      </c>
      <c r="E807" s="28" t="s">
        <v>343</v>
      </c>
      <c r="F807" s="28" t="s">
        <v>1270</v>
      </c>
      <c r="G807" s="95"/>
      <c r="H807" s="35" t="s">
        <v>196</v>
      </c>
      <c r="I807" s="32"/>
      <c r="J807" s="53">
        <f>J808</f>
        <v>12133.941000000001</v>
      </c>
      <c r="K807" s="53">
        <f t="shared" ref="K807:L807" si="220">K808</f>
        <v>9745.76</v>
      </c>
      <c r="L807" s="53">
        <f t="shared" si="220"/>
        <v>10062.623</v>
      </c>
      <c r="M807" s="43"/>
    </row>
    <row r="808" spans="1:13" s="2" customFormat="1" ht="78.75" customHeight="1">
      <c r="A808" s="24" t="s">
        <v>161</v>
      </c>
      <c r="B808" s="25" t="s">
        <v>686</v>
      </c>
      <c r="C808" s="49" t="s">
        <v>355</v>
      </c>
      <c r="D808" s="23" t="s">
        <v>400</v>
      </c>
      <c r="E808" s="28" t="s">
        <v>279</v>
      </c>
      <c r="F808" s="28" t="s">
        <v>399</v>
      </c>
      <c r="G808" s="35" t="s">
        <v>168</v>
      </c>
      <c r="H808" s="35" t="s">
        <v>196</v>
      </c>
      <c r="I808" s="35" t="s">
        <v>112</v>
      </c>
      <c r="J808" s="53">
        <v>12133.941000000001</v>
      </c>
      <c r="K808" s="53">
        <v>9745.76</v>
      </c>
      <c r="L808" s="53">
        <v>10062.623</v>
      </c>
      <c r="M808" s="43" t="s">
        <v>285</v>
      </c>
    </row>
    <row r="809" spans="1:13" s="2" customFormat="1" ht="45" customHeight="1">
      <c r="A809" s="24" t="s">
        <v>161</v>
      </c>
      <c r="B809" s="25" t="s">
        <v>746</v>
      </c>
      <c r="C809" s="49"/>
      <c r="D809" s="23" t="s">
        <v>1278</v>
      </c>
      <c r="E809" s="28" t="s">
        <v>343</v>
      </c>
      <c r="F809" s="28" t="s">
        <v>1270</v>
      </c>
      <c r="G809" s="95"/>
      <c r="H809" s="35" t="s">
        <v>197</v>
      </c>
      <c r="I809" s="32"/>
      <c r="J809" s="53">
        <f>J810</f>
        <v>5421.8890000000001</v>
      </c>
      <c r="K809" s="53">
        <v>1376.9359999999999</v>
      </c>
      <c r="L809" s="53">
        <v>1485.348</v>
      </c>
      <c r="M809" s="43"/>
    </row>
    <row r="810" spans="1:13" s="2" customFormat="1" ht="78.75" customHeight="1">
      <c r="A810" s="24" t="s">
        <v>161</v>
      </c>
      <c r="B810" s="25" t="s">
        <v>686</v>
      </c>
      <c r="C810" s="49" t="s">
        <v>373</v>
      </c>
      <c r="D810" s="23" t="s">
        <v>347</v>
      </c>
      <c r="E810" s="28" t="s">
        <v>279</v>
      </c>
      <c r="F810" s="28" t="s">
        <v>346</v>
      </c>
      <c r="G810" s="35" t="s">
        <v>105</v>
      </c>
      <c r="H810" s="35" t="s">
        <v>197</v>
      </c>
      <c r="I810" s="35" t="s">
        <v>112</v>
      </c>
      <c r="J810" s="53">
        <v>5421.8890000000001</v>
      </c>
      <c r="K810" s="53">
        <v>1376.9359999999999</v>
      </c>
      <c r="L810" s="53">
        <v>1485.348</v>
      </c>
      <c r="M810" s="43" t="s">
        <v>285</v>
      </c>
    </row>
    <row r="811" spans="1:13" s="2" customFormat="1" ht="90" customHeight="1">
      <c r="A811" s="24" t="s">
        <v>161</v>
      </c>
      <c r="B811" s="25" t="s">
        <v>747</v>
      </c>
      <c r="C811" s="42"/>
      <c r="D811" s="42" t="s">
        <v>1278</v>
      </c>
      <c r="E811" s="42" t="s">
        <v>343</v>
      </c>
      <c r="F811" s="42" t="s">
        <v>1270</v>
      </c>
      <c r="G811" s="95"/>
      <c r="H811" s="35" t="s">
        <v>198</v>
      </c>
      <c r="I811" s="32"/>
      <c r="J811" s="53">
        <v>2447.634</v>
      </c>
      <c r="K811" s="53">
        <v>2447.634</v>
      </c>
      <c r="L811" s="53">
        <v>2447.634</v>
      </c>
      <c r="M811" s="43"/>
    </row>
    <row r="812" spans="1:13" s="2" customFormat="1" ht="112.5" customHeight="1">
      <c r="A812" s="24" t="s">
        <v>161</v>
      </c>
      <c r="B812" s="25" t="s">
        <v>681</v>
      </c>
      <c r="C812" s="42" t="s">
        <v>373</v>
      </c>
      <c r="D812" s="50" t="s">
        <v>819</v>
      </c>
      <c r="E812" s="32" t="s">
        <v>279</v>
      </c>
      <c r="F812" s="32" t="s">
        <v>363</v>
      </c>
      <c r="G812" s="35" t="s">
        <v>105</v>
      </c>
      <c r="H812" s="35" t="s">
        <v>198</v>
      </c>
      <c r="I812" s="35" t="s">
        <v>106</v>
      </c>
      <c r="J812" s="36">
        <v>2447.634</v>
      </c>
      <c r="K812" s="36">
        <v>2447.634</v>
      </c>
      <c r="L812" s="36">
        <v>2447.634</v>
      </c>
      <c r="M812" s="43" t="s">
        <v>285</v>
      </c>
    </row>
    <row r="813" spans="1:13" s="2" customFormat="1" ht="101.25" customHeight="1">
      <c r="A813" s="24" t="s">
        <v>161</v>
      </c>
      <c r="B813" s="25" t="s">
        <v>748</v>
      </c>
      <c r="C813" s="42"/>
      <c r="D813" s="50" t="s">
        <v>1278</v>
      </c>
      <c r="E813" s="32" t="s">
        <v>343</v>
      </c>
      <c r="F813" s="32" t="s">
        <v>1270</v>
      </c>
      <c r="G813" s="95"/>
      <c r="H813" s="35" t="s">
        <v>199</v>
      </c>
      <c r="I813" s="32"/>
      <c r="J813" s="53">
        <v>7767.3050000000003</v>
      </c>
      <c r="K813" s="53">
        <v>7767.3050000000003</v>
      </c>
      <c r="L813" s="53">
        <v>7767.3050000000003</v>
      </c>
      <c r="M813" s="43"/>
    </row>
    <row r="814" spans="1:13" s="2" customFormat="1" ht="78.75" customHeight="1">
      <c r="A814" s="24" t="s">
        <v>161</v>
      </c>
      <c r="B814" s="25" t="s">
        <v>686</v>
      </c>
      <c r="C814" s="49" t="s">
        <v>373</v>
      </c>
      <c r="D814" s="50" t="s">
        <v>345</v>
      </c>
      <c r="E814" s="32" t="s">
        <v>279</v>
      </c>
      <c r="F814" s="28" t="s">
        <v>344</v>
      </c>
      <c r="G814" s="35" t="s">
        <v>105</v>
      </c>
      <c r="H814" s="35" t="s">
        <v>199</v>
      </c>
      <c r="I814" s="35" t="s">
        <v>112</v>
      </c>
      <c r="J814" s="53">
        <v>7767.3050000000003</v>
      </c>
      <c r="K814" s="53">
        <v>7767.3050000000003</v>
      </c>
      <c r="L814" s="53">
        <v>7767.3050000000003</v>
      </c>
      <c r="M814" s="43" t="s">
        <v>277</v>
      </c>
    </row>
    <row r="815" spans="1:13" s="2" customFormat="1" ht="146.25" customHeight="1">
      <c r="A815" s="24" t="s">
        <v>161</v>
      </c>
      <c r="B815" s="25" t="s">
        <v>749</v>
      </c>
      <c r="C815" s="42"/>
      <c r="D815" s="42" t="s">
        <v>1278</v>
      </c>
      <c r="E815" s="42" t="s">
        <v>343</v>
      </c>
      <c r="F815" s="42" t="s">
        <v>1270</v>
      </c>
      <c r="G815" s="95"/>
      <c r="H815" s="35" t="s">
        <v>200</v>
      </c>
      <c r="I815" s="32"/>
      <c r="J815" s="53">
        <v>4168.0730000000003</v>
      </c>
      <c r="K815" s="53">
        <v>4168.0730000000003</v>
      </c>
      <c r="L815" s="53">
        <v>4168.0730000000003</v>
      </c>
      <c r="M815" s="43"/>
    </row>
    <row r="816" spans="1:13" s="2" customFormat="1" ht="112.5" customHeight="1">
      <c r="A816" s="24" t="s">
        <v>161</v>
      </c>
      <c r="B816" s="25" t="s">
        <v>681</v>
      </c>
      <c r="C816" s="42" t="s">
        <v>373</v>
      </c>
      <c r="D816" s="50" t="s">
        <v>819</v>
      </c>
      <c r="E816" s="32" t="s">
        <v>279</v>
      </c>
      <c r="F816" s="32" t="s">
        <v>363</v>
      </c>
      <c r="G816" s="35" t="s">
        <v>105</v>
      </c>
      <c r="H816" s="35" t="s">
        <v>200</v>
      </c>
      <c r="I816" s="35" t="s">
        <v>106</v>
      </c>
      <c r="J816" s="53">
        <v>4168.0730000000003</v>
      </c>
      <c r="K816" s="53">
        <v>4168.0730000000003</v>
      </c>
      <c r="L816" s="53">
        <v>4168.0730000000003</v>
      </c>
      <c r="M816" s="43" t="s">
        <v>277</v>
      </c>
    </row>
    <row r="817" spans="1:13" s="2" customFormat="1" ht="67.5" customHeight="1">
      <c r="A817" s="24" t="s">
        <v>161</v>
      </c>
      <c r="B817" s="25" t="s">
        <v>750</v>
      </c>
      <c r="C817" s="33"/>
      <c r="D817" s="50" t="s">
        <v>1277</v>
      </c>
      <c r="E817" s="32" t="s">
        <v>343</v>
      </c>
      <c r="F817" s="28" t="s">
        <v>1270</v>
      </c>
      <c r="G817" s="95"/>
      <c r="H817" s="35" t="s">
        <v>201</v>
      </c>
      <c r="I817" s="32"/>
      <c r="J817" s="53">
        <v>7536.1530000000002</v>
      </c>
      <c r="K817" s="53">
        <v>7536.1530000000002</v>
      </c>
      <c r="L817" s="53">
        <v>7536.1530000000002</v>
      </c>
      <c r="M817" s="43"/>
    </row>
    <row r="818" spans="1:13" s="2" customFormat="1" ht="78.75" customHeight="1">
      <c r="A818" s="24" t="s">
        <v>161</v>
      </c>
      <c r="B818" s="25" t="s">
        <v>686</v>
      </c>
      <c r="C818" s="33" t="s">
        <v>362</v>
      </c>
      <c r="D818" s="50" t="s">
        <v>345</v>
      </c>
      <c r="E818" s="32" t="s">
        <v>279</v>
      </c>
      <c r="F818" s="28" t="s">
        <v>344</v>
      </c>
      <c r="G818" s="35" t="s">
        <v>173</v>
      </c>
      <c r="H818" s="35" t="s">
        <v>201</v>
      </c>
      <c r="I818" s="35" t="s">
        <v>112</v>
      </c>
      <c r="J818" s="53">
        <v>7536.1530000000002</v>
      </c>
      <c r="K818" s="53">
        <v>7536.1530000000002</v>
      </c>
      <c r="L818" s="53">
        <v>7536.1530000000002</v>
      </c>
      <c r="M818" s="43" t="s">
        <v>277</v>
      </c>
    </row>
    <row r="819" spans="1:13" s="2" customFormat="1" ht="67.5" customHeight="1">
      <c r="A819" s="24" t="s">
        <v>161</v>
      </c>
      <c r="B819" s="25" t="s">
        <v>751</v>
      </c>
      <c r="C819" s="33"/>
      <c r="D819" s="50" t="s">
        <v>1277</v>
      </c>
      <c r="E819" s="32" t="s">
        <v>343</v>
      </c>
      <c r="F819" s="28" t="s">
        <v>1270</v>
      </c>
      <c r="G819" s="95"/>
      <c r="H819" s="35" t="s">
        <v>202</v>
      </c>
      <c r="I819" s="32"/>
      <c r="J819" s="53">
        <v>18629.37</v>
      </c>
      <c r="K819" s="53">
        <v>18629.37</v>
      </c>
      <c r="L819" s="53">
        <v>18629.37</v>
      </c>
      <c r="M819" s="43"/>
    </row>
    <row r="820" spans="1:13" s="2" customFormat="1" ht="78.75" customHeight="1">
      <c r="A820" s="24" t="s">
        <v>161</v>
      </c>
      <c r="B820" s="25" t="s">
        <v>686</v>
      </c>
      <c r="C820" s="33" t="s">
        <v>362</v>
      </c>
      <c r="D820" s="50" t="s">
        <v>345</v>
      </c>
      <c r="E820" s="32" t="s">
        <v>279</v>
      </c>
      <c r="F820" s="28" t="s">
        <v>344</v>
      </c>
      <c r="G820" s="35" t="s">
        <v>173</v>
      </c>
      <c r="H820" s="35" t="s">
        <v>202</v>
      </c>
      <c r="I820" s="35" t="s">
        <v>112</v>
      </c>
      <c r="J820" s="53">
        <v>18629.37</v>
      </c>
      <c r="K820" s="53">
        <v>18629.37</v>
      </c>
      <c r="L820" s="53">
        <v>18629.37</v>
      </c>
      <c r="M820" s="43" t="s">
        <v>277</v>
      </c>
    </row>
    <row r="821" spans="1:13" s="2" customFormat="1" ht="67.5" customHeight="1">
      <c r="A821" s="24" t="s">
        <v>161</v>
      </c>
      <c r="B821" s="25" t="s">
        <v>752</v>
      </c>
      <c r="C821" s="33"/>
      <c r="D821" s="50" t="s">
        <v>1277</v>
      </c>
      <c r="E821" s="32" t="s">
        <v>343</v>
      </c>
      <c r="F821" s="28" t="s">
        <v>1270</v>
      </c>
      <c r="G821" s="95"/>
      <c r="H821" s="35" t="s">
        <v>203</v>
      </c>
      <c r="I821" s="32"/>
      <c r="J821" s="53">
        <v>8922.8050000000003</v>
      </c>
      <c r="K821" s="53">
        <v>8922.8050000000003</v>
      </c>
      <c r="L821" s="53">
        <v>8922.8050000000003</v>
      </c>
      <c r="M821" s="43"/>
    </row>
    <row r="822" spans="1:13" s="2" customFormat="1" ht="78.75" customHeight="1">
      <c r="A822" s="24" t="s">
        <v>161</v>
      </c>
      <c r="B822" s="25" t="s">
        <v>686</v>
      </c>
      <c r="C822" s="33" t="s">
        <v>362</v>
      </c>
      <c r="D822" s="50" t="s">
        <v>345</v>
      </c>
      <c r="E822" s="32" t="s">
        <v>279</v>
      </c>
      <c r="F822" s="28" t="s">
        <v>344</v>
      </c>
      <c r="G822" s="35" t="s">
        <v>173</v>
      </c>
      <c r="H822" s="35" t="s">
        <v>203</v>
      </c>
      <c r="I822" s="35" t="s">
        <v>112</v>
      </c>
      <c r="J822" s="53">
        <v>8922.8050000000003</v>
      </c>
      <c r="K822" s="53">
        <v>8922.8050000000003</v>
      </c>
      <c r="L822" s="53">
        <v>8922.8050000000003</v>
      </c>
      <c r="M822" s="43" t="s">
        <v>277</v>
      </c>
    </row>
    <row r="823" spans="1:13" s="2" customFormat="1" ht="67.5" customHeight="1">
      <c r="A823" s="24" t="s">
        <v>161</v>
      </c>
      <c r="B823" s="25" t="s">
        <v>753</v>
      </c>
      <c r="C823" s="49"/>
      <c r="D823" s="50" t="s">
        <v>1278</v>
      </c>
      <c r="E823" s="32" t="s">
        <v>343</v>
      </c>
      <c r="F823" s="28" t="s">
        <v>1270</v>
      </c>
      <c r="G823" s="95"/>
      <c r="H823" s="35" t="s">
        <v>204</v>
      </c>
      <c r="I823" s="32"/>
      <c r="J823" s="53">
        <v>4998.5200000000004</v>
      </c>
      <c r="K823" s="53">
        <v>4998.5200000000004</v>
      </c>
      <c r="L823" s="53">
        <v>4998.5200000000004</v>
      </c>
      <c r="M823" s="43"/>
    </row>
    <row r="824" spans="1:13" s="2" customFormat="1" ht="78.75" customHeight="1">
      <c r="A824" s="24" t="s">
        <v>161</v>
      </c>
      <c r="B824" s="25" t="s">
        <v>686</v>
      </c>
      <c r="C824" s="49" t="s">
        <v>373</v>
      </c>
      <c r="D824" s="50" t="s">
        <v>345</v>
      </c>
      <c r="E824" s="32" t="s">
        <v>279</v>
      </c>
      <c r="F824" s="28" t="s">
        <v>344</v>
      </c>
      <c r="G824" s="35" t="s">
        <v>105</v>
      </c>
      <c r="H824" s="35" t="s">
        <v>204</v>
      </c>
      <c r="I824" s="35" t="s">
        <v>112</v>
      </c>
      <c r="J824" s="53">
        <v>4998.5200000000004</v>
      </c>
      <c r="K824" s="53">
        <v>4998.5200000000004</v>
      </c>
      <c r="L824" s="53">
        <v>4998.5200000000004</v>
      </c>
      <c r="M824" s="43" t="s">
        <v>277</v>
      </c>
    </row>
    <row r="825" spans="1:13" s="2" customFormat="1" ht="112.5" customHeight="1">
      <c r="A825" s="24" t="s">
        <v>161</v>
      </c>
      <c r="B825" s="25" t="s">
        <v>754</v>
      </c>
      <c r="C825" s="42"/>
      <c r="D825" s="42" t="s">
        <v>1278</v>
      </c>
      <c r="E825" s="42" t="s">
        <v>343</v>
      </c>
      <c r="F825" s="42" t="s">
        <v>1270</v>
      </c>
      <c r="G825" s="95"/>
      <c r="H825" s="35" t="s">
        <v>205</v>
      </c>
      <c r="I825" s="32"/>
      <c r="J825" s="53">
        <v>2252.5329999999999</v>
      </c>
      <c r="K825" s="53">
        <v>2252.5329999999999</v>
      </c>
      <c r="L825" s="53">
        <v>2252.5329999999999</v>
      </c>
      <c r="M825" s="43"/>
    </row>
    <row r="826" spans="1:13" s="2" customFormat="1" ht="112.5" customHeight="1">
      <c r="A826" s="24" t="s">
        <v>161</v>
      </c>
      <c r="B826" s="25" t="s">
        <v>681</v>
      </c>
      <c r="C826" s="42" t="s">
        <v>373</v>
      </c>
      <c r="D826" s="50" t="s">
        <v>819</v>
      </c>
      <c r="E826" s="32" t="s">
        <v>279</v>
      </c>
      <c r="F826" s="32" t="s">
        <v>363</v>
      </c>
      <c r="G826" s="35" t="s">
        <v>105</v>
      </c>
      <c r="H826" s="35" t="s">
        <v>205</v>
      </c>
      <c r="I826" s="35" t="s">
        <v>106</v>
      </c>
      <c r="J826" s="36">
        <v>2252.5329999999999</v>
      </c>
      <c r="K826" s="36">
        <v>2252.5329999999999</v>
      </c>
      <c r="L826" s="36">
        <v>2252.5329999999999</v>
      </c>
      <c r="M826" s="43" t="s">
        <v>277</v>
      </c>
    </row>
    <row r="827" spans="1:13" s="2" customFormat="1" ht="90" customHeight="1">
      <c r="A827" s="24" t="s">
        <v>161</v>
      </c>
      <c r="B827" s="25" t="s">
        <v>755</v>
      </c>
      <c r="C827" s="33"/>
      <c r="D827" s="50" t="s">
        <v>1278</v>
      </c>
      <c r="E827" s="111" t="s">
        <v>343</v>
      </c>
      <c r="F827" s="32" t="s">
        <v>1270</v>
      </c>
      <c r="G827" s="95"/>
      <c r="H827" s="35" t="s">
        <v>206</v>
      </c>
      <c r="I827" s="32"/>
      <c r="J827" s="53">
        <v>90</v>
      </c>
      <c r="K827" s="53">
        <v>0</v>
      </c>
      <c r="L827" s="53">
        <v>0</v>
      </c>
      <c r="M827" s="43"/>
    </row>
    <row r="828" spans="1:13" s="2" customFormat="1" ht="90" customHeight="1">
      <c r="A828" s="24" t="s">
        <v>161</v>
      </c>
      <c r="B828" s="25" t="s">
        <v>713</v>
      </c>
      <c r="C828" s="33" t="s">
        <v>391</v>
      </c>
      <c r="D828" s="50" t="s">
        <v>412</v>
      </c>
      <c r="E828" s="111" t="s">
        <v>279</v>
      </c>
      <c r="F828" s="32" t="s">
        <v>411</v>
      </c>
      <c r="G828" s="35" t="s">
        <v>177</v>
      </c>
      <c r="H828" s="35" t="s">
        <v>206</v>
      </c>
      <c r="I828" s="35" t="s">
        <v>143</v>
      </c>
      <c r="J828" s="36">
        <v>90</v>
      </c>
      <c r="K828" s="36">
        <v>0</v>
      </c>
      <c r="L828" s="36">
        <v>0</v>
      </c>
      <c r="M828" s="43" t="s">
        <v>285</v>
      </c>
    </row>
    <row r="829" spans="1:13" s="2" customFormat="1" ht="78.75" customHeight="1">
      <c r="A829" s="24" t="s">
        <v>161</v>
      </c>
      <c r="B829" s="25" t="s">
        <v>756</v>
      </c>
      <c r="C829" s="33"/>
      <c r="D829" s="112" t="s">
        <v>1278</v>
      </c>
      <c r="E829" s="111" t="s">
        <v>343</v>
      </c>
      <c r="F829" s="111" t="s">
        <v>1270</v>
      </c>
      <c r="G829" s="95"/>
      <c r="H829" s="35" t="s">
        <v>207</v>
      </c>
      <c r="I829" s="32"/>
      <c r="J829" s="53">
        <f>J830</f>
        <v>300</v>
      </c>
      <c r="K829" s="53">
        <f t="shared" ref="K829:L829" si="221">K830</f>
        <v>0</v>
      </c>
      <c r="L829" s="53">
        <f t="shared" si="221"/>
        <v>0</v>
      </c>
      <c r="M829" s="43"/>
    </row>
    <row r="830" spans="1:13" s="2" customFormat="1" ht="56.25" customHeight="1">
      <c r="A830" s="24" t="s">
        <v>161</v>
      </c>
      <c r="B830" s="25" t="s">
        <v>599</v>
      </c>
      <c r="C830" s="33" t="s">
        <v>391</v>
      </c>
      <c r="D830" s="112" t="s">
        <v>409</v>
      </c>
      <c r="E830" s="111" t="s">
        <v>279</v>
      </c>
      <c r="F830" s="111" t="s">
        <v>330</v>
      </c>
      <c r="G830" s="35" t="s">
        <v>177</v>
      </c>
      <c r="H830" s="35" t="s">
        <v>207</v>
      </c>
      <c r="I830" s="35" t="s">
        <v>3</v>
      </c>
      <c r="J830" s="36">
        <v>300</v>
      </c>
      <c r="K830" s="36">
        <v>0</v>
      </c>
      <c r="L830" s="36">
        <v>0</v>
      </c>
      <c r="M830" s="43" t="s">
        <v>285</v>
      </c>
    </row>
    <row r="831" spans="1:13" s="2" customFormat="1" ht="45" customHeight="1">
      <c r="A831" s="24" t="s">
        <v>161</v>
      </c>
      <c r="B831" s="25" t="s">
        <v>757</v>
      </c>
      <c r="C831" s="33"/>
      <c r="D831" s="112" t="s">
        <v>1278</v>
      </c>
      <c r="E831" s="111" t="s">
        <v>343</v>
      </c>
      <c r="F831" s="111" t="s">
        <v>1270</v>
      </c>
      <c r="G831" s="95"/>
      <c r="H831" s="35" t="s">
        <v>208</v>
      </c>
      <c r="I831" s="32"/>
      <c r="J831" s="53">
        <v>55</v>
      </c>
      <c r="K831" s="53">
        <v>0</v>
      </c>
      <c r="L831" s="53">
        <v>0</v>
      </c>
      <c r="M831" s="43"/>
    </row>
    <row r="832" spans="1:13" s="2" customFormat="1" ht="67.5" customHeight="1">
      <c r="A832" s="24" t="s">
        <v>161</v>
      </c>
      <c r="B832" s="25" t="s">
        <v>820</v>
      </c>
      <c r="C832" s="33" t="s">
        <v>391</v>
      </c>
      <c r="D832" s="112" t="s">
        <v>410</v>
      </c>
      <c r="E832" s="111" t="s">
        <v>279</v>
      </c>
      <c r="F832" s="111" t="s">
        <v>330</v>
      </c>
      <c r="G832" s="35" t="s">
        <v>177</v>
      </c>
      <c r="H832" s="35" t="s">
        <v>208</v>
      </c>
      <c r="I832" s="35">
        <v>350</v>
      </c>
      <c r="J832" s="36">
        <v>55</v>
      </c>
      <c r="K832" s="36">
        <v>0</v>
      </c>
      <c r="L832" s="36">
        <v>0</v>
      </c>
      <c r="M832" s="43" t="s">
        <v>277</v>
      </c>
    </row>
    <row r="833" spans="1:13" s="2" customFormat="1" ht="78.75" customHeight="1">
      <c r="A833" s="24" t="s">
        <v>161</v>
      </c>
      <c r="B833" s="25" t="s">
        <v>758</v>
      </c>
      <c r="C833" s="33"/>
      <c r="D833" s="23" t="s">
        <v>1277</v>
      </c>
      <c r="E833" s="28" t="s">
        <v>343</v>
      </c>
      <c r="F833" s="28" t="s">
        <v>1270</v>
      </c>
      <c r="G833" s="95"/>
      <c r="H833" s="35" t="s">
        <v>209</v>
      </c>
      <c r="I833" s="32"/>
      <c r="J833" s="53">
        <v>44.28</v>
      </c>
      <c r="K833" s="53">
        <v>44.28</v>
      </c>
      <c r="L833" s="53">
        <v>48.71</v>
      </c>
      <c r="M833" s="43"/>
    </row>
    <row r="834" spans="1:13" s="2" customFormat="1" ht="78.75" customHeight="1">
      <c r="A834" s="24" t="s">
        <v>161</v>
      </c>
      <c r="B834" s="25" t="s">
        <v>685</v>
      </c>
      <c r="C834" s="33" t="s">
        <v>362</v>
      </c>
      <c r="D834" s="23" t="s">
        <v>349</v>
      </c>
      <c r="E834" s="28" t="s">
        <v>279</v>
      </c>
      <c r="F834" s="28" t="s">
        <v>348</v>
      </c>
      <c r="G834" s="35" t="s">
        <v>173</v>
      </c>
      <c r="H834" s="35" t="s">
        <v>209</v>
      </c>
      <c r="I834" s="35" t="s">
        <v>110</v>
      </c>
      <c r="J834" s="53">
        <v>44.28</v>
      </c>
      <c r="K834" s="53">
        <v>44.28</v>
      </c>
      <c r="L834" s="53">
        <v>48.71</v>
      </c>
      <c r="M834" s="43" t="s">
        <v>285</v>
      </c>
    </row>
    <row r="835" spans="1:13" s="2" customFormat="1" ht="78.75" customHeight="1">
      <c r="A835" s="24" t="s">
        <v>161</v>
      </c>
      <c r="B835" s="25" t="s">
        <v>759</v>
      </c>
      <c r="C835" s="33"/>
      <c r="D835" s="23" t="s">
        <v>1277</v>
      </c>
      <c r="E835" s="28" t="s">
        <v>343</v>
      </c>
      <c r="F835" s="28" t="s">
        <v>1270</v>
      </c>
      <c r="G835" s="95"/>
      <c r="H835" s="35" t="s">
        <v>210</v>
      </c>
      <c r="I835" s="32"/>
      <c r="J835" s="53">
        <v>44.28</v>
      </c>
      <c r="K835" s="53">
        <v>44.28</v>
      </c>
      <c r="L835" s="53">
        <v>47.78</v>
      </c>
      <c r="M835" s="43"/>
    </row>
    <row r="836" spans="1:13" s="2" customFormat="1" ht="78.75" customHeight="1">
      <c r="A836" s="24" t="s">
        <v>161</v>
      </c>
      <c r="B836" s="25" t="s">
        <v>685</v>
      </c>
      <c r="C836" s="33" t="s">
        <v>362</v>
      </c>
      <c r="D836" s="23" t="s">
        <v>349</v>
      </c>
      <c r="E836" s="28" t="s">
        <v>279</v>
      </c>
      <c r="F836" s="28" t="s">
        <v>348</v>
      </c>
      <c r="G836" s="35" t="s">
        <v>173</v>
      </c>
      <c r="H836" s="35" t="s">
        <v>210</v>
      </c>
      <c r="I836" s="35" t="s">
        <v>110</v>
      </c>
      <c r="J836" s="53">
        <v>44.28</v>
      </c>
      <c r="K836" s="53">
        <v>44.28</v>
      </c>
      <c r="L836" s="53">
        <v>47.78</v>
      </c>
      <c r="M836" s="43" t="s">
        <v>285</v>
      </c>
    </row>
    <row r="837" spans="1:13" s="2" customFormat="1" ht="78.75" customHeight="1">
      <c r="A837" s="24" t="s">
        <v>161</v>
      </c>
      <c r="B837" s="25" t="s">
        <v>760</v>
      </c>
      <c r="C837" s="33"/>
      <c r="D837" s="23" t="s">
        <v>1277</v>
      </c>
      <c r="E837" s="28" t="s">
        <v>343</v>
      </c>
      <c r="F837" s="28" t="s">
        <v>1270</v>
      </c>
      <c r="G837" s="95"/>
      <c r="H837" s="35" t="s">
        <v>211</v>
      </c>
      <c r="I837" s="32"/>
      <c r="J837" s="53">
        <v>44.28</v>
      </c>
      <c r="K837" s="53">
        <v>44.28</v>
      </c>
      <c r="L837" s="53">
        <v>44.28</v>
      </c>
      <c r="M837" s="43"/>
    </row>
    <row r="838" spans="1:13" s="2" customFormat="1" ht="78.75" customHeight="1">
      <c r="A838" s="24" t="s">
        <v>161</v>
      </c>
      <c r="B838" s="25" t="s">
        <v>685</v>
      </c>
      <c r="C838" s="33" t="s">
        <v>362</v>
      </c>
      <c r="D838" s="23" t="s">
        <v>349</v>
      </c>
      <c r="E838" s="28" t="s">
        <v>279</v>
      </c>
      <c r="F838" s="28" t="s">
        <v>348</v>
      </c>
      <c r="G838" s="35" t="s">
        <v>173</v>
      </c>
      <c r="H838" s="35" t="s">
        <v>211</v>
      </c>
      <c r="I838" s="35" t="s">
        <v>110</v>
      </c>
      <c r="J838" s="53">
        <v>44.28</v>
      </c>
      <c r="K838" s="53">
        <v>44.28</v>
      </c>
      <c r="L838" s="53">
        <v>44.28</v>
      </c>
      <c r="M838" s="43" t="s">
        <v>285</v>
      </c>
    </row>
    <row r="839" spans="1:13" s="2" customFormat="1" ht="78.75" customHeight="1">
      <c r="A839" s="24" t="s">
        <v>161</v>
      </c>
      <c r="B839" s="25" t="s">
        <v>761</v>
      </c>
      <c r="C839" s="33"/>
      <c r="D839" s="23" t="s">
        <v>1277</v>
      </c>
      <c r="E839" s="28" t="s">
        <v>343</v>
      </c>
      <c r="F839" s="28" t="s">
        <v>1270</v>
      </c>
      <c r="G839" s="95"/>
      <c r="H839" s="35" t="s">
        <v>212</v>
      </c>
      <c r="I839" s="32"/>
      <c r="J839" s="53">
        <v>50.32</v>
      </c>
      <c r="K839" s="53">
        <v>50.32</v>
      </c>
      <c r="L839" s="53">
        <v>50</v>
      </c>
      <c r="M839" s="43"/>
    </row>
    <row r="840" spans="1:13" s="2" customFormat="1" ht="78.75" customHeight="1">
      <c r="A840" s="24" t="s">
        <v>161</v>
      </c>
      <c r="B840" s="25" t="s">
        <v>685</v>
      </c>
      <c r="C840" s="33" t="s">
        <v>355</v>
      </c>
      <c r="D840" s="23" t="s">
        <v>349</v>
      </c>
      <c r="E840" s="28" t="s">
        <v>279</v>
      </c>
      <c r="F840" s="28" t="s">
        <v>348</v>
      </c>
      <c r="G840" s="33" t="s">
        <v>168</v>
      </c>
      <c r="H840" s="35" t="s">
        <v>212</v>
      </c>
      <c r="I840" s="35" t="s">
        <v>110</v>
      </c>
      <c r="J840" s="53">
        <v>50.32</v>
      </c>
      <c r="K840" s="53">
        <v>50.32</v>
      </c>
      <c r="L840" s="53">
        <v>50</v>
      </c>
      <c r="M840" s="43" t="s">
        <v>285</v>
      </c>
    </row>
    <row r="841" spans="1:13" s="2" customFormat="1" ht="78.75" customHeight="1">
      <c r="A841" s="24" t="s">
        <v>161</v>
      </c>
      <c r="B841" s="25" t="s">
        <v>762</v>
      </c>
      <c r="C841" s="33"/>
      <c r="D841" s="23" t="s">
        <v>1277</v>
      </c>
      <c r="E841" s="28" t="s">
        <v>343</v>
      </c>
      <c r="F841" s="28" t="s">
        <v>1270</v>
      </c>
      <c r="G841" s="95"/>
      <c r="H841" s="35" t="s">
        <v>213</v>
      </c>
      <c r="I841" s="32"/>
      <c r="J841" s="53">
        <f>J842</f>
        <v>50.32</v>
      </c>
      <c r="K841" s="53">
        <f t="shared" ref="K841:L841" si="222">K842</f>
        <v>50.32</v>
      </c>
      <c r="L841" s="53">
        <f t="shared" si="222"/>
        <v>60</v>
      </c>
      <c r="M841" s="43"/>
    </row>
    <row r="842" spans="1:13" s="2" customFormat="1" ht="78.75" customHeight="1">
      <c r="A842" s="24" t="s">
        <v>161</v>
      </c>
      <c r="B842" s="25" t="s">
        <v>685</v>
      </c>
      <c r="C842" s="33" t="s">
        <v>355</v>
      </c>
      <c r="D842" s="23" t="s">
        <v>349</v>
      </c>
      <c r="E842" s="28" t="s">
        <v>279</v>
      </c>
      <c r="F842" s="28" t="s">
        <v>348</v>
      </c>
      <c r="G842" s="33" t="s">
        <v>168</v>
      </c>
      <c r="H842" s="35" t="s">
        <v>213</v>
      </c>
      <c r="I842" s="35" t="s">
        <v>110</v>
      </c>
      <c r="J842" s="53">
        <v>50.32</v>
      </c>
      <c r="K842" s="53">
        <v>50.32</v>
      </c>
      <c r="L842" s="53">
        <v>60</v>
      </c>
      <c r="M842" s="43" t="s">
        <v>285</v>
      </c>
    </row>
    <row r="843" spans="1:13" s="2" customFormat="1" ht="81.75" customHeight="1">
      <c r="A843" s="24" t="s">
        <v>161</v>
      </c>
      <c r="B843" s="25" t="s">
        <v>763</v>
      </c>
      <c r="C843" s="49"/>
      <c r="D843" s="23" t="s">
        <v>1278</v>
      </c>
      <c r="E843" s="28" t="s">
        <v>343</v>
      </c>
      <c r="F843" s="28" t="s">
        <v>1270</v>
      </c>
      <c r="G843" s="95"/>
      <c r="H843" s="35" t="s">
        <v>214</v>
      </c>
      <c r="I843" s="32"/>
      <c r="J843" s="53">
        <f>J844</f>
        <v>43.08</v>
      </c>
      <c r="K843" s="53">
        <f t="shared" ref="K843:L843" si="223">K844</f>
        <v>43.08</v>
      </c>
      <c r="L843" s="53">
        <f t="shared" si="223"/>
        <v>43.08</v>
      </c>
      <c r="M843" s="43"/>
    </row>
    <row r="844" spans="1:13" s="2" customFormat="1" ht="102.75" customHeight="1">
      <c r="A844" s="24" t="s">
        <v>161</v>
      </c>
      <c r="B844" s="25" t="s">
        <v>685</v>
      </c>
      <c r="C844" s="49" t="s">
        <v>373</v>
      </c>
      <c r="D844" s="23" t="s">
        <v>349</v>
      </c>
      <c r="E844" s="28" t="s">
        <v>279</v>
      </c>
      <c r="F844" s="28" t="s">
        <v>348</v>
      </c>
      <c r="G844" s="33" t="s">
        <v>105</v>
      </c>
      <c r="H844" s="35" t="s">
        <v>214</v>
      </c>
      <c r="I844" s="35" t="s">
        <v>110</v>
      </c>
      <c r="J844" s="53">
        <v>43.08</v>
      </c>
      <c r="K844" s="53">
        <v>43.08</v>
      </c>
      <c r="L844" s="53">
        <v>43.08</v>
      </c>
      <c r="M844" s="43" t="s">
        <v>285</v>
      </c>
    </row>
    <row r="845" spans="1:13" s="2" customFormat="1" ht="65.25" hidden="1" customHeight="1">
      <c r="A845" s="59" t="s">
        <v>161</v>
      </c>
      <c r="B845" s="57" t="s">
        <v>1074</v>
      </c>
      <c r="C845" s="33"/>
      <c r="D845" s="27" t="s">
        <v>863</v>
      </c>
      <c r="E845" s="28" t="s">
        <v>343</v>
      </c>
      <c r="F845" s="28" t="s">
        <v>1270</v>
      </c>
      <c r="G845" s="59"/>
      <c r="H845" s="60" t="s">
        <v>1073</v>
      </c>
      <c r="I845" s="59"/>
      <c r="J845" s="61">
        <f>J846</f>
        <v>0</v>
      </c>
      <c r="K845" s="61">
        <f t="shared" ref="K845:L845" si="224">K846</f>
        <v>0</v>
      </c>
      <c r="L845" s="61">
        <f t="shared" si="224"/>
        <v>0</v>
      </c>
      <c r="M845" s="43"/>
    </row>
    <row r="846" spans="1:13" s="2" customFormat="1" ht="78" hidden="1" customHeight="1">
      <c r="A846" s="24">
        <v>770</v>
      </c>
      <c r="B846" s="25" t="s">
        <v>685</v>
      </c>
      <c r="C846" s="49" t="s">
        <v>373</v>
      </c>
      <c r="D846" s="23" t="s">
        <v>349</v>
      </c>
      <c r="E846" s="28" t="s">
        <v>279</v>
      </c>
      <c r="F846" s="28" t="s">
        <v>348</v>
      </c>
      <c r="G846" s="33" t="s">
        <v>173</v>
      </c>
      <c r="H846" s="35" t="s">
        <v>1073</v>
      </c>
      <c r="I846" s="35">
        <v>612</v>
      </c>
      <c r="J846" s="53">
        <v>0</v>
      </c>
      <c r="K846" s="53">
        <v>0</v>
      </c>
      <c r="L846" s="53">
        <v>0</v>
      </c>
      <c r="M846" s="43" t="s">
        <v>285</v>
      </c>
    </row>
    <row r="847" spans="1:13" s="2" customFormat="1" ht="78" hidden="1" customHeight="1">
      <c r="A847" s="59">
        <v>770</v>
      </c>
      <c r="B847" s="57" t="s">
        <v>1181</v>
      </c>
      <c r="C847" s="33"/>
      <c r="D847" s="27" t="s">
        <v>863</v>
      </c>
      <c r="E847" s="28" t="s">
        <v>343</v>
      </c>
      <c r="F847" s="28" t="s">
        <v>1270</v>
      </c>
      <c r="G847" s="33"/>
      <c r="H847" s="35" t="s">
        <v>1180</v>
      </c>
      <c r="I847" s="35"/>
      <c r="J847" s="53">
        <f>J848</f>
        <v>0</v>
      </c>
      <c r="K847" s="53">
        <f t="shared" ref="K847:L847" si="225">K848</f>
        <v>0</v>
      </c>
      <c r="L847" s="53">
        <f t="shared" si="225"/>
        <v>0</v>
      </c>
      <c r="M847" s="43"/>
    </row>
    <row r="848" spans="1:13" s="2" customFormat="1" ht="78" hidden="1" customHeight="1">
      <c r="A848" s="24">
        <v>770</v>
      </c>
      <c r="B848" s="25" t="s">
        <v>685</v>
      </c>
      <c r="C848" s="49" t="s">
        <v>373</v>
      </c>
      <c r="D848" s="23" t="s">
        <v>349</v>
      </c>
      <c r="E848" s="28" t="s">
        <v>279</v>
      </c>
      <c r="F848" s="28" t="s">
        <v>348</v>
      </c>
      <c r="G848" s="33" t="s">
        <v>168</v>
      </c>
      <c r="H848" s="35" t="s">
        <v>1180</v>
      </c>
      <c r="I848" s="35">
        <v>612</v>
      </c>
      <c r="J848" s="53">
        <v>0</v>
      </c>
      <c r="K848" s="53">
        <v>0</v>
      </c>
      <c r="L848" s="53">
        <v>0</v>
      </c>
      <c r="M848" s="43"/>
    </row>
    <row r="849" spans="1:13" s="2" customFormat="1" ht="72" hidden="1" customHeight="1">
      <c r="A849" s="24" t="s">
        <v>161</v>
      </c>
      <c r="B849" s="57" t="s">
        <v>1029</v>
      </c>
      <c r="C849" s="33"/>
      <c r="D849" s="27" t="s">
        <v>863</v>
      </c>
      <c r="E849" s="28" t="s">
        <v>343</v>
      </c>
      <c r="F849" s="28" t="s">
        <v>1270</v>
      </c>
      <c r="G849" s="33"/>
      <c r="H849" s="35" t="s">
        <v>1030</v>
      </c>
      <c r="I849" s="35"/>
      <c r="J849" s="53">
        <f>J850</f>
        <v>0</v>
      </c>
      <c r="K849" s="53">
        <f t="shared" ref="K849:L849" si="226">K850</f>
        <v>0</v>
      </c>
      <c r="L849" s="53">
        <f t="shared" si="226"/>
        <v>0</v>
      </c>
      <c r="M849" s="43"/>
    </row>
    <row r="850" spans="1:13" s="2" customFormat="1" ht="79.150000000000006" hidden="1" customHeight="1">
      <c r="A850" s="24" t="s">
        <v>161</v>
      </c>
      <c r="B850" s="25" t="s">
        <v>685</v>
      </c>
      <c r="C850" s="49" t="s">
        <v>373</v>
      </c>
      <c r="D850" s="23" t="s">
        <v>349</v>
      </c>
      <c r="E850" s="28" t="s">
        <v>279</v>
      </c>
      <c r="F850" s="28" t="s">
        <v>348</v>
      </c>
      <c r="G850" s="33" t="s">
        <v>105</v>
      </c>
      <c r="H850" s="35" t="s">
        <v>1030</v>
      </c>
      <c r="I850" s="35">
        <v>612</v>
      </c>
      <c r="J850" s="53">
        <v>0</v>
      </c>
      <c r="K850" s="53">
        <v>0</v>
      </c>
      <c r="L850" s="53">
        <v>0</v>
      </c>
      <c r="M850" s="43" t="s">
        <v>285</v>
      </c>
    </row>
    <row r="851" spans="1:13" s="2" customFormat="1" ht="123.75" customHeight="1">
      <c r="A851" s="24" t="s">
        <v>161</v>
      </c>
      <c r="B851" s="25" t="s">
        <v>764</v>
      </c>
      <c r="C851" s="33"/>
      <c r="D851" s="23" t="s">
        <v>351</v>
      </c>
      <c r="E851" s="28" t="s">
        <v>279</v>
      </c>
      <c r="F851" s="28" t="s">
        <v>350</v>
      </c>
      <c r="G851" s="95"/>
      <c r="H851" s="35" t="s">
        <v>215</v>
      </c>
      <c r="I851" s="32"/>
      <c r="J851" s="53">
        <v>1518</v>
      </c>
      <c r="K851" s="53">
        <v>1087.5920000000001</v>
      </c>
      <c r="L851" s="53">
        <v>1655.37</v>
      </c>
      <c r="M851" s="43"/>
    </row>
    <row r="852" spans="1:13" s="2" customFormat="1" ht="98.25" customHeight="1">
      <c r="A852" s="24" t="s">
        <v>161</v>
      </c>
      <c r="B852" s="25" t="s">
        <v>685</v>
      </c>
      <c r="C852" s="33" t="s">
        <v>362</v>
      </c>
      <c r="D852" s="23" t="s">
        <v>349</v>
      </c>
      <c r="E852" s="28" t="s">
        <v>279</v>
      </c>
      <c r="F852" s="28" t="s">
        <v>348</v>
      </c>
      <c r="G852" s="35" t="s">
        <v>173</v>
      </c>
      <c r="H852" s="35" t="s">
        <v>215</v>
      </c>
      <c r="I852" s="35" t="s">
        <v>110</v>
      </c>
      <c r="J852" s="53">
        <v>1518</v>
      </c>
      <c r="K852" s="53">
        <v>1087.5920000000001</v>
      </c>
      <c r="L852" s="53">
        <v>1655.37</v>
      </c>
      <c r="M852" s="43" t="s">
        <v>285</v>
      </c>
    </row>
    <row r="853" spans="1:13" s="2" customFormat="1" ht="123.75" customHeight="1">
      <c r="A853" s="24" t="s">
        <v>161</v>
      </c>
      <c r="B853" s="25" t="s">
        <v>765</v>
      </c>
      <c r="C853" s="33"/>
      <c r="D853" s="23" t="s">
        <v>351</v>
      </c>
      <c r="E853" s="28" t="s">
        <v>279</v>
      </c>
      <c r="F853" s="28" t="s">
        <v>350</v>
      </c>
      <c r="G853" s="95"/>
      <c r="H853" s="35" t="s">
        <v>216</v>
      </c>
      <c r="I853" s="32"/>
      <c r="J853" s="53">
        <f>J854</f>
        <v>917.95</v>
      </c>
      <c r="K853" s="53">
        <f>K854</f>
        <v>687.56100000000004</v>
      </c>
      <c r="L853" s="53">
        <f>L854</f>
        <v>861.95</v>
      </c>
      <c r="M853" s="43"/>
    </row>
    <row r="854" spans="1:13" s="2" customFormat="1" ht="78.75" customHeight="1">
      <c r="A854" s="24" t="s">
        <v>161</v>
      </c>
      <c r="B854" s="25" t="s">
        <v>685</v>
      </c>
      <c r="C854" s="33" t="s">
        <v>355</v>
      </c>
      <c r="D854" s="23" t="s">
        <v>349</v>
      </c>
      <c r="E854" s="28" t="s">
        <v>279</v>
      </c>
      <c r="F854" s="28" t="s">
        <v>348</v>
      </c>
      <c r="G854" s="35" t="s">
        <v>168</v>
      </c>
      <c r="H854" s="35" t="s">
        <v>216</v>
      </c>
      <c r="I854" s="35" t="s">
        <v>110</v>
      </c>
      <c r="J854" s="36">
        <v>917.95</v>
      </c>
      <c r="K854" s="36">
        <v>687.56100000000004</v>
      </c>
      <c r="L854" s="36">
        <v>861.95</v>
      </c>
      <c r="M854" s="43" t="s">
        <v>285</v>
      </c>
    </row>
    <row r="855" spans="1:13" s="2" customFormat="1" ht="123.75" customHeight="1">
      <c r="A855" s="24" t="s">
        <v>161</v>
      </c>
      <c r="B855" s="25" t="s">
        <v>766</v>
      </c>
      <c r="C855" s="33"/>
      <c r="D855" s="23" t="s">
        <v>351</v>
      </c>
      <c r="E855" s="28" t="s">
        <v>279</v>
      </c>
      <c r="F855" s="28" t="s">
        <v>350</v>
      </c>
      <c r="G855" s="95"/>
      <c r="H855" s="35" t="s">
        <v>217</v>
      </c>
      <c r="I855" s="32"/>
      <c r="J855" s="53">
        <f>J856</f>
        <v>3163</v>
      </c>
      <c r="K855" s="53">
        <f>K856</f>
        <v>2184.261</v>
      </c>
      <c r="L855" s="53">
        <f>L856</f>
        <v>3000</v>
      </c>
      <c r="M855" s="43"/>
    </row>
    <row r="856" spans="1:13" s="2" customFormat="1" ht="78.75" customHeight="1">
      <c r="A856" s="24" t="s">
        <v>161</v>
      </c>
      <c r="B856" s="25" t="s">
        <v>685</v>
      </c>
      <c r="C856" s="49" t="s">
        <v>355</v>
      </c>
      <c r="D856" s="23" t="s">
        <v>349</v>
      </c>
      <c r="E856" s="28" t="s">
        <v>279</v>
      </c>
      <c r="F856" s="28" t="s">
        <v>348</v>
      </c>
      <c r="G856" s="35" t="s">
        <v>168</v>
      </c>
      <c r="H856" s="35" t="s">
        <v>217</v>
      </c>
      <c r="I856" s="35" t="s">
        <v>110</v>
      </c>
      <c r="J856" s="53">
        <v>3163</v>
      </c>
      <c r="K856" s="53">
        <v>2184.261</v>
      </c>
      <c r="L856" s="53">
        <v>3000</v>
      </c>
      <c r="M856" s="43" t="s">
        <v>285</v>
      </c>
    </row>
    <row r="857" spans="1:13" s="2" customFormat="1" ht="56.25" customHeight="1">
      <c r="A857" s="24" t="s">
        <v>161</v>
      </c>
      <c r="B857" s="25" t="s">
        <v>767</v>
      </c>
      <c r="C857" s="33"/>
      <c r="D857" s="23" t="s">
        <v>1277</v>
      </c>
      <c r="E857" s="28" t="s">
        <v>343</v>
      </c>
      <c r="F857" s="28" t="s">
        <v>1270</v>
      </c>
      <c r="G857" s="95"/>
      <c r="H857" s="35" t="s">
        <v>218</v>
      </c>
      <c r="I857" s="32"/>
      <c r="J857" s="53">
        <f>J858</f>
        <v>858.77499999999998</v>
      </c>
      <c r="K857" s="53">
        <f t="shared" ref="K857:L857" si="227">K858</f>
        <v>214.69399999999999</v>
      </c>
      <c r="L857" s="53">
        <f t="shared" si="227"/>
        <v>500.952</v>
      </c>
      <c r="M857" s="43"/>
    </row>
    <row r="858" spans="1:13" s="2" customFormat="1" ht="112.5" customHeight="1">
      <c r="A858" s="24" t="s">
        <v>161</v>
      </c>
      <c r="B858" s="25" t="s">
        <v>685</v>
      </c>
      <c r="C858" s="33" t="s">
        <v>362</v>
      </c>
      <c r="D858" s="23" t="s">
        <v>361</v>
      </c>
      <c r="E858" s="28" t="s">
        <v>360</v>
      </c>
      <c r="F858" s="28" t="s">
        <v>359</v>
      </c>
      <c r="G858" s="35" t="s">
        <v>173</v>
      </c>
      <c r="H858" s="35" t="s">
        <v>218</v>
      </c>
      <c r="I858" s="35" t="s">
        <v>110</v>
      </c>
      <c r="J858" s="53">
        <v>858.77499999999998</v>
      </c>
      <c r="K858" s="53">
        <v>214.69399999999999</v>
      </c>
      <c r="L858" s="53">
        <v>500.952</v>
      </c>
      <c r="M858" s="43" t="s">
        <v>285</v>
      </c>
    </row>
    <row r="859" spans="1:13" s="2" customFormat="1" ht="56.25" customHeight="1">
      <c r="A859" s="24" t="s">
        <v>161</v>
      </c>
      <c r="B859" s="25" t="s">
        <v>768</v>
      </c>
      <c r="C859" s="33"/>
      <c r="D859" s="23" t="s">
        <v>1277</v>
      </c>
      <c r="E859" s="28" t="s">
        <v>343</v>
      </c>
      <c r="F859" s="28" t="s">
        <v>1270</v>
      </c>
      <c r="G859" s="95"/>
      <c r="H859" s="35" t="s">
        <v>219</v>
      </c>
      <c r="I859" s="32"/>
      <c r="J859" s="53">
        <f>J860</f>
        <v>1819.6</v>
      </c>
      <c r="K859" s="53">
        <f t="shared" ref="K859:L859" si="228">K860</f>
        <v>454.9</v>
      </c>
      <c r="L859" s="53">
        <f t="shared" si="228"/>
        <v>1061.434</v>
      </c>
      <c r="M859" s="43"/>
    </row>
    <row r="860" spans="1:13" s="2" customFormat="1" ht="112.5" customHeight="1">
      <c r="A860" s="24" t="s">
        <v>161</v>
      </c>
      <c r="B860" s="25" t="s">
        <v>685</v>
      </c>
      <c r="C860" s="33" t="s">
        <v>362</v>
      </c>
      <c r="D860" s="23" t="s">
        <v>361</v>
      </c>
      <c r="E860" s="28" t="s">
        <v>360</v>
      </c>
      <c r="F860" s="28" t="s">
        <v>359</v>
      </c>
      <c r="G860" s="35" t="s">
        <v>173</v>
      </c>
      <c r="H860" s="35" t="s">
        <v>219</v>
      </c>
      <c r="I860" s="35" t="s">
        <v>110</v>
      </c>
      <c r="J860" s="36">
        <v>1819.6</v>
      </c>
      <c r="K860" s="36">
        <v>454.9</v>
      </c>
      <c r="L860" s="36">
        <v>1061.434</v>
      </c>
      <c r="M860" s="43" t="s">
        <v>285</v>
      </c>
    </row>
    <row r="861" spans="1:13" s="2" customFormat="1" ht="56.25" customHeight="1">
      <c r="A861" s="24" t="s">
        <v>161</v>
      </c>
      <c r="B861" s="25" t="s">
        <v>769</v>
      </c>
      <c r="C861" s="33"/>
      <c r="D861" s="23" t="s">
        <v>1277</v>
      </c>
      <c r="E861" s="28" t="s">
        <v>343</v>
      </c>
      <c r="F861" s="28" t="s">
        <v>1270</v>
      </c>
      <c r="G861" s="95"/>
      <c r="H861" s="35" t="s">
        <v>220</v>
      </c>
      <c r="I861" s="32"/>
      <c r="J861" s="53">
        <f>J862</f>
        <v>932.3</v>
      </c>
      <c r="K861" s="53">
        <f t="shared" ref="K861:L861" si="229">K862</f>
        <v>233.07499999999999</v>
      </c>
      <c r="L861" s="53">
        <f t="shared" si="229"/>
        <v>543.84199999999998</v>
      </c>
      <c r="M861" s="43"/>
    </row>
    <row r="862" spans="1:13" s="2" customFormat="1" ht="112.5" customHeight="1">
      <c r="A862" s="24" t="s">
        <v>161</v>
      </c>
      <c r="B862" s="25" t="s">
        <v>685</v>
      </c>
      <c r="C862" s="33" t="s">
        <v>362</v>
      </c>
      <c r="D862" s="23" t="s">
        <v>361</v>
      </c>
      <c r="E862" s="28" t="s">
        <v>360</v>
      </c>
      <c r="F862" s="28" t="s">
        <v>359</v>
      </c>
      <c r="G862" s="35" t="s">
        <v>173</v>
      </c>
      <c r="H862" s="35" t="s">
        <v>220</v>
      </c>
      <c r="I862" s="35" t="s">
        <v>110</v>
      </c>
      <c r="J862" s="36">
        <v>932.3</v>
      </c>
      <c r="K862" s="36">
        <v>233.07499999999999</v>
      </c>
      <c r="L862" s="36">
        <v>543.84199999999998</v>
      </c>
      <c r="M862" s="43" t="s">
        <v>285</v>
      </c>
    </row>
    <row r="863" spans="1:13" s="2" customFormat="1" ht="56.25" customHeight="1">
      <c r="A863" s="24" t="s">
        <v>161</v>
      </c>
      <c r="B863" s="25" t="s">
        <v>770</v>
      </c>
      <c r="C863" s="49"/>
      <c r="D863" s="110" t="s">
        <v>1277</v>
      </c>
      <c r="E863" s="111" t="s">
        <v>343</v>
      </c>
      <c r="F863" s="113" t="s">
        <v>1270</v>
      </c>
      <c r="G863" s="95"/>
      <c r="H863" s="35" t="s">
        <v>221</v>
      </c>
      <c r="I863" s="32"/>
      <c r="J863" s="53">
        <f>J864</f>
        <v>2667.9969999999998</v>
      </c>
      <c r="K863" s="53">
        <f t="shared" ref="K863:L863" si="230">K864</f>
        <v>667</v>
      </c>
      <c r="L863" s="53">
        <f t="shared" si="230"/>
        <v>1556.3320000000001</v>
      </c>
      <c r="M863" s="43"/>
    </row>
    <row r="864" spans="1:13" s="2" customFormat="1" ht="78.75" customHeight="1">
      <c r="A864" s="24" t="s">
        <v>161</v>
      </c>
      <c r="B864" s="25" t="s">
        <v>685</v>
      </c>
      <c r="C864" s="49" t="s">
        <v>355</v>
      </c>
      <c r="D864" s="110" t="s">
        <v>365</v>
      </c>
      <c r="E864" s="111" t="s">
        <v>279</v>
      </c>
      <c r="F864" s="113" t="s">
        <v>364</v>
      </c>
      <c r="G864" s="35" t="s">
        <v>168</v>
      </c>
      <c r="H864" s="35" t="s">
        <v>221</v>
      </c>
      <c r="I864" s="35">
        <v>612</v>
      </c>
      <c r="J864" s="36">
        <v>2667.9969999999998</v>
      </c>
      <c r="K864" s="36">
        <v>667</v>
      </c>
      <c r="L864" s="36">
        <v>1556.3320000000001</v>
      </c>
      <c r="M864" s="43" t="s">
        <v>285</v>
      </c>
    </row>
    <row r="865" spans="1:13" s="2" customFormat="1" ht="56.25" customHeight="1">
      <c r="A865" s="24" t="s">
        <v>161</v>
      </c>
      <c r="B865" s="25" t="s">
        <v>771</v>
      </c>
      <c r="C865" s="49"/>
      <c r="D865" s="110" t="s">
        <v>1277</v>
      </c>
      <c r="E865" s="111" t="s">
        <v>343</v>
      </c>
      <c r="F865" s="113" t="s">
        <v>1270</v>
      </c>
      <c r="G865" s="95"/>
      <c r="H865" s="35" t="s">
        <v>222</v>
      </c>
      <c r="I865" s="32"/>
      <c r="J865" s="53">
        <f>J866</f>
        <v>2906.54</v>
      </c>
      <c r="K865" s="53">
        <f t="shared" ref="K865:L865" si="231">K866</f>
        <v>775.33</v>
      </c>
      <c r="L865" s="53">
        <f t="shared" si="231"/>
        <v>1740.1780000000001</v>
      </c>
      <c r="M865" s="43"/>
    </row>
    <row r="866" spans="1:13" s="2" customFormat="1" ht="78.75" customHeight="1">
      <c r="A866" s="24" t="s">
        <v>161</v>
      </c>
      <c r="B866" s="25" t="s">
        <v>685</v>
      </c>
      <c r="C866" s="49" t="s">
        <v>355</v>
      </c>
      <c r="D866" s="110" t="s">
        <v>365</v>
      </c>
      <c r="E866" s="111" t="s">
        <v>279</v>
      </c>
      <c r="F866" s="113" t="s">
        <v>364</v>
      </c>
      <c r="G866" s="35" t="s">
        <v>168</v>
      </c>
      <c r="H866" s="35" t="s">
        <v>222</v>
      </c>
      <c r="I866" s="35">
        <v>612</v>
      </c>
      <c r="J866" s="53">
        <v>2906.54</v>
      </c>
      <c r="K866" s="53">
        <v>775.33</v>
      </c>
      <c r="L866" s="53">
        <v>1740.1780000000001</v>
      </c>
      <c r="M866" s="43" t="s">
        <v>285</v>
      </c>
    </row>
    <row r="867" spans="1:13" s="2" customFormat="1" ht="78.75" customHeight="1">
      <c r="A867" s="24" t="s">
        <v>161</v>
      </c>
      <c r="B867" s="25" t="s">
        <v>772</v>
      </c>
      <c r="C867" s="42"/>
      <c r="D867" s="23" t="s">
        <v>388</v>
      </c>
      <c r="E867" s="28" t="s">
        <v>279</v>
      </c>
      <c r="F867" s="28" t="s">
        <v>387</v>
      </c>
      <c r="G867" s="95"/>
      <c r="H867" s="35" t="s">
        <v>223</v>
      </c>
      <c r="I867" s="32"/>
      <c r="J867" s="53">
        <f>J868</f>
        <v>334.3</v>
      </c>
      <c r="K867" s="53">
        <f t="shared" ref="K867:L867" si="232">K868</f>
        <v>334.3</v>
      </c>
      <c r="L867" s="53">
        <f t="shared" si="232"/>
        <v>334.3</v>
      </c>
      <c r="M867" s="43"/>
    </row>
    <row r="868" spans="1:13" s="2" customFormat="1" ht="101.25" customHeight="1">
      <c r="A868" s="24" t="s">
        <v>161</v>
      </c>
      <c r="B868" s="25" t="s">
        <v>773</v>
      </c>
      <c r="C868" s="42" t="s">
        <v>376</v>
      </c>
      <c r="D868" s="23" t="s">
        <v>386</v>
      </c>
      <c r="E868" s="28" t="s">
        <v>279</v>
      </c>
      <c r="F868" s="28" t="s">
        <v>385</v>
      </c>
      <c r="G868" s="35" t="s">
        <v>25</v>
      </c>
      <c r="H868" s="35" t="s">
        <v>223</v>
      </c>
      <c r="I868" s="35" t="s">
        <v>224</v>
      </c>
      <c r="J868" s="53">
        <v>334.3</v>
      </c>
      <c r="K868" s="53">
        <v>334.3</v>
      </c>
      <c r="L868" s="53">
        <v>334.3</v>
      </c>
      <c r="M868" s="43" t="s">
        <v>277</v>
      </c>
    </row>
    <row r="869" spans="1:13" s="2" customFormat="1" ht="112.5" customHeight="1">
      <c r="A869" s="24" t="s">
        <v>161</v>
      </c>
      <c r="B869" s="25" t="s">
        <v>828</v>
      </c>
      <c r="C869" s="42"/>
      <c r="D869" s="23" t="s">
        <v>384</v>
      </c>
      <c r="E869" s="28" t="s">
        <v>279</v>
      </c>
      <c r="F869" s="28" t="s">
        <v>383</v>
      </c>
      <c r="G869" s="35"/>
      <c r="H869" s="35">
        <v>1540170560</v>
      </c>
      <c r="I869" s="35"/>
      <c r="J869" s="53">
        <f>J870</f>
        <v>4830</v>
      </c>
      <c r="K869" s="53">
        <f>K870</f>
        <v>4830</v>
      </c>
      <c r="L869" s="53">
        <f>L870</f>
        <v>4830</v>
      </c>
      <c r="M869" s="43"/>
    </row>
    <row r="870" spans="1:13" s="2" customFormat="1" ht="101.25" customHeight="1">
      <c r="A870" s="24" t="s">
        <v>161</v>
      </c>
      <c r="B870" s="25" t="s">
        <v>773</v>
      </c>
      <c r="C870" s="33" t="s">
        <v>382</v>
      </c>
      <c r="D870" s="23" t="s">
        <v>381</v>
      </c>
      <c r="E870" s="28" t="s">
        <v>279</v>
      </c>
      <c r="F870" s="28" t="s">
        <v>380</v>
      </c>
      <c r="G870" s="35" t="s">
        <v>30</v>
      </c>
      <c r="H870" s="35">
        <v>1540170560</v>
      </c>
      <c r="I870" s="35" t="s">
        <v>224</v>
      </c>
      <c r="J870" s="53">
        <v>4830</v>
      </c>
      <c r="K870" s="53">
        <v>4830</v>
      </c>
      <c r="L870" s="53">
        <v>4830</v>
      </c>
      <c r="M870" s="43" t="s">
        <v>277</v>
      </c>
    </row>
    <row r="871" spans="1:13" s="2" customFormat="1" ht="168.75" customHeight="1">
      <c r="A871" s="24" t="s">
        <v>161</v>
      </c>
      <c r="B871" s="25" t="s">
        <v>774</v>
      </c>
      <c r="C871" s="33"/>
      <c r="D871" s="23" t="s">
        <v>379</v>
      </c>
      <c r="E871" s="28" t="s">
        <v>378</v>
      </c>
      <c r="F871" s="28" t="s">
        <v>377</v>
      </c>
      <c r="G871" s="46"/>
      <c r="H871" s="35" t="s">
        <v>225</v>
      </c>
      <c r="I871" s="35"/>
      <c r="J871" s="36">
        <f>J872</f>
        <v>249</v>
      </c>
      <c r="K871" s="36">
        <f t="shared" ref="K871:L871" si="233">K872</f>
        <v>249</v>
      </c>
      <c r="L871" s="36">
        <f t="shared" si="233"/>
        <v>249</v>
      </c>
      <c r="M871" s="43"/>
    </row>
    <row r="872" spans="1:13" s="2" customFormat="1" ht="146.25" customHeight="1">
      <c r="A872" s="24" t="s">
        <v>161</v>
      </c>
      <c r="B872" s="25" t="s">
        <v>713</v>
      </c>
      <c r="C872" s="33" t="s">
        <v>376</v>
      </c>
      <c r="D872" s="23" t="s">
        <v>375</v>
      </c>
      <c r="E872" s="28" t="s">
        <v>279</v>
      </c>
      <c r="F872" s="28" t="s">
        <v>374</v>
      </c>
      <c r="G872" s="35" t="s">
        <v>168</v>
      </c>
      <c r="H872" s="35" t="s">
        <v>225</v>
      </c>
      <c r="I872" s="35" t="s">
        <v>143</v>
      </c>
      <c r="J872" s="36">
        <v>249</v>
      </c>
      <c r="K872" s="36">
        <v>249</v>
      </c>
      <c r="L872" s="36">
        <v>249</v>
      </c>
      <c r="M872" s="43" t="s">
        <v>285</v>
      </c>
    </row>
    <row r="873" spans="1:13" s="2" customFormat="1" ht="157.5" customHeight="1">
      <c r="A873" s="24" t="s">
        <v>161</v>
      </c>
      <c r="B873" s="25" t="s">
        <v>775</v>
      </c>
      <c r="C873" s="33"/>
      <c r="D873" s="23" t="s">
        <v>372</v>
      </c>
      <c r="E873" s="28" t="s">
        <v>398</v>
      </c>
      <c r="F873" s="28" t="s">
        <v>370</v>
      </c>
      <c r="G873" s="46"/>
      <c r="H873" s="35" t="s">
        <v>226</v>
      </c>
      <c r="I873" s="35"/>
      <c r="J873" s="36">
        <f>J874</f>
        <v>15597.218000000001</v>
      </c>
      <c r="K873" s="36">
        <f t="shared" ref="K873:L873" si="234">K874</f>
        <v>15597.218000000001</v>
      </c>
      <c r="L873" s="36">
        <f t="shared" si="234"/>
        <v>15597.218000000001</v>
      </c>
      <c r="M873" s="43"/>
    </row>
    <row r="874" spans="1:13" s="2" customFormat="1" ht="135" customHeight="1">
      <c r="A874" s="24" t="s">
        <v>161</v>
      </c>
      <c r="B874" s="25" t="s">
        <v>686</v>
      </c>
      <c r="C874" s="33" t="s">
        <v>397</v>
      </c>
      <c r="D874" s="23" t="s">
        <v>396</v>
      </c>
      <c r="E874" s="28" t="s">
        <v>279</v>
      </c>
      <c r="F874" s="28" t="s">
        <v>395</v>
      </c>
      <c r="G874" s="35" t="s">
        <v>173</v>
      </c>
      <c r="H874" s="35" t="s">
        <v>226</v>
      </c>
      <c r="I874" s="35" t="s">
        <v>112</v>
      </c>
      <c r="J874" s="36">
        <v>15597.218000000001</v>
      </c>
      <c r="K874" s="36">
        <v>15597.218000000001</v>
      </c>
      <c r="L874" s="36">
        <v>15597.218000000001</v>
      </c>
      <c r="M874" s="43" t="s">
        <v>285</v>
      </c>
    </row>
    <row r="875" spans="1:13" s="2" customFormat="1" ht="168.75" customHeight="1">
      <c r="A875" s="24" t="s">
        <v>161</v>
      </c>
      <c r="B875" s="25" t="s">
        <v>776</v>
      </c>
      <c r="C875" s="33"/>
      <c r="D875" s="23" t="s">
        <v>372</v>
      </c>
      <c r="E875" s="28" t="s">
        <v>398</v>
      </c>
      <c r="F875" s="28" t="s">
        <v>370</v>
      </c>
      <c r="G875" s="46"/>
      <c r="H875" s="35" t="s">
        <v>227</v>
      </c>
      <c r="I875" s="35"/>
      <c r="J875" s="36">
        <f>J876</f>
        <v>3035.3229999999999</v>
      </c>
      <c r="K875" s="36">
        <f t="shared" ref="K875:L875" si="235">K876</f>
        <v>3035.3229999999999</v>
      </c>
      <c r="L875" s="36">
        <f t="shared" si="235"/>
        <v>3035.3229999999999</v>
      </c>
      <c r="M875" s="43"/>
    </row>
    <row r="876" spans="1:13" s="2" customFormat="1" ht="135" customHeight="1">
      <c r="A876" s="24" t="s">
        <v>161</v>
      </c>
      <c r="B876" s="25" t="s">
        <v>686</v>
      </c>
      <c r="C876" s="33" t="s">
        <v>397</v>
      </c>
      <c r="D876" s="23" t="s">
        <v>396</v>
      </c>
      <c r="E876" s="28" t="s">
        <v>279</v>
      </c>
      <c r="F876" s="28" t="s">
        <v>395</v>
      </c>
      <c r="G876" s="35" t="s">
        <v>173</v>
      </c>
      <c r="H876" s="35" t="s">
        <v>227</v>
      </c>
      <c r="I876" s="35" t="s">
        <v>112</v>
      </c>
      <c r="J876" s="36">
        <v>3035.3229999999999</v>
      </c>
      <c r="K876" s="36">
        <v>3035.3229999999999</v>
      </c>
      <c r="L876" s="36">
        <v>3035.3229999999999</v>
      </c>
      <c r="M876" s="43" t="s">
        <v>285</v>
      </c>
    </row>
    <row r="877" spans="1:13" s="2" customFormat="1" ht="157.5" customHeight="1">
      <c r="A877" s="24" t="s">
        <v>161</v>
      </c>
      <c r="B877" s="25" t="s">
        <v>777</v>
      </c>
      <c r="C877" s="33"/>
      <c r="D877" s="23" t="s">
        <v>372</v>
      </c>
      <c r="E877" s="28" t="s">
        <v>398</v>
      </c>
      <c r="F877" s="28" t="s">
        <v>370</v>
      </c>
      <c r="G877" s="46"/>
      <c r="H877" s="35" t="s">
        <v>228</v>
      </c>
      <c r="I877" s="35"/>
      <c r="J877" s="36">
        <f>J878</f>
        <v>36964.089999999997</v>
      </c>
      <c r="K877" s="36">
        <f t="shared" ref="K877:L877" si="236">K878</f>
        <v>36964.089999999997</v>
      </c>
      <c r="L877" s="36">
        <f t="shared" si="236"/>
        <v>36964.089999999997</v>
      </c>
      <c r="M877" s="43"/>
    </row>
    <row r="878" spans="1:13" s="2" customFormat="1" ht="135" customHeight="1">
      <c r="A878" s="24" t="s">
        <v>161</v>
      </c>
      <c r="B878" s="25" t="s">
        <v>686</v>
      </c>
      <c r="C878" s="33" t="s">
        <v>397</v>
      </c>
      <c r="D878" s="23" t="s">
        <v>396</v>
      </c>
      <c r="E878" s="28" t="s">
        <v>279</v>
      </c>
      <c r="F878" s="28" t="s">
        <v>395</v>
      </c>
      <c r="G878" s="35" t="s">
        <v>173</v>
      </c>
      <c r="H878" s="35" t="s">
        <v>228</v>
      </c>
      <c r="I878" s="35" t="s">
        <v>112</v>
      </c>
      <c r="J878" s="36">
        <v>36964.089999999997</v>
      </c>
      <c r="K878" s="36">
        <v>36964.089999999997</v>
      </c>
      <c r="L878" s="36">
        <v>36964.089999999997</v>
      </c>
      <c r="M878" s="43" t="s">
        <v>285</v>
      </c>
    </row>
    <row r="879" spans="1:13" s="2" customFormat="1" ht="168.75" customHeight="1">
      <c r="A879" s="24" t="s">
        <v>161</v>
      </c>
      <c r="B879" s="25" t="s">
        <v>778</v>
      </c>
      <c r="C879" s="33"/>
      <c r="D879" s="23" t="s">
        <v>372</v>
      </c>
      <c r="E879" s="28" t="s">
        <v>398</v>
      </c>
      <c r="F879" s="28" t="s">
        <v>370</v>
      </c>
      <c r="G879" s="46"/>
      <c r="H879" s="35" t="s">
        <v>229</v>
      </c>
      <c r="I879" s="35"/>
      <c r="J879" s="36">
        <f>J880</f>
        <v>3541.21</v>
      </c>
      <c r="K879" s="36">
        <f t="shared" ref="K879:L879" si="237">K880</f>
        <v>3541.21</v>
      </c>
      <c r="L879" s="36">
        <f t="shared" si="237"/>
        <v>3541.21</v>
      </c>
      <c r="M879" s="43"/>
    </row>
    <row r="880" spans="1:13" s="2" customFormat="1" ht="135" customHeight="1">
      <c r="A880" s="24" t="s">
        <v>161</v>
      </c>
      <c r="B880" s="25" t="s">
        <v>686</v>
      </c>
      <c r="C880" s="33" t="s">
        <v>397</v>
      </c>
      <c r="D880" s="23" t="s">
        <v>396</v>
      </c>
      <c r="E880" s="28" t="s">
        <v>279</v>
      </c>
      <c r="F880" s="28" t="s">
        <v>395</v>
      </c>
      <c r="G880" s="35" t="s">
        <v>173</v>
      </c>
      <c r="H880" s="35" t="s">
        <v>229</v>
      </c>
      <c r="I880" s="35" t="s">
        <v>112</v>
      </c>
      <c r="J880" s="36">
        <v>3541.21</v>
      </c>
      <c r="K880" s="36">
        <v>3541.21</v>
      </c>
      <c r="L880" s="36">
        <v>3541.21</v>
      </c>
      <c r="M880" s="43" t="s">
        <v>285</v>
      </c>
    </row>
    <row r="881" spans="1:13" s="2" customFormat="1" ht="157.5" customHeight="1">
      <c r="A881" s="24" t="s">
        <v>161</v>
      </c>
      <c r="B881" s="25" t="s">
        <v>779</v>
      </c>
      <c r="C881" s="33"/>
      <c r="D881" s="23" t="s">
        <v>372</v>
      </c>
      <c r="E881" s="28" t="s">
        <v>398</v>
      </c>
      <c r="F881" s="28" t="s">
        <v>370</v>
      </c>
      <c r="G881" s="46"/>
      <c r="H881" s="35" t="s">
        <v>230</v>
      </c>
      <c r="I881" s="35"/>
      <c r="J881" s="36">
        <f>J882</f>
        <v>19529.837</v>
      </c>
      <c r="K881" s="36">
        <f t="shared" ref="K881:L881" si="238">K882</f>
        <v>19529.837</v>
      </c>
      <c r="L881" s="36">
        <f t="shared" si="238"/>
        <v>19529.837</v>
      </c>
      <c r="M881" s="43"/>
    </row>
    <row r="882" spans="1:13" s="2" customFormat="1" ht="135" customHeight="1">
      <c r="A882" s="24" t="s">
        <v>161</v>
      </c>
      <c r="B882" s="25" t="s">
        <v>686</v>
      </c>
      <c r="C882" s="33" t="s">
        <v>397</v>
      </c>
      <c r="D882" s="23" t="s">
        <v>396</v>
      </c>
      <c r="E882" s="28" t="s">
        <v>279</v>
      </c>
      <c r="F882" s="28" t="s">
        <v>395</v>
      </c>
      <c r="G882" s="35" t="s">
        <v>173</v>
      </c>
      <c r="H882" s="35" t="s">
        <v>230</v>
      </c>
      <c r="I882" s="35" t="s">
        <v>112</v>
      </c>
      <c r="J882" s="36">
        <v>19529.837</v>
      </c>
      <c r="K882" s="36">
        <v>19529.837</v>
      </c>
      <c r="L882" s="36">
        <v>19529.837</v>
      </c>
      <c r="M882" s="43" t="s">
        <v>285</v>
      </c>
    </row>
    <row r="883" spans="1:13" s="2" customFormat="1" ht="168.75" customHeight="1">
      <c r="A883" s="24" t="s">
        <v>161</v>
      </c>
      <c r="B883" s="25" t="s">
        <v>780</v>
      </c>
      <c r="C883" s="33"/>
      <c r="D883" s="23" t="s">
        <v>372</v>
      </c>
      <c r="E883" s="28" t="s">
        <v>398</v>
      </c>
      <c r="F883" s="28" t="s">
        <v>370</v>
      </c>
      <c r="G883" s="46"/>
      <c r="H883" s="35" t="s">
        <v>231</v>
      </c>
      <c r="I883" s="35"/>
      <c r="J883" s="36">
        <f>J884</f>
        <v>3035.3229999999999</v>
      </c>
      <c r="K883" s="36">
        <f t="shared" ref="K883:L883" si="239">K884</f>
        <v>3035.3229999999999</v>
      </c>
      <c r="L883" s="36">
        <f t="shared" si="239"/>
        <v>3035.3229999999999</v>
      </c>
      <c r="M883" s="43"/>
    </row>
    <row r="884" spans="1:13" s="2" customFormat="1" ht="135" customHeight="1">
      <c r="A884" s="24" t="s">
        <v>161</v>
      </c>
      <c r="B884" s="25" t="s">
        <v>686</v>
      </c>
      <c r="C884" s="33" t="s">
        <v>397</v>
      </c>
      <c r="D884" s="23" t="s">
        <v>396</v>
      </c>
      <c r="E884" s="28" t="s">
        <v>279</v>
      </c>
      <c r="F884" s="28" t="s">
        <v>395</v>
      </c>
      <c r="G884" s="35" t="s">
        <v>173</v>
      </c>
      <c r="H884" s="35" t="s">
        <v>231</v>
      </c>
      <c r="I884" s="35" t="s">
        <v>112</v>
      </c>
      <c r="J884" s="36">
        <v>3035.3229999999999</v>
      </c>
      <c r="K884" s="36">
        <v>3035.3229999999999</v>
      </c>
      <c r="L884" s="36">
        <v>3035.3229999999999</v>
      </c>
      <c r="M884" s="43" t="s">
        <v>285</v>
      </c>
    </row>
    <row r="885" spans="1:13" s="2" customFormat="1" ht="157.5" customHeight="1">
      <c r="A885" s="24" t="s">
        <v>161</v>
      </c>
      <c r="B885" s="25" t="s">
        <v>781</v>
      </c>
      <c r="C885" s="33"/>
      <c r="D885" s="23" t="s">
        <v>372</v>
      </c>
      <c r="E885" s="28" t="s">
        <v>398</v>
      </c>
      <c r="F885" s="28" t="s">
        <v>370</v>
      </c>
      <c r="G885" s="46"/>
      <c r="H885" s="35" t="s">
        <v>232</v>
      </c>
      <c r="I885" s="35"/>
      <c r="J885" s="36">
        <f>J886</f>
        <v>50077.741000000002</v>
      </c>
      <c r="K885" s="36">
        <f t="shared" ref="K885:L885" si="240">K886</f>
        <v>50077.741000000002</v>
      </c>
      <c r="L885" s="36">
        <f t="shared" si="240"/>
        <v>50077.741000000002</v>
      </c>
      <c r="M885" s="43"/>
    </row>
    <row r="886" spans="1:13" s="2" customFormat="1" ht="135" customHeight="1">
      <c r="A886" s="24" t="s">
        <v>161</v>
      </c>
      <c r="B886" s="25" t="s">
        <v>686</v>
      </c>
      <c r="C886" s="33" t="s">
        <v>397</v>
      </c>
      <c r="D886" s="23" t="s">
        <v>396</v>
      </c>
      <c r="E886" s="28" t="s">
        <v>279</v>
      </c>
      <c r="F886" s="28" t="s">
        <v>395</v>
      </c>
      <c r="G886" s="35" t="s">
        <v>168</v>
      </c>
      <c r="H886" s="35" t="s">
        <v>232</v>
      </c>
      <c r="I886" s="35" t="s">
        <v>112</v>
      </c>
      <c r="J886" s="36">
        <v>50077.741000000002</v>
      </c>
      <c r="K886" s="36">
        <v>50077.741000000002</v>
      </c>
      <c r="L886" s="36">
        <v>50077.741000000002</v>
      </c>
      <c r="M886" s="43" t="s">
        <v>285</v>
      </c>
    </row>
    <row r="887" spans="1:13" s="2" customFormat="1" ht="168.75" customHeight="1">
      <c r="A887" s="24" t="s">
        <v>161</v>
      </c>
      <c r="B887" s="25" t="s">
        <v>782</v>
      </c>
      <c r="C887" s="33"/>
      <c r="D887" s="23" t="s">
        <v>372</v>
      </c>
      <c r="E887" s="28" t="s">
        <v>398</v>
      </c>
      <c r="F887" s="28" t="s">
        <v>370</v>
      </c>
      <c r="G887" s="46"/>
      <c r="H887" s="35" t="s">
        <v>233</v>
      </c>
      <c r="I887" s="35"/>
      <c r="J887" s="36">
        <f>J888</f>
        <v>23334.112000000001</v>
      </c>
      <c r="K887" s="36">
        <f t="shared" ref="K887:L887" si="241">K888</f>
        <v>23334.112000000001</v>
      </c>
      <c r="L887" s="36">
        <f t="shared" si="241"/>
        <v>23334.112000000001</v>
      </c>
      <c r="M887" s="43"/>
    </row>
    <row r="888" spans="1:13" s="2" customFormat="1" ht="135" customHeight="1">
      <c r="A888" s="24" t="s">
        <v>161</v>
      </c>
      <c r="B888" s="25" t="s">
        <v>686</v>
      </c>
      <c r="C888" s="33" t="s">
        <v>397</v>
      </c>
      <c r="D888" s="23" t="s">
        <v>396</v>
      </c>
      <c r="E888" s="28" t="s">
        <v>279</v>
      </c>
      <c r="F888" s="28" t="s">
        <v>395</v>
      </c>
      <c r="G888" s="35" t="s">
        <v>168</v>
      </c>
      <c r="H888" s="35" t="s">
        <v>233</v>
      </c>
      <c r="I888" s="35" t="s">
        <v>112</v>
      </c>
      <c r="J888" s="36">
        <v>23334.112000000001</v>
      </c>
      <c r="K888" s="36">
        <v>23334.112000000001</v>
      </c>
      <c r="L888" s="36">
        <v>23334.112000000001</v>
      </c>
      <c r="M888" s="43" t="s">
        <v>285</v>
      </c>
    </row>
    <row r="889" spans="1:13" s="2" customFormat="1" ht="157.5" customHeight="1">
      <c r="A889" s="24" t="s">
        <v>161</v>
      </c>
      <c r="B889" s="25" t="s">
        <v>783</v>
      </c>
      <c r="C889" s="33"/>
      <c r="D889" s="23" t="s">
        <v>372</v>
      </c>
      <c r="E889" s="28" t="s">
        <v>398</v>
      </c>
      <c r="F889" s="28" t="s">
        <v>370</v>
      </c>
      <c r="G889" s="46"/>
      <c r="H889" s="35" t="s">
        <v>234</v>
      </c>
      <c r="I889" s="35"/>
      <c r="J889" s="36">
        <f>J890</f>
        <v>64385.667999999998</v>
      </c>
      <c r="K889" s="36">
        <f t="shared" ref="K889:L889" si="242">K890</f>
        <v>64385.667999999998</v>
      </c>
      <c r="L889" s="36">
        <f t="shared" si="242"/>
        <v>64385.667999999998</v>
      </c>
      <c r="M889" s="43"/>
    </row>
    <row r="890" spans="1:13" s="2" customFormat="1" ht="135" customHeight="1">
      <c r="A890" s="24" t="s">
        <v>161</v>
      </c>
      <c r="B890" s="25" t="s">
        <v>686</v>
      </c>
      <c r="C890" s="33" t="s">
        <v>397</v>
      </c>
      <c r="D890" s="23" t="s">
        <v>396</v>
      </c>
      <c r="E890" s="28" t="s">
        <v>279</v>
      </c>
      <c r="F890" s="28" t="s">
        <v>395</v>
      </c>
      <c r="G890" s="35" t="s">
        <v>168</v>
      </c>
      <c r="H890" s="35" t="s">
        <v>234</v>
      </c>
      <c r="I890" s="35" t="s">
        <v>112</v>
      </c>
      <c r="J890" s="36">
        <v>64385.667999999998</v>
      </c>
      <c r="K890" s="36">
        <v>64385.667999999998</v>
      </c>
      <c r="L890" s="36">
        <v>64385.667999999998</v>
      </c>
      <c r="M890" s="43" t="s">
        <v>285</v>
      </c>
    </row>
    <row r="891" spans="1:13" s="2" customFormat="1" ht="168.75" customHeight="1">
      <c r="A891" s="24" t="s">
        <v>161</v>
      </c>
      <c r="B891" s="25" t="s">
        <v>784</v>
      </c>
      <c r="C891" s="33"/>
      <c r="D891" s="23" t="s">
        <v>372</v>
      </c>
      <c r="E891" s="28" t="s">
        <v>398</v>
      </c>
      <c r="F891" s="28" t="s">
        <v>370</v>
      </c>
      <c r="G891" s="46"/>
      <c r="H891" s="35" t="s">
        <v>235</v>
      </c>
      <c r="I891" s="35"/>
      <c r="J891" s="36">
        <f>J892</f>
        <v>30024.744999999999</v>
      </c>
      <c r="K891" s="36">
        <f t="shared" ref="K891:L891" si="243">K892</f>
        <v>30024.744999999999</v>
      </c>
      <c r="L891" s="36">
        <f t="shared" si="243"/>
        <v>30024.744999999999</v>
      </c>
      <c r="M891" s="43"/>
    </row>
    <row r="892" spans="1:13" s="2" customFormat="1" ht="135" customHeight="1">
      <c r="A892" s="24" t="s">
        <v>161</v>
      </c>
      <c r="B892" s="25" t="s">
        <v>686</v>
      </c>
      <c r="C892" s="33" t="s">
        <v>397</v>
      </c>
      <c r="D892" s="23" t="s">
        <v>396</v>
      </c>
      <c r="E892" s="28" t="s">
        <v>279</v>
      </c>
      <c r="F892" s="28" t="s">
        <v>395</v>
      </c>
      <c r="G892" s="35" t="s">
        <v>168</v>
      </c>
      <c r="H892" s="35" t="s">
        <v>235</v>
      </c>
      <c r="I892" s="35" t="s">
        <v>112</v>
      </c>
      <c r="J892" s="36">
        <v>30024.744999999999</v>
      </c>
      <c r="K892" s="36">
        <v>30024.744999999999</v>
      </c>
      <c r="L892" s="36">
        <v>30024.744999999999</v>
      </c>
      <c r="M892" s="43" t="s">
        <v>285</v>
      </c>
    </row>
    <row r="893" spans="1:13" s="2" customFormat="1" ht="162" customHeight="1">
      <c r="A893" s="24" t="s">
        <v>161</v>
      </c>
      <c r="B893" s="25" t="s">
        <v>785</v>
      </c>
      <c r="C893" s="33"/>
      <c r="D893" s="23" t="s">
        <v>372</v>
      </c>
      <c r="E893" s="28" t="s">
        <v>398</v>
      </c>
      <c r="F893" s="28" t="s">
        <v>370</v>
      </c>
      <c r="G893" s="46"/>
      <c r="H893" s="35" t="s">
        <v>236</v>
      </c>
      <c r="I893" s="35"/>
      <c r="J893" s="36">
        <f>J894</f>
        <v>576.26400000000001</v>
      </c>
      <c r="K893" s="36">
        <f t="shared" ref="K893:L893" si="244">K894</f>
        <v>576.26400000000001</v>
      </c>
      <c r="L893" s="36">
        <f t="shared" si="244"/>
        <v>576.26400000000001</v>
      </c>
      <c r="M893" s="43"/>
    </row>
    <row r="894" spans="1:13" s="2" customFormat="1" ht="135" customHeight="1">
      <c r="A894" s="24" t="s">
        <v>161</v>
      </c>
      <c r="B894" s="25" t="s">
        <v>686</v>
      </c>
      <c r="C894" s="33" t="s">
        <v>397</v>
      </c>
      <c r="D894" s="23" t="s">
        <v>396</v>
      </c>
      <c r="E894" s="28" t="s">
        <v>279</v>
      </c>
      <c r="F894" s="28" t="s">
        <v>395</v>
      </c>
      <c r="G894" s="35" t="s">
        <v>173</v>
      </c>
      <c r="H894" s="35" t="s">
        <v>236</v>
      </c>
      <c r="I894" s="35" t="s">
        <v>112</v>
      </c>
      <c r="J894" s="36">
        <v>576.26400000000001</v>
      </c>
      <c r="K894" s="36">
        <v>576.26400000000001</v>
      </c>
      <c r="L894" s="36">
        <v>576.26400000000001</v>
      </c>
      <c r="M894" s="43" t="s">
        <v>285</v>
      </c>
    </row>
    <row r="895" spans="1:13" s="2" customFormat="1" ht="146.25" customHeight="1">
      <c r="A895" s="24" t="s">
        <v>161</v>
      </c>
      <c r="B895" s="25" t="s">
        <v>786</v>
      </c>
      <c r="C895" s="33"/>
      <c r="D895" s="23" t="s">
        <v>372</v>
      </c>
      <c r="E895" s="28" t="s">
        <v>398</v>
      </c>
      <c r="F895" s="28" t="s">
        <v>370</v>
      </c>
      <c r="G895" s="46"/>
      <c r="H895" s="35" t="s">
        <v>237</v>
      </c>
      <c r="I895" s="35"/>
      <c r="J895" s="36">
        <f>J896</f>
        <v>1314.597</v>
      </c>
      <c r="K895" s="36">
        <f t="shared" ref="K895:L895" si="245">K896</f>
        <v>1314.597</v>
      </c>
      <c r="L895" s="36">
        <f t="shared" si="245"/>
        <v>1314.597</v>
      </c>
      <c r="M895" s="43"/>
    </row>
    <row r="896" spans="1:13" s="2" customFormat="1" ht="135" customHeight="1">
      <c r="A896" s="24" t="s">
        <v>161</v>
      </c>
      <c r="B896" s="25" t="s">
        <v>686</v>
      </c>
      <c r="C896" s="33" t="s">
        <v>397</v>
      </c>
      <c r="D896" s="23" t="s">
        <v>396</v>
      </c>
      <c r="E896" s="28" t="s">
        <v>279</v>
      </c>
      <c r="F896" s="28" t="s">
        <v>395</v>
      </c>
      <c r="G896" s="35" t="s">
        <v>173</v>
      </c>
      <c r="H896" s="35" t="s">
        <v>237</v>
      </c>
      <c r="I896" s="35" t="s">
        <v>112</v>
      </c>
      <c r="J896" s="36">
        <v>1314.597</v>
      </c>
      <c r="K896" s="36">
        <v>1314.597</v>
      </c>
      <c r="L896" s="36">
        <v>1314.597</v>
      </c>
      <c r="M896" s="43" t="s">
        <v>285</v>
      </c>
    </row>
    <row r="897" spans="1:13" s="2" customFormat="1" ht="146.25" customHeight="1">
      <c r="A897" s="24" t="s">
        <v>161</v>
      </c>
      <c r="B897" s="25" t="s">
        <v>787</v>
      </c>
      <c r="C897" s="33"/>
      <c r="D897" s="23" t="s">
        <v>372</v>
      </c>
      <c r="E897" s="28" t="s">
        <v>398</v>
      </c>
      <c r="F897" s="28" t="s">
        <v>370</v>
      </c>
      <c r="G897" s="46"/>
      <c r="H897" s="35" t="s">
        <v>238</v>
      </c>
      <c r="I897" s="35"/>
      <c r="J897" s="36">
        <f>J898</f>
        <v>636.03599999999994</v>
      </c>
      <c r="K897" s="36">
        <f t="shared" ref="K897:L897" si="246">K898</f>
        <v>636.03599999999994</v>
      </c>
      <c r="L897" s="36">
        <f t="shared" si="246"/>
        <v>636.03599999999994</v>
      </c>
      <c r="M897" s="43"/>
    </row>
    <row r="898" spans="1:13" s="2" customFormat="1" ht="135" customHeight="1">
      <c r="A898" s="24" t="s">
        <v>161</v>
      </c>
      <c r="B898" s="25" t="s">
        <v>686</v>
      </c>
      <c r="C898" s="33" t="s">
        <v>397</v>
      </c>
      <c r="D898" s="23" t="s">
        <v>396</v>
      </c>
      <c r="E898" s="28" t="s">
        <v>279</v>
      </c>
      <c r="F898" s="28" t="s">
        <v>395</v>
      </c>
      <c r="G898" s="35" t="s">
        <v>173</v>
      </c>
      <c r="H898" s="35" t="s">
        <v>238</v>
      </c>
      <c r="I898" s="35" t="s">
        <v>112</v>
      </c>
      <c r="J898" s="36">
        <v>636.03599999999994</v>
      </c>
      <c r="K898" s="36">
        <v>636.03599999999994</v>
      </c>
      <c r="L898" s="36">
        <v>636.03599999999994</v>
      </c>
      <c r="M898" s="43" t="s">
        <v>285</v>
      </c>
    </row>
    <row r="899" spans="1:13" s="2" customFormat="1" ht="146.25" customHeight="1">
      <c r="A899" s="24" t="s">
        <v>161</v>
      </c>
      <c r="B899" s="25" t="s">
        <v>788</v>
      </c>
      <c r="C899" s="33"/>
      <c r="D899" s="23" t="s">
        <v>372</v>
      </c>
      <c r="E899" s="28" t="s">
        <v>398</v>
      </c>
      <c r="F899" s="28" t="s">
        <v>370</v>
      </c>
      <c r="G899" s="46"/>
      <c r="H899" s="35" t="s">
        <v>239</v>
      </c>
      <c r="I899" s="35"/>
      <c r="J899" s="36">
        <f>J900</f>
        <v>2230.5360000000001</v>
      </c>
      <c r="K899" s="36">
        <f t="shared" ref="K899:L899" si="247">K900</f>
        <v>2230.5360000000001</v>
      </c>
      <c r="L899" s="36">
        <f t="shared" si="247"/>
        <v>2230.5360000000001</v>
      </c>
      <c r="M899" s="43"/>
    </row>
    <row r="900" spans="1:13" s="2" customFormat="1" ht="135" customHeight="1">
      <c r="A900" s="24" t="s">
        <v>161</v>
      </c>
      <c r="B900" s="25" t="s">
        <v>686</v>
      </c>
      <c r="C900" s="33" t="s">
        <v>397</v>
      </c>
      <c r="D900" s="23" t="s">
        <v>396</v>
      </c>
      <c r="E900" s="28" t="s">
        <v>279</v>
      </c>
      <c r="F900" s="28" t="s">
        <v>395</v>
      </c>
      <c r="G900" s="35" t="s">
        <v>168</v>
      </c>
      <c r="H900" s="35" t="s">
        <v>239</v>
      </c>
      <c r="I900" s="35" t="s">
        <v>112</v>
      </c>
      <c r="J900" s="36">
        <v>2230.5360000000001</v>
      </c>
      <c r="K900" s="36">
        <v>2230.5360000000001</v>
      </c>
      <c r="L900" s="36">
        <v>2230.5360000000001</v>
      </c>
      <c r="M900" s="43" t="s">
        <v>285</v>
      </c>
    </row>
    <row r="901" spans="1:13" s="2" customFormat="1" ht="155.25" customHeight="1">
      <c r="A901" s="24" t="s">
        <v>161</v>
      </c>
      <c r="B901" s="25" t="s">
        <v>789</v>
      </c>
      <c r="C901" s="33"/>
      <c r="D901" s="23" t="s">
        <v>372</v>
      </c>
      <c r="E901" s="28" t="s">
        <v>398</v>
      </c>
      <c r="F901" s="28" t="s">
        <v>370</v>
      </c>
      <c r="G901" s="46"/>
      <c r="H901" s="35" t="s">
        <v>240</v>
      </c>
      <c r="I901" s="35"/>
      <c r="J901" s="36">
        <f>J902</f>
        <v>2447.3000000000002</v>
      </c>
      <c r="K901" s="36">
        <f t="shared" ref="K901:L901" si="248">K902</f>
        <v>2447.3000000000002</v>
      </c>
      <c r="L901" s="36">
        <f t="shared" si="248"/>
        <v>2447.3000000000002</v>
      </c>
      <c r="M901" s="43"/>
    </row>
    <row r="902" spans="1:13" s="2" customFormat="1" ht="138" customHeight="1">
      <c r="A902" s="24" t="s">
        <v>161</v>
      </c>
      <c r="B902" s="25" t="s">
        <v>686</v>
      </c>
      <c r="C902" s="33" t="s">
        <v>397</v>
      </c>
      <c r="D902" s="23" t="s">
        <v>396</v>
      </c>
      <c r="E902" s="28" t="s">
        <v>279</v>
      </c>
      <c r="F902" s="28" t="s">
        <v>395</v>
      </c>
      <c r="G902" s="35" t="s">
        <v>168</v>
      </c>
      <c r="H902" s="35" t="s">
        <v>240</v>
      </c>
      <c r="I902" s="35" t="s">
        <v>112</v>
      </c>
      <c r="J902" s="36">
        <v>2447.3000000000002</v>
      </c>
      <c r="K902" s="36">
        <v>2447.3000000000002</v>
      </c>
      <c r="L902" s="36">
        <v>2447.3000000000002</v>
      </c>
      <c r="M902" s="43" t="s">
        <v>285</v>
      </c>
    </row>
    <row r="903" spans="1:13" s="2" customFormat="1" ht="63" hidden="1" customHeight="1">
      <c r="A903" s="24" t="s">
        <v>161</v>
      </c>
      <c r="B903" s="25" t="s">
        <v>1182</v>
      </c>
      <c r="C903" s="33"/>
      <c r="D903" s="23" t="s">
        <v>1277</v>
      </c>
      <c r="E903" s="28" t="s">
        <v>343</v>
      </c>
      <c r="F903" s="28" t="s">
        <v>1270</v>
      </c>
      <c r="G903" s="46"/>
      <c r="H903" s="35" t="s">
        <v>1184</v>
      </c>
      <c r="I903" s="35"/>
      <c r="J903" s="36">
        <f>J904</f>
        <v>0</v>
      </c>
      <c r="K903" s="36">
        <f t="shared" ref="K903:L903" si="249">K904</f>
        <v>0</v>
      </c>
      <c r="L903" s="36">
        <f t="shared" si="249"/>
        <v>0</v>
      </c>
      <c r="M903" s="43"/>
    </row>
    <row r="904" spans="1:13" s="2" customFormat="1" ht="58.5" hidden="1" customHeight="1">
      <c r="A904" s="24" t="s">
        <v>161</v>
      </c>
      <c r="B904" s="25" t="s">
        <v>1183</v>
      </c>
      <c r="C904" s="33" t="s">
        <v>362</v>
      </c>
      <c r="D904" s="23" t="s">
        <v>1185</v>
      </c>
      <c r="E904" s="28" t="s">
        <v>279</v>
      </c>
      <c r="F904" s="28" t="s">
        <v>1186</v>
      </c>
      <c r="G904" s="48" t="s">
        <v>173</v>
      </c>
      <c r="H904" s="35" t="s">
        <v>1184</v>
      </c>
      <c r="I904" s="35">
        <v>613</v>
      </c>
      <c r="J904" s="36">
        <v>0</v>
      </c>
      <c r="K904" s="36">
        <v>0</v>
      </c>
      <c r="L904" s="36">
        <v>0</v>
      </c>
      <c r="M904" s="43" t="s">
        <v>285</v>
      </c>
    </row>
    <row r="905" spans="1:13" s="2" customFormat="1" ht="73.5" hidden="1" customHeight="1">
      <c r="A905" s="24" t="s">
        <v>161</v>
      </c>
      <c r="B905" s="25" t="s">
        <v>790</v>
      </c>
      <c r="C905" s="33"/>
      <c r="D905" s="23" t="s">
        <v>1277</v>
      </c>
      <c r="E905" s="28" t="s">
        <v>343</v>
      </c>
      <c r="F905" s="28" t="s">
        <v>1270</v>
      </c>
      <c r="G905" s="46"/>
      <c r="H905" s="35" t="s">
        <v>938</v>
      </c>
      <c r="I905" s="35"/>
      <c r="J905" s="36">
        <f>J906</f>
        <v>0</v>
      </c>
      <c r="K905" s="36">
        <f t="shared" ref="K905:L905" si="250">K906</f>
        <v>0</v>
      </c>
      <c r="L905" s="36">
        <f t="shared" si="250"/>
        <v>0</v>
      </c>
      <c r="M905" s="43"/>
    </row>
    <row r="906" spans="1:13" s="2" customFormat="1" ht="73.5" hidden="1" customHeight="1">
      <c r="A906" s="24" t="s">
        <v>161</v>
      </c>
      <c r="B906" s="25" t="s">
        <v>685</v>
      </c>
      <c r="C906" s="33" t="s">
        <v>355</v>
      </c>
      <c r="D906" s="23" t="s">
        <v>408</v>
      </c>
      <c r="E906" s="28" t="s">
        <v>279</v>
      </c>
      <c r="F906" s="28" t="s">
        <v>407</v>
      </c>
      <c r="G906" s="35" t="s">
        <v>168</v>
      </c>
      <c r="H906" s="35" t="s">
        <v>938</v>
      </c>
      <c r="I906" s="35" t="s">
        <v>110</v>
      </c>
      <c r="J906" s="36">
        <v>0</v>
      </c>
      <c r="K906" s="36">
        <v>0</v>
      </c>
      <c r="L906" s="36">
        <v>0</v>
      </c>
      <c r="M906" s="43" t="s">
        <v>285</v>
      </c>
    </row>
    <row r="907" spans="1:13" s="2" customFormat="1" ht="73.5" hidden="1" customHeight="1">
      <c r="A907" s="24" t="s">
        <v>161</v>
      </c>
      <c r="B907" s="25" t="s">
        <v>940</v>
      </c>
      <c r="C907" s="33"/>
      <c r="D907" s="23" t="s">
        <v>1277</v>
      </c>
      <c r="E907" s="28" t="s">
        <v>343</v>
      </c>
      <c r="F907" s="28" t="s">
        <v>1270</v>
      </c>
      <c r="G907" s="46"/>
      <c r="H907" s="35" t="s">
        <v>241</v>
      </c>
      <c r="I907" s="35"/>
      <c r="J907" s="36">
        <f>J908</f>
        <v>0</v>
      </c>
      <c r="K907" s="36">
        <f t="shared" ref="K907:L907" si="251">K908</f>
        <v>0</v>
      </c>
      <c r="L907" s="36">
        <f t="shared" si="251"/>
        <v>0</v>
      </c>
      <c r="M907" s="43"/>
    </row>
    <row r="908" spans="1:13" s="2" customFormat="1" ht="73.5" hidden="1" customHeight="1">
      <c r="A908" s="24" t="s">
        <v>161</v>
      </c>
      <c r="B908" s="25" t="s">
        <v>685</v>
      </c>
      <c r="C908" s="33" t="s">
        <v>355</v>
      </c>
      <c r="D908" s="23" t="s">
        <v>408</v>
      </c>
      <c r="E908" s="28" t="s">
        <v>279</v>
      </c>
      <c r="F908" s="28" t="s">
        <v>407</v>
      </c>
      <c r="G908" s="35" t="s">
        <v>168</v>
      </c>
      <c r="H908" s="35" t="s">
        <v>241</v>
      </c>
      <c r="I908" s="35" t="s">
        <v>110</v>
      </c>
      <c r="J908" s="36">
        <v>0</v>
      </c>
      <c r="K908" s="36">
        <v>0</v>
      </c>
      <c r="L908" s="36">
        <v>0</v>
      </c>
      <c r="M908" s="43" t="s">
        <v>285</v>
      </c>
    </row>
    <row r="909" spans="1:13" s="2" customFormat="1" ht="59.25" hidden="1" customHeight="1">
      <c r="A909" s="24" t="s">
        <v>161</v>
      </c>
      <c r="B909" s="25" t="s">
        <v>941</v>
      </c>
      <c r="C909" s="33"/>
      <c r="D909" s="23" t="s">
        <v>1277</v>
      </c>
      <c r="E909" s="28" t="s">
        <v>343</v>
      </c>
      <c r="F909" s="28" t="s">
        <v>1270</v>
      </c>
      <c r="G909" s="46"/>
      <c r="H909" s="35" t="s">
        <v>939</v>
      </c>
      <c r="I909" s="35"/>
      <c r="J909" s="36">
        <f>J910</f>
        <v>0</v>
      </c>
      <c r="K909" s="36">
        <v>0</v>
      </c>
      <c r="L909" s="36">
        <v>0</v>
      </c>
      <c r="M909" s="43"/>
    </row>
    <row r="910" spans="1:13" s="2" customFormat="1" ht="59.25" hidden="1" customHeight="1">
      <c r="A910" s="24" t="s">
        <v>161</v>
      </c>
      <c r="B910" s="25" t="s">
        <v>685</v>
      </c>
      <c r="C910" s="33" t="s">
        <v>355</v>
      </c>
      <c r="D910" s="23" t="s">
        <v>408</v>
      </c>
      <c r="E910" s="28" t="s">
        <v>279</v>
      </c>
      <c r="F910" s="28" t="s">
        <v>407</v>
      </c>
      <c r="G910" s="33" t="s">
        <v>105</v>
      </c>
      <c r="H910" s="35" t="s">
        <v>939</v>
      </c>
      <c r="I910" s="35" t="s">
        <v>110</v>
      </c>
      <c r="J910" s="36">
        <v>0</v>
      </c>
      <c r="K910" s="36">
        <v>0</v>
      </c>
      <c r="L910" s="36">
        <v>0</v>
      </c>
      <c r="M910" s="43" t="s">
        <v>285</v>
      </c>
    </row>
    <row r="911" spans="1:13" s="2" customFormat="1" ht="60.75" hidden="1" customHeight="1">
      <c r="A911" s="24" t="s">
        <v>161</v>
      </c>
      <c r="B911" s="25" t="s">
        <v>921</v>
      </c>
      <c r="C911" s="33"/>
      <c r="D911" s="55" t="s">
        <v>1278</v>
      </c>
      <c r="E911" s="32" t="s">
        <v>343</v>
      </c>
      <c r="F911" s="32" t="s">
        <v>1270</v>
      </c>
      <c r="G911" s="35"/>
      <c r="H911" s="35">
        <v>1540191030</v>
      </c>
      <c r="I911" s="35"/>
      <c r="J911" s="36">
        <f>J912</f>
        <v>0</v>
      </c>
      <c r="K911" s="36">
        <v>0</v>
      </c>
      <c r="L911" s="36">
        <v>0</v>
      </c>
      <c r="M911" s="43"/>
    </row>
    <row r="912" spans="1:13" s="2" customFormat="1" ht="63" hidden="1" customHeight="1">
      <c r="A912" s="24" t="s">
        <v>161</v>
      </c>
      <c r="B912" s="25" t="s">
        <v>599</v>
      </c>
      <c r="C912" s="33" t="s">
        <v>342</v>
      </c>
      <c r="D912" s="23" t="s">
        <v>923</v>
      </c>
      <c r="E912" s="32" t="s">
        <v>279</v>
      </c>
      <c r="F912" s="32" t="s">
        <v>922</v>
      </c>
      <c r="G912" s="33" t="s">
        <v>177</v>
      </c>
      <c r="H912" s="35">
        <v>1540191030</v>
      </c>
      <c r="I912" s="35">
        <v>244</v>
      </c>
      <c r="J912" s="36">
        <v>0</v>
      </c>
      <c r="K912" s="36">
        <v>0</v>
      </c>
      <c r="L912" s="36">
        <v>0</v>
      </c>
      <c r="M912" s="43" t="s">
        <v>285</v>
      </c>
    </row>
    <row r="913" spans="1:13" s="2" customFormat="1" ht="63" customHeight="1">
      <c r="A913" s="24" t="s">
        <v>161</v>
      </c>
      <c r="B913" s="57" t="s">
        <v>958</v>
      </c>
      <c r="C913" s="33"/>
      <c r="D913" s="27" t="s">
        <v>863</v>
      </c>
      <c r="E913" s="28" t="s">
        <v>343</v>
      </c>
      <c r="F913" s="28" t="s">
        <v>1270</v>
      </c>
      <c r="G913" s="59"/>
      <c r="H913" s="60" t="s">
        <v>959</v>
      </c>
      <c r="I913" s="59"/>
      <c r="J913" s="36">
        <f>J914</f>
        <v>300</v>
      </c>
      <c r="K913" s="36">
        <v>0</v>
      </c>
      <c r="L913" s="36">
        <v>0</v>
      </c>
      <c r="M913" s="43"/>
    </row>
    <row r="914" spans="1:13" s="2" customFormat="1" ht="63" customHeight="1">
      <c r="A914" s="24" t="s">
        <v>161</v>
      </c>
      <c r="B914" s="25" t="s">
        <v>685</v>
      </c>
      <c r="C914" s="33" t="s">
        <v>362</v>
      </c>
      <c r="D914" s="23" t="s">
        <v>960</v>
      </c>
      <c r="E914" s="28" t="s">
        <v>279</v>
      </c>
      <c r="F914" s="28" t="s">
        <v>348</v>
      </c>
      <c r="G914" s="59" t="s">
        <v>173</v>
      </c>
      <c r="H914" s="60" t="s">
        <v>959</v>
      </c>
      <c r="I914" s="59">
        <v>612</v>
      </c>
      <c r="J914" s="36">
        <v>300</v>
      </c>
      <c r="K914" s="36">
        <v>0</v>
      </c>
      <c r="L914" s="36">
        <v>0</v>
      </c>
      <c r="M914" s="43" t="s">
        <v>285</v>
      </c>
    </row>
    <row r="915" spans="1:13" s="2" customFormat="1" ht="63" hidden="1" customHeight="1">
      <c r="A915" s="24" t="s">
        <v>161</v>
      </c>
      <c r="B915" s="57" t="s">
        <v>965</v>
      </c>
      <c r="C915" s="33"/>
      <c r="D915" s="27" t="s">
        <v>863</v>
      </c>
      <c r="E915" s="28" t="s">
        <v>343</v>
      </c>
      <c r="F915" s="28" t="s">
        <v>1270</v>
      </c>
      <c r="G915" s="59"/>
      <c r="H915" s="60" t="s">
        <v>966</v>
      </c>
      <c r="I915" s="35"/>
      <c r="J915" s="36">
        <f>J916</f>
        <v>0</v>
      </c>
      <c r="K915" s="36">
        <v>0</v>
      </c>
      <c r="L915" s="36">
        <v>0</v>
      </c>
      <c r="M915" s="43"/>
    </row>
    <row r="916" spans="1:13" s="2" customFormat="1" ht="63" hidden="1" customHeight="1">
      <c r="A916" s="24" t="s">
        <v>161</v>
      </c>
      <c r="B916" s="25" t="s">
        <v>685</v>
      </c>
      <c r="C916" s="33" t="s">
        <v>362</v>
      </c>
      <c r="D916" s="23" t="s">
        <v>960</v>
      </c>
      <c r="E916" s="28" t="s">
        <v>279</v>
      </c>
      <c r="F916" s="28" t="s">
        <v>348</v>
      </c>
      <c r="G916" s="59" t="s">
        <v>173</v>
      </c>
      <c r="H916" s="60" t="s">
        <v>966</v>
      </c>
      <c r="I916" s="35">
        <v>612</v>
      </c>
      <c r="J916" s="36">
        <v>0</v>
      </c>
      <c r="K916" s="36">
        <v>0</v>
      </c>
      <c r="L916" s="36">
        <v>0</v>
      </c>
      <c r="M916" s="43" t="s">
        <v>285</v>
      </c>
    </row>
    <row r="917" spans="1:13" s="2" customFormat="1" ht="63" customHeight="1">
      <c r="A917" s="59" t="s">
        <v>161</v>
      </c>
      <c r="B917" s="57" t="s">
        <v>1173</v>
      </c>
      <c r="C917" s="58"/>
      <c r="D917" s="58"/>
      <c r="E917" s="58"/>
      <c r="F917" s="58"/>
      <c r="G917" s="59"/>
      <c r="H917" s="60" t="s">
        <v>1174</v>
      </c>
      <c r="I917" s="35"/>
      <c r="J917" s="36">
        <f>J918+J924</f>
        <v>21869.175999999999</v>
      </c>
      <c r="K917" s="36">
        <f t="shared" ref="K917:L917" si="252">K918+K924</f>
        <v>21999.725999999999</v>
      </c>
      <c r="L917" s="36">
        <f t="shared" si="252"/>
        <v>21999.725999999999</v>
      </c>
      <c r="M917" s="43"/>
    </row>
    <row r="918" spans="1:13" s="2" customFormat="1" ht="39.75" customHeight="1">
      <c r="A918" s="24" t="s">
        <v>161</v>
      </c>
      <c r="B918" s="57" t="s">
        <v>609</v>
      </c>
      <c r="C918" s="33"/>
      <c r="D918" s="27" t="s">
        <v>863</v>
      </c>
      <c r="E918" s="32" t="s">
        <v>343</v>
      </c>
      <c r="F918" s="28" t="s">
        <v>1270</v>
      </c>
      <c r="G918" s="59"/>
      <c r="H918" s="60" t="s">
        <v>242</v>
      </c>
      <c r="I918" s="35"/>
      <c r="J918" s="36">
        <f>J919+J920+J921+J922+J923</f>
        <v>10037.380999999999</v>
      </c>
      <c r="K918" s="36">
        <f>K919+K920+K921+K922+K923</f>
        <v>10167.930999999999</v>
      </c>
      <c r="L918" s="36">
        <f t="shared" ref="L918" si="253">L919+L920+L921+L922+L923</f>
        <v>10167.930999999999</v>
      </c>
      <c r="M918" s="43"/>
    </row>
    <row r="919" spans="1:13" s="2" customFormat="1" ht="135" customHeight="1">
      <c r="A919" s="24" t="s">
        <v>161</v>
      </c>
      <c r="B919" s="25" t="s">
        <v>610</v>
      </c>
      <c r="C919" s="33" t="s">
        <v>391</v>
      </c>
      <c r="D919" s="55" t="s">
        <v>392</v>
      </c>
      <c r="E919" s="32" t="s">
        <v>279</v>
      </c>
      <c r="F919" s="32" t="s">
        <v>303</v>
      </c>
      <c r="G919" s="35" t="s">
        <v>177</v>
      </c>
      <c r="H919" s="35" t="s">
        <v>242</v>
      </c>
      <c r="I919" s="35" t="s">
        <v>16</v>
      </c>
      <c r="J919" s="36">
        <v>7056.36</v>
      </c>
      <c r="K919" s="36">
        <v>7056.36</v>
      </c>
      <c r="L919" s="36">
        <v>7056.36</v>
      </c>
      <c r="M919" s="36">
        <v>7056.36</v>
      </c>
    </row>
    <row r="920" spans="1:13" s="2" customFormat="1" ht="135" customHeight="1">
      <c r="A920" s="24" t="s">
        <v>161</v>
      </c>
      <c r="B920" s="25" t="s">
        <v>612</v>
      </c>
      <c r="C920" s="33" t="s">
        <v>391</v>
      </c>
      <c r="D920" s="55" t="s">
        <v>392</v>
      </c>
      <c r="E920" s="32" t="s">
        <v>279</v>
      </c>
      <c r="F920" s="32" t="s">
        <v>303</v>
      </c>
      <c r="G920" s="35" t="s">
        <v>177</v>
      </c>
      <c r="H920" s="35" t="s">
        <v>242</v>
      </c>
      <c r="I920" s="35" t="s">
        <v>18</v>
      </c>
      <c r="J920" s="36">
        <v>2131.0210000000002</v>
      </c>
      <c r="K920" s="36">
        <v>2131.0210000000002</v>
      </c>
      <c r="L920" s="36">
        <v>2131.0210000000002</v>
      </c>
      <c r="M920" s="43" t="s">
        <v>285</v>
      </c>
    </row>
    <row r="921" spans="1:13" s="2" customFormat="1" ht="56.25" customHeight="1">
      <c r="A921" s="24" t="s">
        <v>161</v>
      </c>
      <c r="B921" s="25" t="s">
        <v>599</v>
      </c>
      <c r="C921" s="33" t="s">
        <v>391</v>
      </c>
      <c r="D921" s="23" t="s">
        <v>390</v>
      </c>
      <c r="E921" s="28" t="s">
        <v>279</v>
      </c>
      <c r="F921" s="28" t="s">
        <v>389</v>
      </c>
      <c r="G921" s="35" t="s">
        <v>177</v>
      </c>
      <c r="H921" s="35" t="s">
        <v>242</v>
      </c>
      <c r="I921" s="35" t="s">
        <v>3</v>
      </c>
      <c r="J921" s="36">
        <v>850</v>
      </c>
      <c r="K921" s="36">
        <v>980.55</v>
      </c>
      <c r="L921" s="36">
        <v>980.55</v>
      </c>
      <c r="M921" s="43" t="s">
        <v>285</v>
      </c>
    </row>
    <row r="922" spans="1:13" s="2" customFormat="1" ht="56.25" hidden="1" customHeight="1">
      <c r="A922" s="24" t="s">
        <v>161</v>
      </c>
      <c r="B922" s="25" t="s">
        <v>599</v>
      </c>
      <c r="C922" s="33" t="s">
        <v>391</v>
      </c>
      <c r="D922" s="23" t="s">
        <v>390</v>
      </c>
      <c r="E922" s="28" t="s">
        <v>279</v>
      </c>
      <c r="F922" s="28" t="s">
        <v>389</v>
      </c>
      <c r="G922" s="35" t="s">
        <v>177</v>
      </c>
      <c r="H922" s="35" t="s">
        <v>242</v>
      </c>
      <c r="I922" s="35">
        <v>247</v>
      </c>
      <c r="J922" s="36">
        <v>0</v>
      </c>
      <c r="K922" s="36">
        <v>0</v>
      </c>
      <c r="L922" s="36">
        <v>0</v>
      </c>
      <c r="M922" s="43" t="s">
        <v>285</v>
      </c>
    </row>
    <row r="923" spans="1:13" s="2" customFormat="1" ht="56.25" hidden="1" customHeight="1">
      <c r="A923" s="24" t="s">
        <v>161</v>
      </c>
      <c r="B923" s="57" t="s">
        <v>638</v>
      </c>
      <c r="C923" s="33" t="s">
        <v>391</v>
      </c>
      <c r="D923" s="23" t="s">
        <v>1031</v>
      </c>
      <c r="E923" s="28" t="s">
        <v>279</v>
      </c>
      <c r="F923" s="28" t="s">
        <v>1032</v>
      </c>
      <c r="G923" s="59" t="s">
        <v>177</v>
      </c>
      <c r="H923" s="35" t="s">
        <v>242</v>
      </c>
      <c r="I923" s="35">
        <v>851</v>
      </c>
      <c r="J923" s="36">
        <v>0</v>
      </c>
      <c r="K923" s="36">
        <v>0</v>
      </c>
      <c r="L923" s="36">
        <v>0</v>
      </c>
      <c r="M923" s="43" t="s">
        <v>285</v>
      </c>
    </row>
    <row r="924" spans="1:13" s="2" customFormat="1" ht="45" customHeight="1">
      <c r="A924" s="24" t="s">
        <v>161</v>
      </c>
      <c r="B924" s="25" t="s">
        <v>693</v>
      </c>
      <c r="C924" s="33"/>
      <c r="D924" s="55" t="s">
        <v>1278</v>
      </c>
      <c r="E924" s="32" t="s">
        <v>343</v>
      </c>
      <c r="F924" s="32" t="s">
        <v>1270</v>
      </c>
      <c r="G924" s="46"/>
      <c r="H924" s="35" t="s">
        <v>243</v>
      </c>
      <c r="I924" s="35"/>
      <c r="J924" s="36">
        <f>J925+J926</f>
        <v>11831.795</v>
      </c>
      <c r="K924" s="36">
        <f t="shared" ref="K924:L924" si="254">K925+K926</f>
        <v>11831.795</v>
      </c>
      <c r="L924" s="36">
        <f t="shared" si="254"/>
        <v>11831.795</v>
      </c>
      <c r="M924" s="43"/>
    </row>
    <row r="925" spans="1:13" s="2" customFormat="1" ht="135" customHeight="1">
      <c r="A925" s="24" t="s">
        <v>161</v>
      </c>
      <c r="B925" s="25" t="s">
        <v>610</v>
      </c>
      <c r="C925" s="33" t="s">
        <v>391</v>
      </c>
      <c r="D925" s="55" t="s">
        <v>392</v>
      </c>
      <c r="E925" s="32" t="s">
        <v>279</v>
      </c>
      <c r="F925" s="32" t="s">
        <v>303</v>
      </c>
      <c r="G925" s="35" t="s">
        <v>177</v>
      </c>
      <c r="H925" s="35" t="s">
        <v>243</v>
      </c>
      <c r="I925" s="35" t="s">
        <v>16</v>
      </c>
      <c r="J925" s="36">
        <v>9087.4</v>
      </c>
      <c r="K925" s="36">
        <v>9087.4</v>
      </c>
      <c r="L925" s="36">
        <v>9087.4</v>
      </c>
      <c r="M925" s="43" t="s">
        <v>277</v>
      </c>
    </row>
    <row r="926" spans="1:13" s="2" customFormat="1" ht="135" customHeight="1">
      <c r="A926" s="24" t="s">
        <v>161</v>
      </c>
      <c r="B926" s="25" t="s">
        <v>612</v>
      </c>
      <c r="C926" s="33" t="s">
        <v>391</v>
      </c>
      <c r="D926" s="55" t="s">
        <v>392</v>
      </c>
      <c r="E926" s="32" t="s">
        <v>279</v>
      </c>
      <c r="F926" s="32" t="s">
        <v>303</v>
      </c>
      <c r="G926" s="35" t="s">
        <v>177</v>
      </c>
      <c r="H926" s="35" t="s">
        <v>243</v>
      </c>
      <c r="I926" s="35" t="s">
        <v>18</v>
      </c>
      <c r="J926" s="36">
        <v>2744.395</v>
      </c>
      <c r="K926" s="36">
        <v>2744.395</v>
      </c>
      <c r="L926" s="36">
        <v>2744.395</v>
      </c>
      <c r="M926" s="43" t="s">
        <v>285</v>
      </c>
    </row>
    <row r="927" spans="1:13" s="2" customFormat="1" ht="45" customHeight="1">
      <c r="A927" s="59" t="s">
        <v>161</v>
      </c>
      <c r="B927" s="57" t="s">
        <v>1175</v>
      </c>
      <c r="C927" s="58"/>
      <c r="D927" s="58"/>
      <c r="E927" s="58"/>
      <c r="F927" s="58"/>
      <c r="G927" s="59"/>
      <c r="H927" s="60" t="s">
        <v>1176</v>
      </c>
      <c r="I927" s="35"/>
      <c r="J927" s="36">
        <f>J928+J930+J932+J934+J936+J938+J940+J942</f>
        <v>10102.1178</v>
      </c>
      <c r="K927" s="36">
        <f>K928+K930+K932+K934+K936+K938+K940</f>
        <v>4205.3550000000005</v>
      </c>
      <c r="L927" s="36">
        <f>L928+L930+L932+L934+L936+L938+L940</f>
        <v>4225.4760000000006</v>
      </c>
      <c r="M927" s="43"/>
    </row>
    <row r="928" spans="1:13" s="2" customFormat="1" ht="45" customHeight="1">
      <c r="A928" s="24" t="s">
        <v>161</v>
      </c>
      <c r="B928" s="25" t="s">
        <v>791</v>
      </c>
      <c r="C928" s="33"/>
      <c r="D928" s="23" t="s">
        <v>1278</v>
      </c>
      <c r="E928" s="28" t="s">
        <v>343</v>
      </c>
      <c r="F928" s="28" t="s">
        <v>1270</v>
      </c>
      <c r="G928" s="95"/>
      <c r="H928" s="35" t="s">
        <v>244</v>
      </c>
      <c r="I928" s="95"/>
      <c r="J928" s="36">
        <f>J929</f>
        <v>1261.704</v>
      </c>
      <c r="K928" s="36">
        <f t="shared" ref="K928:L928" si="255">K929</f>
        <v>0</v>
      </c>
      <c r="L928" s="36">
        <f t="shared" si="255"/>
        <v>0</v>
      </c>
      <c r="M928" s="43"/>
    </row>
    <row r="929" spans="1:13" s="2" customFormat="1" ht="78.75" customHeight="1">
      <c r="A929" s="24" t="s">
        <v>161</v>
      </c>
      <c r="B929" s="25" t="s">
        <v>686</v>
      </c>
      <c r="C929" s="33" t="s">
        <v>342</v>
      </c>
      <c r="D929" s="23" t="s">
        <v>341</v>
      </c>
      <c r="E929" s="28" t="s">
        <v>279</v>
      </c>
      <c r="F929" s="28" t="s">
        <v>340</v>
      </c>
      <c r="G929" s="35" t="s">
        <v>177</v>
      </c>
      <c r="H929" s="35" t="s">
        <v>244</v>
      </c>
      <c r="I929" s="35">
        <v>612</v>
      </c>
      <c r="J929" s="36">
        <v>1261.704</v>
      </c>
      <c r="K929" s="36">
        <v>0</v>
      </c>
      <c r="L929" s="36">
        <v>0</v>
      </c>
      <c r="M929" s="43" t="s">
        <v>285</v>
      </c>
    </row>
    <row r="930" spans="1:13" s="2" customFormat="1" ht="45" customHeight="1">
      <c r="A930" s="24" t="s">
        <v>161</v>
      </c>
      <c r="B930" s="25" t="s">
        <v>746</v>
      </c>
      <c r="C930" s="33"/>
      <c r="D930" s="23" t="s">
        <v>1278</v>
      </c>
      <c r="E930" s="28" t="s">
        <v>343</v>
      </c>
      <c r="F930" s="28" t="s">
        <v>1270</v>
      </c>
      <c r="G930" s="46"/>
      <c r="H930" s="35" t="s">
        <v>246</v>
      </c>
      <c r="I930" s="35"/>
      <c r="J930" s="36">
        <f>J931</f>
        <v>1511.35</v>
      </c>
      <c r="K930" s="36">
        <f t="shared" ref="K930:L930" si="256">K931</f>
        <v>503.02100000000002</v>
      </c>
      <c r="L930" s="36">
        <f t="shared" si="256"/>
        <v>523.14200000000005</v>
      </c>
      <c r="M930" s="43"/>
    </row>
    <row r="931" spans="1:13" s="2" customFormat="1" ht="78.75" customHeight="1">
      <c r="A931" s="24" t="s">
        <v>161</v>
      </c>
      <c r="B931" s="25" t="s">
        <v>686</v>
      </c>
      <c r="C931" s="33" t="s">
        <v>342</v>
      </c>
      <c r="D931" s="23" t="s">
        <v>347</v>
      </c>
      <c r="E931" s="28" t="s">
        <v>279</v>
      </c>
      <c r="F931" s="28" t="s">
        <v>346</v>
      </c>
      <c r="G931" s="35" t="s">
        <v>177</v>
      </c>
      <c r="H931" s="35" t="s">
        <v>246</v>
      </c>
      <c r="I931" s="35">
        <v>612</v>
      </c>
      <c r="J931" s="36">
        <v>1511.35</v>
      </c>
      <c r="K931" s="36">
        <v>503.02100000000002</v>
      </c>
      <c r="L931" s="36">
        <v>523.14200000000005</v>
      </c>
      <c r="M931" s="43" t="s">
        <v>285</v>
      </c>
    </row>
    <row r="932" spans="1:13" s="2" customFormat="1" ht="67.5" customHeight="1">
      <c r="A932" s="24" t="s">
        <v>161</v>
      </c>
      <c r="B932" s="25" t="s">
        <v>792</v>
      </c>
      <c r="C932" s="33"/>
      <c r="D932" s="50" t="s">
        <v>1278</v>
      </c>
      <c r="E932" s="28" t="s">
        <v>343</v>
      </c>
      <c r="F932" s="28" t="s">
        <v>1270</v>
      </c>
      <c r="G932" s="46"/>
      <c r="H932" s="35" t="s">
        <v>247</v>
      </c>
      <c r="I932" s="35"/>
      <c r="J932" s="36">
        <f>J933</f>
        <v>1134.7280000000001</v>
      </c>
      <c r="K932" s="36">
        <f t="shared" ref="K932:L932" si="257">K933</f>
        <v>0</v>
      </c>
      <c r="L932" s="36">
        <f t="shared" si="257"/>
        <v>0</v>
      </c>
      <c r="M932" s="43"/>
    </row>
    <row r="933" spans="1:13" s="2" customFormat="1" ht="78.75" customHeight="1">
      <c r="A933" s="24" t="s">
        <v>161</v>
      </c>
      <c r="B933" s="25" t="s">
        <v>686</v>
      </c>
      <c r="C933" s="33" t="s">
        <v>342</v>
      </c>
      <c r="D933" s="50" t="s">
        <v>345</v>
      </c>
      <c r="E933" s="28" t="s">
        <v>279</v>
      </c>
      <c r="F933" s="28" t="s">
        <v>344</v>
      </c>
      <c r="G933" s="35" t="s">
        <v>177</v>
      </c>
      <c r="H933" s="35" t="s">
        <v>247</v>
      </c>
      <c r="I933" s="35">
        <v>612</v>
      </c>
      <c r="J933" s="36">
        <v>1134.7280000000001</v>
      </c>
      <c r="K933" s="36">
        <v>0</v>
      </c>
      <c r="L933" s="36">
        <v>0</v>
      </c>
      <c r="M933" s="43" t="s">
        <v>277</v>
      </c>
    </row>
    <row r="934" spans="1:13" s="2" customFormat="1" ht="67.5" customHeight="1">
      <c r="A934" s="24" t="s">
        <v>161</v>
      </c>
      <c r="B934" s="25" t="s">
        <v>753</v>
      </c>
      <c r="C934" s="49"/>
      <c r="D934" s="50" t="s">
        <v>1278</v>
      </c>
      <c r="E934" s="28" t="s">
        <v>343</v>
      </c>
      <c r="F934" s="28" t="s">
        <v>1270</v>
      </c>
      <c r="G934" s="46"/>
      <c r="H934" s="35" t="s">
        <v>248</v>
      </c>
      <c r="I934" s="35"/>
      <c r="J934" s="36">
        <f>J935</f>
        <v>2887.3928000000001</v>
      </c>
      <c r="K934" s="36">
        <f t="shared" ref="K934:L934" si="258">K935</f>
        <v>2887.3939999999998</v>
      </c>
      <c r="L934" s="36">
        <f t="shared" si="258"/>
        <v>2887.3939999999998</v>
      </c>
      <c r="M934" s="43"/>
    </row>
    <row r="935" spans="1:13" s="2" customFormat="1" ht="78.75" customHeight="1">
      <c r="A935" s="24" t="s">
        <v>161</v>
      </c>
      <c r="B935" s="25" t="s">
        <v>686</v>
      </c>
      <c r="C935" s="49" t="s">
        <v>342</v>
      </c>
      <c r="D935" s="50" t="s">
        <v>345</v>
      </c>
      <c r="E935" s="28" t="s">
        <v>279</v>
      </c>
      <c r="F935" s="28" t="s">
        <v>344</v>
      </c>
      <c r="G935" s="35" t="s">
        <v>177</v>
      </c>
      <c r="H935" s="35" t="s">
        <v>248</v>
      </c>
      <c r="I935" s="35">
        <v>612</v>
      </c>
      <c r="J935" s="36">
        <v>2887.3928000000001</v>
      </c>
      <c r="K935" s="36">
        <v>2887.3939999999998</v>
      </c>
      <c r="L935" s="36">
        <v>2887.3939999999998</v>
      </c>
      <c r="M935" s="43" t="s">
        <v>277</v>
      </c>
    </row>
    <row r="936" spans="1:13" s="2" customFormat="1" ht="69.75" customHeight="1">
      <c r="A936" s="59" t="s">
        <v>161</v>
      </c>
      <c r="B936" s="57" t="s">
        <v>1075</v>
      </c>
      <c r="C936" s="49"/>
      <c r="D936" s="27" t="s">
        <v>863</v>
      </c>
      <c r="E936" s="28" t="s">
        <v>343</v>
      </c>
      <c r="F936" s="28" t="s">
        <v>1270</v>
      </c>
      <c r="G936" s="59"/>
      <c r="H936" s="60" t="s">
        <v>1076</v>
      </c>
      <c r="I936" s="59"/>
      <c r="J936" s="61">
        <f>J937</f>
        <v>2492.0030000000002</v>
      </c>
      <c r="K936" s="61">
        <f t="shared" ref="K936:L936" si="259">K937</f>
        <v>0</v>
      </c>
      <c r="L936" s="61">
        <f t="shared" si="259"/>
        <v>0</v>
      </c>
      <c r="M936" s="34"/>
    </row>
    <row r="937" spans="1:13" s="2" customFormat="1" ht="57" customHeight="1">
      <c r="A937" s="59" t="s">
        <v>161</v>
      </c>
      <c r="B937" s="57" t="s">
        <v>685</v>
      </c>
      <c r="C937" s="49" t="s">
        <v>342</v>
      </c>
      <c r="D937" s="50" t="s">
        <v>920</v>
      </c>
      <c r="E937" s="28" t="s">
        <v>279</v>
      </c>
      <c r="F937" s="28" t="s">
        <v>344</v>
      </c>
      <c r="G937" s="59" t="s">
        <v>177</v>
      </c>
      <c r="H937" s="60" t="s">
        <v>1076</v>
      </c>
      <c r="I937" s="59" t="s">
        <v>110</v>
      </c>
      <c r="J937" s="61">
        <v>2492.0030000000002</v>
      </c>
      <c r="K937" s="61">
        <v>0</v>
      </c>
      <c r="L937" s="61">
        <v>0</v>
      </c>
      <c r="M937" s="34" t="s">
        <v>285</v>
      </c>
    </row>
    <row r="938" spans="1:13" s="2" customFormat="1" ht="45" customHeight="1">
      <c r="A938" s="24" t="s">
        <v>161</v>
      </c>
      <c r="B938" s="25" t="s">
        <v>793</v>
      </c>
      <c r="C938" s="33"/>
      <c r="D938" s="23" t="s">
        <v>1278</v>
      </c>
      <c r="E938" s="28" t="s">
        <v>343</v>
      </c>
      <c r="F938" s="28" t="s">
        <v>1270</v>
      </c>
      <c r="G938" s="46"/>
      <c r="H938" s="35" t="s">
        <v>249</v>
      </c>
      <c r="I938" s="35"/>
      <c r="J938" s="36">
        <f>J939</f>
        <v>407.47</v>
      </c>
      <c r="K938" s="36">
        <f t="shared" ref="K938:L938" si="260">K939</f>
        <v>407.47</v>
      </c>
      <c r="L938" s="36">
        <f t="shared" si="260"/>
        <v>407.47</v>
      </c>
      <c r="M938" s="43"/>
    </row>
    <row r="939" spans="1:13" s="2" customFormat="1" ht="78.75" customHeight="1">
      <c r="A939" s="24" t="s">
        <v>161</v>
      </c>
      <c r="B939" s="25" t="s">
        <v>685</v>
      </c>
      <c r="C939" s="33" t="s">
        <v>342</v>
      </c>
      <c r="D939" s="23" t="s">
        <v>341</v>
      </c>
      <c r="E939" s="28" t="s">
        <v>279</v>
      </c>
      <c r="F939" s="28" t="s">
        <v>352</v>
      </c>
      <c r="G939" s="35" t="s">
        <v>177</v>
      </c>
      <c r="H939" s="35" t="s">
        <v>249</v>
      </c>
      <c r="I939" s="35" t="s">
        <v>110</v>
      </c>
      <c r="J939" s="36">
        <v>407.47</v>
      </c>
      <c r="K939" s="36">
        <v>407.47</v>
      </c>
      <c r="L939" s="36">
        <v>407.47</v>
      </c>
      <c r="M939" s="43" t="s">
        <v>285</v>
      </c>
    </row>
    <row r="940" spans="1:13" s="2" customFormat="1" ht="45" customHeight="1">
      <c r="A940" s="24" t="s">
        <v>161</v>
      </c>
      <c r="B940" s="25" t="s">
        <v>794</v>
      </c>
      <c r="C940" s="33"/>
      <c r="D940" s="23" t="s">
        <v>1278</v>
      </c>
      <c r="E940" s="28" t="s">
        <v>343</v>
      </c>
      <c r="F940" s="28" t="s">
        <v>1270</v>
      </c>
      <c r="G940" s="46"/>
      <c r="H940" s="35" t="s">
        <v>250</v>
      </c>
      <c r="I940" s="35"/>
      <c r="J940" s="36">
        <f>J941</f>
        <v>407.47</v>
      </c>
      <c r="K940" s="36">
        <f t="shared" ref="K940:L940" si="261">K941</f>
        <v>407.47</v>
      </c>
      <c r="L940" s="36">
        <f t="shared" si="261"/>
        <v>407.47</v>
      </c>
      <c r="M940" s="43"/>
    </row>
    <row r="941" spans="1:13" s="2" customFormat="1" ht="78.75" customHeight="1">
      <c r="A941" s="24" t="s">
        <v>161</v>
      </c>
      <c r="B941" s="25" t="s">
        <v>685</v>
      </c>
      <c r="C941" s="33" t="s">
        <v>342</v>
      </c>
      <c r="D941" s="23" t="s">
        <v>341</v>
      </c>
      <c r="E941" s="28" t="s">
        <v>279</v>
      </c>
      <c r="F941" s="28" t="s">
        <v>352</v>
      </c>
      <c r="G941" s="35" t="s">
        <v>177</v>
      </c>
      <c r="H941" s="35" t="s">
        <v>250</v>
      </c>
      <c r="I941" s="35" t="s">
        <v>110</v>
      </c>
      <c r="J941" s="36">
        <v>407.47</v>
      </c>
      <c r="K941" s="36">
        <v>407.47</v>
      </c>
      <c r="L941" s="36">
        <v>407.47</v>
      </c>
      <c r="M941" s="43" t="s">
        <v>285</v>
      </c>
    </row>
    <row r="942" spans="1:13" s="2" customFormat="1" ht="56.25" hidden="1" customHeight="1">
      <c r="A942" s="24" t="s">
        <v>161</v>
      </c>
      <c r="B942" s="25" t="s">
        <v>941</v>
      </c>
      <c r="C942" s="33"/>
      <c r="D942" s="23" t="s">
        <v>1277</v>
      </c>
      <c r="E942" s="28" t="s">
        <v>343</v>
      </c>
      <c r="F942" s="28" t="s">
        <v>1270</v>
      </c>
      <c r="G942" s="46"/>
      <c r="H942" s="35" t="s">
        <v>1177</v>
      </c>
      <c r="I942" s="35"/>
      <c r="J942" s="36">
        <f>J943</f>
        <v>0</v>
      </c>
      <c r="K942" s="36">
        <v>0</v>
      </c>
      <c r="L942" s="36">
        <v>0</v>
      </c>
      <c r="M942" s="43"/>
    </row>
    <row r="943" spans="1:13" s="2" customFormat="1" ht="67.5" hidden="1" customHeight="1">
      <c r="A943" s="24" t="s">
        <v>161</v>
      </c>
      <c r="B943" s="25" t="s">
        <v>685</v>
      </c>
      <c r="C943" s="33" t="s">
        <v>355</v>
      </c>
      <c r="D943" s="23" t="s">
        <v>408</v>
      </c>
      <c r="E943" s="28" t="s">
        <v>279</v>
      </c>
      <c r="F943" s="28" t="s">
        <v>407</v>
      </c>
      <c r="G943" s="33" t="s">
        <v>177</v>
      </c>
      <c r="H943" s="35" t="s">
        <v>1177</v>
      </c>
      <c r="I943" s="35" t="s">
        <v>110</v>
      </c>
      <c r="J943" s="36">
        <v>0</v>
      </c>
      <c r="K943" s="36">
        <v>0</v>
      </c>
      <c r="L943" s="36">
        <v>0</v>
      </c>
      <c r="M943" s="43" t="s">
        <v>285</v>
      </c>
    </row>
    <row r="944" spans="1:13" s="2" customFormat="1" ht="56.25" customHeight="1">
      <c r="A944" s="59" t="s">
        <v>161</v>
      </c>
      <c r="B944" s="57" t="s">
        <v>1178</v>
      </c>
      <c r="C944" s="58"/>
      <c r="D944" s="58"/>
      <c r="E944" s="58"/>
      <c r="F944" s="58"/>
      <c r="G944" s="59"/>
      <c r="H944" s="60" t="s">
        <v>1179</v>
      </c>
      <c r="I944" s="35"/>
      <c r="J944" s="36">
        <f>J950+J945</f>
        <v>22656.101279999999</v>
      </c>
      <c r="K944" s="36">
        <f t="shared" ref="K944:L944" si="262">K950+K945</f>
        <v>18736.3</v>
      </c>
      <c r="L944" s="36">
        <f t="shared" si="262"/>
        <v>23270.699999999997</v>
      </c>
      <c r="M944" s="43"/>
    </row>
    <row r="945" spans="1:13" s="2" customFormat="1" ht="78.75" customHeight="1">
      <c r="A945" s="24" t="s">
        <v>161</v>
      </c>
      <c r="B945" s="25" t="s">
        <v>795</v>
      </c>
      <c r="C945" s="42"/>
      <c r="D945" s="27" t="s">
        <v>339</v>
      </c>
      <c r="E945" s="28" t="s">
        <v>279</v>
      </c>
      <c r="F945" s="28" t="s">
        <v>291</v>
      </c>
      <c r="G945" s="46"/>
      <c r="H945" s="35" t="s">
        <v>251</v>
      </c>
      <c r="I945" s="35"/>
      <c r="J945" s="36">
        <f>J946+J947+J949+J948</f>
        <v>16260</v>
      </c>
      <c r="K945" s="36">
        <f t="shared" ref="K945:L945" si="263">K946+K947+K949+K948</f>
        <v>16644.8</v>
      </c>
      <c r="L945" s="36">
        <f t="shared" si="263"/>
        <v>16996.3</v>
      </c>
      <c r="M945" s="43"/>
    </row>
    <row r="946" spans="1:13" s="2" customFormat="1" ht="101.25" customHeight="1">
      <c r="A946" s="24" t="s">
        <v>161</v>
      </c>
      <c r="B946" s="25" t="s">
        <v>599</v>
      </c>
      <c r="C946" s="42" t="s">
        <v>338</v>
      </c>
      <c r="D946" s="27" t="s">
        <v>337</v>
      </c>
      <c r="E946" s="28" t="s">
        <v>279</v>
      </c>
      <c r="F946" s="28" t="s">
        <v>336</v>
      </c>
      <c r="G946" s="35" t="s">
        <v>30</v>
      </c>
      <c r="H946" s="35" t="s">
        <v>251</v>
      </c>
      <c r="I946" s="35" t="s">
        <v>3</v>
      </c>
      <c r="J946" s="36">
        <v>80</v>
      </c>
      <c r="K946" s="36">
        <v>194.8</v>
      </c>
      <c r="L946" s="36">
        <v>196.3</v>
      </c>
      <c r="M946" s="43" t="s">
        <v>285</v>
      </c>
    </row>
    <row r="947" spans="1:13" s="2" customFormat="1" ht="106.5" customHeight="1">
      <c r="A947" s="24" t="s">
        <v>161</v>
      </c>
      <c r="B947" s="25" t="s">
        <v>773</v>
      </c>
      <c r="C947" s="42" t="s">
        <v>338</v>
      </c>
      <c r="D947" s="27" t="s">
        <v>337</v>
      </c>
      <c r="E947" s="28" t="s">
        <v>279</v>
      </c>
      <c r="F947" s="28" t="s">
        <v>336</v>
      </c>
      <c r="G947" s="35" t="s">
        <v>30</v>
      </c>
      <c r="H947" s="35" t="s">
        <v>251</v>
      </c>
      <c r="I947" s="35" t="s">
        <v>224</v>
      </c>
      <c r="J947" s="36">
        <v>8800</v>
      </c>
      <c r="K947" s="36">
        <v>9000</v>
      </c>
      <c r="L947" s="36">
        <v>9100</v>
      </c>
      <c r="M947" s="43" t="s">
        <v>277</v>
      </c>
    </row>
    <row r="948" spans="1:13" s="2" customFormat="1" ht="105" customHeight="1">
      <c r="A948" s="24" t="s">
        <v>161</v>
      </c>
      <c r="B948" s="25" t="s">
        <v>713</v>
      </c>
      <c r="C948" s="42" t="s">
        <v>338</v>
      </c>
      <c r="D948" s="27" t="s">
        <v>337</v>
      </c>
      <c r="E948" s="28" t="s">
        <v>279</v>
      </c>
      <c r="F948" s="28" t="s">
        <v>336</v>
      </c>
      <c r="G948" s="35" t="s">
        <v>30</v>
      </c>
      <c r="H948" s="35" t="s">
        <v>251</v>
      </c>
      <c r="I948" s="35">
        <v>321</v>
      </c>
      <c r="J948" s="36">
        <v>1780</v>
      </c>
      <c r="K948" s="36">
        <v>1750</v>
      </c>
      <c r="L948" s="36">
        <v>1850</v>
      </c>
      <c r="M948" s="43" t="s">
        <v>277</v>
      </c>
    </row>
    <row r="949" spans="1:13" s="2" customFormat="1" ht="101.25" customHeight="1">
      <c r="A949" s="24" t="s">
        <v>161</v>
      </c>
      <c r="B949" s="25" t="s">
        <v>656</v>
      </c>
      <c r="C949" s="42" t="s">
        <v>338</v>
      </c>
      <c r="D949" s="27" t="s">
        <v>337</v>
      </c>
      <c r="E949" s="28" t="s">
        <v>279</v>
      </c>
      <c r="F949" s="28" t="s">
        <v>336</v>
      </c>
      <c r="G949" s="35" t="s">
        <v>30</v>
      </c>
      <c r="H949" s="35" t="s">
        <v>251</v>
      </c>
      <c r="I949" s="35" t="s">
        <v>80</v>
      </c>
      <c r="J949" s="36">
        <v>5600</v>
      </c>
      <c r="K949" s="36">
        <v>5700</v>
      </c>
      <c r="L949" s="36">
        <v>5850</v>
      </c>
      <c r="M949" s="43" t="s">
        <v>285</v>
      </c>
    </row>
    <row r="950" spans="1:13" s="2" customFormat="1" ht="78.75" customHeight="1">
      <c r="A950" s="24" t="s">
        <v>161</v>
      </c>
      <c r="B950" s="25" t="s">
        <v>796</v>
      </c>
      <c r="C950" s="42"/>
      <c r="D950" s="27" t="s">
        <v>335</v>
      </c>
      <c r="E950" s="28" t="s">
        <v>314</v>
      </c>
      <c r="F950" s="47" t="s">
        <v>334</v>
      </c>
      <c r="G950" s="46"/>
      <c r="H950" s="35">
        <v>1540471420</v>
      </c>
      <c r="I950" s="35"/>
      <c r="J950" s="36">
        <f>J951</f>
        <v>6396.1012799999999</v>
      </c>
      <c r="K950" s="36">
        <f t="shared" ref="K950:L950" si="264">K951</f>
        <v>2091.5</v>
      </c>
      <c r="L950" s="36">
        <f t="shared" si="264"/>
        <v>6274.4</v>
      </c>
      <c r="M950" s="43"/>
    </row>
    <row r="951" spans="1:13" s="2" customFormat="1" ht="78.75" customHeight="1">
      <c r="A951" s="24" t="s">
        <v>161</v>
      </c>
      <c r="B951" s="25" t="s">
        <v>633</v>
      </c>
      <c r="C951" s="42" t="s">
        <v>333</v>
      </c>
      <c r="D951" s="27" t="s">
        <v>332</v>
      </c>
      <c r="E951" s="28" t="s">
        <v>279</v>
      </c>
      <c r="F951" s="47" t="s">
        <v>331</v>
      </c>
      <c r="G951" s="35" t="s">
        <v>30</v>
      </c>
      <c r="H951" s="35">
        <v>1540471420</v>
      </c>
      <c r="I951" s="35">
        <v>412</v>
      </c>
      <c r="J951" s="36">
        <v>6396.1012799999999</v>
      </c>
      <c r="K951" s="36">
        <v>2091.5</v>
      </c>
      <c r="L951" s="36">
        <v>6274.4</v>
      </c>
      <c r="M951" s="43" t="s">
        <v>285</v>
      </c>
    </row>
    <row r="952" spans="1:13" s="2" customFormat="1" ht="45" customHeight="1">
      <c r="A952" s="24" t="s">
        <v>161</v>
      </c>
      <c r="B952" s="25" t="s">
        <v>1264</v>
      </c>
      <c r="C952" s="42"/>
      <c r="D952" s="27"/>
      <c r="E952" s="28"/>
      <c r="F952" s="47"/>
      <c r="G952" s="46"/>
      <c r="H952" s="35">
        <v>16404</v>
      </c>
      <c r="I952" s="35"/>
      <c r="J952" s="36">
        <f>J953</f>
        <v>14</v>
      </c>
      <c r="K952" s="36">
        <f t="shared" ref="K952:L953" si="265">K953</f>
        <v>0</v>
      </c>
      <c r="L952" s="36">
        <f t="shared" si="265"/>
        <v>0</v>
      </c>
      <c r="M952" s="43"/>
    </row>
    <row r="953" spans="1:13" s="2" customFormat="1" ht="50.25" customHeight="1">
      <c r="A953" s="24" t="s">
        <v>161</v>
      </c>
      <c r="B953" s="25" t="s">
        <v>797</v>
      </c>
      <c r="C953" s="42"/>
      <c r="D953" s="27" t="s">
        <v>863</v>
      </c>
      <c r="E953" s="28" t="s">
        <v>447</v>
      </c>
      <c r="F953" s="28" t="s">
        <v>1270</v>
      </c>
      <c r="G953" s="46"/>
      <c r="H953" s="35">
        <v>1640420850</v>
      </c>
      <c r="I953" s="35"/>
      <c r="J953" s="36">
        <f>J954</f>
        <v>14</v>
      </c>
      <c r="K953" s="36">
        <f t="shared" si="265"/>
        <v>0</v>
      </c>
      <c r="L953" s="36">
        <f t="shared" si="265"/>
        <v>0</v>
      </c>
      <c r="M953" s="43"/>
    </row>
    <row r="954" spans="1:13" s="2" customFormat="1" ht="54.75" customHeight="1">
      <c r="A954" s="24" t="s">
        <v>161</v>
      </c>
      <c r="B954" s="25" t="s">
        <v>599</v>
      </c>
      <c r="C954" s="42" t="s">
        <v>428</v>
      </c>
      <c r="D954" s="50" t="s">
        <v>466</v>
      </c>
      <c r="E954" s="32" t="s">
        <v>279</v>
      </c>
      <c r="F954" s="32" t="s">
        <v>465</v>
      </c>
      <c r="G954" s="48" t="s">
        <v>109</v>
      </c>
      <c r="H954" s="35">
        <v>1640420850</v>
      </c>
      <c r="I954" s="35">
        <v>244</v>
      </c>
      <c r="J954" s="36">
        <v>14</v>
      </c>
      <c r="K954" s="36">
        <v>0</v>
      </c>
      <c r="L954" s="36">
        <v>0</v>
      </c>
      <c r="M954" s="43" t="s">
        <v>285</v>
      </c>
    </row>
    <row r="955" spans="1:13" s="2" customFormat="1" ht="33.75" customHeight="1">
      <c r="A955" s="24" t="s">
        <v>161</v>
      </c>
      <c r="B955" s="25" t="s">
        <v>1077</v>
      </c>
      <c r="C955" s="42"/>
      <c r="D955" s="50"/>
      <c r="E955" s="32"/>
      <c r="F955" s="32"/>
      <c r="G955" s="46"/>
      <c r="H955" s="35">
        <v>17202</v>
      </c>
      <c r="I955" s="35"/>
      <c r="J955" s="36">
        <f>J956</f>
        <v>1031.8419999999999</v>
      </c>
      <c r="K955" s="36">
        <f t="shared" ref="K955:L955" si="266">K956</f>
        <v>513.07600000000002</v>
      </c>
      <c r="L955" s="36">
        <f t="shared" si="266"/>
        <v>528.37199999999996</v>
      </c>
      <c r="M955" s="43"/>
    </row>
    <row r="956" spans="1:13" s="2" customFormat="1" ht="41.25" customHeight="1">
      <c r="A956" s="24" t="s">
        <v>161</v>
      </c>
      <c r="B956" s="25" t="s">
        <v>609</v>
      </c>
      <c r="C956" s="42"/>
      <c r="D956" s="23" t="s">
        <v>1278</v>
      </c>
      <c r="E956" s="28" t="s">
        <v>343</v>
      </c>
      <c r="F956" s="28" t="s">
        <v>1270</v>
      </c>
      <c r="G956" s="46"/>
      <c r="H956" s="35">
        <v>1720200590</v>
      </c>
      <c r="I956" s="35"/>
      <c r="J956" s="36">
        <f>J957+J958+J959</f>
        <v>1031.8419999999999</v>
      </c>
      <c r="K956" s="36">
        <f t="shared" ref="K956:L956" si="267">K957+K958+K959</f>
        <v>513.07600000000002</v>
      </c>
      <c r="L956" s="36">
        <f t="shared" si="267"/>
        <v>528.37199999999996</v>
      </c>
      <c r="M956" s="43"/>
    </row>
    <row r="957" spans="1:13" s="2" customFormat="1" ht="47.25" customHeight="1">
      <c r="A957" s="24" t="s">
        <v>161</v>
      </c>
      <c r="B957" s="25" t="s">
        <v>599</v>
      </c>
      <c r="C957" s="42" t="s">
        <v>391</v>
      </c>
      <c r="D957" s="23" t="s">
        <v>390</v>
      </c>
      <c r="E957" s="28" t="s">
        <v>279</v>
      </c>
      <c r="F957" s="28" t="s">
        <v>389</v>
      </c>
      <c r="G957" s="35" t="s">
        <v>177</v>
      </c>
      <c r="H957" s="35">
        <v>1720200590</v>
      </c>
      <c r="I957" s="35">
        <v>244</v>
      </c>
      <c r="J957" s="36">
        <v>533.41999999999996</v>
      </c>
      <c r="K957" s="36">
        <v>99.241</v>
      </c>
      <c r="L957" s="36">
        <v>97.983999999999995</v>
      </c>
      <c r="M957" s="43" t="s">
        <v>285</v>
      </c>
    </row>
    <row r="958" spans="1:13" s="2" customFormat="1" ht="62.25" customHeight="1">
      <c r="A958" s="24" t="s">
        <v>161</v>
      </c>
      <c r="B958" s="25" t="s">
        <v>599</v>
      </c>
      <c r="C958" s="42" t="s">
        <v>391</v>
      </c>
      <c r="D958" s="23" t="s">
        <v>390</v>
      </c>
      <c r="E958" s="28" t="s">
        <v>279</v>
      </c>
      <c r="F958" s="28" t="s">
        <v>389</v>
      </c>
      <c r="G958" s="35" t="s">
        <v>177</v>
      </c>
      <c r="H958" s="35">
        <v>1720200590</v>
      </c>
      <c r="I958" s="35">
        <v>247</v>
      </c>
      <c r="J958" s="36">
        <v>397.91800000000001</v>
      </c>
      <c r="K958" s="36">
        <v>413.83499999999998</v>
      </c>
      <c r="L958" s="36">
        <v>430.38799999999998</v>
      </c>
      <c r="M958" s="43" t="s">
        <v>285</v>
      </c>
    </row>
    <row r="959" spans="1:13" s="2" customFormat="1" ht="58.5" customHeight="1">
      <c r="A959" s="24" t="s">
        <v>161</v>
      </c>
      <c r="B959" s="25" t="s">
        <v>638</v>
      </c>
      <c r="C959" s="37" t="s">
        <v>391</v>
      </c>
      <c r="D959" s="27" t="s">
        <v>319</v>
      </c>
      <c r="E959" s="28" t="s">
        <v>481</v>
      </c>
      <c r="F959" s="28" t="s">
        <v>480</v>
      </c>
      <c r="G959" s="35" t="s">
        <v>177</v>
      </c>
      <c r="H959" s="35">
        <v>1720200590</v>
      </c>
      <c r="I959" s="35">
        <v>851</v>
      </c>
      <c r="J959" s="36">
        <v>100.504</v>
      </c>
      <c r="K959" s="36">
        <v>0</v>
      </c>
      <c r="L959" s="36">
        <v>0</v>
      </c>
      <c r="M959" s="43" t="s">
        <v>285</v>
      </c>
    </row>
    <row r="960" spans="1:13" s="2" customFormat="1" ht="33.75" customHeight="1">
      <c r="A960" s="24" t="s">
        <v>161</v>
      </c>
      <c r="B960" s="25" t="s">
        <v>1078</v>
      </c>
      <c r="C960" s="33"/>
      <c r="D960" s="23"/>
      <c r="E960" s="32"/>
      <c r="F960" s="32"/>
      <c r="G960" s="35"/>
      <c r="H960" s="35">
        <v>17401</v>
      </c>
      <c r="I960" s="35"/>
      <c r="J960" s="36">
        <f>J963+J965+J967+J969+J971+J973+J975</f>
        <v>230</v>
      </c>
      <c r="K960" s="36">
        <f t="shared" ref="K960:L960" si="268">K963+K965+K967</f>
        <v>50</v>
      </c>
      <c r="L960" s="36">
        <f t="shared" si="268"/>
        <v>50</v>
      </c>
      <c r="M960" s="43"/>
    </row>
    <row r="961" spans="1:13" s="2" customFormat="1" ht="135" hidden="1" customHeight="1">
      <c r="A961" s="24" t="s">
        <v>161</v>
      </c>
      <c r="B961" s="25" t="s">
        <v>610</v>
      </c>
      <c r="C961" s="33" t="s">
        <v>326</v>
      </c>
      <c r="D961" s="23" t="s">
        <v>392</v>
      </c>
      <c r="E961" s="32" t="s">
        <v>279</v>
      </c>
      <c r="F961" s="32" t="s">
        <v>303</v>
      </c>
      <c r="G961" s="35" t="s">
        <v>177</v>
      </c>
      <c r="H961" s="35" t="s">
        <v>252</v>
      </c>
      <c r="I961" s="35" t="s">
        <v>16</v>
      </c>
      <c r="J961" s="36"/>
      <c r="K961" s="36"/>
      <c r="L961" s="36"/>
      <c r="M961" s="43" t="s">
        <v>277</v>
      </c>
    </row>
    <row r="962" spans="1:13" s="2" customFormat="1" ht="135" hidden="1" customHeight="1">
      <c r="A962" s="24" t="s">
        <v>161</v>
      </c>
      <c r="B962" s="25" t="s">
        <v>612</v>
      </c>
      <c r="C962" s="33" t="s">
        <v>326</v>
      </c>
      <c r="D962" s="23" t="s">
        <v>392</v>
      </c>
      <c r="E962" s="32" t="s">
        <v>279</v>
      </c>
      <c r="F962" s="32" t="s">
        <v>303</v>
      </c>
      <c r="G962" s="35" t="s">
        <v>177</v>
      </c>
      <c r="H962" s="35" t="s">
        <v>252</v>
      </c>
      <c r="I962" s="35" t="s">
        <v>18</v>
      </c>
      <c r="J962" s="36"/>
      <c r="K962" s="36"/>
      <c r="L962" s="36"/>
      <c r="M962" s="43" t="s">
        <v>285</v>
      </c>
    </row>
    <row r="963" spans="1:13" s="2" customFormat="1" ht="67.5" customHeight="1">
      <c r="A963" s="24" t="s">
        <v>161</v>
      </c>
      <c r="B963" s="25" t="s">
        <v>798</v>
      </c>
      <c r="C963" s="42"/>
      <c r="D963" s="50" t="s">
        <v>1277</v>
      </c>
      <c r="E963" s="32" t="s">
        <v>327</v>
      </c>
      <c r="F963" s="32" t="s">
        <v>1270</v>
      </c>
      <c r="G963" s="95"/>
      <c r="H963" s="35" t="s">
        <v>253</v>
      </c>
      <c r="I963" s="95"/>
      <c r="J963" s="53">
        <f>J964</f>
        <v>160</v>
      </c>
      <c r="K963" s="53">
        <f t="shared" ref="K963:L963" si="269">K964</f>
        <v>0</v>
      </c>
      <c r="L963" s="53">
        <f t="shared" si="269"/>
        <v>0</v>
      </c>
      <c r="M963" s="43"/>
    </row>
    <row r="964" spans="1:13" s="2" customFormat="1" ht="67.5" customHeight="1">
      <c r="A964" s="24" t="s">
        <v>161</v>
      </c>
      <c r="B964" s="25" t="s">
        <v>599</v>
      </c>
      <c r="C964" s="42" t="s">
        <v>326</v>
      </c>
      <c r="D964" s="50" t="s">
        <v>426</v>
      </c>
      <c r="E964" s="32" t="s">
        <v>279</v>
      </c>
      <c r="F964" s="32" t="s">
        <v>293</v>
      </c>
      <c r="G964" s="35" t="s">
        <v>245</v>
      </c>
      <c r="H964" s="35" t="s">
        <v>253</v>
      </c>
      <c r="I964" s="35" t="s">
        <v>3</v>
      </c>
      <c r="J964" s="53">
        <v>160</v>
      </c>
      <c r="K964" s="53">
        <v>0</v>
      </c>
      <c r="L964" s="53">
        <v>0</v>
      </c>
      <c r="M964" s="43" t="s">
        <v>285</v>
      </c>
    </row>
    <row r="965" spans="1:13" s="2" customFormat="1" ht="42" customHeight="1">
      <c r="A965" s="59" t="s">
        <v>161</v>
      </c>
      <c r="B965" s="57" t="s">
        <v>1033</v>
      </c>
      <c r="C965" s="42"/>
      <c r="D965" s="27" t="s">
        <v>863</v>
      </c>
      <c r="E965" s="32" t="s">
        <v>327</v>
      </c>
      <c r="F965" s="28" t="s">
        <v>1270</v>
      </c>
      <c r="G965" s="59"/>
      <c r="H965" s="60" t="s">
        <v>1034</v>
      </c>
      <c r="I965" s="59"/>
      <c r="J965" s="53">
        <f>J966</f>
        <v>50</v>
      </c>
      <c r="K965" s="53">
        <f t="shared" ref="K965:L965" si="270">K966</f>
        <v>50</v>
      </c>
      <c r="L965" s="53">
        <f t="shared" si="270"/>
        <v>50</v>
      </c>
      <c r="M965" s="43"/>
    </row>
    <row r="966" spans="1:13" s="2" customFormat="1" ht="23.25" customHeight="1">
      <c r="A966" s="59" t="s">
        <v>161</v>
      </c>
      <c r="B966" s="57" t="s">
        <v>685</v>
      </c>
      <c r="C966" s="42" t="s">
        <v>326</v>
      </c>
      <c r="D966" s="50" t="s">
        <v>1035</v>
      </c>
      <c r="E966" s="32" t="s">
        <v>279</v>
      </c>
      <c r="F966" s="32" t="s">
        <v>1036</v>
      </c>
      <c r="G966" s="59" t="s">
        <v>245</v>
      </c>
      <c r="H966" s="60" t="s">
        <v>1034</v>
      </c>
      <c r="I966" s="59" t="s">
        <v>110</v>
      </c>
      <c r="J966" s="53">
        <v>50</v>
      </c>
      <c r="K966" s="53">
        <v>50</v>
      </c>
      <c r="L966" s="53">
        <v>50</v>
      </c>
      <c r="M966" s="43" t="s">
        <v>285</v>
      </c>
    </row>
    <row r="967" spans="1:13" s="2" customFormat="1" ht="45" customHeight="1">
      <c r="A967" s="24" t="s">
        <v>161</v>
      </c>
      <c r="B967" s="25" t="s">
        <v>799</v>
      </c>
      <c r="C967" s="42"/>
      <c r="D967" s="50" t="s">
        <v>1277</v>
      </c>
      <c r="E967" s="32" t="s">
        <v>327</v>
      </c>
      <c r="F967" s="32" t="s">
        <v>1270</v>
      </c>
      <c r="G967" s="95"/>
      <c r="H967" s="35" t="s">
        <v>254</v>
      </c>
      <c r="I967" s="95"/>
      <c r="J967" s="53">
        <f>J968</f>
        <v>20</v>
      </c>
      <c r="K967" s="53">
        <f t="shared" ref="K967:L967" si="271">K968</f>
        <v>0</v>
      </c>
      <c r="L967" s="53">
        <f t="shared" si="271"/>
        <v>0</v>
      </c>
      <c r="M967" s="43"/>
    </row>
    <row r="968" spans="1:13" s="2" customFormat="1" ht="70.5" customHeight="1">
      <c r="A968" s="24" t="s">
        <v>161</v>
      </c>
      <c r="B968" s="25" t="s">
        <v>599</v>
      </c>
      <c r="C968" s="42" t="s">
        <v>326</v>
      </c>
      <c r="D968" s="50" t="s">
        <v>426</v>
      </c>
      <c r="E968" s="32" t="s">
        <v>279</v>
      </c>
      <c r="F968" s="32" t="s">
        <v>293</v>
      </c>
      <c r="G968" s="35" t="s">
        <v>245</v>
      </c>
      <c r="H968" s="35" t="s">
        <v>254</v>
      </c>
      <c r="I968" s="35">
        <v>350</v>
      </c>
      <c r="J968" s="36">
        <v>20</v>
      </c>
      <c r="K968" s="36">
        <v>0</v>
      </c>
      <c r="L968" s="36">
        <v>0</v>
      </c>
      <c r="M968" s="43" t="s">
        <v>285</v>
      </c>
    </row>
    <row r="969" spans="1:13" s="2" customFormat="1" ht="51" hidden="1" customHeight="1">
      <c r="A969" s="24" t="s">
        <v>161</v>
      </c>
      <c r="B969" s="25" t="s">
        <v>1187</v>
      </c>
      <c r="C969" s="42"/>
      <c r="D969" s="50" t="s">
        <v>1277</v>
      </c>
      <c r="E969" s="32" t="s">
        <v>327</v>
      </c>
      <c r="F969" s="32" t="s">
        <v>1270</v>
      </c>
      <c r="G969" s="35"/>
      <c r="H969" s="35" t="s">
        <v>1188</v>
      </c>
      <c r="I969" s="35"/>
      <c r="J969" s="36">
        <f>J970</f>
        <v>0</v>
      </c>
      <c r="K969" s="36">
        <f t="shared" ref="K969:L969" si="272">K970</f>
        <v>0</v>
      </c>
      <c r="L969" s="36">
        <f t="shared" si="272"/>
        <v>0</v>
      </c>
      <c r="M969" s="43"/>
    </row>
    <row r="970" spans="1:13" s="2" customFormat="1" ht="70.5" hidden="1" customHeight="1">
      <c r="A970" s="24" t="s">
        <v>161</v>
      </c>
      <c r="B970" s="25" t="s">
        <v>1183</v>
      </c>
      <c r="C970" s="42" t="s">
        <v>355</v>
      </c>
      <c r="D970" s="50" t="s">
        <v>1189</v>
      </c>
      <c r="E970" s="32" t="s">
        <v>279</v>
      </c>
      <c r="F970" s="32" t="s">
        <v>1190</v>
      </c>
      <c r="G970" s="35" t="s">
        <v>245</v>
      </c>
      <c r="H970" s="35" t="s">
        <v>1188</v>
      </c>
      <c r="I970" s="35">
        <v>613</v>
      </c>
      <c r="J970" s="36">
        <v>0</v>
      </c>
      <c r="K970" s="36">
        <v>0</v>
      </c>
      <c r="L970" s="36">
        <v>0</v>
      </c>
      <c r="M970" s="43" t="s">
        <v>285</v>
      </c>
    </row>
    <row r="971" spans="1:13" s="2" customFormat="1" ht="70.5" hidden="1" customHeight="1">
      <c r="A971" s="24" t="s">
        <v>161</v>
      </c>
      <c r="B971" s="25" t="s">
        <v>1192</v>
      </c>
      <c r="C971" s="42"/>
      <c r="D971" s="50" t="s">
        <v>1277</v>
      </c>
      <c r="E971" s="32" t="s">
        <v>327</v>
      </c>
      <c r="F971" s="32" t="s">
        <v>1270</v>
      </c>
      <c r="G971" s="35"/>
      <c r="H971" s="35" t="s">
        <v>1191</v>
      </c>
      <c r="I971" s="35"/>
      <c r="J971" s="36">
        <f>J972</f>
        <v>0</v>
      </c>
      <c r="K971" s="36">
        <f t="shared" ref="K971:L971" si="273">K972</f>
        <v>0</v>
      </c>
      <c r="L971" s="36">
        <f t="shared" si="273"/>
        <v>0</v>
      </c>
      <c r="M971" s="43"/>
    </row>
    <row r="972" spans="1:13" s="2" customFormat="1" ht="70.5" hidden="1" customHeight="1">
      <c r="A972" s="24" t="s">
        <v>161</v>
      </c>
      <c r="B972" s="25" t="s">
        <v>1183</v>
      </c>
      <c r="C972" s="42" t="s">
        <v>355</v>
      </c>
      <c r="D972" s="50" t="s">
        <v>1189</v>
      </c>
      <c r="E972" s="32" t="s">
        <v>279</v>
      </c>
      <c r="F972" s="32" t="s">
        <v>1190</v>
      </c>
      <c r="G972" s="35" t="s">
        <v>245</v>
      </c>
      <c r="H972" s="35" t="s">
        <v>1191</v>
      </c>
      <c r="I972" s="35">
        <v>613</v>
      </c>
      <c r="J972" s="36">
        <v>0</v>
      </c>
      <c r="K972" s="36">
        <v>0</v>
      </c>
      <c r="L972" s="36">
        <v>0</v>
      </c>
      <c r="M972" s="43" t="s">
        <v>285</v>
      </c>
    </row>
    <row r="973" spans="1:13" s="2" customFormat="1" ht="70.5" hidden="1" customHeight="1">
      <c r="A973" s="24" t="s">
        <v>161</v>
      </c>
      <c r="B973" s="25" t="s">
        <v>1193</v>
      </c>
      <c r="C973" s="42"/>
      <c r="D973" s="50" t="s">
        <v>1277</v>
      </c>
      <c r="E973" s="32" t="s">
        <v>327</v>
      </c>
      <c r="F973" s="32" t="s">
        <v>1270</v>
      </c>
      <c r="G973" s="35"/>
      <c r="H973" s="35" t="s">
        <v>1194</v>
      </c>
      <c r="I973" s="35"/>
      <c r="J973" s="36">
        <f>J974</f>
        <v>0</v>
      </c>
      <c r="K973" s="36">
        <f t="shared" ref="K973:L973" si="274">K974</f>
        <v>0</v>
      </c>
      <c r="L973" s="36">
        <f t="shared" si="274"/>
        <v>0</v>
      </c>
      <c r="M973" s="43"/>
    </row>
    <row r="974" spans="1:13" s="2" customFormat="1" ht="70.5" hidden="1" customHeight="1">
      <c r="A974" s="24" t="s">
        <v>161</v>
      </c>
      <c r="B974" s="25" t="s">
        <v>1183</v>
      </c>
      <c r="C974" s="42" t="s">
        <v>342</v>
      </c>
      <c r="D974" s="50" t="s">
        <v>1195</v>
      </c>
      <c r="E974" s="32" t="s">
        <v>279</v>
      </c>
      <c r="F974" s="32" t="s">
        <v>1196</v>
      </c>
      <c r="G974" s="35"/>
      <c r="H974" s="35" t="s">
        <v>1194</v>
      </c>
      <c r="I974" s="35">
        <v>613</v>
      </c>
      <c r="J974" s="36">
        <v>0</v>
      </c>
      <c r="K974" s="36">
        <v>0</v>
      </c>
      <c r="L974" s="36">
        <v>0</v>
      </c>
      <c r="M974" s="43" t="s">
        <v>285</v>
      </c>
    </row>
    <row r="975" spans="1:13" s="2" customFormat="1" ht="83.25" hidden="1" customHeight="1">
      <c r="A975" s="24" t="s">
        <v>161</v>
      </c>
      <c r="B975" s="25" t="s">
        <v>1197</v>
      </c>
      <c r="C975" s="42"/>
      <c r="D975" s="50" t="s">
        <v>1277</v>
      </c>
      <c r="E975" s="32" t="s">
        <v>327</v>
      </c>
      <c r="F975" s="32" t="s">
        <v>1270</v>
      </c>
      <c r="G975" s="35"/>
      <c r="H975" s="35" t="s">
        <v>1194</v>
      </c>
      <c r="I975" s="35"/>
      <c r="J975" s="36">
        <f>J976</f>
        <v>0</v>
      </c>
      <c r="K975" s="36">
        <f t="shared" ref="K975:L975" si="275">K976</f>
        <v>0</v>
      </c>
      <c r="L975" s="36">
        <f t="shared" si="275"/>
        <v>0</v>
      </c>
      <c r="M975" s="43"/>
    </row>
    <row r="976" spans="1:13" s="2" customFormat="1" ht="98.25" hidden="1" customHeight="1">
      <c r="A976" s="24" t="s">
        <v>161</v>
      </c>
      <c r="B976" s="25" t="s">
        <v>599</v>
      </c>
      <c r="C976" s="42" t="s">
        <v>342</v>
      </c>
      <c r="D976" s="50" t="s">
        <v>1198</v>
      </c>
      <c r="E976" s="32" t="s">
        <v>279</v>
      </c>
      <c r="F976" s="32" t="s">
        <v>1196</v>
      </c>
      <c r="G976" s="35"/>
      <c r="H976" s="35" t="s">
        <v>1194</v>
      </c>
      <c r="I976" s="35">
        <v>613</v>
      </c>
      <c r="J976" s="36">
        <v>0</v>
      </c>
      <c r="K976" s="36">
        <v>0</v>
      </c>
      <c r="L976" s="36">
        <v>0</v>
      </c>
      <c r="M976" s="43" t="s">
        <v>285</v>
      </c>
    </row>
    <row r="977" spans="1:14" s="2" customFormat="1" ht="54" customHeight="1">
      <c r="A977" s="24" t="s">
        <v>161</v>
      </c>
      <c r="B977" s="25" t="s">
        <v>1079</v>
      </c>
      <c r="C977" s="42"/>
      <c r="D977" s="50"/>
      <c r="E977" s="32"/>
      <c r="F977" s="32"/>
      <c r="G977" s="35"/>
      <c r="H977" s="35">
        <v>17402</v>
      </c>
      <c r="I977" s="35"/>
      <c r="J977" s="36">
        <f>J978+J980+J982+J984+J986+J988+J991+J993</f>
        <v>940.80100000000004</v>
      </c>
      <c r="K977" s="36">
        <f t="shared" ref="K977:L977" si="276">K978+K980+K982+K984</f>
        <v>0</v>
      </c>
      <c r="L977" s="36">
        <f t="shared" si="276"/>
        <v>0</v>
      </c>
      <c r="M977" s="43"/>
      <c r="N977" s="73"/>
    </row>
    <row r="978" spans="1:14" s="2" customFormat="1" ht="78.75" customHeight="1">
      <c r="A978" s="24" t="s">
        <v>161</v>
      </c>
      <c r="B978" s="25" t="s">
        <v>800</v>
      </c>
      <c r="C978" s="42"/>
      <c r="D978" s="50" t="s">
        <v>1277</v>
      </c>
      <c r="E978" s="32" t="s">
        <v>327</v>
      </c>
      <c r="F978" s="32" t="s">
        <v>1270</v>
      </c>
      <c r="G978" s="95"/>
      <c r="H978" s="35" t="s">
        <v>255</v>
      </c>
      <c r="I978" s="95"/>
      <c r="J978" s="53">
        <f>J979</f>
        <v>42.02</v>
      </c>
      <c r="K978" s="53">
        <f t="shared" ref="K978:L978" si="277">K979</f>
        <v>0</v>
      </c>
      <c r="L978" s="53">
        <f t="shared" si="277"/>
        <v>0</v>
      </c>
      <c r="M978" s="43"/>
    </row>
    <row r="979" spans="1:14" s="2" customFormat="1" ht="56.25" customHeight="1">
      <c r="A979" s="24" t="s">
        <v>161</v>
      </c>
      <c r="B979" s="25" t="s">
        <v>685</v>
      </c>
      <c r="C979" s="42" t="s">
        <v>326</v>
      </c>
      <c r="D979" s="50" t="s">
        <v>329</v>
      </c>
      <c r="E979" s="32" t="s">
        <v>279</v>
      </c>
      <c r="F979" s="32" t="s">
        <v>328</v>
      </c>
      <c r="G979" s="35" t="s">
        <v>101</v>
      </c>
      <c r="H979" s="35" t="s">
        <v>255</v>
      </c>
      <c r="I979" s="35" t="s">
        <v>110</v>
      </c>
      <c r="J979" s="36">
        <v>42.02</v>
      </c>
      <c r="K979" s="36">
        <v>0</v>
      </c>
      <c r="L979" s="36">
        <v>0</v>
      </c>
      <c r="M979" s="43" t="s">
        <v>285</v>
      </c>
    </row>
    <row r="980" spans="1:14" s="2" customFormat="1" ht="78.75" customHeight="1">
      <c r="A980" s="24" t="s">
        <v>161</v>
      </c>
      <c r="B980" s="25" t="s">
        <v>801</v>
      </c>
      <c r="C980" s="42"/>
      <c r="D980" s="50" t="s">
        <v>1277</v>
      </c>
      <c r="E980" s="32" t="s">
        <v>327</v>
      </c>
      <c r="F980" s="32" t="s">
        <v>1270</v>
      </c>
      <c r="G980" s="95"/>
      <c r="H980" s="35" t="s">
        <v>256</v>
      </c>
      <c r="I980" s="95"/>
      <c r="J980" s="53">
        <f>J981</f>
        <v>65.040999999999997</v>
      </c>
      <c r="K980" s="53">
        <f t="shared" ref="K980:L980" si="278">K981</f>
        <v>0</v>
      </c>
      <c r="L980" s="53">
        <f t="shared" si="278"/>
        <v>0</v>
      </c>
      <c r="M980" s="43"/>
    </row>
    <row r="981" spans="1:14" s="2" customFormat="1" ht="56.25" customHeight="1">
      <c r="A981" s="24" t="s">
        <v>161</v>
      </c>
      <c r="B981" s="25" t="s">
        <v>685</v>
      </c>
      <c r="C981" s="42" t="s">
        <v>326</v>
      </c>
      <c r="D981" s="50" t="s">
        <v>329</v>
      </c>
      <c r="E981" s="32" t="s">
        <v>279</v>
      </c>
      <c r="F981" s="32" t="s">
        <v>328</v>
      </c>
      <c r="G981" s="35" t="s">
        <v>101</v>
      </c>
      <c r="H981" s="35" t="s">
        <v>256</v>
      </c>
      <c r="I981" s="35" t="s">
        <v>110</v>
      </c>
      <c r="J981" s="36">
        <v>65.040999999999997</v>
      </c>
      <c r="K981" s="36">
        <v>0</v>
      </c>
      <c r="L981" s="36">
        <v>0</v>
      </c>
      <c r="M981" s="43" t="s">
        <v>285</v>
      </c>
    </row>
    <row r="982" spans="1:14" s="2" customFormat="1" ht="78.75" customHeight="1">
      <c r="A982" s="24" t="s">
        <v>161</v>
      </c>
      <c r="B982" s="25" t="s">
        <v>802</v>
      </c>
      <c r="C982" s="42"/>
      <c r="D982" s="50" t="s">
        <v>1277</v>
      </c>
      <c r="E982" s="32" t="s">
        <v>327</v>
      </c>
      <c r="F982" s="32" t="s">
        <v>1270</v>
      </c>
      <c r="G982" s="95"/>
      <c r="H982" s="35" t="s">
        <v>257</v>
      </c>
      <c r="I982" s="95"/>
      <c r="J982" s="53">
        <f>J983</f>
        <v>156.08199999999999</v>
      </c>
      <c r="K982" s="53">
        <f t="shared" ref="K982:L982" si="279">K983</f>
        <v>0</v>
      </c>
      <c r="L982" s="53">
        <f t="shared" si="279"/>
        <v>0</v>
      </c>
      <c r="M982" s="43"/>
    </row>
    <row r="983" spans="1:14" s="2" customFormat="1" ht="70.5" customHeight="1">
      <c r="A983" s="24" t="s">
        <v>161</v>
      </c>
      <c r="B983" s="25" t="s">
        <v>685</v>
      </c>
      <c r="C983" s="42" t="s">
        <v>326</v>
      </c>
      <c r="D983" s="50" t="s">
        <v>329</v>
      </c>
      <c r="E983" s="32" t="s">
        <v>279</v>
      </c>
      <c r="F983" s="32" t="s">
        <v>328</v>
      </c>
      <c r="G983" s="35" t="s">
        <v>101</v>
      </c>
      <c r="H983" s="35" t="s">
        <v>257</v>
      </c>
      <c r="I983" s="35" t="s">
        <v>110</v>
      </c>
      <c r="J983" s="53">
        <v>156.08199999999999</v>
      </c>
      <c r="K983" s="36">
        <v>0</v>
      </c>
      <c r="L983" s="36">
        <v>0</v>
      </c>
      <c r="M983" s="43" t="s">
        <v>285</v>
      </c>
    </row>
    <row r="984" spans="1:14" s="2" customFormat="1" ht="99.75" customHeight="1">
      <c r="A984" s="24" t="s">
        <v>161</v>
      </c>
      <c r="B984" s="25" t="s">
        <v>942</v>
      </c>
      <c r="C984" s="42"/>
      <c r="D984" s="50" t="s">
        <v>1277</v>
      </c>
      <c r="E984" s="32" t="s">
        <v>327</v>
      </c>
      <c r="F984" s="32" t="s">
        <v>1270</v>
      </c>
      <c r="G984" s="95"/>
      <c r="H984" s="35">
        <v>1740260030</v>
      </c>
      <c r="I984" s="95"/>
      <c r="J984" s="53">
        <f>J985</f>
        <v>677.65800000000002</v>
      </c>
      <c r="K984" s="53">
        <f t="shared" ref="K984:L984" si="280">K985</f>
        <v>0</v>
      </c>
      <c r="L984" s="53">
        <f t="shared" si="280"/>
        <v>0</v>
      </c>
      <c r="M984" s="43"/>
    </row>
    <row r="985" spans="1:14" s="2" customFormat="1" ht="106.5" customHeight="1">
      <c r="A985" s="24" t="s">
        <v>161</v>
      </c>
      <c r="B985" s="25" t="s">
        <v>636</v>
      </c>
      <c r="C985" s="42" t="s">
        <v>326</v>
      </c>
      <c r="D985" s="50" t="s">
        <v>325</v>
      </c>
      <c r="E985" s="32" t="s">
        <v>279</v>
      </c>
      <c r="F985" s="32" t="s">
        <v>324</v>
      </c>
      <c r="G985" s="35" t="s">
        <v>101</v>
      </c>
      <c r="H985" s="35">
        <v>1740260030</v>
      </c>
      <c r="I985" s="35">
        <v>612</v>
      </c>
      <c r="J985" s="36">
        <v>677.65800000000002</v>
      </c>
      <c r="K985" s="36">
        <v>0</v>
      </c>
      <c r="L985" s="36">
        <v>0</v>
      </c>
      <c r="M985" s="43" t="s">
        <v>285</v>
      </c>
    </row>
    <row r="986" spans="1:14" s="2" customFormat="1" ht="33" hidden="1" customHeight="1">
      <c r="A986" s="59" t="s">
        <v>161</v>
      </c>
      <c r="B986" s="57" t="s">
        <v>803</v>
      </c>
      <c r="C986" s="42"/>
      <c r="D986" s="27" t="s">
        <v>863</v>
      </c>
      <c r="E986" s="32" t="s">
        <v>327</v>
      </c>
      <c r="F986" s="28" t="s">
        <v>1270</v>
      </c>
      <c r="G986" s="59"/>
      <c r="H986" s="60" t="s">
        <v>258</v>
      </c>
      <c r="I986" s="35"/>
      <c r="J986" s="36">
        <f>J987</f>
        <v>0</v>
      </c>
      <c r="K986" s="36">
        <v>0</v>
      </c>
      <c r="L986" s="36">
        <v>0</v>
      </c>
      <c r="M986" s="43"/>
    </row>
    <row r="987" spans="1:14" s="2" customFormat="1" ht="33" hidden="1" customHeight="1">
      <c r="A987" s="59" t="s">
        <v>161</v>
      </c>
      <c r="B987" s="57" t="s">
        <v>636</v>
      </c>
      <c r="C987" s="42" t="s">
        <v>326</v>
      </c>
      <c r="D987" s="50" t="s">
        <v>1199</v>
      </c>
      <c r="E987" s="32" t="s">
        <v>279</v>
      </c>
      <c r="F987" s="32" t="s">
        <v>1200</v>
      </c>
      <c r="G987" s="59" t="s">
        <v>101</v>
      </c>
      <c r="H987" s="60" t="s">
        <v>258</v>
      </c>
      <c r="I987" s="35">
        <v>811</v>
      </c>
      <c r="J987" s="36">
        <v>0</v>
      </c>
      <c r="K987" s="36">
        <v>0</v>
      </c>
      <c r="L987" s="36">
        <v>0</v>
      </c>
      <c r="M987" s="43" t="s">
        <v>285</v>
      </c>
    </row>
    <row r="988" spans="1:14" s="2" customFormat="1" ht="33" hidden="1" customHeight="1">
      <c r="A988" s="59" t="s">
        <v>161</v>
      </c>
      <c r="B988" s="57" t="s">
        <v>804</v>
      </c>
      <c r="C988" s="42"/>
      <c r="D988" s="27" t="s">
        <v>863</v>
      </c>
      <c r="E988" s="32" t="s">
        <v>327</v>
      </c>
      <c r="F988" s="28" t="s">
        <v>1270</v>
      </c>
      <c r="G988" s="59"/>
      <c r="H988" s="60" t="s">
        <v>259</v>
      </c>
      <c r="I988" s="35"/>
      <c r="J988" s="36">
        <f>J989</f>
        <v>0</v>
      </c>
      <c r="K988" s="36">
        <f t="shared" ref="K988:L988" si="281">K989</f>
        <v>0</v>
      </c>
      <c r="L988" s="36">
        <f t="shared" si="281"/>
        <v>0</v>
      </c>
      <c r="M988" s="43"/>
    </row>
    <row r="989" spans="1:14" s="2" customFormat="1" ht="33" hidden="1" customHeight="1">
      <c r="A989" s="59" t="s">
        <v>161</v>
      </c>
      <c r="B989" s="57" t="s">
        <v>636</v>
      </c>
      <c r="C989" s="42" t="s">
        <v>326</v>
      </c>
      <c r="D989" s="50" t="s">
        <v>1199</v>
      </c>
      <c r="E989" s="32" t="s">
        <v>279</v>
      </c>
      <c r="F989" s="32" t="s">
        <v>1200</v>
      </c>
      <c r="G989" s="59" t="s">
        <v>101</v>
      </c>
      <c r="H989" s="60" t="s">
        <v>259</v>
      </c>
      <c r="I989" s="35">
        <v>811</v>
      </c>
      <c r="J989" s="36">
        <v>0</v>
      </c>
      <c r="K989" s="36">
        <v>0</v>
      </c>
      <c r="L989" s="36">
        <v>0</v>
      </c>
      <c r="M989" s="43" t="s">
        <v>285</v>
      </c>
    </row>
    <row r="990" spans="1:14" s="2" customFormat="1" ht="33" hidden="1" customHeight="1">
      <c r="A990" s="59"/>
      <c r="B990" s="57"/>
      <c r="C990" s="42"/>
      <c r="D990" s="50"/>
      <c r="E990" s="32"/>
      <c r="F990" s="32"/>
      <c r="G990" s="59"/>
      <c r="H990" s="60"/>
      <c r="I990" s="35"/>
      <c r="J990" s="36"/>
      <c r="K990" s="36"/>
      <c r="L990" s="36"/>
      <c r="M990" s="43"/>
    </row>
    <row r="991" spans="1:14" s="2" customFormat="1" ht="96" hidden="1" customHeight="1">
      <c r="A991" s="59" t="s">
        <v>161</v>
      </c>
      <c r="B991" s="57" t="s">
        <v>1201</v>
      </c>
      <c r="C991" s="42"/>
      <c r="D991" s="27" t="s">
        <v>863</v>
      </c>
      <c r="E991" s="32" t="s">
        <v>327</v>
      </c>
      <c r="F991" s="28" t="s">
        <v>1270</v>
      </c>
      <c r="G991" s="59"/>
      <c r="H991" s="60" t="s">
        <v>1202</v>
      </c>
      <c r="I991" s="35"/>
      <c r="J991" s="36">
        <f>J992</f>
        <v>0</v>
      </c>
      <c r="K991" s="36">
        <f t="shared" ref="K991:L991" si="282">K992</f>
        <v>0</v>
      </c>
      <c r="L991" s="36">
        <f t="shared" si="282"/>
        <v>0</v>
      </c>
      <c r="M991" s="43"/>
    </row>
    <row r="992" spans="1:14" s="2" customFormat="1" ht="33" hidden="1" customHeight="1">
      <c r="A992" s="59" t="s">
        <v>161</v>
      </c>
      <c r="B992" s="57" t="s">
        <v>636</v>
      </c>
      <c r="C992" s="42" t="s">
        <v>326</v>
      </c>
      <c r="D992" s="50" t="s">
        <v>1199</v>
      </c>
      <c r="E992" s="32" t="s">
        <v>279</v>
      </c>
      <c r="F992" s="32" t="s">
        <v>1200</v>
      </c>
      <c r="G992" s="59" t="s">
        <v>101</v>
      </c>
      <c r="H992" s="60" t="s">
        <v>1202</v>
      </c>
      <c r="I992" s="35">
        <v>811</v>
      </c>
      <c r="J992" s="36">
        <v>0</v>
      </c>
      <c r="K992" s="36">
        <v>0</v>
      </c>
      <c r="L992" s="36">
        <v>0</v>
      </c>
      <c r="M992" s="43" t="s">
        <v>285</v>
      </c>
    </row>
    <row r="993" spans="1:14" s="2" customFormat="1" ht="82.5" hidden="1" customHeight="1">
      <c r="A993" s="59" t="s">
        <v>161</v>
      </c>
      <c r="B993" s="57" t="s">
        <v>1203</v>
      </c>
      <c r="C993" s="42"/>
      <c r="D993" s="27" t="s">
        <v>863</v>
      </c>
      <c r="E993" s="32" t="s">
        <v>327</v>
      </c>
      <c r="F993" s="28" t="s">
        <v>1270</v>
      </c>
      <c r="G993" s="59"/>
      <c r="H993" s="60">
        <v>1740260035</v>
      </c>
      <c r="I993" s="35"/>
      <c r="J993" s="36">
        <f>J994</f>
        <v>0</v>
      </c>
      <c r="K993" s="36">
        <f t="shared" ref="K993:L993" si="283">K994</f>
        <v>0</v>
      </c>
      <c r="L993" s="36">
        <f t="shared" si="283"/>
        <v>0</v>
      </c>
      <c r="M993" s="43"/>
    </row>
    <row r="994" spans="1:14" s="2" customFormat="1" ht="33" hidden="1" customHeight="1">
      <c r="A994" s="59" t="s">
        <v>161</v>
      </c>
      <c r="B994" s="57" t="s">
        <v>636</v>
      </c>
      <c r="C994" s="42" t="s">
        <v>326</v>
      </c>
      <c r="D994" s="50" t="s">
        <v>1199</v>
      </c>
      <c r="E994" s="32" t="s">
        <v>279</v>
      </c>
      <c r="F994" s="32" t="s">
        <v>1200</v>
      </c>
      <c r="G994" s="59" t="s">
        <v>101</v>
      </c>
      <c r="H994" s="60">
        <v>1740260035</v>
      </c>
      <c r="I994" s="35">
        <v>811</v>
      </c>
      <c r="J994" s="36">
        <v>0</v>
      </c>
      <c r="K994" s="36">
        <v>0</v>
      </c>
      <c r="L994" s="36">
        <v>0</v>
      </c>
      <c r="M994" s="43" t="s">
        <v>285</v>
      </c>
    </row>
    <row r="995" spans="1:14" s="2" customFormat="1" ht="55.5" customHeight="1">
      <c r="A995" s="24" t="s">
        <v>161</v>
      </c>
      <c r="B995" s="25" t="s">
        <v>1080</v>
      </c>
      <c r="C995" s="42"/>
      <c r="D995" s="50"/>
      <c r="E995" s="32"/>
      <c r="F995" s="32"/>
      <c r="G995" s="35"/>
      <c r="H995" s="35">
        <v>99900</v>
      </c>
      <c r="I995" s="35"/>
      <c r="J995" s="36">
        <f>J996+J1000</f>
        <v>5971.8760000000002</v>
      </c>
      <c r="K995" s="36">
        <f t="shared" ref="K995:L995" si="284">K996+K1000</f>
        <v>5944.8760000000002</v>
      </c>
      <c r="L995" s="36">
        <f t="shared" si="284"/>
        <v>5944.8760000000002</v>
      </c>
      <c r="M995" s="43"/>
    </row>
    <row r="996" spans="1:14" s="2" customFormat="1" ht="33.75" customHeight="1">
      <c r="A996" s="24" t="s">
        <v>161</v>
      </c>
      <c r="B996" s="25" t="s">
        <v>605</v>
      </c>
      <c r="C996" s="42"/>
      <c r="D996" s="23" t="s">
        <v>284</v>
      </c>
      <c r="E996" s="28" t="s">
        <v>283</v>
      </c>
      <c r="F996" s="28" t="s">
        <v>282</v>
      </c>
      <c r="G996" s="95"/>
      <c r="H996" s="35" t="s">
        <v>34</v>
      </c>
      <c r="I996" s="95"/>
      <c r="J996" s="53">
        <f>J997+J998+J999</f>
        <v>3881.4760000000001</v>
      </c>
      <c r="K996" s="53">
        <f t="shared" ref="K996:L996" si="285">K997+K998+K999</f>
        <v>3854.4760000000001</v>
      </c>
      <c r="L996" s="53">
        <f t="shared" si="285"/>
        <v>3854.4760000000001</v>
      </c>
      <c r="M996" s="43"/>
    </row>
    <row r="997" spans="1:14" s="2" customFormat="1" ht="67.5" customHeight="1">
      <c r="A997" s="24" t="s">
        <v>161</v>
      </c>
      <c r="B997" s="25" t="s">
        <v>606</v>
      </c>
      <c r="C997" s="42" t="s">
        <v>287</v>
      </c>
      <c r="D997" s="23" t="s">
        <v>323</v>
      </c>
      <c r="E997" s="28" t="s">
        <v>279</v>
      </c>
      <c r="F997" s="28" t="s">
        <v>303</v>
      </c>
      <c r="G997" s="35" t="s">
        <v>177</v>
      </c>
      <c r="H997" s="35" t="s">
        <v>34</v>
      </c>
      <c r="I997" s="35" t="s">
        <v>10</v>
      </c>
      <c r="J997" s="36">
        <v>2960.4270000000001</v>
      </c>
      <c r="K997" s="36">
        <v>2960.4270000000001</v>
      </c>
      <c r="L997" s="36">
        <v>2960.4270000000001</v>
      </c>
      <c r="M997" s="43" t="s">
        <v>277</v>
      </c>
    </row>
    <row r="998" spans="1:14" s="2" customFormat="1" ht="67.5" customHeight="1">
      <c r="A998" s="24" t="s">
        <v>161</v>
      </c>
      <c r="B998" s="25" t="s">
        <v>607</v>
      </c>
      <c r="C998" s="42" t="s">
        <v>286</v>
      </c>
      <c r="D998" s="23" t="s">
        <v>323</v>
      </c>
      <c r="E998" s="28" t="s">
        <v>279</v>
      </c>
      <c r="F998" s="28" t="s">
        <v>303</v>
      </c>
      <c r="G998" s="35" t="s">
        <v>177</v>
      </c>
      <c r="H998" s="35" t="s">
        <v>34</v>
      </c>
      <c r="I998" s="35" t="s">
        <v>11</v>
      </c>
      <c r="J998" s="36">
        <v>894.04899999999998</v>
      </c>
      <c r="K998" s="36">
        <v>894.04899999999998</v>
      </c>
      <c r="L998" s="36">
        <v>894.04899999999998</v>
      </c>
      <c r="M998" s="43" t="s">
        <v>285</v>
      </c>
    </row>
    <row r="999" spans="1:14" s="2" customFormat="1" ht="67.5" customHeight="1">
      <c r="A999" s="24" t="s">
        <v>161</v>
      </c>
      <c r="B999" s="25" t="s">
        <v>599</v>
      </c>
      <c r="C999" s="42" t="s">
        <v>286</v>
      </c>
      <c r="D999" s="23" t="s">
        <v>390</v>
      </c>
      <c r="E999" s="28" t="s">
        <v>279</v>
      </c>
      <c r="F999" s="28" t="s">
        <v>389</v>
      </c>
      <c r="G999" s="35" t="s">
        <v>177</v>
      </c>
      <c r="H999" s="35" t="s">
        <v>34</v>
      </c>
      <c r="I999" s="35">
        <v>244</v>
      </c>
      <c r="J999" s="36">
        <v>27</v>
      </c>
      <c r="K999" s="36">
        <v>0</v>
      </c>
      <c r="L999" s="36">
        <v>0</v>
      </c>
      <c r="M999" s="43" t="s">
        <v>285</v>
      </c>
    </row>
    <row r="1000" spans="1:14" s="2" customFormat="1" ht="67.5" customHeight="1">
      <c r="A1000" s="24" t="s">
        <v>161</v>
      </c>
      <c r="B1000" s="25" t="s">
        <v>805</v>
      </c>
      <c r="C1000" s="42"/>
      <c r="D1000" s="23" t="s">
        <v>322</v>
      </c>
      <c r="E1000" s="28" t="s">
        <v>279</v>
      </c>
      <c r="F1000" s="28" t="s">
        <v>321</v>
      </c>
      <c r="G1000" s="46"/>
      <c r="H1000" s="35" t="s">
        <v>260</v>
      </c>
      <c r="I1000" s="35"/>
      <c r="J1000" s="36">
        <f>J1001+J1002+J1003+J1004+J1005</f>
        <v>2090.4</v>
      </c>
      <c r="K1000" s="36">
        <f t="shared" ref="K1000:L1000" si="286">K1001+K1002+K1003+K1004</f>
        <v>2090.4</v>
      </c>
      <c r="L1000" s="36">
        <f t="shared" si="286"/>
        <v>2090.4</v>
      </c>
      <c r="M1000" s="43"/>
    </row>
    <row r="1001" spans="1:14" s="2" customFormat="1" ht="67.5" customHeight="1">
      <c r="A1001" s="24" t="s">
        <v>161</v>
      </c>
      <c r="B1001" s="25" t="s">
        <v>606</v>
      </c>
      <c r="C1001" s="42" t="s">
        <v>316</v>
      </c>
      <c r="D1001" s="23" t="s">
        <v>320</v>
      </c>
      <c r="E1001" s="28" t="s">
        <v>279</v>
      </c>
      <c r="F1001" s="28" t="s">
        <v>303</v>
      </c>
      <c r="G1001" s="35" t="s">
        <v>261</v>
      </c>
      <c r="H1001" s="35" t="s">
        <v>260</v>
      </c>
      <c r="I1001" s="35" t="s">
        <v>10</v>
      </c>
      <c r="J1001" s="36">
        <v>1528.73</v>
      </c>
      <c r="K1001" s="36">
        <v>1528.73</v>
      </c>
      <c r="L1001" s="36">
        <v>1528.73</v>
      </c>
      <c r="M1001" s="43" t="s">
        <v>277</v>
      </c>
    </row>
    <row r="1002" spans="1:14" s="2" customFormat="1" ht="67.5" customHeight="1">
      <c r="A1002" s="24" t="s">
        <v>161</v>
      </c>
      <c r="B1002" s="25" t="s">
        <v>607</v>
      </c>
      <c r="C1002" s="42" t="s">
        <v>316</v>
      </c>
      <c r="D1002" s="23" t="s">
        <v>319</v>
      </c>
      <c r="E1002" s="28" t="s">
        <v>318</v>
      </c>
      <c r="F1002" s="28" t="s">
        <v>317</v>
      </c>
      <c r="G1002" s="35" t="s">
        <v>261</v>
      </c>
      <c r="H1002" s="35" t="s">
        <v>260</v>
      </c>
      <c r="I1002" s="35" t="s">
        <v>11</v>
      </c>
      <c r="J1002" s="36">
        <v>461.67</v>
      </c>
      <c r="K1002" s="36">
        <v>461.67</v>
      </c>
      <c r="L1002" s="36">
        <v>461.67</v>
      </c>
      <c r="M1002" s="43" t="s">
        <v>285</v>
      </c>
    </row>
    <row r="1003" spans="1:14" s="2" customFormat="1" ht="90" customHeight="1">
      <c r="A1003" s="24" t="s">
        <v>161</v>
      </c>
      <c r="B1003" s="25" t="s">
        <v>599</v>
      </c>
      <c r="C1003" s="42" t="s">
        <v>316</v>
      </c>
      <c r="D1003" s="23" t="s">
        <v>315</v>
      </c>
      <c r="E1003" s="28" t="s">
        <v>314</v>
      </c>
      <c r="F1003" s="28" t="s">
        <v>313</v>
      </c>
      <c r="G1003" s="35" t="s">
        <v>261</v>
      </c>
      <c r="H1003" s="35" t="s">
        <v>260</v>
      </c>
      <c r="I1003" s="35" t="s">
        <v>3</v>
      </c>
      <c r="J1003" s="36">
        <v>50</v>
      </c>
      <c r="K1003" s="36">
        <v>50</v>
      </c>
      <c r="L1003" s="36">
        <v>50</v>
      </c>
      <c r="M1003" s="43" t="s">
        <v>285</v>
      </c>
    </row>
    <row r="1004" spans="1:14" s="2" customFormat="1" ht="92.25" customHeight="1">
      <c r="A1004" s="24" t="s">
        <v>161</v>
      </c>
      <c r="B1004" s="25" t="s">
        <v>624</v>
      </c>
      <c r="C1004" s="42" t="s">
        <v>316</v>
      </c>
      <c r="D1004" s="23" t="s">
        <v>315</v>
      </c>
      <c r="E1004" s="28" t="s">
        <v>314</v>
      </c>
      <c r="F1004" s="28" t="s">
        <v>313</v>
      </c>
      <c r="G1004" s="35" t="s">
        <v>261</v>
      </c>
      <c r="H1004" s="35" t="s">
        <v>260</v>
      </c>
      <c r="I1004" s="35" t="s">
        <v>41</v>
      </c>
      <c r="J1004" s="36">
        <v>46.694000000000003</v>
      </c>
      <c r="K1004" s="36">
        <v>50</v>
      </c>
      <c r="L1004" s="36">
        <v>50</v>
      </c>
      <c r="M1004" s="43" t="s">
        <v>285</v>
      </c>
    </row>
    <row r="1005" spans="1:14" s="2" customFormat="1" ht="90" customHeight="1">
      <c r="A1005" s="24" t="s">
        <v>161</v>
      </c>
      <c r="B1005" s="25" t="s">
        <v>638</v>
      </c>
      <c r="C1005" s="42" t="s">
        <v>316</v>
      </c>
      <c r="D1005" s="27" t="s">
        <v>319</v>
      </c>
      <c r="E1005" s="28" t="s">
        <v>481</v>
      </c>
      <c r="F1005" s="28" t="s">
        <v>480</v>
      </c>
      <c r="G1005" s="35" t="s">
        <v>261</v>
      </c>
      <c r="H1005" s="35" t="s">
        <v>260</v>
      </c>
      <c r="I1005" s="35">
        <v>851</v>
      </c>
      <c r="J1005" s="36">
        <v>3.306</v>
      </c>
      <c r="K1005" s="36">
        <v>0</v>
      </c>
      <c r="L1005" s="36">
        <v>0</v>
      </c>
      <c r="M1005" s="43" t="s">
        <v>285</v>
      </c>
    </row>
    <row r="1006" spans="1:14" s="19" customFormat="1" ht="67.5" customHeight="1">
      <c r="A1006" s="39" t="s">
        <v>262</v>
      </c>
      <c r="B1006" s="40" t="s">
        <v>806</v>
      </c>
      <c r="C1006" s="56"/>
      <c r="D1006" s="88"/>
      <c r="E1006" s="82"/>
      <c r="F1006" s="82"/>
      <c r="G1006" s="101"/>
      <c r="H1006" s="41"/>
      <c r="I1006" s="41"/>
      <c r="J1006" s="116">
        <f>J1008+J1013+J1015+J1017+J1019+J1021+J1024+J1029+J1031+J1034+J1036+J1041</f>
        <v>25329.518380000001</v>
      </c>
      <c r="K1006" s="116">
        <f t="shared" ref="K1006:L1006" si="287">K1008+K1013+K1015+K1017+K1019+K1021+K1024+K1029+K1031+K1034+K1036+K1041</f>
        <v>14015.401999999998</v>
      </c>
      <c r="L1006" s="116">
        <f t="shared" si="287"/>
        <v>14017.811999999998</v>
      </c>
      <c r="M1006" s="89"/>
      <c r="N1006" s="18"/>
    </row>
    <row r="1007" spans="1:14" s="19" customFormat="1" ht="67.5" customHeight="1">
      <c r="A1007" s="59" t="s">
        <v>262</v>
      </c>
      <c r="B1007" s="57" t="s">
        <v>1087</v>
      </c>
      <c r="C1007" s="58"/>
      <c r="D1007" s="58"/>
      <c r="E1007" s="58"/>
      <c r="F1007" s="58"/>
      <c r="G1007" s="59"/>
      <c r="H1007" s="60" t="s">
        <v>1088</v>
      </c>
      <c r="I1007" s="41"/>
      <c r="J1007" s="36">
        <f>J1008</f>
        <v>6455.7460000000001</v>
      </c>
      <c r="K1007" s="36">
        <f t="shared" ref="K1007:L1007" si="288">K1008</f>
        <v>6378.29</v>
      </c>
      <c r="L1007" s="36">
        <f t="shared" si="288"/>
        <v>6378.29</v>
      </c>
      <c r="M1007" s="89"/>
      <c r="N1007" s="18"/>
    </row>
    <row r="1008" spans="1:14" s="2" customFormat="1" ht="45" customHeight="1">
      <c r="A1008" s="24" t="s">
        <v>262</v>
      </c>
      <c r="B1008" s="25" t="s">
        <v>609</v>
      </c>
      <c r="C1008" s="33"/>
      <c r="D1008" s="27" t="s">
        <v>1277</v>
      </c>
      <c r="E1008" s="28" t="s">
        <v>292</v>
      </c>
      <c r="F1008" s="28" t="s">
        <v>291</v>
      </c>
      <c r="G1008" s="46"/>
      <c r="H1008" s="35" t="s">
        <v>14</v>
      </c>
      <c r="I1008" s="35"/>
      <c r="J1008" s="36">
        <f>J1009+J1010+J1011</f>
        <v>6455.7460000000001</v>
      </c>
      <c r="K1008" s="36">
        <f t="shared" ref="K1008:L1008" si="289">K1009+K1010+K1011</f>
        <v>6378.29</v>
      </c>
      <c r="L1008" s="36">
        <f t="shared" si="289"/>
        <v>6378.29</v>
      </c>
      <c r="M1008" s="43"/>
    </row>
    <row r="1009" spans="1:13" s="2" customFormat="1" ht="135" customHeight="1">
      <c r="A1009" s="24" t="s">
        <v>262</v>
      </c>
      <c r="B1009" s="25" t="s">
        <v>610</v>
      </c>
      <c r="C1009" s="33" t="s">
        <v>295</v>
      </c>
      <c r="D1009" s="27" t="s">
        <v>312</v>
      </c>
      <c r="E1009" s="28" t="s">
        <v>279</v>
      </c>
      <c r="F1009" s="28" t="s">
        <v>303</v>
      </c>
      <c r="G1009" s="35" t="s">
        <v>15</v>
      </c>
      <c r="H1009" s="35" t="s">
        <v>14</v>
      </c>
      <c r="I1009" s="35" t="s">
        <v>16</v>
      </c>
      <c r="J1009" s="36">
        <v>4898.84</v>
      </c>
      <c r="K1009" s="36">
        <v>4898.84</v>
      </c>
      <c r="L1009" s="36">
        <v>4898.84</v>
      </c>
      <c r="M1009" s="43" t="s">
        <v>277</v>
      </c>
    </row>
    <row r="1010" spans="1:13" s="2" customFormat="1" ht="135" customHeight="1">
      <c r="A1010" s="24" t="s">
        <v>262</v>
      </c>
      <c r="B1010" s="25" t="s">
        <v>612</v>
      </c>
      <c r="C1010" s="33" t="s">
        <v>295</v>
      </c>
      <c r="D1010" s="27" t="s">
        <v>312</v>
      </c>
      <c r="E1010" s="28" t="s">
        <v>279</v>
      </c>
      <c r="F1010" s="28" t="s">
        <v>303</v>
      </c>
      <c r="G1010" s="35" t="s">
        <v>15</v>
      </c>
      <c r="H1010" s="35" t="s">
        <v>14</v>
      </c>
      <c r="I1010" s="35" t="s">
        <v>18</v>
      </c>
      <c r="J1010" s="36">
        <v>1479.45</v>
      </c>
      <c r="K1010" s="36">
        <v>1479.45</v>
      </c>
      <c r="L1010" s="36">
        <v>1479.45</v>
      </c>
      <c r="M1010" s="43" t="s">
        <v>285</v>
      </c>
    </row>
    <row r="1011" spans="1:13" s="2" customFormat="1" ht="78.75" customHeight="1">
      <c r="A1011" s="24" t="s">
        <v>262</v>
      </c>
      <c r="B1011" s="25" t="s">
        <v>599</v>
      </c>
      <c r="C1011" s="33" t="s">
        <v>295</v>
      </c>
      <c r="D1011" s="27" t="s">
        <v>311</v>
      </c>
      <c r="E1011" s="28" t="s">
        <v>279</v>
      </c>
      <c r="F1011" s="28" t="s">
        <v>301</v>
      </c>
      <c r="G1011" s="35" t="s">
        <v>15</v>
      </c>
      <c r="H1011" s="35" t="s">
        <v>14</v>
      </c>
      <c r="I1011" s="35" t="s">
        <v>3</v>
      </c>
      <c r="J1011" s="36">
        <v>77.456000000000003</v>
      </c>
      <c r="K1011" s="36">
        <v>0</v>
      </c>
      <c r="L1011" s="36">
        <v>0</v>
      </c>
      <c r="M1011" s="43" t="s">
        <v>285</v>
      </c>
    </row>
    <row r="1012" spans="1:13" s="2" customFormat="1" ht="22.5" customHeight="1">
      <c r="A1012" s="59" t="s">
        <v>262</v>
      </c>
      <c r="B1012" s="57" t="s">
        <v>1089</v>
      </c>
      <c r="C1012" s="58"/>
      <c r="D1012" s="58"/>
      <c r="E1012" s="58"/>
      <c r="F1012" s="58"/>
      <c r="G1012" s="59"/>
      <c r="H1012" s="60" t="s">
        <v>1090</v>
      </c>
      <c r="I1012" s="35"/>
      <c r="J1012" s="36">
        <f>J1013+J1015+J1017+J1019+J1021</f>
        <v>724.15000000000009</v>
      </c>
      <c r="K1012" s="36">
        <f t="shared" ref="K1012:L1012" si="290">K1013+K1015+K1017+K1019+K1021</f>
        <v>5.6079999999999997</v>
      </c>
      <c r="L1012" s="36">
        <f t="shared" si="290"/>
        <v>8.0890000000000004</v>
      </c>
      <c r="M1012" s="43"/>
    </row>
    <row r="1013" spans="1:13" s="2" customFormat="1" ht="45" customHeight="1">
      <c r="A1013" s="24" t="s">
        <v>262</v>
      </c>
      <c r="B1013" s="25" t="s">
        <v>600</v>
      </c>
      <c r="C1013" s="33"/>
      <c r="D1013" s="23" t="s">
        <v>310</v>
      </c>
      <c r="E1013" s="28" t="s">
        <v>279</v>
      </c>
      <c r="F1013" s="28" t="s">
        <v>309</v>
      </c>
      <c r="G1013" s="46"/>
      <c r="H1013" s="35" t="s">
        <v>4</v>
      </c>
      <c r="I1013" s="35"/>
      <c r="J1013" s="36">
        <f>J1014</f>
        <v>306.75</v>
      </c>
      <c r="K1013" s="36">
        <f t="shared" ref="K1013:L1013" si="291">K1014</f>
        <v>5.6079999999999997</v>
      </c>
      <c r="L1013" s="36">
        <f t="shared" si="291"/>
        <v>8.0890000000000004</v>
      </c>
      <c r="M1013" s="43"/>
    </row>
    <row r="1014" spans="1:13" s="2" customFormat="1" ht="78.75" customHeight="1">
      <c r="A1014" s="24" t="s">
        <v>262</v>
      </c>
      <c r="B1014" s="25" t="s">
        <v>599</v>
      </c>
      <c r="C1014" s="33" t="s">
        <v>308</v>
      </c>
      <c r="D1014" s="27" t="s">
        <v>311</v>
      </c>
      <c r="E1014" s="28" t="s">
        <v>279</v>
      </c>
      <c r="F1014" s="28" t="s">
        <v>301</v>
      </c>
      <c r="G1014" s="35" t="s">
        <v>2</v>
      </c>
      <c r="H1014" s="35" t="s">
        <v>4</v>
      </c>
      <c r="I1014" s="35" t="s">
        <v>3</v>
      </c>
      <c r="J1014" s="36">
        <v>306.75</v>
      </c>
      <c r="K1014" s="36">
        <v>5.6079999999999997</v>
      </c>
      <c r="L1014" s="36">
        <v>8.0890000000000004</v>
      </c>
      <c r="M1014" s="43" t="s">
        <v>285</v>
      </c>
    </row>
    <row r="1015" spans="1:13" s="2" customFormat="1" ht="45" customHeight="1">
      <c r="A1015" s="24" t="s">
        <v>262</v>
      </c>
      <c r="B1015" s="25" t="s">
        <v>601</v>
      </c>
      <c r="C1015" s="38"/>
      <c r="D1015" s="23" t="s">
        <v>310</v>
      </c>
      <c r="E1015" s="28" t="s">
        <v>279</v>
      </c>
      <c r="F1015" s="28" t="s">
        <v>309</v>
      </c>
      <c r="G1015" s="46"/>
      <c r="H1015" s="35" t="s">
        <v>5</v>
      </c>
      <c r="I1015" s="35"/>
      <c r="J1015" s="36">
        <f>J1016</f>
        <v>325.5</v>
      </c>
      <c r="K1015" s="36">
        <f t="shared" ref="K1015:L1015" si="292">K1016</f>
        <v>0</v>
      </c>
      <c r="L1015" s="36">
        <f t="shared" si="292"/>
        <v>0</v>
      </c>
      <c r="M1015" s="43"/>
    </row>
    <row r="1016" spans="1:13" s="2" customFormat="1" ht="78.75" customHeight="1">
      <c r="A1016" s="24" t="s">
        <v>262</v>
      </c>
      <c r="B1016" s="25" t="s">
        <v>599</v>
      </c>
      <c r="C1016" s="33" t="s">
        <v>308</v>
      </c>
      <c r="D1016" s="27" t="s">
        <v>311</v>
      </c>
      <c r="E1016" s="28" t="s">
        <v>279</v>
      </c>
      <c r="F1016" s="28" t="s">
        <v>301</v>
      </c>
      <c r="G1016" s="35" t="s">
        <v>2</v>
      </c>
      <c r="H1016" s="35" t="s">
        <v>5</v>
      </c>
      <c r="I1016" s="35" t="s">
        <v>3</v>
      </c>
      <c r="J1016" s="36">
        <v>325.5</v>
      </c>
      <c r="K1016" s="36">
        <v>0</v>
      </c>
      <c r="L1016" s="36">
        <v>0</v>
      </c>
      <c r="M1016" s="43" t="s">
        <v>285</v>
      </c>
    </row>
    <row r="1017" spans="1:13" s="2" customFormat="1" ht="45" customHeight="1">
      <c r="A1017" s="24" t="s">
        <v>262</v>
      </c>
      <c r="B1017" s="25" t="s">
        <v>602</v>
      </c>
      <c r="C1017" s="33"/>
      <c r="D1017" s="23" t="s">
        <v>310</v>
      </c>
      <c r="E1017" s="28" t="s">
        <v>279</v>
      </c>
      <c r="F1017" s="28" t="s">
        <v>309</v>
      </c>
      <c r="G1017" s="46"/>
      <c r="H1017" s="35" t="s">
        <v>6</v>
      </c>
      <c r="I1017" s="35"/>
      <c r="J1017" s="36">
        <f>J1018</f>
        <v>39.700000000000003</v>
      </c>
      <c r="K1017" s="36">
        <f t="shared" ref="K1017:L1017" si="293">K1018</f>
        <v>0</v>
      </c>
      <c r="L1017" s="36">
        <f t="shared" si="293"/>
        <v>0</v>
      </c>
      <c r="M1017" s="43"/>
    </row>
    <row r="1018" spans="1:13" s="2" customFormat="1" ht="78.75" customHeight="1">
      <c r="A1018" s="24" t="s">
        <v>262</v>
      </c>
      <c r="B1018" s="25" t="s">
        <v>599</v>
      </c>
      <c r="C1018" s="33" t="s">
        <v>308</v>
      </c>
      <c r="D1018" s="27" t="s">
        <v>311</v>
      </c>
      <c r="E1018" s="28" t="s">
        <v>279</v>
      </c>
      <c r="F1018" s="28" t="s">
        <v>301</v>
      </c>
      <c r="G1018" s="35" t="s">
        <v>2</v>
      </c>
      <c r="H1018" s="35" t="s">
        <v>6</v>
      </c>
      <c r="I1018" s="35" t="s">
        <v>3</v>
      </c>
      <c r="J1018" s="36">
        <v>39.700000000000003</v>
      </c>
      <c r="K1018" s="36">
        <v>0</v>
      </c>
      <c r="L1018" s="36">
        <v>0</v>
      </c>
      <c r="M1018" s="43" t="s">
        <v>285</v>
      </c>
    </row>
    <row r="1019" spans="1:13" s="2" customFormat="1" ht="45" customHeight="1">
      <c r="A1019" s="24" t="s">
        <v>262</v>
      </c>
      <c r="B1019" s="25" t="s">
        <v>603</v>
      </c>
      <c r="C1019" s="38"/>
      <c r="D1019" s="23" t="s">
        <v>310</v>
      </c>
      <c r="E1019" s="28" t="s">
        <v>279</v>
      </c>
      <c r="F1019" s="28" t="s">
        <v>309</v>
      </c>
      <c r="G1019" s="46"/>
      <c r="H1019" s="35" t="s">
        <v>7</v>
      </c>
      <c r="I1019" s="35"/>
      <c r="J1019" s="36">
        <f>J1020</f>
        <v>42.2</v>
      </c>
      <c r="K1019" s="36">
        <f t="shared" ref="K1019:L1019" si="294">K1020</f>
        <v>0</v>
      </c>
      <c r="L1019" s="36">
        <f t="shared" si="294"/>
        <v>0</v>
      </c>
      <c r="M1019" s="43"/>
    </row>
    <row r="1020" spans="1:13" s="2" customFormat="1" ht="78.75" customHeight="1">
      <c r="A1020" s="24" t="s">
        <v>262</v>
      </c>
      <c r="B1020" s="25" t="s">
        <v>599</v>
      </c>
      <c r="C1020" s="33" t="s">
        <v>308</v>
      </c>
      <c r="D1020" s="27" t="s">
        <v>311</v>
      </c>
      <c r="E1020" s="28" t="s">
        <v>279</v>
      </c>
      <c r="F1020" s="28" t="s">
        <v>301</v>
      </c>
      <c r="G1020" s="35" t="s">
        <v>2</v>
      </c>
      <c r="H1020" s="35" t="s">
        <v>7</v>
      </c>
      <c r="I1020" s="35" t="s">
        <v>3</v>
      </c>
      <c r="J1020" s="36">
        <v>42.2</v>
      </c>
      <c r="K1020" s="36">
        <v>0</v>
      </c>
      <c r="L1020" s="36">
        <v>0</v>
      </c>
      <c r="M1020" s="43" t="s">
        <v>285</v>
      </c>
    </row>
    <row r="1021" spans="1:13" s="2" customFormat="1" ht="78.75" customHeight="1">
      <c r="A1021" s="24" t="s">
        <v>262</v>
      </c>
      <c r="B1021" s="25" t="s">
        <v>604</v>
      </c>
      <c r="C1021" s="37"/>
      <c r="D1021" s="23" t="s">
        <v>310</v>
      </c>
      <c r="E1021" s="28" t="s">
        <v>279</v>
      </c>
      <c r="F1021" s="28" t="s">
        <v>309</v>
      </c>
      <c r="G1021" s="46"/>
      <c r="H1021" s="35" t="s">
        <v>8</v>
      </c>
      <c r="I1021" s="35"/>
      <c r="J1021" s="36">
        <f>J1022</f>
        <v>10</v>
      </c>
      <c r="K1021" s="36">
        <f t="shared" ref="K1021:L1021" si="295">K1022</f>
        <v>0</v>
      </c>
      <c r="L1021" s="36">
        <f t="shared" si="295"/>
        <v>0</v>
      </c>
      <c r="M1021" s="43"/>
    </row>
    <row r="1022" spans="1:13" s="2" customFormat="1" ht="45" customHeight="1">
      <c r="A1022" s="24" t="s">
        <v>262</v>
      </c>
      <c r="B1022" s="25" t="s">
        <v>599</v>
      </c>
      <c r="C1022" s="33" t="s">
        <v>308</v>
      </c>
      <c r="D1022" s="27" t="s">
        <v>569</v>
      </c>
      <c r="E1022" s="28" t="s">
        <v>279</v>
      </c>
      <c r="F1022" s="28" t="s">
        <v>568</v>
      </c>
      <c r="G1022" s="35" t="s">
        <v>2</v>
      </c>
      <c r="H1022" s="35" t="s">
        <v>8</v>
      </c>
      <c r="I1022" s="35" t="s">
        <v>3</v>
      </c>
      <c r="J1022" s="36">
        <v>10</v>
      </c>
      <c r="K1022" s="36">
        <v>0</v>
      </c>
      <c r="L1022" s="36">
        <v>0</v>
      </c>
      <c r="M1022" s="43" t="s">
        <v>285</v>
      </c>
    </row>
    <row r="1023" spans="1:13" s="2" customFormat="1" ht="15" customHeight="1">
      <c r="A1023" s="59" t="s">
        <v>262</v>
      </c>
      <c r="B1023" s="57" t="s">
        <v>1080</v>
      </c>
      <c r="C1023" s="58"/>
      <c r="D1023" s="58"/>
      <c r="E1023" s="58"/>
      <c r="F1023" s="58"/>
      <c r="G1023" s="59"/>
      <c r="H1023" s="60">
        <v>99900</v>
      </c>
      <c r="I1023" s="35"/>
      <c r="J1023" s="36">
        <f>J1024+J1031+J1034+J1036+J1029+J1041</f>
        <v>18149.622380000001</v>
      </c>
      <c r="K1023" s="36">
        <f t="shared" ref="K1023:L1023" si="296">K1024+K1031+K1034+K1036+K1029</f>
        <v>7631.5039999999999</v>
      </c>
      <c r="L1023" s="36">
        <f t="shared" si="296"/>
        <v>7631.4329999999991</v>
      </c>
      <c r="M1023" s="43"/>
    </row>
    <row r="1024" spans="1:13" s="2" customFormat="1" ht="33.75" customHeight="1">
      <c r="A1024" s="24" t="s">
        <v>262</v>
      </c>
      <c r="B1024" s="25" t="s">
        <v>605</v>
      </c>
      <c r="C1024" s="33"/>
      <c r="D1024" s="27" t="s">
        <v>284</v>
      </c>
      <c r="E1024" s="28" t="s">
        <v>283</v>
      </c>
      <c r="F1024" s="28" t="s">
        <v>282</v>
      </c>
      <c r="G1024" s="46"/>
      <c r="H1024" s="35" t="s">
        <v>34</v>
      </c>
      <c r="I1024" s="35"/>
      <c r="J1024" s="36">
        <f>J1025+J1026+J1027+J1028</f>
        <v>7679.2029999999995</v>
      </c>
      <c r="K1024" s="36">
        <f t="shared" ref="K1024:L1024" si="297">K1025+K1026+K1027+K1028</f>
        <v>7605.2029999999995</v>
      </c>
      <c r="L1024" s="36">
        <f t="shared" si="297"/>
        <v>7605.2029999999995</v>
      </c>
      <c r="M1024" s="43"/>
    </row>
    <row r="1025" spans="1:13" s="2" customFormat="1" ht="78.75" customHeight="1">
      <c r="A1025" s="24" t="s">
        <v>262</v>
      </c>
      <c r="B1025" s="25" t="s">
        <v>606</v>
      </c>
      <c r="C1025" s="33" t="s">
        <v>287</v>
      </c>
      <c r="D1025" s="27" t="s">
        <v>304</v>
      </c>
      <c r="E1025" s="28" t="s">
        <v>279</v>
      </c>
      <c r="F1025" s="28" t="s">
        <v>303</v>
      </c>
      <c r="G1025" s="35" t="s">
        <v>263</v>
      </c>
      <c r="H1025" s="35" t="s">
        <v>34</v>
      </c>
      <c r="I1025" s="35" t="s">
        <v>10</v>
      </c>
      <c r="J1025" s="36">
        <v>5841.1689999999999</v>
      </c>
      <c r="K1025" s="36">
        <v>5841.1689999999999</v>
      </c>
      <c r="L1025" s="36">
        <v>5841.1689999999999</v>
      </c>
      <c r="M1025" s="43" t="s">
        <v>277</v>
      </c>
    </row>
    <row r="1026" spans="1:13" s="2" customFormat="1" ht="56.25" customHeight="1">
      <c r="A1026" s="24" t="s">
        <v>262</v>
      </c>
      <c r="B1026" s="25" t="s">
        <v>807</v>
      </c>
      <c r="C1026" s="33" t="s">
        <v>287</v>
      </c>
      <c r="D1026" s="27" t="s">
        <v>306</v>
      </c>
      <c r="E1026" s="28" t="s">
        <v>279</v>
      </c>
      <c r="F1026" s="28" t="s">
        <v>305</v>
      </c>
      <c r="G1026" s="35" t="s">
        <v>263</v>
      </c>
      <c r="H1026" s="35" t="s">
        <v>34</v>
      </c>
      <c r="I1026" s="35" t="s">
        <v>264</v>
      </c>
      <c r="J1026" s="36">
        <v>42</v>
      </c>
      <c r="K1026" s="36">
        <v>0</v>
      </c>
      <c r="L1026" s="36">
        <v>0</v>
      </c>
      <c r="M1026" s="43" t="s">
        <v>285</v>
      </c>
    </row>
    <row r="1027" spans="1:13" s="2" customFormat="1" ht="78.75" customHeight="1">
      <c r="A1027" s="24" t="s">
        <v>262</v>
      </c>
      <c r="B1027" s="25" t="s">
        <v>607</v>
      </c>
      <c r="C1027" s="33" t="s">
        <v>286</v>
      </c>
      <c r="D1027" s="27" t="s">
        <v>304</v>
      </c>
      <c r="E1027" s="28" t="s">
        <v>279</v>
      </c>
      <c r="F1027" s="28" t="s">
        <v>303</v>
      </c>
      <c r="G1027" s="35" t="s">
        <v>263</v>
      </c>
      <c r="H1027" s="35" t="s">
        <v>34</v>
      </c>
      <c r="I1027" s="35" t="s">
        <v>11</v>
      </c>
      <c r="J1027" s="36">
        <v>1764.0340000000001</v>
      </c>
      <c r="K1027" s="36">
        <v>1764.0340000000001</v>
      </c>
      <c r="L1027" s="36">
        <v>1764.0340000000001</v>
      </c>
      <c r="M1027" s="43" t="s">
        <v>285</v>
      </c>
    </row>
    <row r="1028" spans="1:13" s="2" customFormat="1" ht="78.75" customHeight="1">
      <c r="A1028" s="24" t="s">
        <v>262</v>
      </c>
      <c r="B1028" s="25" t="s">
        <v>599</v>
      </c>
      <c r="C1028" s="33" t="s">
        <v>286</v>
      </c>
      <c r="D1028" s="27" t="s">
        <v>302</v>
      </c>
      <c r="E1028" s="28" t="s">
        <v>279</v>
      </c>
      <c r="F1028" s="28" t="s">
        <v>301</v>
      </c>
      <c r="G1028" s="35" t="s">
        <v>263</v>
      </c>
      <c r="H1028" s="35" t="s">
        <v>34</v>
      </c>
      <c r="I1028" s="35" t="s">
        <v>3</v>
      </c>
      <c r="J1028" s="36">
        <v>32</v>
      </c>
      <c r="K1028" s="36">
        <v>0</v>
      </c>
      <c r="L1028" s="36">
        <v>0</v>
      </c>
      <c r="M1028" s="43" t="s">
        <v>285</v>
      </c>
    </row>
    <row r="1029" spans="1:13" s="2" customFormat="1" ht="45" customHeight="1">
      <c r="A1029" s="24" t="s">
        <v>262</v>
      </c>
      <c r="B1029" s="25" t="s">
        <v>808</v>
      </c>
      <c r="C1029" s="33"/>
      <c r="D1029" s="27" t="s">
        <v>300</v>
      </c>
      <c r="E1029" s="28" t="s">
        <v>279</v>
      </c>
      <c r="F1029" s="28" t="s">
        <v>299</v>
      </c>
      <c r="G1029" s="95"/>
      <c r="H1029" s="35" t="s">
        <v>265</v>
      </c>
      <c r="I1029" s="95"/>
      <c r="J1029" s="53">
        <f>J1030</f>
        <v>0</v>
      </c>
      <c r="K1029" s="53">
        <f t="shared" ref="K1029:L1029" si="298">K1030</f>
        <v>0</v>
      </c>
      <c r="L1029" s="53">
        <f t="shared" si="298"/>
        <v>0</v>
      </c>
      <c r="M1029" s="43"/>
    </row>
    <row r="1030" spans="1:13" s="2" customFormat="1" ht="45" customHeight="1">
      <c r="A1030" s="24" t="s">
        <v>262</v>
      </c>
      <c r="B1030" s="25" t="s">
        <v>809</v>
      </c>
      <c r="C1030" s="33" t="s">
        <v>298</v>
      </c>
      <c r="D1030" s="27" t="s">
        <v>297</v>
      </c>
      <c r="E1030" s="28" t="s">
        <v>279</v>
      </c>
      <c r="F1030" s="28" t="s">
        <v>296</v>
      </c>
      <c r="G1030" s="35" t="s">
        <v>266</v>
      </c>
      <c r="H1030" s="35" t="s">
        <v>265</v>
      </c>
      <c r="I1030" s="35" t="s">
        <v>267</v>
      </c>
      <c r="J1030" s="36">
        <v>0</v>
      </c>
      <c r="K1030" s="36">
        <v>0</v>
      </c>
      <c r="L1030" s="36">
        <v>0</v>
      </c>
      <c r="M1030" s="43" t="s">
        <v>285</v>
      </c>
    </row>
    <row r="1031" spans="1:13" s="2" customFormat="1" ht="45" customHeight="1">
      <c r="A1031" s="24" t="s">
        <v>262</v>
      </c>
      <c r="B1031" s="25" t="s">
        <v>810</v>
      </c>
      <c r="C1031" s="42"/>
      <c r="D1031" s="23" t="s">
        <v>284</v>
      </c>
      <c r="E1031" s="28" t="s">
        <v>283</v>
      </c>
      <c r="F1031" s="28" t="s">
        <v>282</v>
      </c>
      <c r="G1031" s="95"/>
      <c r="H1031" s="35" t="s">
        <v>268</v>
      </c>
      <c r="I1031" s="95"/>
      <c r="J1031" s="53">
        <f>J1033+J1032</f>
        <v>147</v>
      </c>
      <c r="K1031" s="53">
        <f t="shared" ref="K1031:L1031" si="299">K1033+K1032</f>
        <v>0</v>
      </c>
      <c r="L1031" s="53">
        <f t="shared" si="299"/>
        <v>0</v>
      </c>
      <c r="M1031" s="43"/>
    </row>
    <row r="1032" spans="1:13" s="2" customFormat="1" ht="33.75" customHeight="1">
      <c r="A1032" s="24" t="s">
        <v>262</v>
      </c>
      <c r="B1032" s="25" t="s">
        <v>599</v>
      </c>
      <c r="C1032" s="42" t="s">
        <v>295</v>
      </c>
      <c r="D1032" s="23" t="s">
        <v>294</v>
      </c>
      <c r="E1032" s="28" t="s">
        <v>279</v>
      </c>
      <c r="F1032" s="28" t="s">
        <v>293</v>
      </c>
      <c r="G1032" s="35" t="s">
        <v>15</v>
      </c>
      <c r="H1032" s="35" t="s">
        <v>268</v>
      </c>
      <c r="I1032" s="95">
        <v>244</v>
      </c>
      <c r="J1032" s="53">
        <v>0</v>
      </c>
      <c r="K1032" s="53">
        <v>0</v>
      </c>
      <c r="L1032" s="53">
        <v>0</v>
      </c>
      <c r="M1032" s="43" t="s">
        <v>285</v>
      </c>
    </row>
    <row r="1033" spans="1:13" s="2" customFormat="1" ht="33.75" customHeight="1">
      <c r="A1033" s="24" t="s">
        <v>262</v>
      </c>
      <c r="B1033" s="25" t="s">
        <v>670</v>
      </c>
      <c r="C1033" s="42" t="s">
        <v>295</v>
      </c>
      <c r="D1033" s="23" t="s">
        <v>294</v>
      </c>
      <c r="E1033" s="28" t="s">
        <v>279</v>
      </c>
      <c r="F1033" s="28" t="s">
        <v>293</v>
      </c>
      <c r="G1033" s="35" t="s">
        <v>15</v>
      </c>
      <c r="H1033" s="35" t="s">
        <v>268</v>
      </c>
      <c r="I1033" s="35" t="s">
        <v>95</v>
      </c>
      <c r="J1033" s="36">
        <v>147</v>
      </c>
      <c r="K1033" s="36">
        <v>0</v>
      </c>
      <c r="L1033" s="36">
        <v>0</v>
      </c>
      <c r="M1033" s="43" t="s">
        <v>285</v>
      </c>
    </row>
    <row r="1034" spans="1:13" s="2" customFormat="1" ht="45">
      <c r="A1034" s="24" t="s">
        <v>262</v>
      </c>
      <c r="B1034" s="25" t="s">
        <v>811</v>
      </c>
      <c r="C1034" s="42"/>
      <c r="D1034" s="23" t="s">
        <v>1277</v>
      </c>
      <c r="E1034" s="28" t="s">
        <v>292</v>
      </c>
      <c r="F1034" s="28" t="s">
        <v>291</v>
      </c>
      <c r="G1034" s="95"/>
      <c r="H1034" s="35" t="s">
        <v>269</v>
      </c>
      <c r="I1034" s="95"/>
      <c r="J1034" s="53">
        <f>J1035</f>
        <v>7664.0193799999997</v>
      </c>
      <c r="K1034" s="53">
        <f t="shared" ref="K1034:L1034" si="300">K1035</f>
        <v>26.300999999999998</v>
      </c>
      <c r="L1034" s="53">
        <f t="shared" si="300"/>
        <v>26.23</v>
      </c>
      <c r="M1034" s="43"/>
    </row>
    <row r="1035" spans="1:13" s="2" customFormat="1" ht="67.5" customHeight="1">
      <c r="A1035" s="24" t="s">
        <v>262</v>
      </c>
      <c r="B1035" s="25" t="s">
        <v>812</v>
      </c>
      <c r="C1035" s="42" t="s">
        <v>290</v>
      </c>
      <c r="D1035" s="23" t="s">
        <v>289</v>
      </c>
      <c r="E1035" s="28" t="s">
        <v>279</v>
      </c>
      <c r="F1035" s="28" t="s">
        <v>288</v>
      </c>
      <c r="G1035" s="35" t="s">
        <v>155</v>
      </c>
      <c r="H1035" s="35" t="s">
        <v>269</v>
      </c>
      <c r="I1035" s="35" t="s">
        <v>270</v>
      </c>
      <c r="J1035" s="53">
        <v>7664.0193799999997</v>
      </c>
      <c r="K1035" s="53">
        <v>26.300999999999998</v>
      </c>
      <c r="L1035" s="53">
        <v>26.23</v>
      </c>
      <c r="M1035" s="43" t="s">
        <v>285</v>
      </c>
    </row>
    <row r="1036" spans="1:13" s="2" customFormat="1" ht="33.75" customHeight="1">
      <c r="A1036" s="24" t="s">
        <v>262</v>
      </c>
      <c r="B1036" s="25" t="s">
        <v>813</v>
      </c>
      <c r="C1036" s="33"/>
      <c r="D1036" s="27" t="s">
        <v>284</v>
      </c>
      <c r="E1036" s="28" t="s">
        <v>283</v>
      </c>
      <c r="F1036" s="28" t="s">
        <v>282</v>
      </c>
      <c r="G1036" s="95"/>
      <c r="H1036" s="35" t="s">
        <v>271</v>
      </c>
      <c r="I1036" s="95"/>
      <c r="J1036" s="53">
        <v>2500</v>
      </c>
      <c r="K1036" s="53">
        <v>0</v>
      </c>
      <c r="L1036" s="53">
        <v>0</v>
      </c>
      <c r="M1036" s="43"/>
    </row>
    <row r="1037" spans="1:13" s="2" customFormat="1" ht="104.25" customHeight="1">
      <c r="A1037" s="24" t="s">
        <v>262</v>
      </c>
      <c r="B1037" s="25" t="s">
        <v>812</v>
      </c>
      <c r="C1037" s="33" t="s">
        <v>281</v>
      </c>
      <c r="D1037" s="27" t="s">
        <v>280</v>
      </c>
      <c r="E1037" s="28" t="s">
        <v>279</v>
      </c>
      <c r="F1037" s="28" t="s">
        <v>278</v>
      </c>
      <c r="G1037" s="35" t="s">
        <v>272</v>
      </c>
      <c r="H1037" s="35" t="s">
        <v>271</v>
      </c>
      <c r="I1037" s="35" t="s">
        <v>270</v>
      </c>
      <c r="J1037" s="53">
        <v>2500</v>
      </c>
      <c r="K1037" s="53">
        <v>0</v>
      </c>
      <c r="L1037" s="53">
        <v>0</v>
      </c>
      <c r="M1037" s="43" t="s">
        <v>285</v>
      </c>
    </row>
    <row r="1038" spans="1:13" s="2" customFormat="1" ht="75.75" hidden="1" customHeight="1">
      <c r="A1038" s="24" t="s">
        <v>262</v>
      </c>
      <c r="B1038" s="57" t="s">
        <v>607</v>
      </c>
      <c r="C1038" s="42" t="s">
        <v>286</v>
      </c>
      <c r="D1038" s="27" t="s">
        <v>1205</v>
      </c>
      <c r="E1038" s="28" t="s">
        <v>279</v>
      </c>
      <c r="F1038" s="28" t="s">
        <v>1204</v>
      </c>
      <c r="G1038" s="59" t="s">
        <v>263</v>
      </c>
      <c r="H1038" s="60" t="s">
        <v>1101</v>
      </c>
      <c r="I1038" s="59" t="s">
        <v>11</v>
      </c>
      <c r="J1038" s="61">
        <v>0</v>
      </c>
      <c r="K1038" s="61">
        <v>0</v>
      </c>
      <c r="L1038" s="61">
        <v>0</v>
      </c>
      <c r="M1038" s="34" t="s">
        <v>277</v>
      </c>
    </row>
    <row r="1039" spans="1:13" s="2" customFormat="1" ht="57" hidden="1" customHeight="1">
      <c r="A1039" s="39" t="s">
        <v>887</v>
      </c>
      <c r="B1039" s="40" t="s">
        <v>888</v>
      </c>
      <c r="C1039" s="56"/>
      <c r="D1039" s="68" t="s">
        <v>1277</v>
      </c>
      <c r="E1039" s="69" t="s">
        <v>893</v>
      </c>
      <c r="F1039" s="69" t="s">
        <v>291</v>
      </c>
      <c r="G1039" s="41"/>
      <c r="H1039" s="41" t="s">
        <v>891</v>
      </c>
      <c r="I1039" s="41"/>
      <c r="J1039" s="54">
        <f>J1040</f>
        <v>0</v>
      </c>
      <c r="K1039" s="54">
        <v>0</v>
      </c>
      <c r="L1039" s="54">
        <v>0</v>
      </c>
      <c r="M1039" s="43"/>
    </row>
    <row r="1040" spans="1:13" s="2" customFormat="1" ht="45" hidden="1" customHeight="1">
      <c r="A1040" s="24">
        <v>793</v>
      </c>
      <c r="B1040" s="25" t="s">
        <v>889</v>
      </c>
      <c r="C1040" s="33" t="s">
        <v>892</v>
      </c>
      <c r="D1040" s="27" t="s">
        <v>894</v>
      </c>
      <c r="E1040" s="28" t="s">
        <v>279</v>
      </c>
      <c r="F1040" s="28"/>
      <c r="G1040" s="33" t="s">
        <v>890</v>
      </c>
      <c r="H1040" s="35" t="s">
        <v>891</v>
      </c>
      <c r="I1040" s="35">
        <v>880</v>
      </c>
      <c r="J1040" s="53">
        <v>0</v>
      </c>
      <c r="K1040" s="53">
        <v>0</v>
      </c>
      <c r="L1040" s="53">
        <v>0</v>
      </c>
      <c r="M1040" s="43" t="s">
        <v>285</v>
      </c>
    </row>
    <row r="1041" spans="1:13" s="2" customFormat="1" ht="45" customHeight="1">
      <c r="A1041" s="24" t="s">
        <v>262</v>
      </c>
      <c r="B1041" s="117" t="s">
        <v>1296</v>
      </c>
      <c r="C1041" s="118"/>
      <c r="D1041" s="119" t="s">
        <v>1277</v>
      </c>
      <c r="E1041" s="120" t="s">
        <v>1297</v>
      </c>
      <c r="F1041" s="120" t="s">
        <v>291</v>
      </c>
      <c r="G1041" s="121"/>
      <c r="H1041" s="35">
        <v>9990000260</v>
      </c>
      <c r="I1041" s="35"/>
      <c r="J1041" s="53">
        <f>J1042</f>
        <v>159.4</v>
      </c>
      <c r="K1041" s="53">
        <f t="shared" ref="K1041:L1041" si="301">K1042</f>
        <v>0</v>
      </c>
      <c r="L1041" s="53">
        <f t="shared" si="301"/>
        <v>0</v>
      </c>
      <c r="M1041" s="43"/>
    </row>
    <row r="1042" spans="1:13" s="2" customFormat="1" ht="45" customHeight="1">
      <c r="A1042" s="24" t="s">
        <v>262</v>
      </c>
      <c r="B1042" s="117" t="s">
        <v>599</v>
      </c>
      <c r="C1042" s="118" t="s">
        <v>295</v>
      </c>
      <c r="D1042" s="119" t="s">
        <v>1298</v>
      </c>
      <c r="E1042" s="120" t="s">
        <v>279</v>
      </c>
      <c r="F1042" s="120" t="s">
        <v>1299</v>
      </c>
      <c r="G1042" s="122" t="s">
        <v>15</v>
      </c>
      <c r="H1042" s="35">
        <v>9990000260</v>
      </c>
      <c r="I1042" s="35">
        <v>244</v>
      </c>
      <c r="J1042" s="53">
        <v>159.4</v>
      </c>
      <c r="K1042" s="53">
        <v>0</v>
      </c>
      <c r="L1042" s="53">
        <v>0</v>
      </c>
      <c r="M1042" s="43" t="s">
        <v>285</v>
      </c>
    </row>
    <row r="1043" spans="1:13" s="2" customFormat="1" ht="56.25" customHeight="1">
      <c r="A1043" s="43"/>
      <c r="B1043" s="94" t="s">
        <v>276</v>
      </c>
      <c r="C1043" s="38" t="s">
        <v>275</v>
      </c>
      <c r="D1043" s="103" t="s">
        <v>274</v>
      </c>
      <c r="E1043" s="43" t="s">
        <v>273</v>
      </c>
      <c r="F1043" s="32" t="s">
        <v>1265</v>
      </c>
      <c r="G1043" s="43"/>
      <c r="H1043" s="43"/>
      <c r="I1043" s="43"/>
      <c r="J1043" s="53">
        <v>0</v>
      </c>
      <c r="K1043" s="53">
        <v>15363.147999999999</v>
      </c>
      <c r="L1043" s="53">
        <v>32975.908000000003</v>
      </c>
      <c r="M1043" s="43"/>
    </row>
    <row r="1044" spans="1:13">
      <c r="J1044" s="74"/>
      <c r="K1044" s="74"/>
      <c r="L1044" s="74"/>
    </row>
    <row r="1045" spans="1:13">
      <c r="J1045" s="74"/>
    </row>
  </sheetData>
  <autoFilter ref="A7:M1043">
    <filterColumn colId="6"/>
    <filterColumn colId="7"/>
  </autoFilter>
  <mergeCells count="9">
    <mergeCell ref="A2:M2"/>
    <mergeCell ref="A3:N3"/>
    <mergeCell ref="A5:A6"/>
    <mergeCell ref="B5:B6"/>
    <mergeCell ref="C5:C6"/>
    <mergeCell ref="D5:F5"/>
    <mergeCell ref="G5:I5"/>
    <mergeCell ref="J5:L5"/>
    <mergeCell ref="M5:M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31.12.2024&lt;/string&gt;&#10;  &lt;/DateInfo&gt;&#10;  &lt;Code&gt;SQUERY_ROSP_EXP&lt;/Code&gt;&#10;  &lt;ObjectCode&gt;SQUERY_ROSP_EXP&lt;/ObjectCode&gt;&#10;  &lt;DocName&gt;Вариант (новый от 24.10.2019 08_36_18)(Бюджетная роспись (расходы))&lt;/DocName&gt;&#10;  &lt;VariantName&gt;Вариант (новый от 24.10.2019 08:36:18)&lt;/VariantName&gt;&#10;  &lt;VariantLink&gt;267404193&lt;/VariantLink&gt;&#10;  &lt;ReportCode&gt;C26EF2DD8B0C466BB467D86BEF4B51&lt;/ReportCode&gt;&#10;  &lt;SvodReportLink xsi:nil=&quot;true&quot; /&gt;&#10;  &lt;ReportLink&gt;126921&lt;/ReportLink&gt;&#10;  &lt;SilentMode&gt;false&lt;/SilentMode&gt;&#10;&lt;/ShortPrimaryServiceReportArguments&gt;"/>
    <Parameter Name="cbcr_Документ!bcorr" Type="System.Int32" Value="1659555"/>
    <Parameter Name="cbcr_Документ!link" Type="System.String" Value="701.0410.0540120250.244.."/>
  </Parameters>
</MailMerge>
</file>

<file path=customXml/itemProps1.xml><?xml version="1.0" encoding="utf-8"?>
<ds:datastoreItem xmlns:ds="http://schemas.openxmlformats.org/officeDocument/2006/customXml" ds:itemID="{02625B0C-6481-4BC3-85D2-E91CCD2D770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20.04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WIN10-PRO\ms</dc:creator>
  <cp:lastModifiedBy>finupr</cp:lastModifiedBy>
  <dcterms:created xsi:type="dcterms:W3CDTF">2023-11-13T05:01:56Z</dcterms:created>
  <dcterms:modified xsi:type="dcterms:W3CDTF">2026-05-18T13:05:24Z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24.10.2019 08_36_18)(Бюджетная роспись (расходы))</vt:lpwstr>
  </property>
  <property fmtid="{D5CDD505-2E9C-101B-9397-08002B2CF9AE}" pid="3" name="Название отчета">
    <vt:lpwstr>Вариант (новый от 24.10.2019 08_36_18)(2).xlsx</vt:lpwstr>
  </property>
  <property fmtid="{D5CDD505-2E9C-101B-9397-08002B2CF9AE}" pid="4" name="Версия клиента">
    <vt:lpwstr>23.1.40.9190 (.NET 4.7.2)</vt:lpwstr>
  </property>
  <property fmtid="{D5CDD505-2E9C-101B-9397-08002B2CF9AE}" pid="5" name="Версия базы">
    <vt:lpwstr>23.1.1401.1483818320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budget_oblast24</vt:lpwstr>
  </property>
  <property fmtid="{D5CDD505-2E9C-101B-9397-08002B2CF9AE}" pid="9" name="Пользователь">
    <vt:lpwstr>fu_raduj_10</vt:lpwstr>
  </property>
  <property fmtid="{D5CDD505-2E9C-101B-9397-08002B2CF9AE}" pid="10" name="Шаблон">
    <vt:lpwstr>sqr_rosp_exp2016.xlt</vt:lpwstr>
  </property>
  <property fmtid="{D5CDD505-2E9C-101B-9397-08002B2CF9AE}" pid="11" name="Локальная база">
    <vt:lpwstr>используется</vt:lpwstr>
  </property>
</Properties>
</file>