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Программы\Пассаж.перевозки\2020\"/>
    </mc:Choice>
  </mc:AlternateContent>
  <bookViews>
    <workbookView xWindow="0" yWindow="0" windowWidth="28608" windowHeight="11760"/>
  </bookViews>
  <sheets>
    <sheet name="Лист1" sheetId="1" r:id="rId1"/>
  </sheets>
  <definedNames>
    <definedName name="_xlnm.Print_Area" localSheetId="0">Лист1!$A$1:$I$60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E58" i="1"/>
  <c r="F58" i="1"/>
  <c r="C57" i="1"/>
  <c r="E57" i="1"/>
  <c r="F57" i="1"/>
  <c r="F56" i="1"/>
  <c r="C56" i="1" s="1"/>
  <c r="C50" i="1"/>
  <c r="F50" i="1"/>
  <c r="C27" i="1"/>
  <c r="C26" i="1" l="1"/>
  <c r="E48" i="1" l="1"/>
  <c r="E55" i="1" s="1"/>
  <c r="F48" i="1"/>
  <c r="F47" i="1"/>
  <c r="F46" i="1"/>
  <c r="F44" i="1"/>
  <c r="C51" i="1"/>
  <c r="C45" i="1"/>
  <c r="C44" i="1"/>
  <c r="E56" i="1"/>
  <c r="E54" i="1"/>
  <c r="E44" i="1"/>
  <c r="E49" i="1"/>
  <c r="E47" i="1"/>
  <c r="E46" i="1"/>
  <c r="C46" i="1" l="1"/>
  <c r="C47" i="1"/>
  <c r="C48" i="1"/>
  <c r="F49" i="1"/>
  <c r="C49" i="1" s="1"/>
  <c r="F45" i="1"/>
  <c r="F51" i="1" l="1"/>
  <c r="F52" i="1"/>
  <c r="F53" i="1"/>
  <c r="F54" i="1"/>
  <c r="C54" i="1" s="1"/>
  <c r="F55" i="1"/>
  <c r="C55" i="1" s="1"/>
  <c r="C25" i="1"/>
  <c r="C24" i="1"/>
  <c r="C23" i="1" l="1"/>
  <c r="C22" i="1" l="1"/>
  <c r="E45" i="1"/>
  <c r="E51" i="1"/>
  <c r="E53" i="1"/>
  <c r="C53" i="1" l="1"/>
  <c r="E52" i="1"/>
  <c r="C52" i="1" s="1"/>
</calcChain>
</file>

<file path=xl/sharedStrings.xml><?xml version="1.0" encoding="utf-8"?>
<sst xmlns="http://schemas.openxmlformats.org/spreadsheetml/2006/main" count="41" uniqueCount="34">
  <si>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</si>
  <si>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</si>
  <si>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</si>
  <si>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</si>
  <si>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</si>
  <si>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</si>
  <si>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</si>
  <si>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</si>
  <si>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</si>
  <si>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</si>
  <si>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</si>
  <si>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</si>
  <si>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МКУ "ГКМХ"</t>
  </si>
  <si>
    <t>3-42-95</t>
  </si>
  <si>
    <t>1.2. Обеспечение равной доступности услуг общественного транспорта для отдельных категорий граждан в муниципальном сообщении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</si>
  <si>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</si>
  <si>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</si>
  <si>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</si>
  <si>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</si>
  <si>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Итого по пункту 1</t>
  </si>
  <si>
    <t>Повышение качества и безопасности пассажирских перевозок</t>
  </si>
  <si>
    <t>Перечень мероприятий муниципальной программы "Развитие пассажирских перевозок на территории ЗАТО г.Радужный Владимирской области "</t>
  </si>
  <si>
    <t xml:space="preserve">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</si>
  <si>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 xml:space="preserve">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</si>
  <si>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 xml:space="preserve">1.4. Расходы на оформление  карт маршрута для выдачи  перевозчику  регулярных городских  перевозок пассажиров автомобильным транспортом по форме , установленной  приказом Министерства транспорта Российской Федерации от 10.11.2015 № 332 </t>
  </si>
  <si>
    <t>1.5. Разработка программы комплексного развития транспортной инфраструктуры</t>
  </si>
  <si>
    <t>Повышение безопасности, качества и эффективности транспортного обслуживания населения</t>
  </si>
  <si>
    <t>1.6. Приобретение автобуса для перевозки пассажиров</t>
  </si>
  <si>
    <t>А.И. Дубова</t>
  </si>
  <si>
    <t>1.7. Увеличение уставного фонда муниципального унитарного предприятия «АТП ЗАТО г. Радужный» Владимирской области для приобретения одного пассажирского автобуса большой вместимости</t>
  </si>
  <si>
    <t>3 831,060</t>
  </si>
  <si>
    <t>2017-2023</t>
  </si>
  <si>
    <t xml:space="preserve">к муниципальной программе "Развитие пассажирских перевозок на территории ЗАТО г.Радужный Владимирской области "
</t>
  </si>
  <si>
    <t>Приложение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</si>
</sst>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/>
    <xf numFmtId="164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1" xfId="0" applyNumberFormat="1" applyFont="1" applyBorder="1"/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view="pageBreakPreview" zoomScale="60" zoomScaleNormal="100" workbookViewId="0">
      <selection activeCell="E4" sqref="E4:I4"/>
    </sheetView>
  </sheetViews>
  <sheetFormatPr defaultRowHeight="14.4" x14ac:dyDescent="0.3"/>
  <cols>
    <col min="1" max="1" width="30.109375" customWidth="1"/>
    <col min="2" max="2" width="13.109375" customWidth="1"/>
    <col min="3" max="3" width="18.109375" customWidth="1"/>
    <col min="4" max="4" width="12.6640625" customWidth="1"/>
    <col min="5" max="5" width="16.109375" customWidth="1"/>
    <col min="6" max="6" width="13.44140625" customWidth="1"/>
    <col min="7" max="7" width="15.6640625" customWidth="1"/>
    <col min="8" max="8" width="16" customWidth="1"/>
    <col min="9" max="9" width="23.33203125" customWidth="1"/>
    <col min="11" max="11" width="11.44140625" bestFit="1" customWidth="1"/>
  </cols>
  <sheetData>
    <row r="1" spans="1:11" ht="15" customHeight="1" x14ac:dyDescent="0.3">
      <c r="E1" s="44"/>
      <c r="F1" s="44"/>
      <c r="G1" s="44"/>
      <c r="H1" s="44"/>
      <c r="I1" s="44"/>
    </row>
    <row r="2" spans="1:11" ht="15.6" hidden="1" x14ac:dyDescent="0.3">
      <c r="E2" s="44"/>
      <c r="F2" s="44"/>
      <c r="G2" s="44"/>
      <c r="H2" s="44"/>
      <c r="I2" s="44"/>
    </row>
    <row r="3" spans="1:11" ht="15.6" hidden="1" x14ac:dyDescent="0.3">
      <c r="E3" s="44"/>
      <c r="F3" s="44"/>
      <c r="G3" s="44"/>
      <c r="H3" s="44"/>
      <c r="I3" s="44"/>
    </row>
    <row r="4" spans="1:11" ht="16.2" customHeight="1" x14ac:dyDescent="0.3">
      <c r="E4" s="44" t="s">
        <v>33</v>
      </c>
      <c r="F4" s="44"/>
      <c r="G4" s="44"/>
      <c r="H4" s="44"/>
      <c r="I4" s="44"/>
    </row>
    <row r="5" spans="1:11" ht="40.799999999999997" customHeight="1" x14ac:dyDescent="0.3">
      <c r="E5" s="45" t="s">
        <v>32</v>
      </c>
      <c r="F5" s="45"/>
      <c r="G5" s="45"/>
      <c r="H5" s="45"/>
      <c r="I5" s="45"/>
    </row>
    <row r="6" spans="1:11" ht="36.75" customHeight="1" x14ac:dyDescent="0.3">
      <c r="A6" s="54" t="s">
        <v>21</v>
      </c>
      <c r="B6" s="54"/>
      <c r="C6" s="54"/>
      <c r="D6" s="54"/>
      <c r="E6" s="54"/>
      <c r="F6" s="54"/>
      <c r="G6" s="54"/>
      <c r="H6" s="54"/>
      <c r="I6" s="54"/>
    </row>
    <row r="7" spans="1:11" ht="14.4" customHeight="1" x14ac:dyDescent="0.3">
      <c r="A7" s="48" t="s">
        <v>0</v>
      </c>
      <c r="B7" s="48" t="s">
        <v>1</v>
      </c>
      <c r="C7" s="48" t="s">
        <v>2</v>
      </c>
      <c r="D7" s="49" t="s">
        <v>3</v>
      </c>
      <c r="E7" s="50"/>
      <c r="F7" s="50"/>
      <c r="G7" s="51" t="s">
        <v>4</v>
      </c>
      <c r="H7" s="48" t="s">
        <v>5</v>
      </c>
      <c r="I7" s="48" t="s">
        <v>6</v>
      </c>
    </row>
    <row r="8" spans="1:11" ht="15.6" x14ac:dyDescent="0.3">
      <c r="A8" s="48"/>
      <c r="B8" s="48"/>
      <c r="C8" s="48"/>
      <c r="D8" s="48" t="s">
        <v>7</v>
      </c>
      <c r="E8" s="53" t="s">
        <v>8</v>
      </c>
      <c r="F8" s="53"/>
      <c r="G8" s="51"/>
      <c r="H8" s="48"/>
      <c r="I8" s="48"/>
    </row>
    <row r="9" spans="1:11" ht="77.25" customHeight="1" x14ac:dyDescent="0.3">
      <c r="A9" s="48"/>
      <c r="B9" s="48"/>
      <c r="C9" s="48"/>
      <c r="D9" s="52"/>
      <c r="E9" s="9" t="s">
        <v>9</v>
      </c>
      <c r="F9" s="9" t="s">
        <v>10</v>
      </c>
      <c r="G9" s="51"/>
      <c r="H9" s="48"/>
      <c r="I9" s="48"/>
    </row>
    <row r="10" spans="1:11" ht="15.6" x14ac:dyDescent="0.3">
      <c r="A10" s="10">
        <v>2</v>
      </c>
      <c r="B10" s="10">
        <v>3</v>
      </c>
      <c r="C10" s="10">
        <v>4</v>
      </c>
      <c r="D10" s="12">
        <v>5</v>
      </c>
      <c r="E10" s="13">
        <v>6</v>
      </c>
      <c r="F10" s="13">
        <v>7</v>
      </c>
      <c r="G10" s="11">
        <v>8</v>
      </c>
      <c r="H10" s="10">
        <v>9</v>
      </c>
      <c r="I10" s="10">
        <v>10</v>
      </c>
    </row>
    <row r="11" spans="1:11" ht="15.6" x14ac:dyDescent="0.3">
      <c r="A11" s="46" t="s">
        <v>16</v>
      </c>
      <c r="B11" s="46"/>
      <c r="C11" s="46"/>
      <c r="D11" s="46"/>
      <c r="E11" s="46"/>
      <c r="F11" s="46"/>
      <c r="G11" s="46"/>
      <c r="H11" s="46"/>
      <c r="I11" s="46"/>
      <c r="K11" s="5"/>
    </row>
    <row r="12" spans="1:11" ht="34.950000000000003" customHeight="1" x14ac:dyDescent="0.3">
      <c r="A12" s="47" t="s">
        <v>22</v>
      </c>
      <c r="B12" s="47"/>
      <c r="C12" s="47"/>
      <c r="D12" s="47"/>
      <c r="E12" s="47"/>
      <c r="F12" s="47"/>
      <c r="G12" s="47"/>
      <c r="H12" s="47"/>
      <c r="I12" s="47"/>
      <c r="K12" s="5"/>
    </row>
    <row r="13" spans="1:11" ht="33.6" customHeight="1" x14ac:dyDescent="0.3">
      <c r="A13" s="46" t="s">
        <v>23</v>
      </c>
      <c r="B13" s="46"/>
      <c r="C13" s="46"/>
      <c r="D13" s="46"/>
      <c r="E13" s="46"/>
      <c r="F13" s="46"/>
      <c r="G13" s="46"/>
      <c r="H13" s="46"/>
      <c r="I13" s="46"/>
      <c r="K13" s="5"/>
    </row>
    <row r="14" spans="1:11" ht="41.4" customHeight="1" x14ac:dyDescent="0.3">
      <c r="A14" s="61" t="s">
        <v>17</v>
      </c>
      <c r="B14" s="20">
        <v>2017</v>
      </c>
      <c r="C14" s="21">
        <v>3347.9369999999999</v>
      </c>
      <c r="D14" s="21"/>
      <c r="E14" s="24"/>
      <c r="F14" s="21">
        <v>3347.9369999999999</v>
      </c>
      <c r="G14" s="14"/>
      <c r="H14" s="61" t="s">
        <v>12</v>
      </c>
      <c r="I14" s="61" t="s">
        <v>15</v>
      </c>
      <c r="K14" s="5"/>
    </row>
    <row r="15" spans="1:11" ht="45" customHeight="1" x14ac:dyDescent="0.3">
      <c r="A15" s="62"/>
      <c r="B15" s="20">
        <v>2018</v>
      </c>
      <c r="C15" s="21" t="s">
        <v>30</v>
      </c>
      <c r="D15" s="24"/>
      <c r="E15" s="24"/>
      <c r="F15" s="21">
        <v>3831.06</v>
      </c>
      <c r="G15" s="14"/>
      <c r="H15" s="62"/>
      <c r="I15" s="62"/>
    </row>
    <row r="16" spans="1:11" ht="57" customHeight="1" x14ac:dyDescent="0.3">
      <c r="A16" s="62"/>
      <c r="B16" s="20">
        <v>2019</v>
      </c>
      <c r="C16" s="21">
        <v>4291.6000000000004</v>
      </c>
      <c r="D16" s="21"/>
      <c r="E16" s="24"/>
      <c r="F16" s="21">
        <v>4291.6000000000004</v>
      </c>
      <c r="G16" s="2"/>
      <c r="H16" s="62"/>
      <c r="I16" s="62"/>
    </row>
    <row r="17" spans="1:15" ht="57" customHeight="1" x14ac:dyDescent="0.3">
      <c r="A17" s="62"/>
      <c r="B17" s="20">
        <v>2020</v>
      </c>
      <c r="C17" s="21">
        <v>4000</v>
      </c>
      <c r="D17" s="21"/>
      <c r="E17" s="24"/>
      <c r="F17" s="21">
        <v>4000</v>
      </c>
      <c r="G17" s="2"/>
      <c r="H17" s="62"/>
      <c r="I17" s="62"/>
    </row>
    <row r="18" spans="1:15" ht="57" customHeight="1" x14ac:dyDescent="0.3">
      <c r="A18" s="62"/>
      <c r="B18" s="20">
        <v>2021</v>
      </c>
      <c r="C18" s="21">
        <v>4000</v>
      </c>
      <c r="D18" s="21"/>
      <c r="E18" s="24"/>
      <c r="F18" s="21">
        <v>4000</v>
      </c>
      <c r="G18" s="2"/>
      <c r="H18" s="62"/>
      <c r="I18" s="62"/>
      <c r="K18" s="31"/>
      <c r="L18" s="32"/>
      <c r="M18" s="32"/>
      <c r="N18" s="32"/>
      <c r="O18" s="32"/>
    </row>
    <row r="19" spans="1:15" ht="57" customHeight="1" x14ac:dyDescent="0.3">
      <c r="A19" s="62"/>
      <c r="B19" s="20">
        <v>2022</v>
      </c>
      <c r="C19" s="32">
        <v>4000</v>
      </c>
      <c r="D19" s="32"/>
      <c r="E19" s="32"/>
      <c r="F19" s="32">
        <v>4000</v>
      </c>
      <c r="G19" s="2"/>
      <c r="H19" s="62"/>
      <c r="I19" s="62"/>
      <c r="K19" s="33"/>
      <c r="L19" s="34"/>
      <c r="M19" s="34"/>
      <c r="N19" s="34"/>
      <c r="O19" s="34"/>
    </row>
    <row r="20" spans="1:15" ht="57" customHeight="1" x14ac:dyDescent="0.3">
      <c r="A20" s="63"/>
      <c r="B20" s="20">
        <v>2023</v>
      </c>
      <c r="C20" s="32">
        <v>4000</v>
      </c>
      <c r="D20" s="32"/>
      <c r="E20" s="32"/>
      <c r="F20" s="32">
        <v>4000</v>
      </c>
      <c r="G20" s="2"/>
      <c r="H20" s="63"/>
      <c r="I20" s="62"/>
      <c r="K20" s="33"/>
      <c r="L20" s="34"/>
      <c r="M20" s="34"/>
      <c r="N20" s="34"/>
      <c r="O20" s="34"/>
    </row>
    <row r="21" spans="1:15" ht="36.6" customHeight="1" x14ac:dyDescent="0.3">
      <c r="A21" s="61" t="s">
        <v>14</v>
      </c>
      <c r="B21" s="20">
        <v>2017</v>
      </c>
      <c r="C21" s="21">
        <v>462.45929999999998</v>
      </c>
      <c r="D21" s="21"/>
      <c r="E21" s="21">
        <v>73.099999999999994</v>
      </c>
      <c r="F21" s="21">
        <v>389.35930000000002</v>
      </c>
      <c r="G21" s="2"/>
      <c r="H21" s="61" t="s">
        <v>12</v>
      </c>
      <c r="I21" s="62"/>
    </row>
    <row r="22" spans="1:15" ht="29.4" customHeight="1" x14ac:dyDescent="0.3">
      <c r="A22" s="62"/>
      <c r="B22" s="20">
        <v>2018</v>
      </c>
      <c r="C22" s="21">
        <f t="shared" ref="C22:C27" si="0">SUM(E22:F22)</f>
        <v>483.63909999999998</v>
      </c>
      <c r="D22" s="21"/>
      <c r="E22" s="21">
        <v>82.3</v>
      </c>
      <c r="F22" s="21">
        <v>401.33909999999997</v>
      </c>
      <c r="G22" s="2"/>
      <c r="H22" s="62"/>
      <c r="I22" s="62"/>
    </row>
    <row r="23" spans="1:15" ht="30" customHeight="1" x14ac:dyDescent="0.3">
      <c r="A23" s="62"/>
      <c r="B23" s="20">
        <v>2019</v>
      </c>
      <c r="C23" s="21">
        <f t="shared" si="0"/>
        <v>559.80499999999995</v>
      </c>
      <c r="D23" s="21"/>
      <c r="E23" s="21">
        <v>90.9</v>
      </c>
      <c r="F23" s="21">
        <v>468.90499999999997</v>
      </c>
      <c r="G23" s="2"/>
      <c r="H23" s="62"/>
      <c r="I23" s="62"/>
    </row>
    <row r="24" spans="1:15" ht="30" customHeight="1" x14ac:dyDescent="0.3">
      <c r="A24" s="62"/>
      <c r="B24" s="20">
        <v>2020</v>
      </c>
      <c r="C24" s="21">
        <f t="shared" si="0"/>
        <v>516.42200000000003</v>
      </c>
      <c r="D24" s="21"/>
      <c r="E24" s="21">
        <v>53.6</v>
      </c>
      <c r="F24" s="21">
        <v>462.822</v>
      </c>
      <c r="G24" s="2"/>
      <c r="H24" s="62"/>
      <c r="I24" s="62"/>
    </row>
    <row r="25" spans="1:15" ht="30" customHeight="1" x14ac:dyDescent="0.3">
      <c r="A25" s="62"/>
      <c r="B25" s="20">
        <v>2021</v>
      </c>
      <c r="C25" s="21">
        <f t="shared" si="0"/>
        <v>534.62703999999997</v>
      </c>
      <c r="D25" s="21"/>
      <c r="E25" s="21">
        <v>53.6</v>
      </c>
      <c r="F25" s="21">
        <v>481.02704</v>
      </c>
      <c r="G25" s="2"/>
      <c r="H25" s="62"/>
      <c r="I25" s="62"/>
    </row>
    <row r="26" spans="1:15" ht="30" customHeight="1" x14ac:dyDescent="0.3">
      <c r="A26" s="62"/>
      <c r="B26" s="20">
        <v>2022</v>
      </c>
      <c r="C26" s="21">
        <f t="shared" si="0"/>
        <v>553.86812159999999</v>
      </c>
      <c r="D26" s="32"/>
      <c r="E26" s="32">
        <v>53.6</v>
      </c>
      <c r="F26" s="32">
        <v>500.26812159999997</v>
      </c>
      <c r="G26" s="2"/>
      <c r="H26" s="62"/>
      <c r="I26" s="62"/>
    </row>
    <row r="27" spans="1:15" ht="30" customHeight="1" x14ac:dyDescent="0.3">
      <c r="A27" s="63"/>
      <c r="B27" s="20">
        <v>2023</v>
      </c>
      <c r="C27" s="21">
        <f t="shared" si="0"/>
        <v>573.87883999999997</v>
      </c>
      <c r="D27" s="32"/>
      <c r="E27" s="32">
        <v>53.6</v>
      </c>
      <c r="F27" s="32">
        <v>520.27883999999995</v>
      </c>
      <c r="G27" s="2"/>
      <c r="H27" s="63"/>
      <c r="I27" s="62"/>
    </row>
    <row r="28" spans="1:15" ht="21" customHeight="1" x14ac:dyDescent="0.3">
      <c r="A28" s="64" t="s">
        <v>18</v>
      </c>
      <c r="B28" s="20">
        <v>2017</v>
      </c>
      <c r="C28" s="21">
        <v>1151.2</v>
      </c>
      <c r="D28" s="21"/>
      <c r="E28" s="24"/>
      <c r="F28" s="21">
        <v>1151.2</v>
      </c>
      <c r="G28" s="2"/>
      <c r="H28" s="61" t="s">
        <v>12</v>
      </c>
      <c r="I28" s="62"/>
    </row>
    <row r="29" spans="1:15" ht="25.5" customHeight="1" x14ac:dyDescent="0.3">
      <c r="A29" s="65"/>
      <c r="B29" s="20">
        <v>2018</v>
      </c>
      <c r="C29" s="21">
        <v>1209.50504</v>
      </c>
      <c r="D29" s="21"/>
      <c r="E29" s="24"/>
      <c r="F29" s="21">
        <v>1209.50504</v>
      </c>
      <c r="G29" s="2"/>
      <c r="H29" s="62"/>
      <c r="I29" s="62"/>
    </row>
    <row r="30" spans="1:15" ht="24.75" customHeight="1" x14ac:dyDescent="0.3">
      <c r="A30" s="65"/>
      <c r="B30" s="20">
        <v>2019</v>
      </c>
      <c r="C30" s="21">
        <v>1200</v>
      </c>
      <c r="D30" s="21"/>
      <c r="E30" s="24"/>
      <c r="F30" s="21">
        <v>1200</v>
      </c>
      <c r="G30" s="2"/>
      <c r="H30" s="62"/>
      <c r="I30" s="62"/>
    </row>
    <row r="31" spans="1:15" ht="24.75" customHeight="1" x14ac:dyDescent="0.3">
      <c r="A31" s="65"/>
      <c r="B31" s="20">
        <v>2020</v>
      </c>
      <c r="C31" s="21">
        <v>1200</v>
      </c>
      <c r="D31" s="21"/>
      <c r="E31" s="24"/>
      <c r="F31" s="21">
        <v>1200</v>
      </c>
      <c r="G31" s="2"/>
      <c r="H31" s="62"/>
      <c r="I31" s="62"/>
    </row>
    <row r="32" spans="1:15" ht="24.75" customHeight="1" x14ac:dyDescent="0.3">
      <c r="A32" s="65"/>
      <c r="B32" s="20">
        <v>2021</v>
      </c>
      <c r="C32" s="21">
        <v>1248</v>
      </c>
      <c r="D32" s="21"/>
      <c r="E32" s="24"/>
      <c r="F32" s="21">
        <v>1248</v>
      </c>
      <c r="G32" s="2"/>
      <c r="H32" s="62"/>
      <c r="I32" s="62"/>
    </row>
    <row r="33" spans="1:11" ht="24.75" customHeight="1" x14ac:dyDescent="0.3">
      <c r="A33" s="65"/>
      <c r="B33" s="20">
        <v>2022</v>
      </c>
      <c r="C33" s="35">
        <v>1297.92</v>
      </c>
      <c r="D33" s="35"/>
      <c r="E33" s="35"/>
      <c r="F33" s="35">
        <v>1297.92</v>
      </c>
      <c r="G33" s="2"/>
      <c r="H33" s="62"/>
      <c r="I33" s="62"/>
    </row>
    <row r="34" spans="1:11" ht="24.75" customHeight="1" x14ac:dyDescent="0.3">
      <c r="A34" s="66"/>
      <c r="B34" s="20">
        <v>2023</v>
      </c>
      <c r="C34" s="35">
        <v>1349.8368</v>
      </c>
      <c r="D34" s="35"/>
      <c r="E34" s="35"/>
      <c r="F34" s="35">
        <v>1349.8368</v>
      </c>
      <c r="G34" s="2"/>
      <c r="H34" s="63"/>
      <c r="I34" s="63"/>
    </row>
    <row r="35" spans="1:11" ht="171" customHeight="1" x14ac:dyDescent="0.3">
      <c r="A35" s="15" t="s">
        <v>24</v>
      </c>
      <c r="B35" s="20">
        <v>2017</v>
      </c>
      <c r="C35" s="21">
        <v>11</v>
      </c>
      <c r="D35" s="21"/>
      <c r="E35" s="21"/>
      <c r="F35" s="21">
        <v>11</v>
      </c>
      <c r="G35" s="2"/>
      <c r="H35" s="17" t="s">
        <v>12</v>
      </c>
      <c r="I35" s="16" t="s">
        <v>20</v>
      </c>
    </row>
    <row r="36" spans="1:11" ht="99.6" customHeight="1" x14ac:dyDescent="0.3">
      <c r="A36" s="15" t="s">
        <v>25</v>
      </c>
      <c r="B36" s="20">
        <v>2017</v>
      </c>
      <c r="C36" s="21">
        <v>62</v>
      </c>
      <c r="D36" s="21"/>
      <c r="E36" s="21"/>
      <c r="F36" s="21">
        <v>62</v>
      </c>
      <c r="G36" s="2"/>
      <c r="H36" s="17" t="s">
        <v>12</v>
      </c>
      <c r="I36" s="16" t="s">
        <v>26</v>
      </c>
    </row>
    <row r="37" spans="1:11" ht="26.4" customHeight="1" x14ac:dyDescent="0.3">
      <c r="A37" s="55" t="s">
        <v>27</v>
      </c>
      <c r="B37" s="20">
        <v>2017</v>
      </c>
      <c r="C37" s="21">
        <v>2378.6952200000001</v>
      </c>
      <c r="D37" s="21"/>
      <c r="E37" s="21"/>
      <c r="F37" s="21">
        <v>2378.6952200000001</v>
      </c>
      <c r="G37" s="2"/>
      <c r="H37" s="55" t="s">
        <v>12</v>
      </c>
      <c r="I37" s="58" t="s">
        <v>26</v>
      </c>
    </row>
    <row r="38" spans="1:11" ht="23.4" customHeight="1" x14ac:dyDescent="0.3">
      <c r="A38" s="56"/>
      <c r="B38" s="20">
        <v>2018</v>
      </c>
      <c r="C38" s="21">
        <v>0</v>
      </c>
      <c r="D38" s="21"/>
      <c r="E38" s="21"/>
      <c r="F38" s="21">
        <v>0</v>
      </c>
      <c r="G38" s="2"/>
      <c r="H38" s="56"/>
      <c r="I38" s="59"/>
    </row>
    <row r="39" spans="1:11" ht="23.4" customHeight="1" x14ac:dyDescent="0.3">
      <c r="A39" s="56"/>
      <c r="B39" s="20">
        <v>2019</v>
      </c>
      <c r="C39" s="21">
        <v>0</v>
      </c>
      <c r="D39" s="21"/>
      <c r="E39" s="21"/>
      <c r="F39" s="21">
        <v>0</v>
      </c>
      <c r="G39" s="2"/>
      <c r="H39" s="56"/>
      <c r="I39" s="59"/>
    </row>
    <row r="40" spans="1:11" ht="23.4" customHeight="1" x14ac:dyDescent="0.3">
      <c r="A40" s="56"/>
      <c r="B40" s="20">
        <v>2020</v>
      </c>
      <c r="C40" s="21">
        <v>0</v>
      </c>
      <c r="D40" s="21"/>
      <c r="E40" s="21"/>
      <c r="F40" s="21">
        <v>0</v>
      </c>
      <c r="G40" s="2"/>
      <c r="H40" s="56"/>
      <c r="I40" s="59"/>
    </row>
    <row r="41" spans="1:11" ht="23.4" customHeight="1" x14ac:dyDescent="0.3">
      <c r="A41" s="56"/>
      <c r="B41" s="20">
        <v>2021</v>
      </c>
      <c r="C41" s="21">
        <v>0</v>
      </c>
      <c r="D41" s="21"/>
      <c r="E41" s="21"/>
      <c r="F41" s="21">
        <v>0</v>
      </c>
      <c r="G41" s="2"/>
      <c r="H41" s="56"/>
      <c r="I41" s="59"/>
    </row>
    <row r="42" spans="1:11" ht="20.399999999999999" customHeight="1" x14ac:dyDescent="0.3">
      <c r="A42" s="57"/>
      <c r="B42" s="20">
        <v>2022</v>
      </c>
      <c r="C42" s="21">
        <v>0</v>
      </c>
      <c r="D42" s="21"/>
      <c r="E42" s="21"/>
      <c r="F42" s="21">
        <v>0</v>
      </c>
      <c r="G42" s="2"/>
      <c r="H42" s="57"/>
      <c r="I42" s="60"/>
    </row>
    <row r="43" spans="1:11" ht="130.19999999999999" customHeight="1" x14ac:dyDescent="0.3">
      <c r="A43" s="28" t="s">
        <v>29</v>
      </c>
      <c r="B43" s="20">
        <v>2018</v>
      </c>
      <c r="C43" s="21">
        <v>5000</v>
      </c>
      <c r="D43" s="21"/>
      <c r="E43" s="21"/>
      <c r="F43" s="21">
        <v>5000</v>
      </c>
      <c r="G43" s="2"/>
      <c r="H43" s="22"/>
      <c r="I43" s="23" t="s">
        <v>26</v>
      </c>
    </row>
    <row r="44" spans="1:11" ht="15.6" x14ac:dyDescent="0.3">
      <c r="A44" s="39" t="s">
        <v>19</v>
      </c>
      <c r="B44" s="20">
        <v>2017</v>
      </c>
      <c r="C44" s="21">
        <f>E44+F44</f>
        <v>7413.2915200000007</v>
      </c>
      <c r="D44" s="21"/>
      <c r="E44" s="21">
        <f t="shared" ref="E44:E49" si="1">SUM(E21)</f>
        <v>73.099999999999994</v>
      </c>
      <c r="F44" s="21">
        <f>F14+F21+F28+F35+F36+F37</f>
        <v>7340.1915200000003</v>
      </c>
      <c r="G44" s="2"/>
      <c r="H44" s="13"/>
      <c r="I44" s="6"/>
    </row>
    <row r="45" spans="1:11" ht="15.6" x14ac:dyDescent="0.3">
      <c r="A45" s="40"/>
      <c r="B45" s="20">
        <v>2018</v>
      </c>
      <c r="C45" s="21">
        <f>SUM(E45:F45)</f>
        <v>10524.204139999998</v>
      </c>
      <c r="D45" s="21"/>
      <c r="E45" s="21">
        <f t="shared" si="1"/>
        <v>82.3</v>
      </c>
      <c r="F45" s="21">
        <f>SUM(F15+F22+F29+F43+F38)</f>
        <v>10441.904139999999</v>
      </c>
      <c r="G45" s="2"/>
      <c r="H45" s="13"/>
      <c r="I45" s="6"/>
    </row>
    <row r="46" spans="1:11" ht="15.6" x14ac:dyDescent="0.3">
      <c r="A46" s="40"/>
      <c r="B46" s="20">
        <v>2019</v>
      </c>
      <c r="C46" s="21">
        <f>SUM(D46:F46)</f>
        <v>6051.4049999999997</v>
      </c>
      <c r="D46" s="21"/>
      <c r="E46" s="21">
        <f t="shared" si="1"/>
        <v>90.9</v>
      </c>
      <c r="F46" s="21">
        <f>F16+F23+F30+F39</f>
        <v>5960.5050000000001</v>
      </c>
      <c r="G46" s="2"/>
      <c r="H46" s="13"/>
      <c r="I46" s="6"/>
    </row>
    <row r="47" spans="1:11" ht="15.6" x14ac:dyDescent="0.3">
      <c r="A47" s="40"/>
      <c r="B47" s="20">
        <v>2020</v>
      </c>
      <c r="C47" s="21">
        <f>SUM(E47:F47)</f>
        <v>5716.4220000000005</v>
      </c>
      <c r="D47" s="21"/>
      <c r="E47" s="21">
        <f t="shared" si="1"/>
        <v>53.6</v>
      </c>
      <c r="F47" s="21">
        <f>SUM(F17+F24+F31+F40)</f>
        <v>5662.8220000000001</v>
      </c>
      <c r="G47" s="2"/>
      <c r="H47" s="19"/>
      <c r="I47" s="18"/>
      <c r="K47" s="8"/>
    </row>
    <row r="48" spans="1:11" ht="15.6" x14ac:dyDescent="0.3">
      <c r="A48" s="40"/>
      <c r="B48" s="20">
        <v>2021</v>
      </c>
      <c r="C48" s="21">
        <f>SUM(E48:F48)</f>
        <v>5782.6270400000003</v>
      </c>
      <c r="D48" s="21"/>
      <c r="E48" s="21">
        <f t="shared" si="1"/>
        <v>53.6</v>
      </c>
      <c r="F48" s="21">
        <f>SUM(F18+F25+F32+F41)</f>
        <v>5729.0270399999999</v>
      </c>
      <c r="G48" s="2"/>
      <c r="H48" s="30"/>
      <c r="I48" s="29"/>
      <c r="K48" s="8"/>
    </row>
    <row r="49" spans="1:11" ht="15.6" x14ac:dyDescent="0.3">
      <c r="A49" s="41"/>
      <c r="B49" s="20">
        <v>2022</v>
      </c>
      <c r="C49" s="21">
        <f>SUM(E49:F49)</f>
        <v>5851.7881216000005</v>
      </c>
      <c r="D49" s="21"/>
      <c r="E49" s="21">
        <f t="shared" si="1"/>
        <v>53.6</v>
      </c>
      <c r="F49" s="21">
        <f>SUM(F19+F26+F33+F42)</f>
        <v>5798.1881216000002</v>
      </c>
      <c r="G49" s="2"/>
      <c r="H49" s="19"/>
      <c r="I49" s="18"/>
      <c r="K49" s="8"/>
    </row>
    <row r="50" spans="1:11" ht="15.6" x14ac:dyDescent="0.3">
      <c r="A50" s="36"/>
      <c r="B50" s="20">
        <v>2023</v>
      </c>
      <c r="C50" s="21">
        <f>SUM(E50:F50)</f>
        <v>5923.7156400000003</v>
      </c>
      <c r="D50" s="21"/>
      <c r="E50" s="21">
        <v>53.6</v>
      </c>
      <c r="F50" s="21">
        <f>SUM(F20+F27+F34)</f>
        <v>5870.11564</v>
      </c>
      <c r="G50" s="2"/>
      <c r="H50" s="38"/>
      <c r="I50" s="37"/>
      <c r="K50" s="8"/>
    </row>
    <row r="51" spans="1:11" ht="15.6" x14ac:dyDescent="0.3">
      <c r="A51" s="42" t="s">
        <v>11</v>
      </c>
      <c r="B51" s="20">
        <v>2017</v>
      </c>
      <c r="C51" s="21">
        <f>C44</f>
        <v>7413.2915200000007</v>
      </c>
      <c r="D51" s="21"/>
      <c r="E51" s="21">
        <f t="shared" ref="E51:F53" si="2">E44</f>
        <v>73.099999999999994</v>
      </c>
      <c r="F51" s="21">
        <f t="shared" si="2"/>
        <v>7340.1915200000003</v>
      </c>
      <c r="G51" s="2"/>
      <c r="H51" s="13"/>
      <c r="I51" s="6"/>
    </row>
    <row r="52" spans="1:11" ht="15.6" x14ac:dyDescent="0.3">
      <c r="A52" s="42"/>
      <c r="B52" s="20">
        <v>2018</v>
      </c>
      <c r="C52" s="21">
        <f t="shared" ref="C52:C55" si="3">SUM(E52:F52)</f>
        <v>10524.204139999998</v>
      </c>
      <c r="D52" s="21"/>
      <c r="E52" s="25">
        <f t="shared" si="2"/>
        <v>82.3</v>
      </c>
      <c r="F52" s="25">
        <f t="shared" si="2"/>
        <v>10441.904139999999</v>
      </c>
      <c r="G52" s="1"/>
      <c r="H52" s="13"/>
      <c r="I52" s="6"/>
    </row>
    <row r="53" spans="1:11" ht="15.6" x14ac:dyDescent="0.3">
      <c r="A53" s="42"/>
      <c r="B53" s="26">
        <v>2019</v>
      </c>
      <c r="C53" s="21">
        <f t="shared" si="3"/>
        <v>6051.4049999999997</v>
      </c>
      <c r="D53" s="25"/>
      <c r="E53" s="25">
        <f t="shared" si="2"/>
        <v>90.9</v>
      </c>
      <c r="F53" s="25">
        <f t="shared" si="2"/>
        <v>5960.5050000000001</v>
      </c>
      <c r="G53" s="4"/>
      <c r="H53" s="3"/>
      <c r="I53" s="3"/>
    </row>
    <row r="54" spans="1:11" ht="15.6" x14ac:dyDescent="0.3">
      <c r="A54" s="42"/>
      <c r="B54" s="26">
        <v>2020</v>
      </c>
      <c r="C54" s="21">
        <f t="shared" si="3"/>
        <v>5716.4220000000005</v>
      </c>
      <c r="D54" s="25"/>
      <c r="E54" s="25">
        <f>E47</f>
        <v>53.6</v>
      </c>
      <c r="F54" s="25">
        <f>SUM(F47)</f>
        <v>5662.8220000000001</v>
      </c>
      <c r="G54" s="4"/>
      <c r="H54" s="3"/>
      <c r="I54" s="3"/>
    </row>
    <row r="55" spans="1:11" ht="15.6" x14ac:dyDescent="0.3">
      <c r="A55" s="42"/>
      <c r="B55" s="26">
        <v>2021</v>
      </c>
      <c r="C55" s="21">
        <f t="shared" si="3"/>
        <v>5782.6270400000003</v>
      </c>
      <c r="D55" s="25"/>
      <c r="E55" s="25">
        <f>E48</f>
        <v>53.6</v>
      </c>
      <c r="F55" s="25">
        <f>SUM(F48)</f>
        <v>5729.0270399999999</v>
      </c>
      <c r="G55" s="4"/>
      <c r="H55" s="3"/>
      <c r="I55" s="3"/>
    </row>
    <row r="56" spans="1:11" ht="15.6" x14ac:dyDescent="0.3">
      <c r="A56" s="42"/>
      <c r="B56" s="26">
        <v>2022</v>
      </c>
      <c r="C56" s="21">
        <f>SUM(E56:F56)</f>
        <v>5851.7881216000005</v>
      </c>
      <c r="D56" s="25"/>
      <c r="E56" s="25">
        <f>E49</f>
        <v>53.6</v>
      </c>
      <c r="F56" s="25">
        <f>SUM(F49)</f>
        <v>5798.1881216000002</v>
      </c>
      <c r="G56" s="4"/>
      <c r="H56" s="3"/>
      <c r="I56" s="3"/>
    </row>
    <row r="57" spans="1:11" ht="15.6" x14ac:dyDescent="0.3">
      <c r="A57" s="42"/>
      <c r="B57" s="26">
        <v>2023</v>
      </c>
      <c r="C57" s="21">
        <f>SUM(E57:F57)</f>
        <v>5923.7156400000003</v>
      </c>
      <c r="D57" s="25"/>
      <c r="E57" s="25">
        <f>E50</f>
        <v>53.6</v>
      </c>
      <c r="F57" s="25">
        <f>SUM(F50)</f>
        <v>5870.11564</v>
      </c>
      <c r="G57" s="4"/>
      <c r="H57" s="3"/>
      <c r="I57" s="3"/>
    </row>
    <row r="58" spans="1:11" ht="15.6" x14ac:dyDescent="0.3">
      <c r="A58" s="43"/>
      <c r="B58" s="27" t="s">
        <v>31</v>
      </c>
      <c r="C58" s="21">
        <f>SUM(E58:F58)</f>
        <v>47263.453461600002</v>
      </c>
      <c r="D58" s="25"/>
      <c r="E58" s="25">
        <f>SUM(E51:E57)</f>
        <v>460.70000000000005</v>
      </c>
      <c r="F58" s="25">
        <f>SUM(F51:F57)</f>
        <v>46802.753461600005</v>
      </c>
      <c r="G58" s="4"/>
      <c r="H58" s="3"/>
      <c r="I58" s="3"/>
    </row>
    <row r="59" spans="1:11" x14ac:dyDescent="0.3">
      <c r="A59" s="7" t="s">
        <v>28</v>
      </c>
      <c r="C59" s="8"/>
    </row>
    <row r="60" spans="1:11" x14ac:dyDescent="0.3">
      <c r="A60" s="7" t="s">
        <v>13</v>
      </c>
    </row>
  </sheetData>
  <mergeCells count="29">
    <mergeCell ref="A14:A20"/>
    <mergeCell ref="I14:I34"/>
    <mergeCell ref="H14:H20"/>
    <mergeCell ref="A21:A27"/>
    <mergeCell ref="H21:H27"/>
    <mergeCell ref="A28:A34"/>
    <mergeCell ref="H28:H34"/>
    <mergeCell ref="E1:I1"/>
    <mergeCell ref="E2:I2"/>
    <mergeCell ref="E3:I3"/>
    <mergeCell ref="A7:A9"/>
    <mergeCell ref="B7:B9"/>
    <mergeCell ref="C7:C9"/>
    <mergeCell ref="A51:A58"/>
    <mergeCell ref="E4:I4"/>
    <mergeCell ref="E5:I5"/>
    <mergeCell ref="A11:I11"/>
    <mergeCell ref="A13:I13"/>
    <mergeCell ref="A12:I12"/>
    <mergeCell ref="I7:I9"/>
    <mergeCell ref="D7:F7"/>
    <mergeCell ref="G7:G9"/>
    <mergeCell ref="H7:H9"/>
    <mergeCell ref="D8:D9"/>
    <mergeCell ref="E8:F8"/>
    <mergeCell ref="A6:I6"/>
    <mergeCell ref="A37:A42"/>
    <mergeCell ref="H37:H42"/>
    <mergeCell ref="I37:I42"/>
  </mergeCells>
  <pageMargins left="0.78740157480314965" right="0.39370078740157483" top="0.55118110236220474" bottom="0.39370078740157483" header="0.31496062992125984" footer="0.31496062992125984"/>
  <pageSetup paperSize="9" scale="75" orientation="landscape" verticalDpi="0" r:id="rId1"/>
  <rowBreaks count="2" manualBreakCount="2">
    <brk id="20" max="8" man="1"/>
    <brk id="3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2020-09-21T12:14:18Z</cp:lastPrinted>
  <dcterms:created xsi:type="dcterms:W3CDTF">2015-02-12T06:44:09Z</dcterms:created>
  <dcterms:modified xsi:type="dcterms:W3CDTF">2020-09-21T12:16:49Z</dcterms:modified>
</cp:coreProperties>
</file>