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738" activeTab="4"/>
  </bookViews>
  <sheets>
    <sheet name="РЕС.ОБЕСПЕЧЕНИЕ" sheetId="1" r:id="rId1"/>
    <sheet name="Правонарушения" sheetId="2" r:id="rId2"/>
    <sheet name="БДД" sheetId="3" r:id="rId3"/>
    <sheet name="Наркотики" sheetId="4" r:id="rId4"/>
    <sheet name="Алкоголь" sheetId="5" r:id="rId5"/>
    <sheet name="Экстремизм " sheetId="8" r:id="rId6"/>
  </sheets>
  <definedNames>
    <definedName name="Excel_BuiltIn_Print_Area" localSheetId="2">БДД!$A$2:$L$73</definedName>
    <definedName name="Excel_BuiltIn_Print_Area" localSheetId="3">Наркотики!$A$1:$L$84</definedName>
    <definedName name="Excel_BuiltIn_Print_Area" localSheetId="5">'Экстремизм '!$A$2:$L$208</definedName>
    <definedName name="_xlnm.Print_Area" localSheetId="3">Наркотики!$A$1:$L$84</definedName>
    <definedName name="_xlnm.Print_Area" localSheetId="1">Правонарушения!$A$1:$L$68</definedName>
    <definedName name="_xlnm.Print_Area" localSheetId="0">РЕС.ОБЕСПЕЧЕНИЕ!$A$1:$K$57</definedName>
    <definedName name="_xlnm.Print_Area" localSheetId="5">'Экстремизм '!$A$1:$L$208</definedName>
  </definedNames>
  <calcPr calcId="124519"/>
</workbook>
</file>

<file path=xl/calcChain.xml><?xml version="1.0" encoding="utf-8"?>
<calcChain xmlns="http://schemas.openxmlformats.org/spreadsheetml/2006/main">
  <c r="D16" i="5"/>
  <c r="I22" i="1"/>
  <c r="D84" i="4"/>
  <c r="I84"/>
  <c r="I73" i="3"/>
  <c r="D208" i="8"/>
  <c r="I208"/>
  <c r="D83" i="4"/>
  <c r="D73" i="3"/>
  <c r="D66"/>
  <c r="D67"/>
  <c r="D69"/>
  <c r="D56" i="1" l="1"/>
  <c r="I56"/>
  <c r="I48"/>
  <c r="D48" s="1"/>
  <c r="I40"/>
  <c r="D40" s="1"/>
  <c r="D32"/>
  <c r="I32"/>
  <c r="H69" i="3"/>
  <c r="F69"/>
  <c r="I69"/>
  <c r="D42" i="5" l="1"/>
  <c r="D40"/>
  <c r="D44"/>
  <c r="D43"/>
  <c r="I44"/>
  <c r="I43"/>
  <c r="I42"/>
  <c r="D41"/>
  <c r="D45" s="1"/>
  <c r="I41"/>
  <c r="I45" s="1"/>
  <c r="I40"/>
  <c r="I39"/>
  <c r="I38"/>
  <c r="I42" i="8"/>
  <c r="I207"/>
  <c r="D207"/>
  <c r="D137"/>
  <c r="D200"/>
  <c r="D185"/>
  <c r="D178"/>
  <c r="D164"/>
  <c r="D136"/>
  <c r="D123"/>
  <c r="D42"/>
  <c r="D19" i="5"/>
  <c r="D26"/>
  <c r="D73" i="4"/>
  <c r="D32"/>
  <c r="D75"/>
  <c r="D61"/>
  <c r="D47"/>
  <c r="D72" i="3"/>
  <c r="H73"/>
  <c r="I72"/>
  <c r="D19"/>
  <c r="D26"/>
  <c r="D33"/>
  <c r="J67" i="2"/>
  <c r="J24" i="1" s="1"/>
  <c r="J16" s="1"/>
  <c r="I67" i="2"/>
  <c r="I24" i="1" s="1"/>
  <c r="D52" i="2"/>
  <c r="D59"/>
  <c r="D45"/>
  <c r="D34"/>
  <c r="D75" i="8"/>
  <c r="I75"/>
  <c r="D53" i="1"/>
  <c r="D204" i="8"/>
  <c r="D76"/>
  <c r="F14" i="1"/>
  <c r="F38"/>
  <c r="F13"/>
  <c r="D34"/>
  <c r="D39" i="8"/>
  <c r="D67" i="2" l="1"/>
  <c r="I16" i="1"/>
  <c r="D16" s="1"/>
  <c r="D24"/>
  <c r="D22"/>
  <c r="I37"/>
  <c r="I80" i="4"/>
  <c r="D22" i="2"/>
  <c r="I64"/>
  <c r="I21" i="1" s="1"/>
  <c r="D161" i="8"/>
  <c r="D197"/>
  <c r="D120"/>
  <c r="D73" s="1"/>
  <c r="D119"/>
  <c r="D41"/>
  <c r="D40"/>
  <c r="D60" i="4"/>
  <c r="D80"/>
  <c r="D59"/>
  <c r="D18" i="5"/>
  <c r="D17"/>
  <c r="D25"/>
  <c r="D24"/>
  <c r="D46" i="4"/>
  <c r="D45"/>
  <c r="D31"/>
  <c r="D30"/>
  <c r="D52" i="3"/>
  <c r="D21" i="8"/>
  <c r="D199"/>
  <c r="D198"/>
  <c r="D163"/>
  <c r="D162"/>
  <c r="D122"/>
  <c r="D121"/>
  <c r="D98"/>
  <c r="D96"/>
  <c r="D86"/>
  <c r="D84"/>
  <c r="D24" i="2"/>
  <c r="D23"/>
  <c r="D159" i="8"/>
  <c r="D60"/>
  <c r="I79" i="4"/>
  <c r="D79" s="1"/>
  <c r="I63" i="2"/>
  <c r="I20" i="1" s="1"/>
  <c r="I203" i="8"/>
  <c r="D38"/>
  <c r="J66" i="2" l="1"/>
  <c r="I66"/>
  <c r="D66"/>
  <c r="D82" i="4"/>
  <c r="D39" i="1" s="1"/>
  <c r="D47"/>
  <c r="I206" i="8"/>
  <c r="I55" i="1" s="1"/>
  <c r="D206" i="8"/>
  <c r="D55" i="1" s="1"/>
  <c r="I73" i="8"/>
  <c r="D203"/>
  <c r="J23" i="1" l="1"/>
  <c r="D23" s="1"/>
  <c r="I23"/>
  <c r="I47"/>
  <c r="I82" i="4"/>
  <c r="I52" i="1"/>
  <c r="D52"/>
  <c r="D57" i="8"/>
  <c r="D54"/>
  <c r="I59"/>
  <c r="J15" i="1" l="1"/>
  <c r="I39"/>
  <c r="I15" s="1"/>
  <c r="D15" s="1"/>
  <c r="D196" i="8"/>
  <c r="D193"/>
  <c r="D190"/>
  <c r="D189"/>
  <c r="D188"/>
  <c r="D187"/>
  <c r="D186"/>
  <c r="D183"/>
  <c r="D182"/>
  <c r="D181"/>
  <c r="D179"/>
  <c r="D176"/>
  <c r="D175"/>
  <c r="D174"/>
  <c r="D173"/>
  <c r="D171"/>
  <c r="D170"/>
  <c r="I167"/>
  <c r="D167" s="1"/>
  <c r="D165"/>
  <c r="D158"/>
  <c r="I155"/>
  <c r="D155" s="1"/>
  <c r="D154"/>
  <c r="I153"/>
  <c r="D153" s="1"/>
  <c r="D150"/>
  <c r="D147"/>
  <c r="D146"/>
  <c r="D145"/>
  <c r="D144"/>
  <c r="D143"/>
  <c r="I142"/>
  <c r="D142" s="1"/>
  <c r="D141"/>
  <c r="I140"/>
  <c r="D140" s="1"/>
  <c r="D139"/>
  <c r="I201"/>
  <c r="I131"/>
  <c r="D131" s="1"/>
  <c r="D130"/>
  <c r="I129"/>
  <c r="D129" s="1"/>
  <c r="I128"/>
  <c r="D128" s="1"/>
  <c r="I127"/>
  <c r="D127" s="1"/>
  <c r="I126"/>
  <c r="D126" s="1"/>
  <c r="D125" s="1"/>
  <c r="I116"/>
  <c r="D116" s="1"/>
  <c r="D115"/>
  <c r="I114"/>
  <c r="I113"/>
  <c r="I111"/>
  <c r="I110" l="1"/>
  <c r="D205"/>
  <c r="I205" s="1"/>
  <c r="I54" i="1" s="1"/>
  <c r="D113" i="8"/>
  <c r="I55"/>
  <c r="D111"/>
  <c r="I53"/>
  <c r="D114"/>
  <c r="I56"/>
  <c r="I58"/>
  <c r="D58" s="1"/>
  <c r="D201"/>
  <c r="D50" i="1" s="1"/>
  <c r="I50"/>
  <c r="D151" i="8"/>
  <c r="I125"/>
  <c r="I166"/>
  <c r="D166" s="1"/>
  <c r="I138"/>
  <c r="D138" s="1"/>
  <c r="I151"/>
  <c r="D59"/>
  <c r="H56"/>
  <c r="D56"/>
  <c r="H55"/>
  <c r="E55"/>
  <c r="H54"/>
  <c r="E54"/>
  <c r="D53"/>
  <c r="H53"/>
  <c r="E53"/>
  <c r="I45"/>
  <c r="H45"/>
  <c r="E45"/>
  <c r="D45"/>
  <c r="D37"/>
  <c r="D36"/>
  <c r="D110" l="1"/>
  <c r="D54" i="1"/>
  <c r="D57" s="1"/>
  <c r="D202" i="8"/>
  <c r="D51" i="1" s="1"/>
  <c r="E52" i="8"/>
  <c r="H52"/>
  <c r="H81" i="4"/>
  <c r="I81"/>
  <c r="D81"/>
  <c r="I70" i="3"/>
  <c r="I30" i="1" s="1"/>
  <c r="D70" i="3"/>
  <c r="F73"/>
  <c r="I65" i="2"/>
  <c r="I68" s="1"/>
  <c r="D65"/>
  <c r="D64"/>
  <c r="I45" i="1"/>
  <c r="D68" i="3"/>
  <c r="D28" i="1" s="1"/>
  <c r="D45" l="1"/>
  <c r="D46"/>
  <c r="I202" i="8"/>
  <c r="D37" i="1"/>
  <c r="I29"/>
  <c r="I13" s="1"/>
  <c r="D13" s="1"/>
  <c r="I68" i="3"/>
  <c r="J64" i="2"/>
  <c r="J65"/>
  <c r="I51" i="1" l="1"/>
  <c r="I57" s="1"/>
  <c r="I28"/>
  <c r="I46"/>
  <c r="I62" i="2"/>
  <c r="D21" i="5"/>
  <c r="D22"/>
  <c r="D38"/>
  <c r="D39"/>
  <c r="I44" i="1"/>
  <c r="D13" i="3"/>
  <c r="D20"/>
  <c r="D27"/>
  <c r="D49"/>
  <c r="D30" i="1"/>
  <c r="H66" i="3"/>
  <c r="I66"/>
  <c r="D25" i="4"/>
  <c r="D77" s="1"/>
  <c r="D27"/>
  <c r="D42"/>
  <c r="D43"/>
  <c r="D50"/>
  <c r="D70"/>
  <c r="D71"/>
  <c r="I77"/>
  <c r="I34" i="1" s="1"/>
  <c r="I78" i="4"/>
  <c r="D21" i="2"/>
  <c r="D63" s="1"/>
  <c r="D28"/>
  <c r="J61"/>
  <c r="D62"/>
  <c r="J62"/>
  <c r="J19" i="1" s="1"/>
  <c r="J11" s="1"/>
  <c r="J63" i="2"/>
  <c r="J20" i="1" s="1"/>
  <c r="H10"/>
  <c r="H18"/>
  <c r="H19"/>
  <c r="H11" s="1"/>
  <c r="H20"/>
  <c r="H29"/>
  <c r="F29" s="1"/>
  <c r="I19" l="1"/>
  <c r="I25" s="1"/>
  <c r="J68" i="2"/>
  <c r="D68"/>
  <c r="D29" i="1"/>
  <c r="J12"/>
  <c r="J17" s="1"/>
  <c r="D20"/>
  <c r="D78" i="4"/>
  <c r="D36" i="1"/>
  <c r="I43"/>
  <c r="D43" s="1"/>
  <c r="D27"/>
  <c r="I27"/>
  <c r="I42"/>
  <c r="D42" s="1"/>
  <c r="D10"/>
  <c r="D19"/>
  <c r="I38"/>
  <c r="D44"/>
  <c r="H17"/>
  <c r="I36"/>
  <c r="I12" s="1"/>
  <c r="I26"/>
  <c r="I33" s="1"/>
  <c r="H26"/>
  <c r="H33" s="1"/>
  <c r="F10"/>
  <c r="I35"/>
  <c r="D35" s="1"/>
  <c r="D21"/>
  <c r="J18"/>
  <c r="J25" s="1"/>
  <c r="I49" l="1"/>
  <c r="D49" s="1"/>
  <c r="I41"/>
  <c r="I14"/>
  <c r="D25"/>
  <c r="D38"/>
  <c r="D41" s="1"/>
  <c r="F41"/>
  <c r="D11"/>
  <c r="I11"/>
  <c r="F26"/>
  <c r="F33" s="1"/>
  <c r="D26"/>
  <c r="D33" s="1"/>
  <c r="F17" l="1"/>
  <c r="D14"/>
  <c r="I17"/>
  <c r="D12"/>
  <c r="D17" l="1"/>
  <c r="I52" i="8"/>
  <c r="D55"/>
  <c r="D52" s="1"/>
</calcChain>
</file>

<file path=xl/sharedStrings.xml><?xml version="1.0" encoding="utf-8"?>
<sst xmlns="http://schemas.openxmlformats.org/spreadsheetml/2006/main" count="2424" uniqueCount="287">
  <si>
    <t>3. Ресурсное обеспечение муниципальной программы</t>
  </si>
  <si>
    <t>Наименование мероприятия</t>
  </si>
  <si>
    <t>Срок исполнения</t>
  </si>
  <si>
    <t>Объем финансирования,   (тыс. руб.)</t>
  </si>
  <si>
    <t xml:space="preserve">В том числе: </t>
  </si>
  <si>
    <t>Субвенции</t>
  </si>
  <si>
    <t>Собственные доходы:</t>
  </si>
  <si>
    <t>Внебюджетные средства</t>
  </si>
  <si>
    <t>Субсидии, иные межбюджетные трансферты</t>
  </si>
  <si>
    <t>Другие собственные доходы</t>
  </si>
  <si>
    <t>-</t>
  </si>
  <si>
    <t>Итого по программе:</t>
  </si>
  <si>
    <t>Итого по подпрограмме:</t>
  </si>
  <si>
    <t>№ п/п</t>
  </si>
  <si>
    <t>Объем финансирования, тыс.руб.</t>
  </si>
  <si>
    <t>В том числе:</t>
  </si>
  <si>
    <t>Основное мероприятие "Профилактика правонарушений"</t>
  </si>
  <si>
    <t>1.</t>
  </si>
  <si>
    <t xml:space="preserve"> Ежегодное рассмотрение состояния взаимодействия органов государственной власти, местного самоуправления, правоохранительных и контролирующих структур в решении задач борьбы с преступностью.</t>
  </si>
  <si>
    <t>Усиление координации деятельности органов местного самоуправления, территориальных подразделений правоохранительных структур, предприятий, общественных организаций, снижение уровня преступности</t>
  </si>
  <si>
    <t>2.</t>
  </si>
  <si>
    <t>Ежегодное рассмотрение эффективности деятельности субъектов системы профилактики безнадзорности и правонарушений несовершеннолетних по предупреждению негативных явлений в детско-подростковой среде на заседаниях коллегии при главе города</t>
  </si>
  <si>
    <t>Укрепление межведомственного взаимодействия в решении вопросов безнадзорности и правонарушений несовершеннолетних. Определение приоритетных направлений работы по устранению причин и условий, способствующих безнадзорности и антиобщественному поведению несовершеннолетних.</t>
  </si>
  <si>
    <t>3.</t>
  </si>
  <si>
    <t>4.</t>
  </si>
  <si>
    <t>Ежегодное проведение межведомственной комплексной профилактической операции "Подросток"</t>
  </si>
  <si>
    <t xml:space="preserve"> Профилактика правонарушений среди подростков и молодежи в каникулярное время</t>
  </si>
  <si>
    <t>5.</t>
  </si>
  <si>
    <t>6.</t>
  </si>
  <si>
    <t>Содействие в трудоустройстве лицам, осужденным к наказаниям, не связанным с лишением свободы,  и лицам, вышедшим из мест заключения, в том числе несовершеннолетним, путем организации общественных, обязательных и исправительных работ. Оказание данной категории граждан социальной помощи (обеспечение продуктами питания, предметами первой необходимости, одеждой, оформление паспортов и т.д.)</t>
  </si>
  <si>
    <t>Уменьшение социальной напряженности в семьях и обществе</t>
  </si>
  <si>
    <t>7.</t>
  </si>
  <si>
    <t>Проведение комплекса мероприятий по выявлению и устранению причин и условий, способствующих правонарушениям несовершеннолетних и родителей (законных представителей), совершаемых в отношении детей, а также фактов немедицинского потребления психоактивных веществ</t>
  </si>
  <si>
    <t>Снижение количества случаев насилия в отношении несовершеннолетних в неблагополучных семьях</t>
  </si>
  <si>
    <t>8.</t>
  </si>
  <si>
    <t>Проведение мониторинга состояния   правонарушений несовершеннолетних в образовательных организациях</t>
  </si>
  <si>
    <t>Снижение численности несовершеннолетних, совершающих правонарушения (анализ динамики правонарушений несовершеннолетних)</t>
  </si>
  <si>
    <t>9.</t>
  </si>
  <si>
    <t>Обустройство контрольно-пропускного пункта на въезде в город (КПП-1): расширение территории около КПП-1, устройство въездной арки, устройство видеонаблюдения</t>
  </si>
  <si>
    <t>МКУ «ГКМХ»</t>
  </si>
  <si>
    <t>Повышение безопасности граждан</t>
  </si>
  <si>
    <t>Участие образовательных организаций  в конкурсах социальных проектов  профилактической направленности</t>
  </si>
  <si>
    <t>Управление образования</t>
  </si>
  <si>
    <t xml:space="preserve">Повышение социальной активности образовательных организаций в развитии деятельности профилактической направленности </t>
  </si>
  <si>
    <t>ИТОГО ПО ПОДПРОГРАММЕ:</t>
  </si>
  <si>
    <t>Объем финанси-рования</t>
  </si>
  <si>
    <t>Предупреждение опасного поведения участников  дорожного движения</t>
  </si>
  <si>
    <t>10.</t>
  </si>
  <si>
    <t>11.</t>
  </si>
  <si>
    <t xml:space="preserve"> Приобретение уголков, методической литературы и символики по безопасности дорожного движения в образовательные организации</t>
  </si>
  <si>
    <t>Предупреждение опасного поведения участников дорожного движения. Сокращение детского дорожно-транспортного травматизма.</t>
  </si>
  <si>
    <t>12.</t>
  </si>
  <si>
    <t>Проведение конкурсов, викторин по предупреждению нарушений правил дорожного движения во время организации летних школьных каникул в городских и загородных лагерях отдыха детей</t>
  </si>
  <si>
    <t>13.</t>
  </si>
  <si>
    <t>Проведение воспитательной работы в дошкольных учреждениях и начальных классах общеобразовательных школ</t>
  </si>
  <si>
    <t>14.</t>
  </si>
  <si>
    <t>15.</t>
  </si>
  <si>
    <t>Оснащение специальными техническими средствами и оборудованием подразделений, осуществляющих контрольные и надзорные функции в области обеспечения безопасности дорожного движения</t>
  </si>
  <si>
    <t>Предупреждение опасного поведения участников дорожного движения, пресечение, выявление преступлений и административных правонарушений, предупреждение дорожно-транспортных происшествий, сокращение количества лиц, пострадавших в ДТП.</t>
  </si>
  <si>
    <t>16.</t>
  </si>
  <si>
    <t>Обеспечение образовательных организаций средствами обучения правилам дорожного движения.
Приобретение мобильных автогородков:</t>
  </si>
  <si>
    <t>МКУ «ГКМХ»,                           управление образования</t>
  </si>
  <si>
    <t xml:space="preserve"> Снижение численности  дорожно-транспортного травматизма, развитие навыков безопасного поведения на улицах и дорогах</t>
  </si>
  <si>
    <t>-МБОУ СОШ № 1 -МБОУ СОШ № 2</t>
  </si>
  <si>
    <t>17.</t>
  </si>
  <si>
    <t>Предупреждение опасного поведения участников дорожного движения, повышение правосознания населения; Сокращение количества дорожно-транспортных правонарушений и правонарушений в области дорожного движения</t>
  </si>
  <si>
    <t>18.</t>
  </si>
  <si>
    <t>Ремонт участкового пункта полиции 9 квартал, дом 6/1, к.110</t>
  </si>
  <si>
    <t>Приложение к подпрограмме</t>
  </si>
  <si>
    <t>Объем финанси-рования        (тыс. руб.)</t>
  </si>
  <si>
    <t>Основное мероприятие "Сокращение масштабов распространения наркомании и связанного с ней социального и экономического ущерба"</t>
  </si>
  <si>
    <t>Участие в ежегодном мониторинге наркоситуации, проводимой областными структурами, с целью оптимизации затрат, внесения коррективов в направления организационной, законотворческой, лечебной, реабилитационной, профилактической и правоохранительной деятельности в сфере противодействия распространению наркомании</t>
  </si>
  <si>
    <t>Проведение организационных и правовых мер противодействия злоупотреблению наркотиками и их незаконному обороту</t>
  </si>
  <si>
    <t>Участие   в федеральных и областных конференциях, круглых столах, семинарах по проблемам профилактики, диагностики и лечения лиц, употребляющих наркотические средства и психотропные вещества (наркомания, алкоголизм, токсикомания)</t>
  </si>
  <si>
    <t>Подготовка для областных структур отчетов о ходе выполнения подпрограммы</t>
  </si>
  <si>
    <t>МКУ "Комитет по культуре и спорту"</t>
  </si>
  <si>
    <t xml:space="preserve">4. </t>
  </si>
  <si>
    <t>Проведение городских и участие в  областных  конкурсах, акциях, мероприятиях по профилактике асоциального поведения и пропаганде здорового образа жизни</t>
  </si>
  <si>
    <t>Проведение не менее 8 городских мероприятий в год и участие в областных мероприятиях.</t>
  </si>
  <si>
    <t>Проведение в образовательных организациях профилактических занятий (лекции, беседы) с   привлечением специалистов  городской больницы, МОМВД, УФСКН</t>
  </si>
  <si>
    <t>Повышение уровня сознания несовершеннолетних о  здоровом образе жизни</t>
  </si>
  <si>
    <t>Повышение квалификации педагогических работников образовательных организаций по профилактике и реабилитационной работе с детьми, склонными к употреблению наркотиков</t>
  </si>
  <si>
    <t>Организация и проведение спортивных соревнований по мини-футболу, футболу на снегу и хоккею среди дворовых команд</t>
  </si>
  <si>
    <t>Профилактика асоциальных явлений среди молодежи</t>
  </si>
  <si>
    <t xml:space="preserve">Оснащение наркопостов образовательных организаций методическими комплексами  по профилактике наркомании </t>
  </si>
  <si>
    <t>Проведение профилактической работы с учащимися  «группы риска». Проведение работы среди воспитанников и родителей по пропаганде здорового образа жизни</t>
  </si>
  <si>
    <t>2014 г.</t>
  </si>
  <si>
    <t xml:space="preserve">Изготовление информационных материалов, банеров по профилактике употребления наркотических средств, изготовление и установка щитов и банеров. </t>
  </si>
  <si>
    <t>Предупреждение вовлечения несовершеннолетних в употребление, хранение и распространение наркотических средств</t>
  </si>
  <si>
    <t xml:space="preserve">Организация работы штаба волонтеров "КиберПатруль". </t>
  </si>
  <si>
    <t xml:space="preserve"> Поиск и выявление сайтов, содержащих информацию о распространении наркотических средств</t>
  </si>
  <si>
    <t>Объем финанси-рования (тыс. руб.)</t>
  </si>
  <si>
    <t>Основное мероприятие "Профилактика злоупотребления алкогольной продукцией"</t>
  </si>
  <si>
    <t>Увеличение охвата населения, осознанно ведущего здоровый образ жизни.Просвещение населения о вреде злоупотребления алкоголем, формирование установок на ведение здорового образа жизни</t>
  </si>
  <si>
    <t>Размещение в средствах массовой информации материалов (пропагандистских роликов, статей, передач), направленных на разъяснение социального и экономического вреда  злоупотребления алкогольной продукцией</t>
  </si>
  <si>
    <t>Просвещение населения о вреде злоупотребления алкоголем, формирование установок на ведение здорового образа жизни</t>
  </si>
  <si>
    <t>Проведение ежеквартальных мероприятий по профилактике пьянства и алкоголизма (круглых столов, пресс-конференций, лекций, демонстраций фильмов), в том числе для учащихся образовательных организаций</t>
  </si>
  <si>
    <t>Проведение не менее 4 мероприятий в год</t>
  </si>
  <si>
    <t>Организация  деятельности городской агитбригады, направленной на профилактику вредных привычек у подростков и молодёжи («Сверстник – сверстнику»)</t>
  </si>
  <si>
    <t>Организация мероприятий с участием агитбригады не менее 3 раз в год</t>
  </si>
  <si>
    <t>Организация  и проведение городской акции «День отказа от алкоголя»</t>
  </si>
  <si>
    <t>Проведение не менее 1 акции в  год</t>
  </si>
  <si>
    <t>Организация книжных выставок, направленных на профилактику асоциального поведения и формирование мотивации к здоровому образу жизни</t>
  </si>
  <si>
    <t>Проведение выставок не менее 6 раз в год</t>
  </si>
  <si>
    <t>Организация и проведение туров выходного дня по Владимирской области для семей с детьми, состоящими в базе ДЕСОП</t>
  </si>
  <si>
    <t>Создание условий для повышения  культурного  и интеллектуального уровня  у детей, находящихся в трудной жизненной ситуации; проведение не менее 2 мероприятий в год</t>
  </si>
  <si>
    <t>Демонстрация фильмов о детском и подростковом пьянстве на родительских собраниях в школах с привлечением активистов общественных организаций</t>
  </si>
  <si>
    <t>Повышение уровня грамотности родителей в отношении причин и последствий детского и подросткового пьянства, профилактика вредных привычек у подрастающего поколения (проведение не менее 4 собраний в год).</t>
  </si>
  <si>
    <t>Снижение количества преступлений и административных правонарушений, совершаемых в состоянии алкогольного опьянения</t>
  </si>
  <si>
    <t>Контроль за продажей алкогольной продукции несовершеннолетним и распитием алкогольной продукции в общественных местах, особенно в местах проведения культурно - массовых мероприятий</t>
  </si>
  <si>
    <t>Уменьшение социальной напряженности в семьях и обществе.</t>
  </si>
  <si>
    <t>Уменьшения социальной напряженности в семьях и обществе.  Оздоровление обстановки в  общественных местах.</t>
  </si>
  <si>
    <t>Цель: предупреждение (профилактика) терроризма и экстремизма.</t>
  </si>
  <si>
    <t>Разработка планов мероприятий по предотвращению  террористических актов в организациях социальной направленности</t>
  </si>
  <si>
    <t>Совершенствование уровня антитеррористической защищенности</t>
  </si>
  <si>
    <t xml:space="preserve"> Проведение командно-штабных и тактико-специальных учений по отработке совместных действий заинтересованных служб при осуществлении мероприятий по обнаружению, обезвреживанию взрывных устройств, борьбе с проявлениями терроризма и экстремизма, устранению сопутствующих им процессов.</t>
  </si>
  <si>
    <t>Повышение уровня подготовки персонала</t>
  </si>
  <si>
    <t>Разработка инструкций и обучение руководителей и  персонала учреждений с учетом опыта действий ЧС, недостатков, выявленных в ходе учений и тренировок, распространение памяток населению</t>
  </si>
  <si>
    <t>Проведение в консультационных пунктах  консультаций, занятий по обеспечению антитеррористической защищенности среди населения</t>
  </si>
  <si>
    <t>Повышение бдительности населения</t>
  </si>
  <si>
    <t>На основе анализа причин и условий, способствующих хищению оружия, боеприпасов и взрывчатых веществ, разработка мер по предупреждению и пресечению этого вида преступлений, регулярное направление информации в соответствующие учреждения и ведомства с конкретными предложениями, обеспечение контроля за устранением выявленных недостатков.</t>
  </si>
  <si>
    <t>Обеспечение мониторинга процессов, влияющих на обстановку в сфере противодействия терроризму, совершенствование межведомственного взаимодействия при ситуационном реагировании на террористические проявления</t>
  </si>
  <si>
    <t>Организация информационных стендов по противодействию терроризму и экстремизму в жилом фонде, местах массового пребывания людей, общественном транспорте</t>
  </si>
  <si>
    <t>Повышение уровня защищенности жилищного фонда от террористических актов и проявлений экстремизма, в том числе:</t>
  </si>
  <si>
    <t>Повышение защищенности жилого фонда</t>
  </si>
  <si>
    <t>-ограничение доступа посторонних лиц</t>
  </si>
  <si>
    <t xml:space="preserve">-ликвидация надписей и призывов экстремистского толка на фасадах многоквартирных домов </t>
  </si>
  <si>
    <t>МКУ "ГКМХ"</t>
  </si>
  <si>
    <t>Разработка паспортов антитеррористической защищенности объектов с массовым пребыванием людей, мест проведения праздничных мероприятий, оценка и анализ уровня их защиты.</t>
  </si>
  <si>
    <t>Оценка состояния антитеррористичесой защищенности объектов с массовым пребыванием людей</t>
  </si>
  <si>
    <t>- оснащение ГГС оповещением и управление  эвакуацией в экстремальных ситуациях</t>
  </si>
  <si>
    <t>-оборудование системы ограничения доступа на входе в административное здание</t>
  </si>
  <si>
    <t xml:space="preserve">Подготовка и показ тематических видеоматериалов на телевидении по разъяснению сущности терроризма и экстремизма, повышении бдительности,  о правилах поведения в экстремальных ситуациях </t>
  </si>
  <si>
    <t>Проведение воспитательной, пропагантистской  работы с населением</t>
  </si>
  <si>
    <t>Проведение воспитательной, пропагантистской  работы  с населением</t>
  </si>
  <si>
    <t>Организация в образовательных учреждениях  "круглых столов", лекций, бесед  по разъяснению основ законодательства в сфере межнациональных отношений, по профилактике проявлений экстремизма и терроризма, преступлений против личности, общества, государства</t>
  </si>
  <si>
    <t>Проведение воспитательной, пропагантистской работы среди подростков и молодежи</t>
  </si>
  <si>
    <t>Проведение мероприятий, направленных на профилактику идей экстремизма среди подростков и молодежи</t>
  </si>
  <si>
    <t>Проведение митинга,  посвященного  Дню солидарности в борьбе с терроризмом (3 сентября), мероприятий с участием образовательных организаций, представителей СМИ</t>
  </si>
  <si>
    <t>Проведение мероприятий, направленных на профилактику идей экстремизма и терроризма среди подростков и молодежи</t>
  </si>
  <si>
    <t>Проведение профилактических мероприятий в местах концентрации молодежи в целях предупреждения пропаганды идей национального превосходства и экстремизма</t>
  </si>
  <si>
    <t>Изучение обстановки в среде радикально настроенной молодежи, предупреждение правонарушений на межнациональной основе</t>
  </si>
  <si>
    <t>Проведение "Месячника безопасности" в общеобразовательных организациях города</t>
  </si>
  <si>
    <t>Проведение воспитательной, пропагантистской работы  с населением</t>
  </si>
  <si>
    <t>МКУ "УГОЧС"</t>
  </si>
  <si>
    <t>МКУ "КкиС" (МБУ ДО «ДШИ»)</t>
  </si>
  <si>
    <t>МКУ "КкиС" (МБОУ ДОД «ДЮСШ»)</t>
  </si>
  <si>
    <t>МКУ "ККиС" (МБУК КЦ «Досуг»)</t>
  </si>
  <si>
    <t>МКУ "КкиС" (МБУК «ЦДМ»)</t>
  </si>
  <si>
    <t>МКУ "ККиС" (МБУК «ПкиО»)</t>
  </si>
  <si>
    <t>МКУ "КкиС" (МБУК «МСДЦ»)</t>
  </si>
  <si>
    <t>Оснащение системой контроля и управления доступом(СКУД)</t>
  </si>
  <si>
    <t>МБДОУ ЦРР д/с №3</t>
  </si>
  <si>
    <t>МБДОУ ЦРР д/с №5</t>
  </si>
  <si>
    <t>МБДОУ ЦРР д/с №6</t>
  </si>
  <si>
    <t>МБОУ СОШ №1</t>
  </si>
  <si>
    <t>МБОУ СОШ №2</t>
  </si>
  <si>
    <t>МБОУ ДОД ЦВР «Лад»</t>
  </si>
  <si>
    <t xml:space="preserve"> учреждения образования</t>
  </si>
  <si>
    <t>Оснащение образовательных учреждений ручными металлодетекторами</t>
  </si>
  <si>
    <t>учреждения образования</t>
  </si>
  <si>
    <t>Дооборудование газовой миникотельной системой двухрубежной  охранной сигнализацией</t>
  </si>
  <si>
    <t>Установка уличного оповещения</t>
  </si>
  <si>
    <t>Замена шлейфа для АПС</t>
  </si>
  <si>
    <t>Обеспечение охранной сигнализацией</t>
  </si>
  <si>
    <t>Оснащение системой контроля и управления доступом(СКУД) всех образовательных учреждений на 100%</t>
  </si>
  <si>
    <t xml:space="preserve">Дооборудование газовой миникотельной системой двухрубежной охранной сигнализацией СОШ №1, МБДОУ ЦРР Д/С №5 на 100 % </t>
  </si>
  <si>
    <t>Обеспечение системой видеонаблюдения по всем образовательным учреждениям  на 100 %</t>
  </si>
  <si>
    <t>Оснащение ручными металлодетекторами всех образовательных учреждений на 100%</t>
  </si>
  <si>
    <t>Установка уличного оповещения на 100 %</t>
  </si>
  <si>
    <t>Антитеррористическая защищенность учреждений культуры и образования   на 100 %</t>
  </si>
  <si>
    <t>Управление образования (дол)</t>
  </si>
  <si>
    <t>Управление образования (ДООЛ)</t>
  </si>
  <si>
    <t xml:space="preserve"> (МБОУ ДОД ЦВР «Лад»)</t>
  </si>
  <si>
    <t xml:space="preserve"> (МБОУ СОШ №2)</t>
  </si>
  <si>
    <t xml:space="preserve"> (МБОУ СОШ №1)</t>
  </si>
  <si>
    <t xml:space="preserve"> (МБДОУ ЦРР д/с №6)</t>
  </si>
  <si>
    <t xml:space="preserve"> (МБДОУ ЦРР д/с №5)</t>
  </si>
  <si>
    <t xml:space="preserve"> (МБДОУ ЦРР д/с №3)</t>
  </si>
  <si>
    <t>Разрешение на водопользование скважиной</t>
  </si>
  <si>
    <t>ЦВР (доол)</t>
  </si>
  <si>
    <t>ЦВР (сск)</t>
  </si>
  <si>
    <t>Всего по ОУ управления образования</t>
  </si>
  <si>
    <t>Всего по учреждениям  культуры</t>
  </si>
  <si>
    <t>Всего</t>
  </si>
  <si>
    <t>в том числе</t>
  </si>
  <si>
    <t>из федерального бюджета</t>
  </si>
  <si>
    <t>из областного бюджета</t>
  </si>
  <si>
    <t>Ожидаемые показатели оценки эффективности (количественные и качественные</t>
  </si>
  <si>
    <t xml:space="preserve">Ожидаемые показатели оценки эффективности (количественные и качественные </t>
  </si>
  <si>
    <t>Исполнители, соисполнители, ответственные за реализацию программы</t>
  </si>
  <si>
    <t>Наименование программы</t>
  </si>
  <si>
    <t xml:space="preserve">
Приложение к подпрограмме        </t>
  </si>
  <si>
    <t>Исполнители, соисполнители ответственные за реализацию мероприятия</t>
  </si>
  <si>
    <t>,</t>
  </si>
  <si>
    <t xml:space="preserve">1. Муниципальная программа «Обеспечение общественного порядка и профилактики правонарушений ЗАТО г. Радужный Владимирской области Владимирской области                    </t>
  </si>
  <si>
    <t>1.1. Подпрограмма «Комплексные меры профилактики правонарушений ЗАТО г.Радужный Владимирской области Владимирской области»</t>
  </si>
  <si>
    <t>1.2. Подпрограмма «Профилактика дорожно-транспортного травматизма в ЗАТО г. Радужный Владимирской области Владимирской области»</t>
  </si>
  <si>
    <t>1.5. Подпрограмма "Противодействие терроризму и экстремизму на территории ЗАТО г. Радужный Владимирской области"</t>
  </si>
  <si>
    <t>4. Перечень мероприятий муниципальной подпрограммы «Профилактика дорожно-транспортного травматизма в ЗАТО г. Радужный Владимирской области Владимирской области Владимирской области»</t>
  </si>
  <si>
    <t xml:space="preserve">Изготовление и размещение наружной социальной  рекламы по безопасности дорожного движения на территории ЗАТО г. Радужный Владимирской области Владимирской области </t>
  </si>
  <si>
    <t>4. Перечень мероприятий муниципальной подпрограммы "Противодействие терроризму и экстремизму на территории ЗАТО г. Радужный Владимирской области Владимирской области"</t>
  </si>
  <si>
    <t>1. Основное мероприятие "Профилактика экстремизма и терроризма на территории ЗАТО г. Радужный Владимирской области Владимирской области"</t>
  </si>
  <si>
    <t>Задачи: Повышение уровня межведомственного взаимодействия по профилактике терроризма и экстремизма;-усиление антитеррористической защищенности объектов социальной сферы;- привлечение граждан, негосударственных структур, в том числе СМИ и общественных объединений, для обеспечения максимальной эффективной деятельности по профилактике проявлений терроризма и экстремизма;- проведение воспитательной, пропагандистской работы с населением ЗАТО г. Радужный Владимирской области Владимирской области.</t>
  </si>
  <si>
    <t>Повышение технической оснащенности административного здания администрации ЗАТО г. Радужный Владимирской области Владимирской области, в том числе:</t>
  </si>
  <si>
    <t xml:space="preserve">Проведение регулярного освещения в средствах массовой информации ЗАТО г. Радужный Владимирской области Владимирской области результатов деятельности правоохранительных органов в сфере профилактики и борьбы с терроризмом и экстремизмом, а также публикации материалов по антитеррористической деятельности </t>
  </si>
  <si>
    <t>1.3.  Подпрограмма «Комплексные меры противодействия злоупотреблению наркотиками и их незаконному обороту на территории ЗАТО г. Радужный Владимирской области»</t>
  </si>
  <si>
    <t>1.4.  Подпрограмма «Комплексные меры противодействия злоупотреблению алкогольной продукцией и профилактика алкоголизма населения на территории ЗАТО г. Радужный Владимирской области»</t>
  </si>
  <si>
    <t>4. Перечень мероприятий муниципальной подпрограммы«Комплексные меры противодействия злоупотреблению наркотиками и их незаконному обороту на территории  ЗАТО г. Радужный Владимирской области Владимирской области»</t>
  </si>
  <si>
    <t>Текущий ремонт помещений здания №110, 17 квартала ЗАТО г.Радужный Владимирской области</t>
  </si>
  <si>
    <t>Материально-техническое обеспечение деятельности добровольных народных дружин ЗАТО г.Радужный Владимирской области (далее-ДНД) в целях охраны общественного порядка. Поощрение активно участвующих в охране общественного порядка и борьбе с правонарушениями членов ДНД.</t>
  </si>
  <si>
    <t>МКУ "ККиС" (МБУ ДО «ДШИ»)</t>
  </si>
  <si>
    <t>4. Перечень мероприятий муниципальной подпрограммы «Комплексные меры профилактики правонарушений ЗАТО г.Радужный Владимирской области»</t>
  </si>
  <si>
    <t>Повышение эффективности системы социальной профилактики правонарушений</t>
  </si>
  <si>
    <t>МКУ "ККиС" (МБОУ ДОД «ДЮСШ»)</t>
  </si>
  <si>
    <t>МКУ "ККиС" (МБУК «ЦДМ»)</t>
  </si>
  <si>
    <t>МКУ "ККиС" (МБУК «МСДЦ»)</t>
  </si>
  <si>
    <t xml:space="preserve">Обеспечение модернизированной системой   видеонаблюдения  </t>
  </si>
  <si>
    <t xml:space="preserve"> Управление образования (МБОУ СОШ №2)</t>
  </si>
  <si>
    <t>Управление образования (ДОЛ)</t>
  </si>
  <si>
    <t xml:space="preserve">Административная комиссия
</t>
  </si>
  <si>
    <t xml:space="preserve">Администрация ЗАТО г.Радужный Владимирской области
КДНиЗП
</t>
  </si>
  <si>
    <t xml:space="preserve">   ФСПН                                                            КДНиЗП</t>
  </si>
  <si>
    <t xml:space="preserve">Администрация ЗАТО г.Радужный Владимирской области;  КДНиЗП                 </t>
  </si>
  <si>
    <t xml:space="preserve">Управление образования     </t>
  </si>
  <si>
    <t>Администрация ЗАТО г.Радужный Владимирской области;                           КДНиЗП</t>
  </si>
  <si>
    <r>
      <t>Цель:</t>
    </r>
    <r>
      <rPr>
        <sz val="13"/>
        <color indexed="8"/>
        <rFont val="Times New Roman"/>
        <family val="1"/>
        <charset val="204"/>
      </rPr>
      <t xml:space="preserve"> совершенствование системы профилактики правонарушений.</t>
    </r>
  </si>
  <si>
    <r>
      <t>Задачи:</t>
    </r>
    <r>
      <rPr>
        <sz val="13"/>
        <color indexed="8"/>
        <rFont val="Times New Roman"/>
        <family val="1"/>
        <charset val="204"/>
      </rPr>
      <t xml:space="preserve"> комплексное обеспечение правопорядка; материально-техническое обеспечение деятельности по профилактике правонарушений; повышение уровня правовых знаний населения</t>
    </r>
  </si>
  <si>
    <r>
      <t xml:space="preserve">                                                          </t>
    </r>
    <r>
      <rPr>
        <sz val="13"/>
        <color indexed="8"/>
        <rFont val="Times New Roman"/>
        <family val="1"/>
        <charset val="204"/>
      </rPr>
      <t>Приложение к подпрограмме</t>
    </r>
  </si>
  <si>
    <t xml:space="preserve">  Управление образования </t>
  </si>
  <si>
    <t>Участие в ежегодном муниципальном этапе                              областного конкурса «Безопасное колесо».</t>
  </si>
  <si>
    <t>Проведение ежегодного городского  смотра – конкурса                              «Зеленый огонек»</t>
  </si>
  <si>
    <t xml:space="preserve"> Управление образования</t>
  </si>
  <si>
    <t>Участие в разработке и реализации плана оперативно-профилактических мероприятий по сокращению аварийности и дорожно-транспортного травматизма «Пешеход», «Скорость», «Бахус», «Внимание дети», "Велосипед" и др.</t>
  </si>
  <si>
    <t>Основное мероприятие "Профилактические мероприятия по сокращению аварийности и дорожно-транспортного травматизма"</t>
  </si>
  <si>
    <t xml:space="preserve">МКУ "ККиС"                          </t>
  </si>
  <si>
    <t xml:space="preserve">Администрация ЗАТО г.Радужный Владимирской области;  КДНиЗП                            </t>
  </si>
  <si>
    <t>Реализация комплекса  профилактических мероприятий в неблагополучных семьях, своевременному пресечению насилия в быту и преступлений на этой почве</t>
  </si>
  <si>
    <t xml:space="preserve">
Управление образования,
МКУ "Комитет по культуре и спорту"
</t>
  </si>
  <si>
    <t xml:space="preserve">Управление образования; МКУ "Комитет по культуре и спорту";                           КДНиЗП </t>
  </si>
  <si>
    <r>
      <t xml:space="preserve">Цель : </t>
    </r>
    <r>
      <rPr>
        <sz val="13"/>
        <rFont val="Times New Roman"/>
        <family val="1"/>
        <charset val="204"/>
      </rPr>
      <t>Сокращение масштабов распространения наркомании и связанного с ней социального и экономического ущерба.</t>
    </r>
  </si>
  <si>
    <r>
      <t>Задачи :</t>
    </r>
    <r>
      <rPr>
        <sz val="13"/>
        <rFont val="Times New Roman"/>
        <family val="1"/>
        <charset val="204"/>
      </rPr>
      <t xml:space="preserve"> Совершенствование межведомственной системы противодействия незаконному обороту наркотиков и профилактики наркомании среди различных групп населения, прежде всего детей и подростков; Усиление контроля за оборотом наркотиков; Формирование негативного общественного отношения к немедицинскому потреблению наркотиков, обстановки нетерпимости к распространителям наркотических и психотропных веществ на основе социально ориентированной  информационной интервенции.</t>
    </r>
  </si>
  <si>
    <t>Создание и оборудование кабинетов наркопрофилактики в образовательных учреждениях</t>
  </si>
  <si>
    <r>
      <t>Задачи</t>
    </r>
    <r>
      <rPr>
        <sz val="13"/>
        <rFont val="Times New Roman"/>
        <family val="1"/>
        <charset val="204"/>
      </rPr>
      <t>: создание условий для формирования здорового образа жизни у населения города, ведение просветительской работы; проведение культурно – массовых мероприятий, направленных на формирование здорового образа жизни у населения города ; снижение общего уровня потребления алкогольной продукции.</t>
    </r>
  </si>
  <si>
    <t xml:space="preserve">МКУ «Комитет по культуре и спорту» </t>
  </si>
  <si>
    <t>МКУ «Комитет по культуре и спорту»</t>
  </si>
  <si>
    <t>Администрация ЗАТО г. Радужный Владимирской области</t>
  </si>
  <si>
    <t>АдминистрацияЗАТО г. Радужный Владимирской области,                            Управление образования</t>
  </si>
  <si>
    <t>Мероприятия по разъяснению несовершеннолетним лицам «группы риска» пагубного воздействия алкоголя на организм человека, ответственности за правонарушения, совершенные в состоянии опьянения.</t>
  </si>
  <si>
    <t>Проведение встреч с руководителями крупных организаций с целью совместной выработки предложений по реализации антиалкогольной политики на предприятиях города</t>
  </si>
  <si>
    <t>МБУК «Общедоступная библиотека»</t>
  </si>
  <si>
    <t>Проведение индивидуальных профилактических мероприятий с лицами, употребляющими алкогольной продукцией, а также несовершеннолетними, употребляющими алкоголь.</t>
  </si>
  <si>
    <t xml:space="preserve">  Администрация                        ЗАТО г. Радужный Владимирской области,              Управление образования</t>
  </si>
  <si>
    <t xml:space="preserve">Администрация ЗАТО г. Радужный Владимирской области ,  МКУ "ККиС",  Управление образования </t>
  </si>
  <si>
    <t>Управление образования, образовательные организации, МКУ "Комитет по культуре и спорту"</t>
  </si>
  <si>
    <t xml:space="preserve">МКУ "Комитет по культуре и спорту"              </t>
  </si>
  <si>
    <t xml:space="preserve">Администрация ЗАТО г. Радужный Владимирской области </t>
  </si>
  <si>
    <t>Администрация ЗАТО г. Радужный Владимирской области Владимирской области</t>
  </si>
  <si>
    <t xml:space="preserve"> МКУ "ГКМХ",                                                      Администрация ЗАТО г. Радужный Владимирской области </t>
  </si>
  <si>
    <t xml:space="preserve">Повышение технической оснащенности административного здания </t>
  </si>
  <si>
    <t>19.</t>
  </si>
  <si>
    <t>20.</t>
  </si>
  <si>
    <t>21.</t>
  </si>
  <si>
    <t>22.</t>
  </si>
  <si>
    <t>23.</t>
  </si>
  <si>
    <t>24.</t>
  </si>
  <si>
    <t>Ожидаемые показатели оценки эффективности (количественные и качественные)</t>
  </si>
  <si>
    <t>Сокращение случаев правонарушений, совершаемых на бытовой почве в неблагополучных семьях</t>
  </si>
  <si>
    <r>
      <t xml:space="preserve">  </t>
    </r>
    <r>
      <rPr>
        <sz val="13"/>
        <color indexed="8"/>
        <rFont val="Times New Roman"/>
        <family val="1"/>
        <charset val="204"/>
      </rPr>
      <t>Приложение к подпрограмме</t>
    </r>
  </si>
  <si>
    <r>
      <t>Цель:</t>
    </r>
    <r>
      <rPr>
        <sz val="13"/>
        <color indexed="8"/>
        <rFont val="Times New Roman"/>
        <family val="1"/>
        <charset val="204"/>
      </rPr>
      <t xml:space="preserve"> повышение правового сознания, предупреждение опасного поведения участников дорожного движения и сокращение количества ДТП.</t>
    </r>
  </si>
  <si>
    <r>
      <t>Задачи:</t>
    </r>
    <r>
      <rPr>
        <sz val="13"/>
        <color indexed="8"/>
        <rFont val="Times New Roman"/>
        <family val="1"/>
        <charset val="204"/>
      </rPr>
      <t xml:space="preserve"> участие в проведении профилактических мероприятий по сокращению аварийности и дорожно-транспортного травматизма на пешеходных переходах и очагах аварийности; осуществление контроля за пассажирскими перевозками, перевозками опасных, особо опасных и крупногабаритных грузов,  профилактика правонарушений водителями, автотранспортных предприятий, а также технический контроль за транспортом физических и юридических лиц; совершенствование организации движения транспорта и пешеходов.</t>
    </r>
  </si>
  <si>
    <t>МКУ «Управление административными зданиями»</t>
  </si>
  <si>
    <t>МКУ «Управление административными зданиями</t>
  </si>
  <si>
    <t xml:space="preserve"> Администрация ЗАТО г. Радужный Владиимрской области, Управление образования администрации ЗАТО г. Радужный Владимирской области, МКУ «Комитет по культуре и спорту», КДНиЗП </t>
  </si>
  <si>
    <t>Администрация ЗАТО г. Радужный Владиимрской области, МКУ «Комитет по культуре и спорту», Управление образования администрации ЗАТО г.Радужный Владимирской области, МКУ «ГКМХ»</t>
  </si>
  <si>
    <t>Администрация ЗАТО г. Радужный Владиимрской области, управление образования администрации ЗАТО г. Радужный Владимирской области, МКУ «Комитет по культуре и спорту»</t>
  </si>
  <si>
    <r>
      <t>Цель:</t>
    </r>
    <r>
      <rPr>
        <sz val="13"/>
        <rFont val="Times New Roman"/>
        <family val="1"/>
        <charset val="204"/>
      </rPr>
      <t xml:space="preserve"> повышение эффективности профилактики злоупотребления алкогольной продукцией;</t>
    </r>
  </si>
  <si>
    <t>Администрация ЗАТО г.Радужный Владимирской области, административная комиссия, комиссия по делам несовершеннолетних и защите их прав, управление образования администрации ЗАТО г.Радужный Владимирской области, МКУ «Городской комитет муниципального хозяйства»,МКУ «Комитет по культуре и спорту», МКУ "Управление административными зданиями",  МКУ «Управление по делам гражданской обороны и чрезвычайным ситуациям»</t>
  </si>
  <si>
    <t>Администрация ЗАТО г.Радужный Владимирской области, административная комиссия, комиссия по делам несовершеннолетних и защите их прав,  управление образования администрации ЗАТО г.Радужный Владимирской области, МКУ «Комитет по культуре и спорту», МКУ "Управление административными зданиями",  МКУ «Управление по делам гражданской обороны и чрезвычайным ситуациям»</t>
  </si>
  <si>
    <t>Администрация ЗАТО г. Радужный Владимирской области, Комиссия по делам несовершеннолетних и защите их прав, МО МВД России по ЗАТО г. Радужный Владимирской области, Управление образования администрации ЗАТО г. Радужный Владимирской области, МКУ «ККиС», МКУ «Управление по делам гражданской обороны и чрезвычайным ситуациям», МКУ «ГКМХ», МКУ «УАЗ».</t>
  </si>
  <si>
    <t>МКУ «Управление по делам гражданской обороны и чрезвычайным ситуациям»</t>
  </si>
  <si>
    <t>Организация и проведение городских конкурсов, акций в сфере                        профилактики экстремизма в подростковой среде</t>
  </si>
  <si>
    <t>Обепечение антитеррористической защищенности учреждений культуры и образования</t>
  </si>
  <si>
    <t>2017-2023</t>
  </si>
  <si>
    <t>4. Перечень мероприятий муниципальной подпрограммы «Комплексные меры противодействия злоупотреблению алкогольной продукцией и профилактика алкоголизма населения на территории ЗАТО г. Радужный Владимирской области»</t>
  </si>
  <si>
    <t>Изготовление и распространение рекламно - информационных материалов и видеороликов направленных на формирование мотивации к здоровому образу жизни. Изготовление и установка на территории города баннеров антиалкогольной направленности</t>
  </si>
  <si>
    <t>Приобретение  специализированной литературы и периодических изданий по пропаганде здорового образа жизни, профилактике алкоголизации населения</t>
  </si>
</sst>
</file>

<file path=xl/styles.xml><?xml version="1.0" encoding="utf-8"?>
<styleSheet xmlns="http://schemas.openxmlformats.org/spreadsheetml/2006/main">
  <numFmts count="11">
    <numFmt numFmtId="43" formatCode="_-* #,##0.00\ _₽_-;\-* #,##0.00\ _₽_-;_-* &quot;-&quot;??\ _₽_-;_-@_-"/>
    <numFmt numFmtId="164" formatCode="0.00000"/>
    <numFmt numFmtId="165" formatCode="0.000"/>
    <numFmt numFmtId="166" formatCode="#,##0.00000"/>
    <numFmt numFmtId="167" formatCode="#,##0.0"/>
    <numFmt numFmtId="168" formatCode="mm/dd/yyyy"/>
    <numFmt numFmtId="169" formatCode="_-* #,##0.0\ _₽_-;\-* #,##0.0\ _₽_-;_-* &quot;-&quot;??\ _₽_-;_-@_-"/>
    <numFmt numFmtId="170" formatCode="#,##0.000"/>
    <numFmt numFmtId="171" formatCode="0.0000"/>
    <numFmt numFmtId="172" formatCode="0.000000"/>
    <numFmt numFmtId="173" formatCode="#,##0.0000"/>
  </numFmts>
  <fonts count="14">
    <font>
      <sz val="10"/>
      <name val="Arial Cyr"/>
      <family val="2"/>
      <charset val="204"/>
    </font>
    <font>
      <sz val="10"/>
      <name val="Arial"/>
      <family val="2"/>
      <charset val="204"/>
    </font>
    <font>
      <sz val="13"/>
      <name val="Arial Cyr"/>
      <family val="2"/>
      <charset val="204"/>
    </font>
    <font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1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ill="0" applyBorder="0" applyAlignment="0" applyProtection="0"/>
  </cellStyleXfs>
  <cellXfs count="434">
    <xf numFmtId="0" fontId="0" fillId="0" borderId="0" xfId="0"/>
    <xf numFmtId="0" fontId="5" fillId="0" borderId="0" xfId="0" applyFont="1"/>
    <xf numFmtId="16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wrapText="1"/>
    </xf>
    <xf numFmtId="165" fontId="7" fillId="0" borderId="8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 wrapText="1"/>
    </xf>
    <xf numFmtId="2" fontId="5" fillId="0" borderId="12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165" fontId="7" fillId="0" borderId="66" xfId="0" applyNumberFormat="1" applyFont="1" applyFill="1" applyBorder="1" applyAlignment="1">
      <alignment horizontal="center" vertical="center" wrapText="1"/>
    </xf>
    <xf numFmtId="165" fontId="5" fillId="0" borderId="66" xfId="0" applyNumberFormat="1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165" fontId="6" fillId="0" borderId="66" xfId="0" applyNumberFormat="1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5" fontId="8" fillId="0" borderId="16" xfId="0" applyNumberFormat="1" applyFont="1" applyFill="1" applyBorder="1" applyAlignment="1">
      <alignment horizontal="center" vertical="center" wrapText="1"/>
    </xf>
    <xf numFmtId="2" fontId="8" fillId="0" borderId="16" xfId="0" applyNumberFormat="1" applyFont="1" applyFill="1" applyBorder="1" applyAlignment="1">
      <alignment horizontal="center" vertical="center" wrapText="1"/>
    </xf>
    <xf numFmtId="164" fontId="8" fillId="0" borderId="16" xfId="0" applyNumberFormat="1" applyFont="1" applyFill="1" applyBorder="1" applyAlignment="1">
      <alignment horizontal="center" vertical="center" wrapText="1"/>
    </xf>
    <xf numFmtId="165" fontId="8" fillId="0" borderId="57" xfId="0" applyNumberFormat="1" applyFont="1" applyFill="1" applyBorder="1" applyAlignment="1">
      <alignment horizontal="center" vertical="center" wrapText="1"/>
    </xf>
    <xf numFmtId="2" fontId="8" fillId="0" borderId="57" xfId="0" applyNumberFormat="1" applyFont="1" applyFill="1" applyBorder="1" applyAlignment="1">
      <alignment horizontal="center" vertical="center" wrapText="1"/>
    </xf>
    <xf numFmtId="2" fontId="7" fillId="0" borderId="55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7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65" fontId="5" fillId="0" borderId="23" xfId="0" applyNumberFormat="1" applyFont="1" applyFill="1" applyBorder="1" applyAlignment="1">
      <alignment horizontal="center" vertical="center" wrapText="1"/>
    </xf>
    <xf numFmtId="2" fontId="5" fillId="0" borderId="23" xfId="0" applyNumberFormat="1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 wrapText="1"/>
    </xf>
    <xf numFmtId="2" fontId="7" fillId="0" borderId="10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165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2" fontId="8" fillId="0" borderId="55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4" fontId="5" fillId="0" borderId="12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8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77" xfId="0" applyFont="1" applyFill="1" applyBorder="1" applyAlignment="1">
      <alignment horizontal="center" vertical="top" wrapText="1"/>
    </xf>
    <xf numFmtId="0" fontId="8" fillId="2" borderId="74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72" fontId="5" fillId="2" borderId="0" xfId="0" applyNumberFormat="1" applyFont="1" applyFill="1"/>
    <xf numFmtId="164" fontId="5" fillId="2" borderId="12" xfId="0" applyNumberFormat="1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/>
    </xf>
    <xf numFmtId="164" fontId="7" fillId="2" borderId="74" xfId="0" applyNumberFormat="1" applyFont="1" applyFill="1" applyBorder="1" applyAlignment="1">
      <alignment horizontal="center" vertical="center" wrapText="1"/>
    </xf>
    <xf numFmtId="164" fontId="5" fillId="2" borderId="74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0" fontId="8" fillId="2" borderId="76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 wrapText="1"/>
    </xf>
    <xf numFmtId="164" fontId="5" fillId="2" borderId="74" xfId="0" applyNumberFormat="1" applyFont="1" applyFill="1" applyBorder="1" applyAlignment="1">
      <alignment horizontal="center" vertical="center"/>
    </xf>
    <xf numFmtId="0" fontId="5" fillId="2" borderId="3" xfId="0" applyFont="1" applyFill="1" applyBorder="1"/>
    <xf numFmtId="4" fontId="5" fillId="2" borderId="0" xfId="0" applyNumberFormat="1" applyFont="1" applyFill="1"/>
    <xf numFmtId="2" fontId="5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2" borderId="90" xfId="0" applyNumberFormat="1" applyFont="1" applyFill="1" applyBorder="1" applyAlignment="1">
      <alignment horizontal="center" vertical="center" wrapText="1"/>
    </xf>
    <xf numFmtId="164" fontId="5" fillId="2" borderId="92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6" fillId="2" borderId="17" xfId="0" applyNumberFormat="1" applyFont="1" applyFill="1" applyBorder="1" applyAlignment="1">
      <alignment horizontal="center" vertical="center" wrapText="1"/>
    </xf>
    <xf numFmtId="164" fontId="6" fillId="2" borderId="92" xfId="0" applyNumberFormat="1" applyFont="1" applyFill="1" applyBorder="1" applyAlignment="1">
      <alignment horizontal="center" vertical="center" wrapText="1"/>
    </xf>
    <xf numFmtId="0" fontId="6" fillId="0" borderId="94" xfId="0" applyFont="1" applyFill="1" applyBorder="1" applyAlignment="1">
      <alignment horizontal="center" vertical="center" wrapText="1"/>
    </xf>
    <xf numFmtId="0" fontId="6" fillId="0" borderId="95" xfId="0" applyFont="1" applyFill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2" fontId="5" fillId="2" borderId="90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171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70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9" fontId="11" fillId="2" borderId="64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2" fontId="12" fillId="2" borderId="1" xfId="0" applyNumberFormat="1" applyFont="1" applyFill="1" applyBorder="1" applyAlignment="1">
      <alignment horizontal="center" vertical="center" wrapText="1"/>
    </xf>
    <xf numFmtId="169" fontId="13" fillId="2" borderId="1" xfId="1" applyNumberFormat="1" applyFont="1" applyFill="1" applyBorder="1" applyAlignment="1">
      <alignment horizontal="center" vertical="center" wrapText="1"/>
    </xf>
    <xf numFmtId="2" fontId="11" fillId="2" borderId="1" xfId="0" quotePrefix="1" applyNumberFormat="1" applyFont="1" applyFill="1" applyBorder="1" applyAlignment="1">
      <alignment horizontal="center" vertical="center" wrapText="1"/>
    </xf>
    <xf numFmtId="2" fontId="11" fillId="2" borderId="1" xfId="1" applyNumberFormat="1" applyFont="1" applyFill="1" applyBorder="1" applyAlignment="1">
      <alignment horizontal="center" vertical="center"/>
    </xf>
    <xf numFmtId="43" fontId="13" fillId="2" borderId="1" xfId="1" applyFont="1" applyFill="1" applyBorder="1"/>
    <xf numFmtId="172" fontId="11" fillId="2" borderId="1" xfId="0" applyNumberFormat="1" applyFont="1" applyFill="1" applyBorder="1" applyAlignment="1">
      <alignment horizontal="center" vertical="center" wrapText="1"/>
    </xf>
    <xf numFmtId="173" fontId="11" fillId="2" borderId="1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2" fontId="11" fillId="2" borderId="12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65" fontId="12" fillId="2" borderId="12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2" fontId="12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66" fontId="12" fillId="2" borderId="4" xfId="0" applyNumberFormat="1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 vertical="center" wrapText="1"/>
    </xf>
    <xf numFmtId="165" fontId="12" fillId="2" borderId="4" xfId="0" applyNumberFormat="1" applyFont="1" applyFill="1" applyBorder="1" applyAlignment="1">
      <alignment horizontal="center" vertical="center" wrapText="1"/>
    </xf>
    <xf numFmtId="166" fontId="11" fillId="2" borderId="4" xfId="0" applyNumberFormat="1" applyFont="1" applyFill="1" applyBorder="1" applyAlignment="1">
      <alignment horizontal="center" vertical="center" wrapText="1"/>
    </xf>
    <xf numFmtId="2" fontId="5" fillId="2" borderId="92" xfId="0" applyNumberFormat="1" applyFont="1" applyFill="1" applyBorder="1" applyAlignment="1">
      <alignment horizontal="center" vertical="center" wrapText="1"/>
    </xf>
    <xf numFmtId="2" fontId="5" fillId="2" borderId="89" xfId="0" applyNumberFormat="1" applyFont="1" applyFill="1" applyBorder="1" applyAlignment="1">
      <alignment horizontal="center" vertical="center" wrapText="1"/>
    </xf>
    <xf numFmtId="165" fontId="7" fillId="2" borderId="74" xfId="0" applyNumberFormat="1" applyFont="1" applyFill="1" applyBorder="1" applyAlignment="1">
      <alignment horizontal="center" vertical="center" wrapText="1"/>
    </xf>
    <xf numFmtId="2" fontId="7" fillId="2" borderId="74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5" fillId="2" borderId="74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5" fillId="2" borderId="74" xfId="0" applyNumberFormat="1" applyFont="1" applyFill="1" applyBorder="1" applyAlignment="1">
      <alignment horizontal="center" vertical="center" wrapText="1"/>
    </xf>
    <xf numFmtId="2" fontId="8" fillId="2" borderId="74" xfId="0" applyNumberFormat="1" applyFont="1" applyFill="1" applyBorder="1" applyAlignment="1">
      <alignment horizontal="center" vertical="center" wrapText="1"/>
    </xf>
    <xf numFmtId="2" fontId="6" fillId="2" borderId="90" xfId="0" applyNumberFormat="1" applyFont="1" applyFill="1" applyBorder="1" applyAlignment="1">
      <alignment horizontal="center" vertical="center" wrapText="1"/>
    </xf>
    <xf numFmtId="2" fontId="5" fillId="2" borderId="91" xfId="0" applyNumberFormat="1" applyFont="1" applyFill="1" applyBorder="1" applyAlignment="1">
      <alignment horizontal="center" vertical="center" wrapText="1"/>
    </xf>
    <xf numFmtId="2" fontId="5" fillId="2" borderId="25" xfId="0" applyNumberFormat="1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 wrapText="1"/>
    </xf>
    <xf numFmtId="2" fontId="5" fillId="2" borderId="93" xfId="0" applyNumberFormat="1" applyFont="1" applyFill="1" applyBorder="1" applyAlignment="1">
      <alignment horizontal="center" vertical="center" wrapText="1"/>
    </xf>
    <xf numFmtId="2" fontId="5" fillId="2" borderId="27" xfId="0" applyNumberFormat="1" applyFont="1" applyFill="1" applyBorder="1" applyAlignment="1">
      <alignment horizontal="center" vertical="center" wrapText="1"/>
    </xf>
    <xf numFmtId="2" fontId="5" fillId="2" borderId="79" xfId="0" applyNumberFormat="1" applyFont="1" applyFill="1" applyBorder="1" applyAlignment="1">
      <alignment horizontal="center" vertical="center" wrapText="1"/>
    </xf>
    <xf numFmtId="2" fontId="5" fillId="2" borderId="13" xfId="0" applyNumberFormat="1" applyFont="1" applyFill="1" applyBorder="1" applyAlignment="1">
      <alignment horizontal="center" vertical="center" wrapText="1"/>
    </xf>
    <xf numFmtId="2" fontId="5" fillId="2" borderId="17" xfId="0" applyNumberFormat="1" applyFont="1" applyFill="1" applyBorder="1" applyAlignment="1">
      <alignment horizontal="center" vertical="center" wrapText="1"/>
    </xf>
    <xf numFmtId="2" fontId="6" fillId="2" borderId="92" xfId="0" applyNumberFormat="1" applyFont="1" applyFill="1" applyBorder="1" applyAlignment="1">
      <alignment horizontal="center" vertical="center" wrapText="1"/>
    </xf>
    <xf numFmtId="165" fontId="5" fillId="2" borderId="27" xfId="0" applyNumberFormat="1" applyFont="1" applyFill="1" applyBorder="1" applyAlignment="1">
      <alignment horizontal="left" vertical="center" wrapText="1" indent="3"/>
    </xf>
    <xf numFmtId="2" fontId="5" fillId="2" borderId="14" xfId="0" applyNumberFormat="1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vertical="center" wrapText="1"/>
    </xf>
    <xf numFmtId="2" fontId="6" fillId="2" borderId="89" xfId="0" applyNumberFormat="1" applyFont="1" applyFill="1" applyBorder="1" applyAlignment="1">
      <alignment horizontal="center" vertical="center" wrapText="1"/>
    </xf>
    <xf numFmtId="4" fontId="7" fillId="2" borderId="74" xfId="1" applyNumberFormat="1" applyFont="1" applyFill="1" applyBorder="1" applyAlignment="1">
      <alignment horizontal="center" vertical="center"/>
    </xf>
    <xf numFmtId="166" fontId="7" fillId="2" borderId="74" xfId="0" applyNumberFormat="1" applyFont="1" applyFill="1" applyBorder="1" applyAlignment="1">
      <alignment horizontal="center" vertical="center" wrapText="1"/>
    </xf>
    <xf numFmtId="166" fontId="5" fillId="2" borderId="25" xfId="0" applyNumberFormat="1" applyFont="1" applyFill="1" applyBorder="1" applyAlignment="1">
      <alignment horizontal="center" vertical="center" wrapText="1"/>
    </xf>
    <xf numFmtId="166" fontId="6" fillId="2" borderId="92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6" fontId="8" fillId="2" borderId="74" xfId="0" applyNumberFormat="1" applyFont="1" applyFill="1" applyBorder="1" applyAlignment="1">
      <alignment horizontal="center" vertical="center" wrapText="1"/>
    </xf>
    <xf numFmtId="170" fontId="5" fillId="2" borderId="92" xfId="0" applyNumberFormat="1" applyFont="1" applyFill="1" applyBorder="1" applyAlignment="1">
      <alignment horizontal="center" vertical="center" wrapText="1"/>
    </xf>
    <xf numFmtId="170" fontId="5" fillId="2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7" fillId="0" borderId="55" xfId="0" applyNumberFormat="1" applyFont="1" applyFill="1" applyBorder="1" applyAlignment="1">
      <alignment horizontal="center" vertical="center"/>
    </xf>
    <xf numFmtId="170" fontId="8" fillId="0" borderId="16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6" fontId="7" fillId="2" borderId="74" xfId="1" applyNumberFormat="1" applyFont="1" applyFill="1" applyBorder="1" applyAlignment="1">
      <alignment horizontal="center" vertical="center"/>
    </xf>
    <xf numFmtId="170" fontId="7" fillId="0" borderId="4" xfId="0" applyNumberFormat="1" applyFont="1" applyFill="1" applyBorder="1" applyAlignment="1">
      <alignment horizontal="center" vertical="center" wrapText="1"/>
    </xf>
    <xf numFmtId="165" fontId="5" fillId="2" borderId="25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top" wrapText="1"/>
    </xf>
    <xf numFmtId="0" fontId="5" fillId="2" borderId="78" xfId="0" applyFont="1" applyFill="1" applyBorder="1" applyAlignment="1">
      <alignment horizontal="center" vertical="top" wrapText="1"/>
    </xf>
    <xf numFmtId="0" fontId="5" fillId="2" borderId="80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78" xfId="0" applyFont="1" applyFill="1" applyBorder="1" applyAlignment="1">
      <alignment horizontal="center" vertical="center" wrapText="1"/>
    </xf>
    <xf numFmtId="0" fontId="6" fillId="2" borderId="76" xfId="0" applyFont="1" applyFill="1" applyBorder="1" applyAlignment="1">
      <alignment horizontal="center" vertical="center" wrapText="1"/>
    </xf>
    <xf numFmtId="0" fontId="6" fillId="2" borderId="87" xfId="0" applyFont="1" applyFill="1" applyBorder="1" applyAlignment="1">
      <alignment horizontal="center" vertical="center" wrapText="1"/>
    </xf>
    <xf numFmtId="0" fontId="6" fillId="2" borderId="88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top" wrapText="1"/>
    </xf>
    <xf numFmtId="0" fontId="7" fillId="2" borderId="76" xfId="0" applyFont="1" applyFill="1" applyBorder="1" applyAlignment="1">
      <alignment horizontal="center" vertical="center" wrapText="1"/>
    </xf>
    <xf numFmtId="0" fontId="7" fillId="2" borderId="87" xfId="0" applyFont="1" applyFill="1" applyBorder="1" applyAlignment="1">
      <alignment horizontal="center" vertical="center" wrapText="1"/>
    </xf>
    <xf numFmtId="0" fontId="7" fillId="2" borderId="8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right" vertical="top"/>
    </xf>
    <xf numFmtId="0" fontId="10" fillId="2" borderId="2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2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165" fontId="6" fillId="0" borderId="13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5" fillId="0" borderId="103" xfId="0" applyFont="1" applyFill="1" applyBorder="1" applyAlignment="1">
      <alignment horizontal="center" vertical="center" wrapText="1"/>
    </xf>
    <xf numFmtId="0" fontId="6" fillId="0" borderId="100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01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6" fillId="0" borderId="96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84" xfId="0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6" fillId="0" borderId="104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97" xfId="0" applyFont="1" applyFill="1" applyBorder="1" applyAlignment="1">
      <alignment horizontal="center" vertical="center" wrapText="1"/>
    </xf>
    <xf numFmtId="0" fontId="5" fillId="0" borderId="9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wrapText="1"/>
    </xf>
    <xf numFmtId="0" fontId="5" fillId="0" borderId="97" xfId="0" applyFont="1" applyFill="1" applyBorder="1" applyAlignment="1">
      <alignment horizontal="center" vertical="center" wrapText="1"/>
    </xf>
    <xf numFmtId="0" fontId="6" fillId="0" borderId="102" xfId="0" applyFont="1" applyFill="1" applyBorder="1" applyAlignment="1">
      <alignment horizontal="center" vertical="center" wrapText="1"/>
    </xf>
    <xf numFmtId="0" fontId="6" fillId="0" borderId="69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86" xfId="0" applyFont="1" applyFill="1" applyBorder="1" applyAlignment="1">
      <alignment horizontal="right" vertical="center" wrapText="1"/>
    </xf>
    <xf numFmtId="0" fontId="5" fillId="0" borderId="86" xfId="0" applyFont="1" applyFill="1" applyBorder="1" applyAlignment="1">
      <alignment horizontal="right" vertical="center" wrapText="1"/>
    </xf>
    <xf numFmtId="0" fontId="7" fillId="0" borderId="8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horizontal="center" wrapText="1"/>
    </xf>
    <xf numFmtId="0" fontId="5" fillId="0" borderId="37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84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Border="1"/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wrapText="1"/>
    </xf>
    <xf numFmtId="0" fontId="7" fillId="0" borderId="20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wrapText="1"/>
    </xf>
    <xf numFmtId="0" fontId="7" fillId="0" borderId="60" xfId="0" applyFont="1" applyFill="1" applyBorder="1" applyAlignment="1">
      <alignment horizontal="left" vertical="center" wrapText="1"/>
    </xf>
    <xf numFmtId="0" fontId="7" fillId="0" borderId="61" xfId="0" applyFont="1" applyFill="1" applyBorder="1" applyAlignment="1">
      <alignment horizontal="left" vertical="center" wrapText="1"/>
    </xf>
    <xf numFmtId="0" fontId="7" fillId="0" borderId="6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11" fillId="2" borderId="71" xfId="0" applyFont="1" applyFill="1" applyBorder="1" applyAlignment="1">
      <alignment horizontal="center" vertical="top" wrapText="1"/>
    </xf>
    <xf numFmtId="0" fontId="11" fillId="2" borderId="72" xfId="0" applyFont="1" applyFill="1" applyBorder="1" applyAlignment="1">
      <alignment horizontal="center" vertical="top" wrapText="1"/>
    </xf>
    <xf numFmtId="0" fontId="11" fillId="2" borderId="73" xfId="0" applyFont="1" applyFill="1" applyBorder="1" applyAlignment="1">
      <alignment horizontal="center" vertical="top" wrapText="1"/>
    </xf>
    <xf numFmtId="49" fontId="11" fillId="2" borderId="71" xfId="0" applyNumberFormat="1" applyFont="1" applyFill="1" applyBorder="1" applyAlignment="1">
      <alignment horizontal="center" vertical="center" wrapText="1"/>
    </xf>
    <xf numFmtId="49" fontId="11" fillId="2" borderId="72" xfId="0" applyNumberFormat="1" applyFont="1" applyFill="1" applyBorder="1" applyAlignment="1">
      <alignment horizontal="center" vertical="center" wrapText="1"/>
    </xf>
    <xf numFmtId="49" fontId="11" fillId="2" borderId="73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71" xfId="0" applyFont="1" applyFill="1" applyBorder="1" applyAlignment="1">
      <alignment horizontal="center" vertical="center" wrapText="1"/>
    </xf>
    <xf numFmtId="0" fontId="11" fillId="2" borderId="72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top" wrapText="1"/>
    </xf>
    <xf numFmtId="0" fontId="11" fillId="2" borderId="15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0" fontId="11" fillId="2" borderId="104" xfId="0" applyFont="1" applyFill="1" applyBorder="1" applyAlignment="1">
      <alignment horizontal="center" vertical="center" wrapText="1"/>
    </xf>
    <xf numFmtId="0" fontId="11" fillId="2" borderId="96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8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05" xfId="0" applyFont="1" applyFill="1" applyBorder="1" applyAlignment="1">
      <alignment horizontal="center" vertical="center" wrapText="1"/>
    </xf>
    <xf numFmtId="0" fontId="11" fillId="2" borderId="82" xfId="0" applyFont="1" applyFill="1" applyBorder="1" applyAlignment="1">
      <alignment horizontal="center" vertical="center" wrapText="1"/>
    </xf>
    <xf numFmtId="0" fontId="11" fillId="2" borderId="99" xfId="0" applyFont="1" applyFill="1" applyBorder="1" applyAlignment="1">
      <alignment horizontal="center" vertical="center" wrapText="1"/>
    </xf>
    <xf numFmtId="0" fontId="11" fillId="2" borderId="83" xfId="0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Border="1" applyAlignment="1">
      <alignment horizontal="right" vertical="top" wrapText="1"/>
    </xf>
    <xf numFmtId="0" fontId="12" fillId="2" borderId="20" xfId="0" applyFont="1" applyFill="1" applyBorder="1" applyAlignment="1">
      <alignment horizontal="center" vertical="top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3" xfId="0" applyFont="1" applyFill="1" applyBorder="1" applyAlignment="1">
      <alignment horizontal="center" vertical="center" wrapText="1"/>
    </xf>
    <xf numFmtId="9" fontId="11" fillId="2" borderId="6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B1:M62"/>
  <sheetViews>
    <sheetView view="pageBreakPreview" topLeftCell="A15" zoomScale="65" zoomScaleSheetLayoutView="65" workbookViewId="0">
      <selection activeCell="E66" sqref="E66"/>
    </sheetView>
  </sheetViews>
  <sheetFormatPr defaultColWidth="9" defaultRowHeight="16.5"/>
  <cols>
    <col min="1" max="1" width="2.85546875" style="72" customWidth="1"/>
    <col min="2" max="2" width="74.140625" style="72" customWidth="1"/>
    <col min="3" max="3" width="17.85546875" style="72" customWidth="1"/>
    <col min="4" max="4" width="19.42578125" style="72" customWidth="1"/>
    <col min="5" max="5" width="9" style="72" customWidth="1"/>
    <col min="6" max="7" width="13.42578125" style="72" customWidth="1"/>
    <col min="8" max="8" width="14.85546875" style="72" customWidth="1"/>
    <col min="9" max="9" width="18.5703125" style="72" customWidth="1"/>
    <col min="10" max="10" width="19" style="72" customWidth="1"/>
    <col min="11" max="11" width="105.42578125" style="72" customWidth="1"/>
    <col min="12" max="12" width="4.7109375" style="72" customWidth="1"/>
    <col min="13" max="13" width="19" style="72" customWidth="1"/>
    <col min="14" max="16384" width="9" style="72"/>
  </cols>
  <sheetData>
    <row r="1" spans="2:13" ht="27" customHeight="1">
      <c r="B1" s="249"/>
      <c r="C1" s="250"/>
      <c r="D1" s="250"/>
      <c r="E1" s="250"/>
      <c r="F1" s="250"/>
      <c r="G1" s="250"/>
      <c r="H1" s="250"/>
      <c r="I1" s="250"/>
      <c r="J1" s="250"/>
      <c r="K1" s="250"/>
    </row>
    <row r="2" spans="2:13" ht="28.5" hidden="1" customHeight="1"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2:13" ht="30" customHeight="1" thickBot="1">
      <c r="B3" s="251" t="s">
        <v>0</v>
      </c>
      <c r="C3" s="251"/>
      <c r="D3" s="251"/>
      <c r="E3" s="251"/>
      <c r="F3" s="251"/>
      <c r="G3" s="251"/>
      <c r="H3" s="251"/>
      <c r="I3" s="251"/>
      <c r="J3" s="251"/>
      <c r="K3" s="251"/>
    </row>
    <row r="4" spans="2:13" ht="15.75" customHeight="1" thickTop="1" thickBot="1">
      <c r="B4" s="252" t="s">
        <v>191</v>
      </c>
      <c r="C4" s="253" t="s">
        <v>2</v>
      </c>
      <c r="D4" s="253" t="s">
        <v>3</v>
      </c>
      <c r="E4" s="253" t="s">
        <v>4</v>
      </c>
      <c r="F4" s="253"/>
      <c r="G4" s="253"/>
      <c r="H4" s="253"/>
      <c r="I4" s="253"/>
      <c r="J4" s="253"/>
      <c r="K4" s="254" t="s">
        <v>190</v>
      </c>
    </row>
    <row r="5" spans="2:13" ht="15" customHeight="1" thickTop="1" thickBot="1">
      <c r="B5" s="252"/>
      <c r="C5" s="253"/>
      <c r="D5" s="253"/>
      <c r="E5" s="255" t="s">
        <v>5</v>
      </c>
      <c r="F5" s="262" t="s">
        <v>6</v>
      </c>
      <c r="G5" s="263"/>
      <c r="H5" s="263"/>
      <c r="I5" s="264"/>
      <c r="J5" s="255" t="s">
        <v>7</v>
      </c>
      <c r="K5" s="254"/>
    </row>
    <row r="6" spans="2:13" ht="33.75" customHeight="1" thickTop="1" thickBot="1">
      <c r="B6" s="252"/>
      <c r="C6" s="253"/>
      <c r="D6" s="253"/>
      <c r="E6" s="253"/>
      <c r="F6" s="265" t="s">
        <v>8</v>
      </c>
      <c r="G6" s="266"/>
      <c r="H6" s="267"/>
      <c r="I6" s="259" t="s">
        <v>9</v>
      </c>
      <c r="J6" s="256"/>
      <c r="K6" s="254"/>
    </row>
    <row r="7" spans="2:13" ht="19.5" customHeight="1" thickTop="1" thickBot="1">
      <c r="B7" s="252"/>
      <c r="C7" s="253"/>
      <c r="D7" s="253"/>
      <c r="E7" s="253"/>
      <c r="F7" s="270" t="s">
        <v>184</v>
      </c>
      <c r="G7" s="268" t="s">
        <v>185</v>
      </c>
      <c r="H7" s="269"/>
      <c r="I7" s="260"/>
      <c r="J7" s="257"/>
      <c r="K7" s="254"/>
    </row>
    <row r="8" spans="2:13" ht="48" customHeight="1" thickTop="1">
      <c r="B8" s="252"/>
      <c r="C8" s="253"/>
      <c r="D8" s="253"/>
      <c r="E8" s="253"/>
      <c r="F8" s="271"/>
      <c r="G8" s="106" t="s">
        <v>186</v>
      </c>
      <c r="H8" s="107" t="s">
        <v>187</v>
      </c>
      <c r="I8" s="261"/>
      <c r="J8" s="258"/>
      <c r="K8" s="254"/>
    </row>
    <row r="9" spans="2:13" ht="17.25" thickBot="1">
      <c r="B9" s="108">
        <v>1</v>
      </c>
      <c r="C9" s="109">
        <v>2</v>
      </c>
      <c r="D9" s="109">
        <v>3</v>
      </c>
      <c r="E9" s="109">
        <v>4</v>
      </c>
      <c r="F9" s="109">
        <v>5</v>
      </c>
      <c r="G9" s="109">
        <v>6</v>
      </c>
      <c r="H9" s="110">
        <v>7</v>
      </c>
      <c r="I9" s="110">
        <v>8</v>
      </c>
      <c r="J9" s="109">
        <v>9</v>
      </c>
      <c r="K9" s="111">
        <v>10</v>
      </c>
    </row>
    <row r="10" spans="2:13" ht="20.25" customHeight="1" thickTop="1" thickBot="1">
      <c r="B10" s="246" t="s">
        <v>195</v>
      </c>
      <c r="C10" s="112">
        <v>2017</v>
      </c>
      <c r="D10" s="144">
        <f>I10+J10+H10</f>
        <v>417.75585999999998</v>
      </c>
      <c r="E10" s="113" t="s">
        <v>10</v>
      </c>
      <c r="F10" s="202">
        <f>H10</f>
        <v>142</v>
      </c>
      <c r="G10" s="202" t="s">
        <v>10</v>
      </c>
      <c r="H10" s="202">
        <f>БДД!H49</f>
        <v>142</v>
      </c>
      <c r="I10" s="114">
        <v>205.75586000000001</v>
      </c>
      <c r="J10" s="202">
        <v>70</v>
      </c>
      <c r="K10" s="238" t="s">
        <v>277</v>
      </c>
      <c r="M10" s="115"/>
    </row>
    <row r="11" spans="2:13" ht="21" customHeight="1" thickTop="1" thickBot="1">
      <c r="B11" s="247"/>
      <c r="C11" s="112">
        <v>2018</v>
      </c>
      <c r="D11" s="225">
        <f>D19+D27+D35+D43+D51</f>
        <v>8221.1107799999991</v>
      </c>
      <c r="E11" s="71" t="s">
        <v>10</v>
      </c>
      <c r="F11" s="74" t="s">
        <v>10</v>
      </c>
      <c r="G11" s="74" t="s">
        <v>10</v>
      </c>
      <c r="H11" s="205" t="str">
        <f>H19</f>
        <v>-</v>
      </c>
      <c r="I11" s="226">
        <f>I19+I27+I35+I43+I51</f>
        <v>8221.1107799999991</v>
      </c>
      <c r="J11" s="74" t="str">
        <f>J19</f>
        <v>-</v>
      </c>
      <c r="K11" s="245"/>
      <c r="M11" s="115"/>
    </row>
    <row r="12" spans="2:13" ht="21.75" customHeight="1" thickTop="1" thickBot="1">
      <c r="B12" s="247"/>
      <c r="C12" s="112">
        <v>2019</v>
      </c>
      <c r="D12" s="225">
        <f>D20+D28+D36+D44+D52</f>
        <v>1024.57277</v>
      </c>
      <c r="E12" s="71" t="s">
        <v>10</v>
      </c>
      <c r="F12" s="74" t="s">
        <v>10</v>
      </c>
      <c r="G12" s="74" t="s">
        <v>10</v>
      </c>
      <c r="H12" s="74" t="s">
        <v>10</v>
      </c>
      <c r="I12" s="226">
        <f>I20+I28+I36+I44+I52</f>
        <v>1014.57277</v>
      </c>
      <c r="J12" s="74">
        <f>J20</f>
        <v>10</v>
      </c>
      <c r="K12" s="245"/>
      <c r="M12" s="115"/>
    </row>
    <row r="13" spans="2:13" ht="22.5" customHeight="1" thickTop="1" thickBot="1">
      <c r="B13" s="247"/>
      <c r="C13" s="112">
        <v>2020</v>
      </c>
      <c r="D13" s="145">
        <f>H13+I13+J13</f>
        <v>473.43700000000001</v>
      </c>
      <c r="E13" s="71" t="s">
        <v>10</v>
      </c>
      <c r="F13" s="74">
        <f>H13</f>
        <v>143</v>
      </c>
      <c r="G13" s="74" t="s">
        <v>10</v>
      </c>
      <c r="H13" s="74">
        <v>143</v>
      </c>
      <c r="I13" s="203">
        <f>I29+I21+I37+I45+I53</f>
        <v>320.43700000000001</v>
      </c>
      <c r="J13" s="74">
        <v>10</v>
      </c>
      <c r="K13" s="245"/>
      <c r="M13" s="115"/>
    </row>
    <row r="14" spans="2:13" ht="22.5" customHeight="1" thickTop="1" thickBot="1">
      <c r="B14" s="247"/>
      <c r="C14" s="112">
        <v>2021</v>
      </c>
      <c r="D14" s="217">
        <f>H14+I14+J14</f>
        <v>241</v>
      </c>
      <c r="E14" s="71" t="s">
        <v>10</v>
      </c>
      <c r="F14" s="74">
        <f>H14</f>
        <v>100</v>
      </c>
      <c r="G14" s="74" t="s">
        <v>10</v>
      </c>
      <c r="H14" s="74">
        <v>100</v>
      </c>
      <c r="I14" s="205">
        <f>I22+I30+I38+I46+I54</f>
        <v>131</v>
      </c>
      <c r="J14" s="74">
        <v>10</v>
      </c>
      <c r="K14" s="245"/>
      <c r="M14" s="115"/>
    </row>
    <row r="15" spans="2:13" ht="21" customHeight="1" thickTop="1" thickBot="1">
      <c r="B15" s="247"/>
      <c r="C15" s="112">
        <v>2022</v>
      </c>
      <c r="D15" s="217">
        <f>I15+J15</f>
        <v>10</v>
      </c>
      <c r="E15" s="71" t="s">
        <v>10</v>
      </c>
      <c r="F15" s="71" t="s">
        <v>10</v>
      </c>
      <c r="G15" s="71" t="s">
        <v>10</v>
      </c>
      <c r="H15" s="71" t="s">
        <v>10</v>
      </c>
      <c r="I15" s="205">
        <f>I23+I31+I39+I47+I55</f>
        <v>0</v>
      </c>
      <c r="J15" s="74">
        <f>J23</f>
        <v>10</v>
      </c>
      <c r="K15" s="245"/>
      <c r="M15" s="115"/>
    </row>
    <row r="16" spans="2:13" ht="21" customHeight="1" thickTop="1" thickBot="1">
      <c r="B16" s="248"/>
      <c r="C16" s="112">
        <v>2023</v>
      </c>
      <c r="D16" s="221">
        <f>I16+J16</f>
        <v>10</v>
      </c>
      <c r="E16" s="71" t="s">
        <v>10</v>
      </c>
      <c r="F16" s="71" t="s">
        <v>10</v>
      </c>
      <c r="G16" s="71" t="s">
        <v>10</v>
      </c>
      <c r="H16" s="71" t="s">
        <v>10</v>
      </c>
      <c r="I16" s="208">
        <f>I24+I32+I40+I48+I56</f>
        <v>0</v>
      </c>
      <c r="J16" s="152">
        <f>J24</f>
        <v>10</v>
      </c>
      <c r="K16" s="245"/>
      <c r="M16" s="115"/>
    </row>
    <row r="17" spans="2:11" ht="24.95" customHeight="1" thickTop="1" thickBot="1">
      <c r="B17" s="112" t="s">
        <v>11</v>
      </c>
      <c r="C17" s="117" t="s">
        <v>283</v>
      </c>
      <c r="D17" s="223">
        <f>D10+D11+D12+D13+D14+D15+D16</f>
        <v>10397.876409999999</v>
      </c>
      <c r="E17" s="119" t="s">
        <v>10</v>
      </c>
      <c r="F17" s="206">
        <f>F10+F13+F14</f>
        <v>385</v>
      </c>
      <c r="G17" s="206" t="s">
        <v>10</v>
      </c>
      <c r="H17" s="207">
        <f>H10+H13+H14</f>
        <v>385</v>
      </c>
      <c r="I17" s="227">
        <f>I10+I11+I12+I13+I14+I15</f>
        <v>9892.8764099999989</v>
      </c>
      <c r="J17" s="200">
        <f>J10+J12+J13+J14+J15</f>
        <v>110</v>
      </c>
      <c r="K17" s="245"/>
    </row>
    <row r="18" spans="2:11" ht="25.5" customHeight="1" thickTop="1" thickBot="1">
      <c r="B18" s="242" t="s">
        <v>196</v>
      </c>
      <c r="C18" s="112">
        <v>2017</v>
      </c>
      <c r="D18" s="216">
        <v>10</v>
      </c>
      <c r="E18" s="113" t="s">
        <v>10</v>
      </c>
      <c r="F18" s="113" t="s">
        <v>10</v>
      </c>
      <c r="G18" s="113" t="s">
        <v>10</v>
      </c>
      <c r="H18" s="113" t="str">
        <f>Правонарушения!H61</f>
        <v>-</v>
      </c>
      <c r="I18" s="113" t="s">
        <v>10</v>
      </c>
      <c r="J18" s="202">
        <f>Правонарушения!J61</f>
        <v>10</v>
      </c>
      <c r="K18" s="238" t="s">
        <v>278</v>
      </c>
    </row>
    <row r="19" spans="2:11" ht="20.25" customHeight="1" thickTop="1" thickBot="1">
      <c r="B19" s="243"/>
      <c r="C19" s="112">
        <v>2018</v>
      </c>
      <c r="D19" s="228">
        <f>Правонарушения!D62</f>
        <v>1068.164</v>
      </c>
      <c r="E19" s="73" t="s">
        <v>10</v>
      </c>
      <c r="F19" s="73" t="s">
        <v>10</v>
      </c>
      <c r="G19" s="73" t="s">
        <v>10</v>
      </c>
      <c r="H19" s="73" t="str">
        <f>Правонарушения!H62</f>
        <v>-</v>
      </c>
      <c r="I19" s="229">
        <f>Правонарушения!I62</f>
        <v>1068.164</v>
      </c>
      <c r="J19" s="74" t="str">
        <f>Правонарушения!J62</f>
        <v>-</v>
      </c>
      <c r="K19" s="238"/>
    </row>
    <row r="20" spans="2:11" ht="20.25" customHeight="1" thickTop="1" thickBot="1">
      <c r="B20" s="243"/>
      <c r="C20" s="117">
        <v>2019</v>
      </c>
      <c r="D20" s="142">
        <f>I20+J20</f>
        <v>484.97451999999998</v>
      </c>
      <c r="E20" s="71" t="s">
        <v>10</v>
      </c>
      <c r="F20" s="71" t="s">
        <v>10</v>
      </c>
      <c r="G20" s="71" t="s">
        <v>10</v>
      </c>
      <c r="H20" s="71" t="str">
        <f>Правонарушения!H63</f>
        <v>-</v>
      </c>
      <c r="I20" s="71">
        <f>Правонарушения!I63</f>
        <v>474.97451999999998</v>
      </c>
      <c r="J20" s="74">
        <f>Правонарушения!J63</f>
        <v>10</v>
      </c>
      <c r="K20" s="238"/>
    </row>
    <row r="21" spans="2:11" ht="20.85" customHeight="1" thickTop="1" thickBot="1">
      <c r="B21" s="243"/>
      <c r="C21" s="117">
        <v>2020</v>
      </c>
      <c r="D21" s="197">
        <f>Правонарушения!D64</f>
        <v>70</v>
      </c>
      <c r="E21" s="74" t="s">
        <v>10</v>
      </c>
      <c r="F21" s="74" t="s">
        <v>10</v>
      </c>
      <c r="G21" s="74" t="s">
        <v>10</v>
      </c>
      <c r="H21" s="74" t="s">
        <v>10</v>
      </c>
      <c r="I21" s="74">
        <f>Правонарушения!I64</f>
        <v>60</v>
      </c>
      <c r="J21" s="74">
        <v>10</v>
      </c>
      <c r="K21" s="238"/>
    </row>
    <row r="22" spans="2:11" ht="20.85" customHeight="1" thickTop="1" thickBot="1">
      <c r="B22" s="243"/>
      <c r="C22" s="117">
        <v>2021</v>
      </c>
      <c r="D22" s="197">
        <f>J22</f>
        <v>10</v>
      </c>
      <c r="E22" s="74" t="s">
        <v>10</v>
      </c>
      <c r="F22" s="74" t="s">
        <v>10</v>
      </c>
      <c r="G22" s="74" t="s">
        <v>10</v>
      </c>
      <c r="H22" s="74" t="s">
        <v>10</v>
      </c>
      <c r="I22" s="74">
        <f>Правонарушения!I65</f>
        <v>60</v>
      </c>
      <c r="J22" s="74">
        <v>10</v>
      </c>
      <c r="K22" s="238"/>
    </row>
    <row r="23" spans="2:11" ht="20.85" customHeight="1" thickTop="1" thickBot="1">
      <c r="B23" s="243"/>
      <c r="C23" s="117">
        <v>2022</v>
      </c>
      <c r="D23" s="197">
        <f>J23</f>
        <v>10</v>
      </c>
      <c r="E23" s="74" t="s">
        <v>10</v>
      </c>
      <c r="F23" s="74" t="s">
        <v>10</v>
      </c>
      <c r="G23" s="74" t="s">
        <v>10</v>
      </c>
      <c r="H23" s="74" t="s">
        <v>10</v>
      </c>
      <c r="I23" s="74">
        <f>Правонарушения!I66</f>
        <v>0</v>
      </c>
      <c r="J23" s="74">
        <f>Правонарушения!J66</f>
        <v>10</v>
      </c>
      <c r="K23" s="238"/>
    </row>
    <row r="24" spans="2:11" ht="20.85" customHeight="1" thickTop="1" thickBot="1">
      <c r="B24" s="244"/>
      <c r="C24" s="117">
        <v>2023</v>
      </c>
      <c r="D24" s="198">
        <f>I24+J24</f>
        <v>10</v>
      </c>
      <c r="E24" s="74" t="s">
        <v>10</v>
      </c>
      <c r="F24" s="74" t="s">
        <v>10</v>
      </c>
      <c r="G24" s="74" t="s">
        <v>10</v>
      </c>
      <c r="H24" s="74" t="s">
        <v>10</v>
      </c>
      <c r="I24" s="152">
        <f>Правонарушения!I67</f>
        <v>0</v>
      </c>
      <c r="J24" s="152">
        <f>Правонарушения!J67</f>
        <v>10</v>
      </c>
      <c r="K24" s="238"/>
    </row>
    <row r="25" spans="2:11" ht="25.7" customHeight="1" thickTop="1" thickBot="1">
      <c r="B25" s="112" t="s">
        <v>12</v>
      </c>
      <c r="C25" s="112" t="s">
        <v>283</v>
      </c>
      <c r="D25" s="223">
        <f>D18+D19+D20+D21+D22+D23+D24</f>
        <v>1663.13852</v>
      </c>
      <c r="E25" s="119" t="s">
        <v>10</v>
      </c>
      <c r="F25" s="119" t="s">
        <v>10</v>
      </c>
      <c r="G25" s="119" t="s">
        <v>10</v>
      </c>
      <c r="H25" s="118" t="s">
        <v>10</v>
      </c>
      <c r="I25" s="223">
        <f>I19+I20+I21+I22+I23</f>
        <v>1663.13852</v>
      </c>
      <c r="J25" s="200">
        <f>J18+J20+J21+J22+J23+J24</f>
        <v>60</v>
      </c>
      <c r="K25" s="238"/>
    </row>
    <row r="26" spans="2:11" ht="21.75" customHeight="1" thickTop="1" thickBot="1">
      <c r="B26" s="242" t="s">
        <v>197</v>
      </c>
      <c r="C26" s="112">
        <v>2017</v>
      </c>
      <c r="D26" s="143">
        <f>I26+H26</f>
        <v>276.81385999999998</v>
      </c>
      <c r="E26" s="113" t="s">
        <v>10</v>
      </c>
      <c r="F26" s="202">
        <f>H26</f>
        <v>142</v>
      </c>
      <c r="G26" s="113" t="s">
        <v>10</v>
      </c>
      <c r="H26" s="113">
        <f>БДД!H66</f>
        <v>142</v>
      </c>
      <c r="I26" s="113">
        <f>БДД!I66</f>
        <v>134.81386000000001</v>
      </c>
      <c r="J26" s="113" t="s">
        <v>10</v>
      </c>
      <c r="K26" s="238" t="s">
        <v>274</v>
      </c>
    </row>
    <row r="27" spans="2:11" ht="24" customHeight="1" thickTop="1" thickBot="1">
      <c r="B27" s="243"/>
      <c r="C27" s="112">
        <v>2018</v>
      </c>
      <c r="D27" s="142">
        <f>БДД!D67</f>
        <v>38.370999999999995</v>
      </c>
      <c r="E27" s="71" t="s">
        <v>10</v>
      </c>
      <c r="F27" s="74" t="s">
        <v>10</v>
      </c>
      <c r="G27" s="71" t="s">
        <v>10</v>
      </c>
      <c r="H27" s="71" t="s">
        <v>10</v>
      </c>
      <c r="I27" s="73">
        <f>БДД!D67</f>
        <v>38.370999999999995</v>
      </c>
      <c r="J27" s="71" t="s">
        <v>10</v>
      </c>
      <c r="K27" s="238"/>
    </row>
    <row r="28" spans="2:11" ht="22.5" customHeight="1" thickTop="1" thickBot="1">
      <c r="B28" s="243"/>
      <c r="C28" s="112">
        <v>2019</v>
      </c>
      <c r="D28" s="197">
        <f>БДД!D68</f>
        <v>0</v>
      </c>
      <c r="E28" s="71" t="s">
        <v>10</v>
      </c>
      <c r="F28" s="74" t="s">
        <v>10</v>
      </c>
      <c r="G28" s="71" t="s">
        <v>10</v>
      </c>
      <c r="H28" s="71" t="s">
        <v>10</v>
      </c>
      <c r="I28" s="74">
        <f>БДД!I68</f>
        <v>0</v>
      </c>
      <c r="J28" s="71" t="s">
        <v>10</v>
      </c>
      <c r="K28" s="238"/>
    </row>
    <row r="29" spans="2:11" ht="21" customHeight="1" thickTop="1" thickBot="1">
      <c r="B29" s="243"/>
      <c r="C29" s="112">
        <v>2020</v>
      </c>
      <c r="D29" s="197">
        <f>H29+I29</f>
        <v>164.37</v>
      </c>
      <c r="E29" s="71" t="s">
        <v>10</v>
      </c>
      <c r="F29" s="74">
        <f>H29</f>
        <v>143</v>
      </c>
      <c r="G29" s="71" t="s">
        <v>10</v>
      </c>
      <c r="H29" s="74">
        <f>БДД!H69</f>
        <v>143</v>
      </c>
      <c r="I29" s="74">
        <f>БДД!I69</f>
        <v>21.37</v>
      </c>
      <c r="J29" s="71" t="s">
        <v>10</v>
      </c>
      <c r="K29" s="238"/>
    </row>
    <row r="30" spans="2:11" ht="22.5" customHeight="1" thickTop="1" thickBot="1">
      <c r="B30" s="243"/>
      <c r="C30" s="112">
        <v>2021</v>
      </c>
      <c r="D30" s="197">
        <f>БДД!D70</f>
        <v>0</v>
      </c>
      <c r="E30" s="71" t="s">
        <v>10</v>
      </c>
      <c r="F30" s="71" t="s">
        <v>10</v>
      </c>
      <c r="G30" s="71" t="s">
        <v>10</v>
      </c>
      <c r="H30" s="71" t="s">
        <v>10</v>
      </c>
      <c r="I30" s="74">
        <f>БДД!I70</f>
        <v>0</v>
      </c>
      <c r="J30" s="71" t="s">
        <v>10</v>
      </c>
      <c r="K30" s="238"/>
    </row>
    <row r="31" spans="2:11" ht="20.25" customHeight="1" thickTop="1" thickBot="1">
      <c r="B31" s="243"/>
      <c r="C31" s="112">
        <v>2022</v>
      </c>
      <c r="D31" s="197">
        <v>0</v>
      </c>
      <c r="E31" s="71" t="s">
        <v>10</v>
      </c>
      <c r="F31" s="71" t="s">
        <v>10</v>
      </c>
      <c r="G31" s="71" t="s">
        <v>10</v>
      </c>
      <c r="H31" s="71" t="s">
        <v>10</v>
      </c>
      <c r="I31" s="74">
        <v>0</v>
      </c>
      <c r="J31" s="71" t="s">
        <v>10</v>
      </c>
      <c r="K31" s="238"/>
    </row>
    <row r="32" spans="2:11" ht="20.25" customHeight="1" thickTop="1" thickBot="1">
      <c r="B32" s="244"/>
      <c r="C32" s="112">
        <v>2023</v>
      </c>
      <c r="D32" s="198">
        <f>I32</f>
        <v>0</v>
      </c>
      <c r="E32" s="71" t="s">
        <v>10</v>
      </c>
      <c r="F32" s="71" t="s">
        <v>10</v>
      </c>
      <c r="G32" s="71" t="s">
        <v>10</v>
      </c>
      <c r="H32" s="71" t="s">
        <v>10</v>
      </c>
      <c r="I32" s="152">
        <f>БДД!I72</f>
        <v>0</v>
      </c>
      <c r="J32" s="141" t="s">
        <v>10</v>
      </c>
      <c r="K32" s="238"/>
    </row>
    <row r="33" spans="2:11" ht="27" customHeight="1" thickTop="1" thickBot="1">
      <c r="B33" s="112" t="s">
        <v>12</v>
      </c>
      <c r="C33" s="117" t="s">
        <v>283</v>
      </c>
      <c r="D33" s="118">
        <f>D26+D27+D28+D29+D30+D31+D32</f>
        <v>479.55485999999996</v>
      </c>
      <c r="E33" s="119" t="s">
        <v>10</v>
      </c>
      <c r="F33" s="206">
        <f>F26+F29</f>
        <v>285</v>
      </c>
      <c r="G33" s="206" t="s">
        <v>10</v>
      </c>
      <c r="H33" s="206">
        <f>H26+H29</f>
        <v>285</v>
      </c>
      <c r="I33" s="118">
        <f>I26+I27+I28+I29+I30+I31+I32</f>
        <v>194.55486000000002</v>
      </c>
      <c r="J33" s="119" t="s">
        <v>10</v>
      </c>
      <c r="K33" s="238"/>
    </row>
    <row r="34" spans="2:11" ht="19.5" customHeight="1" thickTop="1" thickBot="1">
      <c r="B34" s="242" t="s">
        <v>206</v>
      </c>
      <c r="C34" s="112">
        <v>2017</v>
      </c>
      <c r="D34" s="218">
        <f>Наркотики!D77</f>
        <v>90.942000000000007</v>
      </c>
      <c r="E34" s="113" t="s">
        <v>10</v>
      </c>
      <c r="F34" s="202" t="s">
        <v>10</v>
      </c>
      <c r="G34" s="202" t="s">
        <v>10</v>
      </c>
      <c r="H34" s="202"/>
      <c r="I34" s="201">
        <f>Наркотики!I77</f>
        <v>30.942</v>
      </c>
      <c r="J34" s="202">
        <v>60</v>
      </c>
      <c r="K34" s="237" t="s">
        <v>273</v>
      </c>
    </row>
    <row r="35" spans="2:11" ht="18.75" customHeight="1" thickTop="1" thickBot="1">
      <c r="B35" s="243"/>
      <c r="C35" s="112">
        <v>2018</v>
      </c>
      <c r="D35" s="210">
        <f>I35</f>
        <v>29.7</v>
      </c>
      <c r="E35" s="71" t="s">
        <v>10</v>
      </c>
      <c r="F35" s="74" t="s">
        <v>10</v>
      </c>
      <c r="G35" s="74" t="s">
        <v>10</v>
      </c>
      <c r="H35" s="74" t="s">
        <v>10</v>
      </c>
      <c r="I35" s="74">
        <f>Наркотики!I78</f>
        <v>29.7</v>
      </c>
      <c r="J35" s="74" t="s">
        <v>10</v>
      </c>
      <c r="K35" s="237"/>
    </row>
    <row r="36" spans="2:11" ht="21.75" customHeight="1" thickTop="1" thickBot="1">
      <c r="B36" s="243"/>
      <c r="C36" s="112">
        <v>2019</v>
      </c>
      <c r="D36" s="210">
        <f>Наркотики!D79</f>
        <v>43</v>
      </c>
      <c r="E36" s="71" t="s">
        <v>10</v>
      </c>
      <c r="F36" s="74" t="s">
        <v>10</v>
      </c>
      <c r="G36" s="74" t="s">
        <v>10</v>
      </c>
      <c r="H36" s="74" t="s">
        <v>10</v>
      </c>
      <c r="I36" s="74">
        <f>Наркотики!I79</f>
        <v>43</v>
      </c>
      <c r="J36" s="74" t="s">
        <v>10</v>
      </c>
      <c r="K36" s="237"/>
    </row>
    <row r="37" spans="2:11" ht="19.5" customHeight="1" thickTop="1" thickBot="1">
      <c r="B37" s="243"/>
      <c r="C37" s="112">
        <v>2020</v>
      </c>
      <c r="D37" s="210">
        <f>Наркотики!D80</f>
        <v>43</v>
      </c>
      <c r="E37" s="71" t="s">
        <v>10</v>
      </c>
      <c r="F37" s="74" t="s">
        <v>10</v>
      </c>
      <c r="G37" s="74" t="s">
        <v>10</v>
      </c>
      <c r="H37" s="74" t="s">
        <v>10</v>
      </c>
      <c r="I37" s="74">
        <f>Наркотики!I80</f>
        <v>43</v>
      </c>
      <c r="J37" s="74" t="s">
        <v>10</v>
      </c>
      <c r="K37" s="237"/>
    </row>
    <row r="38" spans="2:11" ht="19.5" customHeight="1" thickTop="1" thickBot="1">
      <c r="B38" s="243"/>
      <c r="C38" s="112">
        <v>2021</v>
      </c>
      <c r="D38" s="211">
        <f>H38+I38</f>
        <v>143</v>
      </c>
      <c r="E38" s="71" t="s">
        <v>10</v>
      </c>
      <c r="F38" s="74">
        <f>H38</f>
        <v>100</v>
      </c>
      <c r="G38" s="74" t="s">
        <v>10</v>
      </c>
      <c r="H38" s="74">
        <v>100</v>
      </c>
      <c r="I38" s="127">
        <f>Наркотики!I81</f>
        <v>43</v>
      </c>
      <c r="J38" s="127" t="s">
        <v>10</v>
      </c>
      <c r="K38" s="237"/>
    </row>
    <row r="39" spans="2:11" ht="15.75" customHeight="1" thickTop="1" thickBot="1">
      <c r="B39" s="243"/>
      <c r="C39" s="112">
        <v>2022</v>
      </c>
      <c r="D39" s="210">
        <f>Наркотики!D82</f>
        <v>0</v>
      </c>
      <c r="E39" s="71" t="s">
        <v>10</v>
      </c>
      <c r="F39" s="74" t="s">
        <v>10</v>
      </c>
      <c r="G39" s="74" t="s">
        <v>10</v>
      </c>
      <c r="H39" s="74" t="s">
        <v>10</v>
      </c>
      <c r="I39" s="74">
        <f>Наркотики!I82</f>
        <v>0</v>
      </c>
      <c r="J39" s="74" t="s">
        <v>10</v>
      </c>
      <c r="K39" s="238"/>
    </row>
    <row r="40" spans="2:11" ht="15.75" customHeight="1" thickTop="1" thickBot="1">
      <c r="B40" s="244"/>
      <c r="C40" s="112">
        <v>2023</v>
      </c>
      <c r="D40" s="212">
        <f>I40</f>
        <v>0</v>
      </c>
      <c r="E40" s="71" t="s">
        <v>10</v>
      </c>
      <c r="F40" s="71" t="s">
        <v>10</v>
      </c>
      <c r="G40" s="71" t="s">
        <v>10</v>
      </c>
      <c r="H40" s="71" t="s">
        <v>10</v>
      </c>
      <c r="I40" s="209">
        <f>Наркотики!I83</f>
        <v>0</v>
      </c>
      <c r="J40" s="209"/>
      <c r="K40" s="238"/>
    </row>
    <row r="41" spans="2:11" ht="21" customHeight="1" thickTop="1" thickBot="1">
      <c r="B41" s="112" t="s">
        <v>12</v>
      </c>
      <c r="C41" s="117" t="s">
        <v>283</v>
      </c>
      <c r="D41" s="118">
        <f>D38+D37+D36+D35+D34+D39+D40</f>
        <v>349.642</v>
      </c>
      <c r="E41" s="119" t="s">
        <v>10</v>
      </c>
      <c r="F41" s="206">
        <f>F38</f>
        <v>100</v>
      </c>
      <c r="G41" s="206" t="s">
        <v>10</v>
      </c>
      <c r="H41" s="206">
        <v>100</v>
      </c>
      <c r="I41" s="199">
        <f>I38+I37+I36+I35+I34+I39+I40</f>
        <v>189.642</v>
      </c>
      <c r="J41" s="206">
        <v>60</v>
      </c>
      <c r="K41" s="238"/>
    </row>
    <row r="42" spans="2:11" ht="22.5" customHeight="1" thickTop="1" thickBot="1">
      <c r="B42" s="242" t="s">
        <v>207</v>
      </c>
      <c r="C42" s="112">
        <v>2017</v>
      </c>
      <c r="D42" s="213">
        <f>I42</f>
        <v>35</v>
      </c>
      <c r="E42" s="202" t="s">
        <v>10</v>
      </c>
      <c r="F42" s="202" t="s">
        <v>10</v>
      </c>
      <c r="G42" s="202" t="s">
        <v>10</v>
      </c>
      <c r="H42" s="202" t="s">
        <v>10</v>
      </c>
      <c r="I42" s="202">
        <f>Алкоголь!I38</f>
        <v>35</v>
      </c>
      <c r="J42" s="113" t="s">
        <v>10</v>
      </c>
      <c r="K42" s="237" t="s">
        <v>275</v>
      </c>
    </row>
    <row r="43" spans="2:11" ht="17.25" customHeight="1" thickTop="1" thickBot="1">
      <c r="B43" s="243"/>
      <c r="C43" s="112">
        <v>2018</v>
      </c>
      <c r="D43" s="210">
        <f>I43</f>
        <v>22.1</v>
      </c>
      <c r="E43" s="74" t="s">
        <v>10</v>
      </c>
      <c r="F43" s="74" t="s">
        <v>10</v>
      </c>
      <c r="G43" s="74" t="s">
        <v>10</v>
      </c>
      <c r="H43" s="74" t="s">
        <v>10</v>
      </c>
      <c r="I43" s="74">
        <f>Алкоголь!I39</f>
        <v>22.1</v>
      </c>
      <c r="J43" s="71" t="s">
        <v>10</v>
      </c>
      <c r="K43" s="237"/>
    </row>
    <row r="44" spans="2:11" ht="19.5" customHeight="1" thickTop="1" thickBot="1">
      <c r="B44" s="243"/>
      <c r="C44" s="112">
        <v>2019</v>
      </c>
      <c r="D44" s="210">
        <f>Алкоголь!D40</f>
        <v>25</v>
      </c>
      <c r="E44" s="74" t="s">
        <v>10</v>
      </c>
      <c r="F44" s="74" t="s">
        <v>10</v>
      </c>
      <c r="G44" s="74" t="s">
        <v>10</v>
      </c>
      <c r="H44" s="74" t="s">
        <v>10</v>
      </c>
      <c r="I44" s="74">
        <f>Алкоголь!I40</f>
        <v>25</v>
      </c>
      <c r="J44" s="71" t="s">
        <v>10</v>
      </c>
      <c r="K44" s="237"/>
    </row>
    <row r="45" spans="2:11" ht="18" thickTop="1" thickBot="1">
      <c r="B45" s="243"/>
      <c r="C45" s="112">
        <v>2020</v>
      </c>
      <c r="D45" s="236">
        <f>I45</f>
        <v>61.588999999999999</v>
      </c>
      <c r="E45" s="73" t="s">
        <v>10</v>
      </c>
      <c r="F45" s="73" t="s">
        <v>10</v>
      </c>
      <c r="G45" s="73" t="s">
        <v>10</v>
      </c>
      <c r="H45" s="73" t="s">
        <v>10</v>
      </c>
      <c r="I45" s="73">
        <f>Алкоголь!I41</f>
        <v>61.588999999999999</v>
      </c>
      <c r="J45" s="71" t="s">
        <v>10</v>
      </c>
      <c r="K45" s="237"/>
    </row>
    <row r="46" spans="2:11" ht="18" thickTop="1" thickBot="1">
      <c r="B46" s="243"/>
      <c r="C46" s="112">
        <v>2021</v>
      </c>
      <c r="D46" s="211">
        <f>Алкоголь!D42</f>
        <v>25</v>
      </c>
      <c r="E46" s="127" t="s">
        <v>10</v>
      </c>
      <c r="F46" s="127" t="s">
        <v>10</v>
      </c>
      <c r="G46" s="127" t="s">
        <v>10</v>
      </c>
      <c r="H46" s="74" t="s">
        <v>10</v>
      </c>
      <c r="I46" s="127">
        <f>Алкоголь!I42</f>
        <v>25</v>
      </c>
      <c r="J46" s="71" t="s">
        <v>10</v>
      </c>
      <c r="K46" s="237"/>
    </row>
    <row r="47" spans="2:11" ht="18" thickTop="1" thickBot="1">
      <c r="B47" s="243"/>
      <c r="C47" s="112">
        <v>2022</v>
      </c>
      <c r="D47" s="211">
        <f>Алкоголь!D43</f>
        <v>0</v>
      </c>
      <c r="E47" s="127" t="s">
        <v>10</v>
      </c>
      <c r="F47" s="127" t="s">
        <v>10</v>
      </c>
      <c r="G47" s="127" t="s">
        <v>10</v>
      </c>
      <c r="H47" s="127" t="s">
        <v>10</v>
      </c>
      <c r="I47" s="127">
        <f>Алкоголь!I43</f>
        <v>0</v>
      </c>
      <c r="J47" s="116" t="s">
        <v>10</v>
      </c>
      <c r="K47" s="237"/>
    </row>
    <row r="48" spans="2:11" ht="18" thickTop="1" thickBot="1">
      <c r="B48" s="244"/>
      <c r="C48" s="121">
        <v>2023</v>
      </c>
      <c r="D48" s="198">
        <f>I48</f>
        <v>0</v>
      </c>
      <c r="E48" s="127" t="s">
        <v>10</v>
      </c>
      <c r="F48" s="127" t="s">
        <v>10</v>
      </c>
      <c r="G48" s="127" t="s">
        <v>10</v>
      </c>
      <c r="H48" s="127" t="s">
        <v>10</v>
      </c>
      <c r="I48" s="152">
        <f>Алкоголь!I44</f>
        <v>0</v>
      </c>
      <c r="J48" s="116" t="s">
        <v>10</v>
      </c>
      <c r="K48" s="239"/>
    </row>
    <row r="49" spans="2:11" ht="19.5" customHeight="1" thickTop="1" thickBot="1">
      <c r="B49" s="121" t="s">
        <v>12</v>
      </c>
      <c r="C49" s="122" t="s">
        <v>283</v>
      </c>
      <c r="D49" s="199">
        <f>I49</f>
        <v>168.68899999999999</v>
      </c>
      <c r="E49" s="204" t="s">
        <v>10</v>
      </c>
      <c r="F49" s="204" t="s">
        <v>10</v>
      </c>
      <c r="G49" s="204" t="s">
        <v>10</v>
      </c>
      <c r="H49" s="204" t="s">
        <v>10</v>
      </c>
      <c r="I49" s="199">
        <f>I46+I45+I44+I43+I42+I47+I48</f>
        <v>168.68899999999999</v>
      </c>
      <c r="J49" s="119" t="s">
        <v>10</v>
      </c>
      <c r="K49" s="239"/>
    </row>
    <row r="50" spans="2:11" ht="24" customHeight="1" thickTop="1" thickBot="1">
      <c r="B50" s="242" t="s">
        <v>198</v>
      </c>
      <c r="C50" s="112">
        <v>2017</v>
      </c>
      <c r="D50" s="219">
        <f>'Экстремизм '!D201</f>
        <v>5</v>
      </c>
      <c r="E50" s="220" t="s">
        <v>10</v>
      </c>
      <c r="F50" s="220" t="s">
        <v>10</v>
      </c>
      <c r="G50" s="220" t="s">
        <v>10</v>
      </c>
      <c r="H50" s="220" t="s">
        <v>10</v>
      </c>
      <c r="I50" s="220">
        <f>'Экстремизм '!I201</f>
        <v>5</v>
      </c>
      <c r="J50" s="123" t="s">
        <v>10</v>
      </c>
      <c r="K50" s="240" t="s">
        <v>279</v>
      </c>
    </row>
    <row r="51" spans="2:11" ht="23.25" customHeight="1" thickTop="1" thickBot="1">
      <c r="B51" s="243"/>
      <c r="C51" s="112">
        <v>2018</v>
      </c>
      <c r="D51" s="224">
        <f>'Экстремизм '!D202</f>
        <v>7062.775779999999</v>
      </c>
      <c r="E51" s="71" t="s">
        <v>10</v>
      </c>
      <c r="F51" s="71" t="s">
        <v>10</v>
      </c>
      <c r="G51" s="71" t="s">
        <v>10</v>
      </c>
      <c r="H51" s="71" t="s">
        <v>10</v>
      </c>
      <c r="I51" s="230">
        <f>'Экстремизм '!I202</f>
        <v>7062.775779999999</v>
      </c>
      <c r="J51" s="71" t="s">
        <v>10</v>
      </c>
      <c r="K51" s="240"/>
    </row>
    <row r="52" spans="2:11" ht="24" customHeight="1" thickTop="1" thickBot="1">
      <c r="B52" s="243"/>
      <c r="C52" s="112">
        <v>2019</v>
      </c>
      <c r="D52" s="120">
        <f>'Экстремизм '!D203</f>
        <v>471.59825000000001</v>
      </c>
      <c r="E52" s="71" t="s">
        <v>10</v>
      </c>
      <c r="F52" s="71" t="s">
        <v>10</v>
      </c>
      <c r="G52" s="71" t="s">
        <v>10</v>
      </c>
      <c r="H52" s="71" t="s">
        <v>10</v>
      </c>
      <c r="I52" s="71">
        <f>'Экстремизм '!I203</f>
        <v>471.59825000000001</v>
      </c>
      <c r="J52" s="71" t="s">
        <v>10</v>
      </c>
      <c r="K52" s="240"/>
    </row>
    <row r="53" spans="2:11" ht="23.85" customHeight="1" thickTop="1" thickBot="1">
      <c r="B53" s="243"/>
      <c r="C53" s="112">
        <v>2020</v>
      </c>
      <c r="D53" s="120">
        <f>I53</f>
        <v>134.47800000000001</v>
      </c>
      <c r="E53" s="71" t="s">
        <v>10</v>
      </c>
      <c r="F53" s="71" t="s">
        <v>10</v>
      </c>
      <c r="G53" s="71" t="s">
        <v>10</v>
      </c>
      <c r="H53" s="71" t="s">
        <v>10</v>
      </c>
      <c r="I53" s="71">
        <v>134.47800000000001</v>
      </c>
      <c r="J53" s="71" t="s">
        <v>10</v>
      </c>
      <c r="K53" s="240"/>
    </row>
    <row r="54" spans="2:11" ht="23.85" customHeight="1" thickTop="1" thickBot="1">
      <c r="B54" s="243"/>
      <c r="C54" s="112">
        <v>2021</v>
      </c>
      <c r="D54" s="210">
        <f>'Экстремизм '!D205</f>
        <v>3</v>
      </c>
      <c r="E54" s="74" t="s">
        <v>10</v>
      </c>
      <c r="F54" s="71" t="s">
        <v>10</v>
      </c>
      <c r="G54" s="74" t="s">
        <v>10</v>
      </c>
      <c r="H54" s="74" t="s">
        <v>10</v>
      </c>
      <c r="I54" s="74">
        <f>'Экстремизм '!I205</f>
        <v>3</v>
      </c>
      <c r="J54" s="71" t="s">
        <v>10</v>
      </c>
      <c r="K54" s="240"/>
    </row>
    <row r="55" spans="2:11" ht="23.85" customHeight="1" thickTop="1" thickBot="1">
      <c r="B55" s="243"/>
      <c r="C55" s="112">
        <v>2022</v>
      </c>
      <c r="D55" s="214">
        <f>'Экстремизм '!D206</f>
        <v>0</v>
      </c>
      <c r="E55" s="74" t="s">
        <v>10</v>
      </c>
      <c r="F55" s="71" t="s">
        <v>10</v>
      </c>
      <c r="G55" s="127" t="s">
        <v>10</v>
      </c>
      <c r="H55" s="127" t="s">
        <v>10</v>
      </c>
      <c r="I55" s="215">
        <f>'Экстремизм '!I206</f>
        <v>0</v>
      </c>
      <c r="J55" s="116" t="s">
        <v>10</v>
      </c>
      <c r="K55" s="240"/>
    </row>
    <row r="56" spans="2:11" ht="23.85" customHeight="1" thickTop="1" thickBot="1">
      <c r="B56" s="244"/>
      <c r="C56" s="112">
        <v>2023</v>
      </c>
      <c r="D56" s="198">
        <f>I56</f>
        <v>0</v>
      </c>
      <c r="E56" s="215" t="s">
        <v>10</v>
      </c>
      <c r="F56" s="71" t="s">
        <v>10</v>
      </c>
      <c r="G56" s="71" t="s">
        <v>10</v>
      </c>
      <c r="H56" s="71" t="s">
        <v>10</v>
      </c>
      <c r="I56" s="152">
        <f>'Экстремизм '!I207</f>
        <v>0</v>
      </c>
      <c r="J56" s="116" t="s">
        <v>10</v>
      </c>
      <c r="K56" s="241"/>
    </row>
    <row r="57" spans="2:11" ht="27.75" customHeight="1" thickTop="1" thickBot="1">
      <c r="B57" s="112" t="s">
        <v>12</v>
      </c>
      <c r="C57" s="117" t="s">
        <v>283</v>
      </c>
      <c r="D57" s="234">
        <f>D54+D53+D52+D51+D50+D55+D56</f>
        <v>7676.8520299999991</v>
      </c>
      <c r="E57" s="222" t="s">
        <v>10</v>
      </c>
      <c r="F57" s="222" t="s">
        <v>10</v>
      </c>
      <c r="G57" s="222" t="s">
        <v>10</v>
      </c>
      <c r="H57" s="222" t="s">
        <v>10</v>
      </c>
      <c r="I57" s="234">
        <f>I54+I53+I52+I51+I50+I55+I56</f>
        <v>7676.8520299999991</v>
      </c>
      <c r="J57" s="124" t="s">
        <v>10</v>
      </c>
      <c r="K57" s="241"/>
    </row>
    <row r="58" spans="2:11" ht="15.75" customHeight="1" thickTop="1">
      <c r="B58" s="125"/>
      <c r="C58" s="125"/>
      <c r="D58" s="125"/>
      <c r="E58" s="125"/>
      <c r="F58" s="125"/>
      <c r="G58" s="125"/>
      <c r="H58" s="125"/>
      <c r="I58" s="125"/>
      <c r="J58" s="125"/>
      <c r="K58" s="125"/>
    </row>
    <row r="59" spans="2:11" ht="19.5" customHeight="1"/>
    <row r="60" spans="2:11" ht="22.7" customHeight="1"/>
    <row r="62" spans="2:11">
      <c r="I62" s="126"/>
    </row>
  </sheetData>
  <sheetProtection selectLockedCells="1" selectUnlockedCells="1"/>
  <mergeCells count="26">
    <mergeCell ref="B1:K1"/>
    <mergeCell ref="B3:K3"/>
    <mergeCell ref="B4:B8"/>
    <mergeCell ref="C4:C8"/>
    <mergeCell ref="D4:D8"/>
    <mergeCell ref="E4:J4"/>
    <mergeCell ref="K4:K8"/>
    <mergeCell ref="E5:E8"/>
    <mergeCell ref="J5:J8"/>
    <mergeCell ref="I6:I8"/>
    <mergeCell ref="F5:I5"/>
    <mergeCell ref="F6:H6"/>
    <mergeCell ref="G7:H7"/>
    <mergeCell ref="F7:F8"/>
    <mergeCell ref="K10:K17"/>
    <mergeCell ref="K18:K25"/>
    <mergeCell ref="K26:K33"/>
    <mergeCell ref="B10:B16"/>
    <mergeCell ref="B18:B24"/>
    <mergeCell ref="B26:B32"/>
    <mergeCell ref="K34:K41"/>
    <mergeCell ref="K42:K49"/>
    <mergeCell ref="K50:K57"/>
    <mergeCell ref="B34:B40"/>
    <mergeCell ref="B42:B48"/>
    <mergeCell ref="B50:B56"/>
  </mergeCells>
  <pageMargins left="0.19685039370078741" right="0.19685039370078741" top="0.2" bottom="0.11811023622047245" header="0.51181102362204722" footer="0.2"/>
  <pageSetup paperSize="9" scale="47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5554"/>
  <sheetViews>
    <sheetView view="pageBreakPreview" topLeftCell="A49" zoomScale="69" zoomScaleSheetLayoutView="69" workbookViewId="0">
      <selection activeCell="I24" sqref="I24"/>
    </sheetView>
  </sheetViews>
  <sheetFormatPr defaultColWidth="12.42578125" defaultRowHeight="17.25" customHeight="1"/>
  <cols>
    <col min="1" max="1" width="8.85546875" style="53" customWidth="1"/>
    <col min="2" max="2" width="57.42578125" style="53" customWidth="1"/>
    <col min="3" max="3" width="15.85546875" style="53" customWidth="1"/>
    <col min="4" max="4" width="14.7109375" style="53" customWidth="1"/>
    <col min="5" max="6" width="9" style="53" customWidth="1"/>
    <col min="7" max="7" width="13.140625" style="53" customWidth="1"/>
    <col min="8" max="8" width="10.42578125" style="53" customWidth="1"/>
    <col min="9" max="9" width="15.28515625" style="53" customWidth="1"/>
    <col min="10" max="10" width="11.140625" style="53" customWidth="1"/>
    <col min="11" max="11" width="33.140625" style="53" customWidth="1"/>
    <col min="12" max="12" width="41.42578125" style="53" customWidth="1"/>
    <col min="13" max="14" width="3.140625" style="1" customWidth="1"/>
    <col min="15" max="15" width="3.5703125" style="1" customWidth="1"/>
    <col min="16" max="16384" width="12.42578125" style="53"/>
  </cols>
  <sheetData>
    <row r="1" spans="1:15" ht="18.75" customHeight="1">
      <c r="A1" s="274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</row>
    <row r="2" spans="1:15" ht="18.75" customHeight="1">
      <c r="A2" s="275" t="s">
        <v>228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</row>
    <row r="3" spans="1:15" ht="27.6" customHeight="1" thickBot="1">
      <c r="A3" s="276" t="s">
        <v>212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</row>
    <row r="4" spans="1:15" s="56" customFormat="1" ht="20.25" customHeight="1" thickBot="1">
      <c r="A4" s="272" t="s">
        <v>13</v>
      </c>
      <c r="B4" s="272" t="s">
        <v>1</v>
      </c>
      <c r="C4" s="272" t="s">
        <v>2</v>
      </c>
      <c r="D4" s="272" t="s">
        <v>14</v>
      </c>
      <c r="E4" s="272" t="s">
        <v>15</v>
      </c>
      <c r="F4" s="272"/>
      <c r="G4" s="272"/>
      <c r="H4" s="272"/>
      <c r="I4" s="272"/>
      <c r="J4" s="272" t="s">
        <v>7</v>
      </c>
      <c r="K4" s="272" t="s">
        <v>193</v>
      </c>
      <c r="L4" s="272" t="s">
        <v>188</v>
      </c>
      <c r="M4" s="55"/>
      <c r="N4" s="55"/>
      <c r="O4" s="55"/>
    </row>
    <row r="5" spans="1:15" s="56" customFormat="1" ht="24" customHeight="1" thickBot="1">
      <c r="A5" s="272"/>
      <c r="B5" s="272"/>
      <c r="C5" s="272"/>
      <c r="D5" s="272"/>
      <c r="E5" s="272" t="s">
        <v>5</v>
      </c>
      <c r="F5" s="272" t="s">
        <v>6</v>
      </c>
      <c r="G5" s="272"/>
      <c r="H5" s="272"/>
      <c r="I5" s="272"/>
      <c r="J5" s="272"/>
      <c r="K5" s="272"/>
      <c r="L5" s="272"/>
      <c r="M5" s="55"/>
      <c r="N5" s="55"/>
      <c r="O5" s="55"/>
    </row>
    <row r="6" spans="1:15" s="56" customFormat="1" ht="51" customHeight="1" thickBot="1">
      <c r="A6" s="272"/>
      <c r="B6" s="272"/>
      <c r="C6" s="272"/>
      <c r="D6" s="272"/>
      <c r="E6" s="272"/>
      <c r="F6" s="272" t="s">
        <v>8</v>
      </c>
      <c r="G6" s="272"/>
      <c r="H6" s="272"/>
      <c r="I6" s="272" t="s">
        <v>9</v>
      </c>
      <c r="J6" s="272"/>
      <c r="K6" s="272"/>
      <c r="L6" s="272"/>
      <c r="M6" s="55"/>
      <c r="N6" s="55"/>
      <c r="O6" s="55"/>
    </row>
    <row r="7" spans="1:15" s="56" customFormat="1" ht="19.5" customHeight="1" thickBot="1">
      <c r="A7" s="272"/>
      <c r="B7" s="272"/>
      <c r="C7" s="272"/>
      <c r="D7" s="272"/>
      <c r="E7" s="272"/>
      <c r="F7" s="272" t="s">
        <v>184</v>
      </c>
      <c r="G7" s="272" t="s">
        <v>185</v>
      </c>
      <c r="H7" s="272"/>
      <c r="I7" s="272"/>
      <c r="J7" s="272"/>
      <c r="K7" s="272"/>
      <c r="L7" s="272"/>
      <c r="M7" s="55"/>
      <c r="N7" s="55"/>
      <c r="O7" s="55"/>
    </row>
    <row r="8" spans="1:15" s="56" customFormat="1" ht="50.25" customHeight="1" thickBot="1">
      <c r="A8" s="272"/>
      <c r="B8" s="272"/>
      <c r="C8" s="272"/>
      <c r="D8" s="272"/>
      <c r="E8" s="272"/>
      <c r="F8" s="272"/>
      <c r="G8" s="57" t="s">
        <v>186</v>
      </c>
      <c r="H8" s="57" t="s">
        <v>187</v>
      </c>
      <c r="I8" s="272"/>
      <c r="J8" s="272"/>
      <c r="K8" s="272"/>
      <c r="L8" s="272"/>
      <c r="M8" s="55"/>
      <c r="N8" s="55"/>
      <c r="O8" s="55"/>
    </row>
    <row r="9" spans="1:15" s="56" customFormat="1" ht="20.25" customHeight="1" thickBot="1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5"/>
      <c r="N9" s="55"/>
      <c r="O9" s="55"/>
    </row>
    <row r="10" spans="1:15" ht="24.75" customHeight="1">
      <c r="A10" s="278" t="s">
        <v>16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</row>
    <row r="11" spans="1:15" ht="21.75" customHeight="1">
      <c r="A11" s="279" t="s">
        <v>226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</row>
    <row r="12" spans="1:15" ht="20.100000000000001" customHeight="1">
      <c r="A12" s="279" t="s">
        <v>227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</row>
    <row r="13" spans="1:15" ht="21" customHeight="1">
      <c r="A13" s="277" t="s">
        <v>17</v>
      </c>
      <c r="B13" s="277" t="s">
        <v>18</v>
      </c>
      <c r="C13" s="277" t="s">
        <v>283</v>
      </c>
      <c r="D13" s="273" t="s">
        <v>10</v>
      </c>
      <c r="E13" s="273" t="s">
        <v>10</v>
      </c>
      <c r="F13" s="273" t="s">
        <v>10</v>
      </c>
      <c r="G13" s="273" t="s">
        <v>10</v>
      </c>
      <c r="H13" s="273" t="s">
        <v>10</v>
      </c>
      <c r="I13" s="273" t="s">
        <v>10</v>
      </c>
      <c r="J13" s="280" t="s">
        <v>10</v>
      </c>
      <c r="K13" s="281" t="s">
        <v>220</v>
      </c>
      <c r="L13" s="277" t="s">
        <v>19</v>
      </c>
    </row>
    <row r="14" spans="1:15" ht="45" customHeight="1">
      <c r="A14" s="277"/>
      <c r="B14" s="277"/>
      <c r="C14" s="277"/>
      <c r="D14" s="273"/>
      <c r="E14" s="273"/>
      <c r="F14" s="273"/>
      <c r="G14" s="273"/>
      <c r="H14" s="273"/>
      <c r="I14" s="273"/>
      <c r="J14" s="280"/>
      <c r="K14" s="281"/>
      <c r="L14" s="277"/>
    </row>
    <row r="15" spans="1:15" ht="38.25" customHeight="1">
      <c r="A15" s="277"/>
      <c r="B15" s="277"/>
      <c r="C15" s="277"/>
      <c r="D15" s="273"/>
      <c r="E15" s="273"/>
      <c r="F15" s="273"/>
      <c r="G15" s="273"/>
      <c r="H15" s="273"/>
      <c r="I15" s="273"/>
      <c r="J15" s="280"/>
      <c r="K15" s="281"/>
      <c r="L15" s="277"/>
    </row>
    <row r="16" spans="1:15" ht="28.5" customHeight="1">
      <c r="A16" s="289" t="s">
        <v>20</v>
      </c>
      <c r="B16" s="289" t="s">
        <v>21</v>
      </c>
      <c r="C16" s="289" t="s">
        <v>283</v>
      </c>
      <c r="D16" s="282" t="s">
        <v>10</v>
      </c>
      <c r="E16" s="282" t="s">
        <v>10</v>
      </c>
      <c r="F16" s="282" t="s">
        <v>10</v>
      </c>
      <c r="G16" s="282" t="s">
        <v>10</v>
      </c>
      <c r="H16" s="282" t="s">
        <v>10</v>
      </c>
      <c r="I16" s="282" t="s">
        <v>10</v>
      </c>
      <c r="J16" s="295" t="s">
        <v>10</v>
      </c>
      <c r="K16" s="295" t="s">
        <v>221</v>
      </c>
      <c r="L16" s="289" t="s">
        <v>22</v>
      </c>
    </row>
    <row r="17" spans="1:12" ht="29.25" customHeight="1">
      <c r="A17" s="290"/>
      <c r="B17" s="290"/>
      <c r="C17" s="290"/>
      <c r="D17" s="283"/>
      <c r="E17" s="283"/>
      <c r="F17" s="283"/>
      <c r="G17" s="283"/>
      <c r="H17" s="283"/>
      <c r="I17" s="283"/>
      <c r="J17" s="296"/>
      <c r="K17" s="296"/>
      <c r="L17" s="290"/>
    </row>
    <row r="18" spans="1:12" ht="102" customHeight="1">
      <c r="A18" s="291"/>
      <c r="B18" s="291"/>
      <c r="C18" s="291"/>
      <c r="D18" s="284"/>
      <c r="E18" s="284"/>
      <c r="F18" s="284"/>
      <c r="G18" s="284"/>
      <c r="H18" s="284"/>
      <c r="I18" s="284"/>
      <c r="J18" s="297"/>
      <c r="K18" s="297"/>
      <c r="L18" s="291"/>
    </row>
    <row r="19" spans="1:12" ht="22.5" customHeight="1">
      <c r="A19" s="277" t="s">
        <v>23</v>
      </c>
      <c r="B19" s="277" t="s">
        <v>210</v>
      </c>
      <c r="C19" s="36">
        <v>2017</v>
      </c>
      <c r="D19" s="3">
        <v>0</v>
      </c>
      <c r="E19" s="3" t="s">
        <v>10</v>
      </c>
      <c r="F19" s="3" t="s">
        <v>10</v>
      </c>
      <c r="G19" s="3" t="s">
        <v>10</v>
      </c>
      <c r="H19" s="3" t="s">
        <v>10</v>
      </c>
      <c r="I19" s="3">
        <v>0</v>
      </c>
      <c r="J19" s="36" t="s">
        <v>10</v>
      </c>
      <c r="K19" s="277" t="s">
        <v>271</v>
      </c>
      <c r="L19" s="289" t="s">
        <v>213</v>
      </c>
    </row>
    <row r="20" spans="1:12" ht="20.25" customHeight="1">
      <c r="A20" s="277"/>
      <c r="B20" s="277"/>
      <c r="C20" s="36">
        <v>2018</v>
      </c>
      <c r="D20" s="3">
        <v>0</v>
      </c>
      <c r="E20" s="3" t="s">
        <v>10</v>
      </c>
      <c r="F20" s="3" t="s">
        <v>10</v>
      </c>
      <c r="G20" s="3" t="s">
        <v>10</v>
      </c>
      <c r="H20" s="3" t="s">
        <v>10</v>
      </c>
      <c r="I20" s="3">
        <v>0</v>
      </c>
      <c r="J20" s="36" t="s">
        <v>10</v>
      </c>
      <c r="K20" s="277"/>
      <c r="L20" s="290"/>
    </row>
    <row r="21" spans="1:12" ht="17.25" customHeight="1">
      <c r="A21" s="277"/>
      <c r="B21" s="277"/>
      <c r="C21" s="36">
        <v>2019</v>
      </c>
      <c r="D21" s="3">
        <f>I21</f>
        <v>45</v>
      </c>
      <c r="E21" s="3" t="s">
        <v>10</v>
      </c>
      <c r="F21" s="3" t="s">
        <v>10</v>
      </c>
      <c r="G21" s="3" t="s">
        <v>10</v>
      </c>
      <c r="H21" s="3" t="s">
        <v>10</v>
      </c>
      <c r="I21" s="3">
        <v>45</v>
      </c>
      <c r="J21" s="36" t="s">
        <v>10</v>
      </c>
      <c r="K21" s="277"/>
      <c r="L21" s="290"/>
    </row>
    <row r="22" spans="1:12" ht="19.5" customHeight="1">
      <c r="A22" s="277"/>
      <c r="B22" s="277"/>
      <c r="C22" s="36">
        <v>2020</v>
      </c>
      <c r="D22" s="3">
        <f>I22</f>
        <v>60</v>
      </c>
      <c r="E22" s="3" t="s">
        <v>10</v>
      </c>
      <c r="F22" s="3" t="s">
        <v>10</v>
      </c>
      <c r="G22" s="3" t="s">
        <v>10</v>
      </c>
      <c r="H22" s="3" t="s">
        <v>10</v>
      </c>
      <c r="I22" s="3">
        <v>60</v>
      </c>
      <c r="J22" s="36" t="s">
        <v>10</v>
      </c>
      <c r="K22" s="277"/>
      <c r="L22" s="290"/>
    </row>
    <row r="23" spans="1:12" ht="24" customHeight="1">
      <c r="A23" s="277"/>
      <c r="B23" s="277"/>
      <c r="C23" s="36">
        <v>2021</v>
      </c>
      <c r="D23" s="3">
        <f>I23</f>
        <v>60</v>
      </c>
      <c r="E23" s="3" t="s">
        <v>10</v>
      </c>
      <c r="F23" s="3" t="s">
        <v>10</v>
      </c>
      <c r="G23" s="3" t="s">
        <v>10</v>
      </c>
      <c r="H23" s="3" t="s">
        <v>10</v>
      </c>
      <c r="I23" s="3">
        <v>60</v>
      </c>
      <c r="J23" s="36" t="s">
        <v>10</v>
      </c>
      <c r="K23" s="277"/>
      <c r="L23" s="290"/>
    </row>
    <row r="24" spans="1:12" ht="19.5" customHeight="1">
      <c r="A24" s="277"/>
      <c r="B24" s="277"/>
      <c r="C24" s="36">
        <v>2022</v>
      </c>
      <c r="D24" s="3">
        <f>I24</f>
        <v>0</v>
      </c>
      <c r="E24" s="3" t="s">
        <v>10</v>
      </c>
      <c r="F24" s="3" t="s">
        <v>10</v>
      </c>
      <c r="G24" s="3" t="s">
        <v>10</v>
      </c>
      <c r="H24" s="3" t="s">
        <v>10</v>
      </c>
      <c r="I24" s="3">
        <v>0</v>
      </c>
      <c r="J24" s="36" t="s">
        <v>10</v>
      </c>
      <c r="K24" s="277"/>
      <c r="L24" s="291"/>
    </row>
    <row r="25" spans="1:12" ht="63.75" customHeight="1">
      <c r="A25" s="36" t="s">
        <v>24</v>
      </c>
      <c r="B25" s="37" t="s">
        <v>25</v>
      </c>
      <c r="C25" s="129" t="s">
        <v>283</v>
      </c>
      <c r="D25" s="13" t="s">
        <v>10</v>
      </c>
      <c r="E25" s="13" t="s">
        <v>10</v>
      </c>
      <c r="F25" s="13" t="s">
        <v>10</v>
      </c>
      <c r="G25" s="13" t="s">
        <v>10</v>
      </c>
      <c r="H25" s="13" t="s">
        <v>10</v>
      </c>
      <c r="I25" s="13" t="s">
        <v>10</v>
      </c>
      <c r="J25" s="36" t="s">
        <v>10</v>
      </c>
      <c r="K25" s="36" t="s">
        <v>225</v>
      </c>
      <c r="L25" s="36" t="s">
        <v>26</v>
      </c>
    </row>
    <row r="26" spans="1:12" ht="42.75" customHeight="1">
      <c r="A26" s="277" t="s">
        <v>27</v>
      </c>
      <c r="B26" s="277" t="s">
        <v>237</v>
      </c>
      <c r="C26" s="277" t="s">
        <v>283</v>
      </c>
      <c r="D26" s="273" t="s">
        <v>10</v>
      </c>
      <c r="E26" s="273" t="s">
        <v>10</v>
      </c>
      <c r="F26" s="273" t="s">
        <v>10</v>
      </c>
      <c r="G26" s="273" t="s">
        <v>10</v>
      </c>
      <c r="H26" s="273" t="s">
        <v>10</v>
      </c>
      <c r="I26" s="273" t="s">
        <v>10</v>
      </c>
      <c r="J26" s="277" t="s">
        <v>10</v>
      </c>
      <c r="K26" s="277" t="s">
        <v>236</v>
      </c>
      <c r="L26" s="277" t="s">
        <v>267</v>
      </c>
    </row>
    <row r="27" spans="1:12" ht="28.5" customHeight="1">
      <c r="A27" s="277"/>
      <c r="B27" s="277"/>
      <c r="C27" s="277"/>
      <c r="D27" s="273"/>
      <c r="E27" s="273"/>
      <c r="F27" s="273"/>
      <c r="G27" s="273"/>
      <c r="H27" s="273"/>
      <c r="I27" s="273"/>
      <c r="J27" s="277"/>
      <c r="K27" s="277"/>
      <c r="L27" s="277"/>
    </row>
    <row r="28" spans="1:12" ht="20.100000000000001" customHeight="1">
      <c r="A28" s="289" t="s">
        <v>28</v>
      </c>
      <c r="B28" s="289" t="s">
        <v>29</v>
      </c>
      <c r="C28" s="36">
        <v>2017</v>
      </c>
      <c r="D28" s="3">
        <f>J28</f>
        <v>10</v>
      </c>
      <c r="E28" s="3" t="s">
        <v>10</v>
      </c>
      <c r="F28" s="3" t="s">
        <v>10</v>
      </c>
      <c r="G28" s="3" t="s">
        <v>10</v>
      </c>
      <c r="H28" s="3" t="s">
        <v>10</v>
      </c>
      <c r="I28" s="3" t="s">
        <v>10</v>
      </c>
      <c r="J28" s="3">
        <v>10</v>
      </c>
      <c r="K28" s="289" t="s">
        <v>222</v>
      </c>
      <c r="L28" s="289" t="s">
        <v>30</v>
      </c>
    </row>
    <row r="29" spans="1:12" ht="22.5" customHeight="1">
      <c r="A29" s="290"/>
      <c r="B29" s="290"/>
      <c r="C29" s="36">
        <v>2018</v>
      </c>
      <c r="D29" s="3" t="s">
        <v>10</v>
      </c>
      <c r="E29" s="3" t="s">
        <v>10</v>
      </c>
      <c r="F29" s="3" t="s">
        <v>10</v>
      </c>
      <c r="G29" s="3" t="s">
        <v>10</v>
      </c>
      <c r="H29" s="3" t="s">
        <v>10</v>
      </c>
      <c r="I29" s="3" t="s">
        <v>10</v>
      </c>
      <c r="J29" s="3" t="s">
        <v>10</v>
      </c>
      <c r="K29" s="290"/>
      <c r="L29" s="290"/>
    </row>
    <row r="30" spans="1:12" ht="24" customHeight="1">
      <c r="A30" s="290"/>
      <c r="B30" s="290"/>
      <c r="C30" s="36">
        <v>2019</v>
      </c>
      <c r="D30" s="3">
        <v>10</v>
      </c>
      <c r="E30" s="3" t="s">
        <v>10</v>
      </c>
      <c r="F30" s="3" t="s">
        <v>10</v>
      </c>
      <c r="G30" s="3" t="s">
        <v>10</v>
      </c>
      <c r="H30" s="3" t="s">
        <v>10</v>
      </c>
      <c r="I30" s="3" t="s">
        <v>10</v>
      </c>
      <c r="J30" s="3">
        <v>10</v>
      </c>
      <c r="K30" s="290"/>
      <c r="L30" s="290"/>
    </row>
    <row r="31" spans="1:12" ht="26.25" customHeight="1">
      <c r="A31" s="290"/>
      <c r="B31" s="290"/>
      <c r="C31" s="36">
        <v>2020</v>
      </c>
      <c r="D31" s="3">
        <v>10</v>
      </c>
      <c r="E31" s="3" t="s">
        <v>10</v>
      </c>
      <c r="F31" s="3" t="s">
        <v>10</v>
      </c>
      <c r="G31" s="3" t="s">
        <v>10</v>
      </c>
      <c r="H31" s="3" t="s">
        <v>10</v>
      </c>
      <c r="I31" s="3" t="s">
        <v>10</v>
      </c>
      <c r="J31" s="3">
        <v>10</v>
      </c>
      <c r="K31" s="290"/>
      <c r="L31" s="290"/>
    </row>
    <row r="32" spans="1:12" ht="26.25" customHeight="1">
      <c r="A32" s="290"/>
      <c r="B32" s="290"/>
      <c r="C32" s="36">
        <v>2021</v>
      </c>
      <c r="D32" s="3">
        <v>10</v>
      </c>
      <c r="E32" s="3" t="s">
        <v>10</v>
      </c>
      <c r="F32" s="3" t="s">
        <v>10</v>
      </c>
      <c r="G32" s="3" t="s">
        <v>10</v>
      </c>
      <c r="H32" s="3" t="s">
        <v>10</v>
      </c>
      <c r="I32" s="3" t="s">
        <v>10</v>
      </c>
      <c r="J32" s="3">
        <v>10</v>
      </c>
      <c r="K32" s="290"/>
      <c r="L32" s="290"/>
    </row>
    <row r="33" spans="1:12" ht="24" customHeight="1">
      <c r="A33" s="290"/>
      <c r="B33" s="290"/>
      <c r="C33" s="36">
        <v>2022</v>
      </c>
      <c r="D33" s="3">
        <v>10</v>
      </c>
      <c r="E33" s="3" t="s">
        <v>10</v>
      </c>
      <c r="F33" s="3" t="s">
        <v>10</v>
      </c>
      <c r="G33" s="3" t="s">
        <v>10</v>
      </c>
      <c r="H33" s="3" t="s">
        <v>10</v>
      </c>
      <c r="I33" s="3" t="s">
        <v>10</v>
      </c>
      <c r="J33" s="3">
        <v>10</v>
      </c>
      <c r="K33" s="290"/>
      <c r="L33" s="290"/>
    </row>
    <row r="34" spans="1:12" ht="22.5" customHeight="1">
      <c r="A34" s="291"/>
      <c r="B34" s="291"/>
      <c r="C34" s="129">
        <v>2023</v>
      </c>
      <c r="D34" s="3">
        <f>J34</f>
        <v>10</v>
      </c>
      <c r="E34" s="3"/>
      <c r="F34" s="3"/>
      <c r="G34" s="3"/>
      <c r="H34" s="3"/>
      <c r="I34" s="3"/>
      <c r="J34" s="3">
        <v>10</v>
      </c>
      <c r="K34" s="291"/>
      <c r="L34" s="291"/>
    </row>
    <row r="35" spans="1:12" ht="16.5" customHeight="1">
      <c r="A35" s="277" t="s">
        <v>31</v>
      </c>
      <c r="B35" s="277" t="s">
        <v>32</v>
      </c>
      <c r="C35" s="277" t="s">
        <v>283</v>
      </c>
      <c r="D35" s="273" t="s">
        <v>10</v>
      </c>
      <c r="E35" s="273" t="s">
        <v>10</v>
      </c>
      <c r="F35" s="273" t="s">
        <v>10</v>
      </c>
      <c r="G35" s="273" t="s">
        <v>10</v>
      </c>
      <c r="H35" s="273" t="s">
        <v>10</v>
      </c>
      <c r="I35" s="273" t="s">
        <v>10</v>
      </c>
      <c r="J35" s="277" t="s">
        <v>10</v>
      </c>
      <c r="K35" s="277" t="s">
        <v>223</v>
      </c>
      <c r="L35" s="277" t="s">
        <v>33</v>
      </c>
    </row>
    <row r="36" spans="1:12" ht="29.25" customHeight="1">
      <c r="A36" s="277"/>
      <c r="B36" s="277"/>
      <c r="C36" s="277"/>
      <c r="D36" s="273"/>
      <c r="E36" s="273"/>
      <c r="F36" s="273"/>
      <c r="G36" s="273"/>
      <c r="H36" s="273"/>
      <c r="I36" s="273"/>
      <c r="J36" s="277"/>
      <c r="K36" s="277"/>
      <c r="L36" s="277"/>
    </row>
    <row r="37" spans="1:12" ht="24" customHeight="1">
      <c r="A37" s="277"/>
      <c r="B37" s="277"/>
      <c r="C37" s="277"/>
      <c r="D37" s="273"/>
      <c r="E37" s="273"/>
      <c r="F37" s="273"/>
      <c r="G37" s="273"/>
      <c r="H37" s="273"/>
      <c r="I37" s="273"/>
      <c r="J37" s="277"/>
      <c r="K37" s="277"/>
      <c r="L37" s="277"/>
    </row>
    <row r="38" spans="1:12" ht="36" customHeight="1">
      <c r="A38" s="277"/>
      <c r="B38" s="277"/>
      <c r="C38" s="277"/>
      <c r="D38" s="273"/>
      <c r="E38" s="273"/>
      <c r="F38" s="273"/>
      <c r="G38" s="273"/>
      <c r="H38" s="273"/>
      <c r="I38" s="273"/>
      <c r="J38" s="277"/>
      <c r="K38" s="277"/>
      <c r="L38" s="277"/>
    </row>
    <row r="39" spans="1:12" ht="20.100000000000001" customHeight="1">
      <c r="A39" s="289" t="s">
        <v>34</v>
      </c>
      <c r="B39" s="289" t="s">
        <v>35</v>
      </c>
      <c r="C39" s="48">
        <v>2017</v>
      </c>
      <c r="D39" s="54" t="s">
        <v>10</v>
      </c>
      <c r="E39" s="54" t="s">
        <v>10</v>
      </c>
      <c r="F39" s="54" t="s">
        <v>10</v>
      </c>
      <c r="G39" s="54" t="s">
        <v>10</v>
      </c>
      <c r="H39" s="54" t="s">
        <v>10</v>
      </c>
      <c r="I39" s="54" t="s">
        <v>10</v>
      </c>
      <c r="J39" s="48" t="s">
        <v>10</v>
      </c>
      <c r="K39" s="289" t="s">
        <v>224</v>
      </c>
      <c r="L39" s="292" t="s">
        <v>36</v>
      </c>
    </row>
    <row r="40" spans="1:12" ht="20.100000000000001" customHeight="1">
      <c r="A40" s="290"/>
      <c r="B40" s="290"/>
      <c r="C40" s="48">
        <v>2018</v>
      </c>
      <c r="D40" s="54" t="s">
        <v>10</v>
      </c>
      <c r="E40" s="54" t="s">
        <v>10</v>
      </c>
      <c r="F40" s="54" t="s">
        <v>10</v>
      </c>
      <c r="G40" s="54" t="s">
        <v>10</v>
      </c>
      <c r="H40" s="54" t="s">
        <v>10</v>
      </c>
      <c r="I40" s="54" t="s">
        <v>10</v>
      </c>
      <c r="J40" s="48" t="s">
        <v>10</v>
      </c>
      <c r="K40" s="290"/>
      <c r="L40" s="293"/>
    </row>
    <row r="41" spans="1:12" ht="20.100000000000001" customHeight="1">
      <c r="A41" s="290"/>
      <c r="B41" s="290"/>
      <c r="C41" s="49">
        <v>2019</v>
      </c>
      <c r="D41" s="53" t="s">
        <v>10</v>
      </c>
      <c r="E41" s="95" t="s">
        <v>10</v>
      </c>
      <c r="F41" s="95" t="s">
        <v>10</v>
      </c>
      <c r="G41" s="54" t="s">
        <v>10</v>
      </c>
      <c r="H41" s="54" t="s">
        <v>10</v>
      </c>
      <c r="I41" s="54" t="s">
        <v>10</v>
      </c>
      <c r="J41" s="54" t="s">
        <v>10</v>
      </c>
      <c r="K41" s="290"/>
      <c r="L41" s="293"/>
    </row>
    <row r="42" spans="1:12" ht="20.100000000000001" customHeight="1">
      <c r="A42" s="290"/>
      <c r="B42" s="290"/>
      <c r="C42" s="48">
        <v>2020</v>
      </c>
      <c r="D42" s="54">
        <v>0</v>
      </c>
      <c r="E42" s="54" t="s">
        <v>10</v>
      </c>
      <c r="F42" s="54" t="s">
        <v>10</v>
      </c>
      <c r="G42" s="54" t="s">
        <v>10</v>
      </c>
      <c r="H42" s="54" t="s">
        <v>10</v>
      </c>
      <c r="I42" s="54">
        <v>0</v>
      </c>
      <c r="J42" s="48" t="s">
        <v>10</v>
      </c>
      <c r="K42" s="290"/>
      <c r="L42" s="293"/>
    </row>
    <row r="43" spans="1:12" ht="20.100000000000001" customHeight="1">
      <c r="A43" s="290"/>
      <c r="B43" s="290"/>
      <c r="C43" s="48">
        <v>2021</v>
      </c>
      <c r="D43" s="54">
        <v>0</v>
      </c>
      <c r="E43" s="54" t="s">
        <v>10</v>
      </c>
      <c r="F43" s="54" t="s">
        <v>10</v>
      </c>
      <c r="G43" s="54" t="s">
        <v>10</v>
      </c>
      <c r="H43" s="54" t="s">
        <v>10</v>
      </c>
      <c r="I43" s="54">
        <v>0</v>
      </c>
      <c r="J43" s="48" t="s">
        <v>10</v>
      </c>
      <c r="K43" s="290"/>
      <c r="L43" s="293"/>
    </row>
    <row r="44" spans="1:12" ht="20.100000000000001" customHeight="1">
      <c r="A44" s="290"/>
      <c r="B44" s="290"/>
      <c r="C44" s="48">
        <v>2022</v>
      </c>
      <c r="D44" s="54">
        <v>0</v>
      </c>
      <c r="E44" s="54" t="s">
        <v>10</v>
      </c>
      <c r="F44" s="54" t="s">
        <v>10</v>
      </c>
      <c r="G44" s="54" t="s">
        <v>10</v>
      </c>
      <c r="H44" s="54" t="s">
        <v>10</v>
      </c>
      <c r="I44" s="54">
        <v>0</v>
      </c>
      <c r="J44" s="54" t="s">
        <v>10</v>
      </c>
      <c r="K44" s="290"/>
      <c r="L44" s="293"/>
    </row>
    <row r="45" spans="1:12" ht="20.100000000000001" customHeight="1">
      <c r="A45" s="291"/>
      <c r="B45" s="291"/>
      <c r="C45" s="129">
        <v>2023</v>
      </c>
      <c r="D45" s="132">
        <f>I45</f>
        <v>0</v>
      </c>
      <c r="E45" s="132"/>
      <c r="F45" s="132"/>
      <c r="G45" s="132"/>
      <c r="H45" s="132"/>
      <c r="I45" s="132">
        <v>0</v>
      </c>
      <c r="J45" s="132"/>
      <c r="K45" s="291"/>
      <c r="L45" s="294"/>
    </row>
    <row r="46" spans="1:12" ht="20.100000000000001" customHeight="1">
      <c r="A46" s="289" t="s">
        <v>37</v>
      </c>
      <c r="B46" s="292" t="s">
        <v>38</v>
      </c>
      <c r="C46" s="36">
        <v>2017</v>
      </c>
      <c r="D46" s="13" t="s">
        <v>10</v>
      </c>
      <c r="E46" s="13" t="s">
        <v>10</v>
      </c>
      <c r="F46" s="13" t="s">
        <v>10</v>
      </c>
      <c r="G46" s="13" t="s">
        <v>10</v>
      </c>
      <c r="H46" s="13" t="s">
        <v>10</v>
      </c>
      <c r="I46" s="13" t="s">
        <v>10</v>
      </c>
      <c r="J46" s="36" t="s">
        <v>10</v>
      </c>
      <c r="K46" s="289" t="s">
        <v>39</v>
      </c>
      <c r="L46" s="289" t="s">
        <v>40</v>
      </c>
    </row>
    <row r="47" spans="1:12" ht="20.100000000000001" customHeight="1">
      <c r="A47" s="290"/>
      <c r="B47" s="293"/>
      <c r="C47" s="36">
        <v>2018</v>
      </c>
      <c r="D47" s="52">
        <v>1068.164</v>
      </c>
      <c r="E47" s="52" t="s">
        <v>10</v>
      </c>
      <c r="F47" s="52" t="s">
        <v>10</v>
      </c>
      <c r="G47" s="52" t="s">
        <v>10</v>
      </c>
      <c r="H47" s="52" t="s">
        <v>10</v>
      </c>
      <c r="I47" s="52">
        <v>1068.164</v>
      </c>
      <c r="J47" s="36" t="s">
        <v>10</v>
      </c>
      <c r="K47" s="290"/>
      <c r="L47" s="290"/>
    </row>
    <row r="48" spans="1:12" ht="20.100000000000001" customHeight="1">
      <c r="A48" s="290"/>
      <c r="B48" s="293"/>
      <c r="C48" s="36">
        <v>2019</v>
      </c>
      <c r="D48" s="13">
        <v>0</v>
      </c>
      <c r="E48" s="13" t="s">
        <v>10</v>
      </c>
      <c r="F48" s="13" t="s">
        <v>10</v>
      </c>
      <c r="G48" s="13" t="s">
        <v>10</v>
      </c>
      <c r="H48" s="13" t="s">
        <v>10</v>
      </c>
      <c r="I48" s="13">
        <v>0</v>
      </c>
      <c r="J48" s="36" t="s">
        <v>10</v>
      </c>
      <c r="K48" s="290"/>
      <c r="L48" s="290"/>
    </row>
    <row r="49" spans="1:12" ht="20.100000000000001" customHeight="1">
      <c r="A49" s="290"/>
      <c r="B49" s="293"/>
      <c r="C49" s="36">
        <v>2020</v>
      </c>
      <c r="D49" s="13">
        <v>0</v>
      </c>
      <c r="E49" s="13" t="s">
        <v>10</v>
      </c>
      <c r="F49" s="139" t="s">
        <v>10</v>
      </c>
      <c r="G49" s="139" t="s">
        <v>10</v>
      </c>
      <c r="H49" s="139" t="s">
        <v>10</v>
      </c>
      <c r="I49" s="13">
        <v>0</v>
      </c>
      <c r="J49" s="36" t="s">
        <v>10</v>
      </c>
      <c r="K49" s="290"/>
      <c r="L49" s="290"/>
    </row>
    <row r="50" spans="1:12" ht="20.100000000000001" customHeight="1">
      <c r="A50" s="290"/>
      <c r="B50" s="293"/>
      <c r="C50" s="36">
        <v>2021</v>
      </c>
      <c r="D50" s="13">
        <v>0</v>
      </c>
      <c r="E50" s="139" t="s">
        <v>10</v>
      </c>
      <c r="F50" s="139" t="s">
        <v>10</v>
      </c>
      <c r="G50" s="139" t="s">
        <v>10</v>
      </c>
      <c r="H50" s="139" t="s">
        <v>10</v>
      </c>
      <c r="I50" s="13">
        <v>0</v>
      </c>
      <c r="J50" s="140" t="s">
        <v>10</v>
      </c>
      <c r="K50" s="290"/>
      <c r="L50" s="290"/>
    </row>
    <row r="51" spans="1:12" ht="20.100000000000001" customHeight="1">
      <c r="A51" s="290"/>
      <c r="B51" s="293"/>
      <c r="C51" s="36">
        <v>2022</v>
      </c>
      <c r="D51" s="13">
        <v>0</v>
      </c>
      <c r="E51" s="139" t="s">
        <v>10</v>
      </c>
      <c r="F51" s="139" t="s">
        <v>10</v>
      </c>
      <c r="G51" s="139" t="s">
        <v>10</v>
      </c>
      <c r="H51" s="139" t="s">
        <v>10</v>
      </c>
      <c r="I51" s="13">
        <v>0</v>
      </c>
      <c r="J51" s="140" t="s">
        <v>10</v>
      </c>
      <c r="K51" s="290"/>
      <c r="L51" s="290"/>
    </row>
    <row r="52" spans="1:12" ht="20.100000000000001" customHeight="1">
      <c r="A52" s="291"/>
      <c r="B52" s="294"/>
      <c r="C52" s="129">
        <v>2023</v>
      </c>
      <c r="D52" s="132">
        <f>I52</f>
        <v>0</v>
      </c>
      <c r="E52" s="139" t="s">
        <v>10</v>
      </c>
      <c r="F52" s="139" t="s">
        <v>10</v>
      </c>
      <c r="G52" s="139" t="s">
        <v>10</v>
      </c>
      <c r="H52" s="139" t="s">
        <v>10</v>
      </c>
      <c r="I52" s="132">
        <v>0</v>
      </c>
      <c r="J52" s="140" t="s">
        <v>10</v>
      </c>
      <c r="K52" s="291"/>
      <c r="L52" s="291"/>
    </row>
    <row r="53" spans="1:12" ht="20.100000000000001" customHeight="1">
      <c r="A53" s="289" t="s">
        <v>47</v>
      </c>
      <c r="B53" s="292" t="s">
        <v>209</v>
      </c>
      <c r="C53" s="36">
        <v>2017</v>
      </c>
      <c r="D53" s="13">
        <v>0</v>
      </c>
      <c r="E53" s="13" t="s">
        <v>10</v>
      </c>
      <c r="F53" s="13" t="s">
        <v>10</v>
      </c>
      <c r="G53" s="13" t="s">
        <v>10</v>
      </c>
      <c r="H53" s="13" t="s">
        <v>10</v>
      </c>
      <c r="I53" s="13">
        <v>0</v>
      </c>
      <c r="J53" s="36" t="s">
        <v>10</v>
      </c>
      <c r="K53" s="289" t="s">
        <v>39</v>
      </c>
      <c r="L53" s="289" t="s">
        <v>40</v>
      </c>
    </row>
    <row r="54" spans="1:12" ht="20.100000000000001" customHeight="1">
      <c r="A54" s="290"/>
      <c r="B54" s="293"/>
      <c r="C54" s="36">
        <v>2018</v>
      </c>
      <c r="D54" s="13">
        <v>0</v>
      </c>
      <c r="E54" s="13" t="s">
        <v>10</v>
      </c>
      <c r="F54" s="13" t="s">
        <v>10</v>
      </c>
      <c r="G54" s="13" t="s">
        <v>10</v>
      </c>
      <c r="H54" s="13" t="s">
        <v>10</v>
      </c>
      <c r="I54" s="13">
        <v>0</v>
      </c>
      <c r="J54" s="36" t="s">
        <v>10</v>
      </c>
      <c r="K54" s="290"/>
      <c r="L54" s="290"/>
    </row>
    <row r="55" spans="1:12" ht="20.100000000000001" customHeight="1">
      <c r="A55" s="290"/>
      <c r="B55" s="293"/>
      <c r="C55" s="36">
        <v>2019</v>
      </c>
      <c r="D55" s="2">
        <v>429.97451999999998</v>
      </c>
      <c r="E55" s="13" t="s">
        <v>10</v>
      </c>
      <c r="F55" s="13" t="s">
        <v>10</v>
      </c>
      <c r="G55" s="13" t="s">
        <v>10</v>
      </c>
      <c r="H55" s="13" t="s">
        <v>10</v>
      </c>
      <c r="I55" s="2">
        <v>429.97451999999998</v>
      </c>
      <c r="J55" s="36" t="s">
        <v>10</v>
      </c>
      <c r="K55" s="290"/>
      <c r="L55" s="290"/>
    </row>
    <row r="56" spans="1:12" ht="20.100000000000001" customHeight="1">
      <c r="A56" s="290"/>
      <c r="B56" s="293"/>
      <c r="C56" s="36">
        <v>2020</v>
      </c>
      <c r="D56" s="13">
        <v>0</v>
      </c>
      <c r="E56" s="13" t="s">
        <v>10</v>
      </c>
      <c r="F56" s="13" t="s">
        <v>10</v>
      </c>
      <c r="G56" s="13" t="s">
        <v>10</v>
      </c>
      <c r="H56" s="13" t="s">
        <v>10</v>
      </c>
      <c r="I56" s="13">
        <v>0</v>
      </c>
      <c r="J56" s="36" t="s">
        <v>10</v>
      </c>
      <c r="K56" s="290"/>
      <c r="L56" s="290"/>
    </row>
    <row r="57" spans="1:12" ht="20.100000000000001" customHeight="1">
      <c r="A57" s="290"/>
      <c r="B57" s="293"/>
      <c r="C57" s="36">
        <v>2021</v>
      </c>
      <c r="D57" s="13">
        <v>0</v>
      </c>
      <c r="E57" s="13" t="s">
        <v>10</v>
      </c>
      <c r="F57" s="13" t="s">
        <v>10</v>
      </c>
      <c r="G57" s="13" t="s">
        <v>10</v>
      </c>
      <c r="H57" s="13" t="s">
        <v>10</v>
      </c>
      <c r="I57" s="13">
        <v>0</v>
      </c>
      <c r="J57" s="36" t="s">
        <v>10</v>
      </c>
      <c r="K57" s="290"/>
      <c r="L57" s="290"/>
    </row>
    <row r="58" spans="1:12" ht="20.100000000000001" customHeight="1">
      <c r="A58" s="290"/>
      <c r="B58" s="293"/>
      <c r="C58" s="36">
        <v>2022</v>
      </c>
      <c r="D58" s="13">
        <v>0</v>
      </c>
      <c r="E58" s="13" t="s">
        <v>10</v>
      </c>
      <c r="F58" s="13" t="s">
        <v>10</v>
      </c>
      <c r="G58" s="13" t="s">
        <v>10</v>
      </c>
      <c r="H58" s="13" t="s">
        <v>10</v>
      </c>
      <c r="I58" s="13">
        <v>0</v>
      </c>
      <c r="J58" s="140" t="s">
        <v>10</v>
      </c>
      <c r="K58" s="290"/>
      <c r="L58" s="290"/>
    </row>
    <row r="59" spans="1:12" ht="20.100000000000001" customHeight="1">
      <c r="A59" s="291"/>
      <c r="B59" s="294"/>
      <c r="C59" s="128">
        <v>2023</v>
      </c>
      <c r="D59" s="25">
        <f>I59</f>
        <v>0</v>
      </c>
      <c r="E59" s="25"/>
      <c r="F59" s="25"/>
      <c r="G59" s="25"/>
      <c r="H59" s="25"/>
      <c r="I59" s="25">
        <v>0</v>
      </c>
      <c r="J59" s="140" t="s">
        <v>10</v>
      </c>
      <c r="K59" s="291"/>
      <c r="L59" s="291"/>
    </row>
    <row r="60" spans="1:12" ht="72" customHeight="1" thickBot="1">
      <c r="A60" s="146" t="s">
        <v>48</v>
      </c>
      <c r="B60" s="147" t="s">
        <v>41</v>
      </c>
      <c r="C60" s="26" t="s">
        <v>283</v>
      </c>
      <c r="D60" s="27" t="s">
        <v>10</v>
      </c>
      <c r="E60" s="27" t="s">
        <v>10</v>
      </c>
      <c r="F60" s="27" t="s">
        <v>10</v>
      </c>
      <c r="G60" s="27" t="s">
        <v>10</v>
      </c>
      <c r="H60" s="27" t="s">
        <v>10</v>
      </c>
      <c r="I60" s="27" t="s">
        <v>10</v>
      </c>
      <c r="J60" s="26" t="s">
        <v>10</v>
      </c>
      <c r="K60" s="26" t="s">
        <v>42</v>
      </c>
      <c r="L60" s="19" t="s">
        <v>43</v>
      </c>
    </row>
    <row r="61" spans="1:12" ht="19.5" customHeight="1">
      <c r="A61" s="298" t="s">
        <v>44</v>
      </c>
      <c r="B61" s="299"/>
      <c r="C61" s="80">
        <v>2017</v>
      </c>
      <c r="D61" s="28">
        <v>10</v>
      </c>
      <c r="E61" s="28" t="s">
        <v>10</v>
      </c>
      <c r="F61" s="28" t="s">
        <v>10</v>
      </c>
      <c r="G61" s="28" t="s">
        <v>10</v>
      </c>
      <c r="H61" s="28" t="s">
        <v>10</v>
      </c>
      <c r="I61" s="28" t="s">
        <v>10</v>
      </c>
      <c r="J61" s="28">
        <f>J28</f>
        <v>10</v>
      </c>
      <c r="K61" s="299"/>
      <c r="L61" s="285"/>
    </row>
    <row r="62" spans="1:12" ht="19.5" customHeight="1">
      <c r="A62" s="300"/>
      <c r="B62" s="301"/>
      <c r="C62" s="81">
        <v>2018</v>
      </c>
      <c r="D62" s="232">
        <f>D47+D20</f>
        <v>1068.164</v>
      </c>
      <c r="E62" s="30" t="s">
        <v>10</v>
      </c>
      <c r="F62" s="30" t="s">
        <v>10</v>
      </c>
      <c r="G62" s="30" t="s">
        <v>10</v>
      </c>
      <c r="H62" s="30" t="s">
        <v>10</v>
      </c>
      <c r="I62" s="232">
        <f>I47+I20</f>
        <v>1068.164</v>
      </c>
      <c r="J62" s="30" t="str">
        <f>J29</f>
        <v>-</v>
      </c>
      <c r="K62" s="301"/>
      <c r="L62" s="286"/>
    </row>
    <row r="63" spans="1:12" ht="20.25" customHeight="1">
      <c r="A63" s="300"/>
      <c r="B63" s="301"/>
      <c r="C63" s="81">
        <v>2019</v>
      </c>
      <c r="D63" s="31">
        <f>D48+D30+D21+D55</f>
        <v>484.97451999999998</v>
      </c>
      <c r="E63" s="30" t="s">
        <v>10</v>
      </c>
      <c r="F63" s="30" t="s">
        <v>10</v>
      </c>
      <c r="G63" s="30" t="s">
        <v>10</v>
      </c>
      <c r="H63" s="30" t="s">
        <v>10</v>
      </c>
      <c r="I63" s="31">
        <f>I48+I21+I55</f>
        <v>474.97451999999998</v>
      </c>
      <c r="J63" s="30">
        <f>J30</f>
        <v>10</v>
      </c>
      <c r="K63" s="301"/>
      <c r="L63" s="286"/>
    </row>
    <row r="64" spans="1:12" ht="20.25" customHeight="1">
      <c r="A64" s="300"/>
      <c r="B64" s="301"/>
      <c r="C64" s="81">
        <v>2020</v>
      </c>
      <c r="D64" s="29">
        <f>D49+D31+D22+D42</f>
        <v>70</v>
      </c>
      <c r="E64" s="30" t="s">
        <v>10</v>
      </c>
      <c r="F64" s="30" t="s">
        <v>10</v>
      </c>
      <c r="G64" s="30" t="s">
        <v>10</v>
      </c>
      <c r="H64" s="30" t="s">
        <v>10</v>
      </c>
      <c r="I64" s="29">
        <f>I49+I22+I42</f>
        <v>60</v>
      </c>
      <c r="J64" s="30">
        <f t="shared" ref="J64:J65" si="0">J31</f>
        <v>10</v>
      </c>
      <c r="K64" s="301"/>
      <c r="L64" s="286"/>
    </row>
    <row r="65" spans="1:12" ht="26.25" customHeight="1">
      <c r="A65" s="300"/>
      <c r="B65" s="301"/>
      <c r="C65" s="81">
        <v>2021</v>
      </c>
      <c r="D65" s="29">
        <f>D50+D32+D23+D43</f>
        <v>70</v>
      </c>
      <c r="E65" s="30" t="s">
        <v>10</v>
      </c>
      <c r="F65" s="30" t="s">
        <v>10</v>
      </c>
      <c r="G65" s="30" t="s">
        <v>10</v>
      </c>
      <c r="H65" s="30" t="s">
        <v>10</v>
      </c>
      <c r="I65" s="29">
        <f>I50+I23+I43</f>
        <v>60</v>
      </c>
      <c r="J65" s="30">
        <f t="shared" si="0"/>
        <v>10</v>
      </c>
      <c r="K65" s="301"/>
      <c r="L65" s="286"/>
    </row>
    <row r="66" spans="1:12" ht="18.75" customHeight="1">
      <c r="A66" s="302"/>
      <c r="B66" s="303"/>
      <c r="C66" s="82">
        <v>2022</v>
      </c>
      <c r="D66" s="32">
        <f>D58+D51+D44+D33+D24</f>
        <v>10</v>
      </c>
      <c r="E66" s="30" t="s">
        <v>10</v>
      </c>
      <c r="F66" s="30" t="s">
        <v>10</v>
      </c>
      <c r="G66" s="30" t="s">
        <v>10</v>
      </c>
      <c r="H66" s="30" t="s">
        <v>10</v>
      </c>
      <c r="I66" s="32">
        <f>I24</f>
        <v>0</v>
      </c>
      <c r="J66" s="33">
        <f>J33</f>
        <v>10</v>
      </c>
      <c r="K66" s="303"/>
      <c r="L66" s="287"/>
    </row>
    <row r="67" spans="1:12" ht="18.75" customHeight="1">
      <c r="A67" s="302"/>
      <c r="B67" s="303"/>
      <c r="C67" s="133">
        <v>2023</v>
      </c>
      <c r="D67" s="32">
        <f>I67+J67</f>
        <v>10</v>
      </c>
      <c r="E67" s="30" t="s">
        <v>10</v>
      </c>
      <c r="F67" s="30" t="s">
        <v>10</v>
      </c>
      <c r="G67" s="30" t="s">
        <v>10</v>
      </c>
      <c r="H67" s="30" t="s">
        <v>10</v>
      </c>
      <c r="I67" s="32">
        <f>I45+I52+I59</f>
        <v>0</v>
      </c>
      <c r="J67" s="33">
        <f>J34</f>
        <v>10</v>
      </c>
      <c r="K67" s="303"/>
      <c r="L67" s="287"/>
    </row>
    <row r="68" spans="1:12" ht="21.75" customHeight="1" thickBot="1">
      <c r="A68" s="304"/>
      <c r="B68" s="305"/>
      <c r="C68" s="134" t="s">
        <v>283</v>
      </c>
      <c r="D68" s="231">
        <f>D66+D65+D64+D63+D62+D61+D67</f>
        <v>1723.13852</v>
      </c>
      <c r="E68" s="98" t="s">
        <v>10</v>
      </c>
      <c r="F68" s="98" t="s">
        <v>10</v>
      </c>
      <c r="G68" s="98" t="s">
        <v>10</v>
      </c>
      <c r="H68" s="98" t="s">
        <v>10</v>
      </c>
      <c r="I68" s="231">
        <f>I66+I65+I64+I63+I62+I67</f>
        <v>1663.13852</v>
      </c>
      <c r="J68" s="34">
        <f>J66+J65+J64+J63+J61+J67</f>
        <v>60</v>
      </c>
      <c r="K68" s="305"/>
      <c r="L68" s="288"/>
    </row>
    <row r="65536" ht="12.95" customHeight="1"/>
    <row r="65537" ht="12.95" customHeight="1"/>
    <row r="65538" ht="12.95" customHeight="1"/>
    <row r="65539" ht="12.95" customHeight="1"/>
    <row r="65540" ht="12.95" customHeight="1"/>
    <row r="65541" ht="12.95" customHeight="1"/>
    <row r="65542" ht="12.95" customHeight="1"/>
    <row r="65543" ht="12.95" customHeight="1"/>
    <row r="65544" ht="12.95" customHeight="1"/>
    <row r="65545" ht="12.95" customHeight="1"/>
    <row r="65546" ht="12.95" customHeight="1"/>
    <row r="65547" ht="12.95" customHeight="1"/>
    <row r="65548" ht="12.95" customHeight="1"/>
    <row r="65549" ht="12.95" customHeight="1"/>
    <row r="65550" ht="12.95" customHeight="1"/>
    <row r="65551" ht="12.95" customHeight="1"/>
    <row r="65552" ht="12.95" customHeight="1"/>
    <row r="65553" ht="12.95" customHeight="1"/>
    <row r="65554" ht="12.95" customHeight="1"/>
  </sheetData>
  <sheetProtection selectLockedCells="1" selectUnlockedCells="1"/>
  <mergeCells count="91">
    <mergeCell ref="A53:A59"/>
    <mergeCell ref="B53:B59"/>
    <mergeCell ref="K53:K59"/>
    <mergeCell ref="A16:A18"/>
    <mergeCell ref="B16:B18"/>
    <mergeCell ref="K16:K18"/>
    <mergeCell ref="C16:C18"/>
    <mergeCell ref="D16:D18"/>
    <mergeCell ref="E16:E18"/>
    <mergeCell ref="J35:J38"/>
    <mergeCell ref="K35:K38"/>
    <mergeCell ref="A26:A27"/>
    <mergeCell ref="B26:B27"/>
    <mergeCell ref="C26:C27"/>
    <mergeCell ref="H16:H18"/>
    <mergeCell ref="G16:G18"/>
    <mergeCell ref="A61:B68"/>
    <mergeCell ref="K61:K68"/>
    <mergeCell ref="B19:B24"/>
    <mergeCell ref="A19:A24"/>
    <mergeCell ref="K19:K24"/>
    <mergeCell ref="A35:A38"/>
    <mergeCell ref="B35:B38"/>
    <mergeCell ref="A28:A34"/>
    <mergeCell ref="B28:B34"/>
    <mergeCell ref="K28:K34"/>
    <mergeCell ref="B39:B45"/>
    <mergeCell ref="A39:A45"/>
    <mergeCell ref="K39:K45"/>
    <mergeCell ref="C35:C38"/>
    <mergeCell ref="B46:B52"/>
    <mergeCell ref="A46:A52"/>
    <mergeCell ref="F16:F18"/>
    <mergeCell ref="L61:L68"/>
    <mergeCell ref="L28:L34"/>
    <mergeCell ref="L39:L45"/>
    <mergeCell ref="L53:L59"/>
    <mergeCell ref="K46:K52"/>
    <mergeCell ref="L46:L52"/>
    <mergeCell ref="J16:J18"/>
    <mergeCell ref="I16:I18"/>
    <mergeCell ref="L16:L18"/>
    <mergeCell ref="L19:L24"/>
    <mergeCell ref="K26:K27"/>
    <mergeCell ref="I35:I38"/>
    <mergeCell ref="L35:L38"/>
    <mergeCell ref="H35:H38"/>
    <mergeCell ref="H26:H27"/>
    <mergeCell ref="D35:D38"/>
    <mergeCell ref="E35:E38"/>
    <mergeCell ref="F26:F27"/>
    <mergeCell ref="G26:G27"/>
    <mergeCell ref="F35:F38"/>
    <mergeCell ref="G35:G38"/>
    <mergeCell ref="D26:D27"/>
    <mergeCell ref="E26:E27"/>
    <mergeCell ref="I26:I27"/>
    <mergeCell ref="J26:J27"/>
    <mergeCell ref="L26:L27"/>
    <mergeCell ref="F6:H6"/>
    <mergeCell ref="A10:L10"/>
    <mergeCell ref="A11:L11"/>
    <mergeCell ref="A12:L12"/>
    <mergeCell ref="A13:A15"/>
    <mergeCell ref="B13:B15"/>
    <mergeCell ref="C13:C15"/>
    <mergeCell ref="I13:I15"/>
    <mergeCell ref="J13:J15"/>
    <mergeCell ref="L13:L15"/>
    <mergeCell ref="K13:K15"/>
    <mergeCell ref="D13:D15"/>
    <mergeCell ref="E13:E15"/>
    <mergeCell ref="A1:L1"/>
    <mergeCell ref="A2:L2"/>
    <mergeCell ref="A3:L3"/>
    <mergeCell ref="A4:A8"/>
    <mergeCell ref="B4:B8"/>
    <mergeCell ref="C4:C8"/>
    <mergeCell ref="D4:D8"/>
    <mergeCell ref="E4:I4"/>
    <mergeCell ref="J4:J8"/>
    <mergeCell ref="K4:K8"/>
    <mergeCell ref="L4:L8"/>
    <mergeCell ref="E5:E8"/>
    <mergeCell ref="I6:I8"/>
    <mergeCell ref="F7:F8"/>
    <mergeCell ref="G7:H7"/>
    <mergeCell ref="F5:I5"/>
    <mergeCell ref="F13:F15"/>
    <mergeCell ref="G13:G15"/>
    <mergeCell ref="H13:H15"/>
  </mergeCells>
  <pageMargins left="0.35433070866141736" right="0.19685039370078741" top="0.35433070866141736" bottom="0.11811023622047245" header="0.19685039370078741" footer="0.19685039370078741"/>
  <pageSetup paperSize="9" scale="60" firstPageNumber="0" orientation="landscape" horizontalDpi="300" verticalDpi="300" r:id="rId1"/>
  <headerFooter alignWithMargins="0"/>
  <rowBreaks count="1" manualBreakCount="1">
    <brk id="2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L76"/>
  <sheetViews>
    <sheetView view="pageBreakPreview" topLeftCell="A40" zoomScale="82" zoomScaleSheetLayoutView="82" workbookViewId="0">
      <selection activeCell="I70" sqref="I70"/>
    </sheetView>
  </sheetViews>
  <sheetFormatPr defaultColWidth="9" defaultRowHeight="16.5"/>
  <cols>
    <col min="1" max="1" width="6.28515625" style="4" customWidth="1"/>
    <col min="2" max="2" width="67.5703125" style="58" customWidth="1"/>
    <col min="3" max="3" width="19.7109375" style="4" customWidth="1"/>
    <col min="4" max="4" width="13.42578125" style="58" customWidth="1"/>
    <col min="5" max="6" width="9" style="58" customWidth="1"/>
    <col min="7" max="7" width="12.28515625" style="58" customWidth="1"/>
    <col min="8" max="8" width="13" style="58" customWidth="1"/>
    <col min="9" max="9" width="13.85546875" style="58" customWidth="1"/>
    <col min="10" max="10" width="11.140625" style="58" customWidth="1"/>
    <col min="11" max="11" width="32.5703125" style="4" customWidth="1"/>
    <col min="12" max="12" width="57.5703125" style="4" customWidth="1"/>
    <col min="13" max="13" width="0.5703125" style="58" customWidth="1"/>
    <col min="14" max="16384" width="9" style="58"/>
  </cols>
  <sheetData>
    <row r="1" spans="1:12" ht="33" customHeight="1">
      <c r="A1" s="353"/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</row>
    <row r="2" spans="1:12" ht="28.5" customHeight="1">
      <c r="A2" s="354" t="s">
        <v>268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</row>
    <row r="3" spans="1:12" ht="42.75" customHeight="1" thickBot="1">
      <c r="A3" s="104"/>
      <c r="B3" s="355" t="s">
        <v>199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</row>
    <row r="4" spans="1:12" ht="16.5" customHeight="1" thickBot="1">
      <c r="A4" s="356" t="s">
        <v>13</v>
      </c>
      <c r="B4" s="356" t="s">
        <v>1</v>
      </c>
      <c r="C4" s="356" t="s">
        <v>2</v>
      </c>
      <c r="D4" s="356" t="s">
        <v>45</v>
      </c>
      <c r="E4" s="356" t="s">
        <v>15</v>
      </c>
      <c r="F4" s="356"/>
      <c r="G4" s="356"/>
      <c r="H4" s="356"/>
      <c r="I4" s="356"/>
      <c r="J4" s="356"/>
      <c r="K4" s="356" t="s">
        <v>193</v>
      </c>
      <c r="L4" s="356" t="s">
        <v>189</v>
      </c>
    </row>
    <row r="5" spans="1:12" ht="22.5" customHeight="1" thickBot="1">
      <c r="A5" s="356"/>
      <c r="B5" s="356"/>
      <c r="C5" s="356"/>
      <c r="D5" s="356"/>
      <c r="E5" s="356" t="s">
        <v>5</v>
      </c>
      <c r="F5" s="341" t="s">
        <v>6</v>
      </c>
      <c r="G5" s="342"/>
      <c r="H5" s="342"/>
      <c r="I5" s="343"/>
      <c r="J5" s="356" t="s">
        <v>7</v>
      </c>
      <c r="K5" s="356"/>
      <c r="L5" s="356"/>
    </row>
    <row r="6" spans="1:12" ht="35.25" customHeight="1" thickBot="1">
      <c r="A6" s="356"/>
      <c r="B6" s="356"/>
      <c r="C6" s="356"/>
      <c r="D6" s="356"/>
      <c r="E6" s="356"/>
      <c r="F6" s="306" t="s">
        <v>8</v>
      </c>
      <c r="G6" s="344"/>
      <c r="H6" s="307"/>
      <c r="I6" s="357" t="s">
        <v>9</v>
      </c>
      <c r="J6" s="356"/>
      <c r="K6" s="356"/>
      <c r="L6" s="356"/>
    </row>
    <row r="7" spans="1:12" ht="17.25" thickBot="1">
      <c r="A7" s="356"/>
      <c r="B7" s="356"/>
      <c r="C7" s="356"/>
      <c r="D7" s="356"/>
      <c r="E7" s="356"/>
      <c r="F7" s="306" t="s">
        <v>184</v>
      </c>
      <c r="G7" s="346" t="s">
        <v>185</v>
      </c>
      <c r="H7" s="347"/>
      <c r="I7" s="358"/>
      <c r="J7" s="356"/>
      <c r="K7" s="356"/>
      <c r="L7" s="356"/>
    </row>
    <row r="8" spans="1:12" ht="69" customHeight="1" thickBot="1">
      <c r="A8" s="356"/>
      <c r="B8" s="356"/>
      <c r="C8" s="356"/>
      <c r="D8" s="356"/>
      <c r="E8" s="356"/>
      <c r="F8" s="345"/>
      <c r="G8" s="41" t="s">
        <v>186</v>
      </c>
      <c r="H8" s="75" t="s">
        <v>187</v>
      </c>
      <c r="I8" s="357"/>
      <c r="J8" s="356"/>
      <c r="K8" s="356"/>
      <c r="L8" s="356"/>
    </row>
    <row r="9" spans="1:12" ht="17.25" thickBot="1">
      <c r="A9" s="41">
        <v>1</v>
      </c>
      <c r="B9" s="5">
        <v>2</v>
      </c>
      <c r="C9" s="46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46">
        <v>11</v>
      </c>
      <c r="L9" s="46">
        <v>12</v>
      </c>
    </row>
    <row r="10" spans="1:12" ht="23.25" customHeight="1">
      <c r="A10" s="348" t="s">
        <v>234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8"/>
    </row>
    <row r="11" spans="1:12" ht="20.25" customHeight="1">
      <c r="A11" s="339" t="s">
        <v>269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</row>
    <row r="12" spans="1:12" ht="51.75" customHeight="1" thickBot="1">
      <c r="A12" s="340" t="s">
        <v>270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</row>
    <row r="13" spans="1:12" ht="20.100000000000001" customHeight="1">
      <c r="A13" s="338" t="s">
        <v>17</v>
      </c>
      <c r="B13" s="337" t="s">
        <v>230</v>
      </c>
      <c r="C13" s="76">
        <v>2017</v>
      </c>
      <c r="D13" s="38">
        <f>I13</f>
        <v>9.9600000000000009</v>
      </c>
      <c r="E13" s="38" t="s">
        <v>10</v>
      </c>
      <c r="F13" s="38" t="s">
        <v>10</v>
      </c>
      <c r="G13" s="38" t="s">
        <v>10</v>
      </c>
      <c r="H13" s="38" t="s">
        <v>10</v>
      </c>
      <c r="I13" s="38">
        <v>9.9600000000000009</v>
      </c>
      <c r="J13" s="40" t="s">
        <v>10</v>
      </c>
      <c r="K13" s="349" t="s">
        <v>229</v>
      </c>
      <c r="L13" s="350" t="s">
        <v>46</v>
      </c>
    </row>
    <row r="14" spans="1:12" ht="20.100000000000001" customHeight="1">
      <c r="A14" s="327"/>
      <c r="B14" s="290"/>
      <c r="C14" s="76">
        <v>2018</v>
      </c>
      <c r="D14" s="40">
        <v>8.3309999999999995</v>
      </c>
      <c r="E14" s="38" t="s">
        <v>10</v>
      </c>
      <c r="F14" s="38" t="s">
        <v>10</v>
      </c>
      <c r="G14" s="38" t="s">
        <v>10</v>
      </c>
      <c r="H14" s="38" t="s">
        <v>10</v>
      </c>
      <c r="I14" s="40">
        <v>8.3309999999999995</v>
      </c>
      <c r="J14" s="40" t="s">
        <v>10</v>
      </c>
      <c r="K14" s="293"/>
      <c r="L14" s="351"/>
    </row>
    <row r="15" spans="1:12" ht="20.100000000000001" customHeight="1">
      <c r="A15" s="327"/>
      <c r="B15" s="290"/>
      <c r="C15" s="96">
        <v>2019</v>
      </c>
      <c r="D15" s="12">
        <v>0</v>
      </c>
      <c r="E15" s="12" t="s">
        <v>10</v>
      </c>
      <c r="F15" s="12" t="s">
        <v>10</v>
      </c>
      <c r="G15" s="12" t="s">
        <v>10</v>
      </c>
      <c r="H15" s="12" t="s">
        <v>10</v>
      </c>
      <c r="I15" s="12">
        <v>0</v>
      </c>
      <c r="J15" s="51" t="s">
        <v>10</v>
      </c>
      <c r="K15" s="293"/>
      <c r="L15" s="351"/>
    </row>
    <row r="16" spans="1:12" ht="20.100000000000001" customHeight="1">
      <c r="A16" s="327"/>
      <c r="B16" s="290"/>
      <c r="C16" s="76">
        <v>2020</v>
      </c>
      <c r="D16" s="38">
        <v>0</v>
      </c>
      <c r="E16" s="38" t="s">
        <v>10</v>
      </c>
      <c r="F16" s="38" t="s">
        <v>10</v>
      </c>
      <c r="G16" s="38" t="s">
        <v>10</v>
      </c>
      <c r="H16" s="38" t="s">
        <v>10</v>
      </c>
      <c r="I16" s="38">
        <v>0</v>
      </c>
      <c r="J16" s="40" t="s">
        <v>10</v>
      </c>
      <c r="K16" s="293"/>
      <c r="L16" s="351"/>
    </row>
    <row r="17" spans="1:12" ht="20.100000000000001" customHeight="1">
      <c r="A17" s="327"/>
      <c r="B17" s="290"/>
      <c r="C17" s="76">
        <v>2021</v>
      </c>
      <c r="D17" s="50">
        <v>0</v>
      </c>
      <c r="E17" s="50" t="s">
        <v>10</v>
      </c>
      <c r="F17" s="50" t="s">
        <v>10</v>
      </c>
      <c r="G17" s="50" t="s">
        <v>10</v>
      </c>
      <c r="H17" s="50" t="s">
        <v>10</v>
      </c>
      <c r="I17" s="50">
        <v>0</v>
      </c>
      <c r="J17" s="40" t="s">
        <v>10</v>
      </c>
      <c r="K17" s="293"/>
      <c r="L17" s="351"/>
    </row>
    <row r="18" spans="1:12" ht="20.100000000000001" customHeight="1">
      <c r="A18" s="327"/>
      <c r="B18" s="290"/>
      <c r="C18" s="76">
        <v>2022</v>
      </c>
      <c r="D18" s="50">
        <v>0</v>
      </c>
      <c r="E18" s="50" t="s">
        <v>10</v>
      </c>
      <c r="F18" s="50" t="s">
        <v>10</v>
      </c>
      <c r="G18" s="50" t="s">
        <v>10</v>
      </c>
      <c r="H18" s="50" t="s">
        <v>10</v>
      </c>
      <c r="I18" s="50">
        <v>0</v>
      </c>
      <c r="J18" s="40" t="s">
        <v>10</v>
      </c>
      <c r="K18" s="293"/>
      <c r="L18" s="351"/>
    </row>
    <row r="19" spans="1:12" ht="20.100000000000001" customHeight="1">
      <c r="A19" s="328"/>
      <c r="B19" s="291"/>
      <c r="C19" s="76">
        <v>2023</v>
      </c>
      <c r="D19" s="138">
        <f>I19</f>
        <v>0</v>
      </c>
      <c r="E19" s="138"/>
      <c r="F19" s="138"/>
      <c r="G19" s="138"/>
      <c r="H19" s="138"/>
      <c r="I19" s="138">
        <v>0</v>
      </c>
      <c r="J19" s="135"/>
      <c r="K19" s="293"/>
      <c r="L19" s="351"/>
    </row>
    <row r="20" spans="1:12" ht="20.100000000000001" customHeight="1">
      <c r="A20" s="326" t="s">
        <v>20</v>
      </c>
      <c r="B20" s="292" t="s">
        <v>231</v>
      </c>
      <c r="C20" s="76">
        <v>2017</v>
      </c>
      <c r="D20" s="38">
        <f>I20</f>
        <v>10</v>
      </c>
      <c r="E20" s="38" t="s">
        <v>10</v>
      </c>
      <c r="F20" s="38" t="s">
        <v>10</v>
      </c>
      <c r="G20" s="38" t="s">
        <v>10</v>
      </c>
      <c r="H20" s="38" t="s">
        <v>10</v>
      </c>
      <c r="I20" s="38">
        <v>10</v>
      </c>
      <c r="J20" s="40" t="s">
        <v>10</v>
      </c>
      <c r="K20" s="293"/>
      <c r="L20" s="351"/>
    </row>
    <row r="21" spans="1:12" ht="20.100000000000001" customHeight="1">
      <c r="A21" s="327"/>
      <c r="B21" s="293"/>
      <c r="C21" s="76">
        <v>2018</v>
      </c>
      <c r="D21" s="38">
        <v>10</v>
      </c>
      <c r="E21" s="38" t="s">
        <v>10</v>
      </c>
      <c r="F21" s="38" t="s">
        <v>10</v>
      </c>
      <c r="G21" s="38" t="s">
        <v>10</v>
      </c>
      <c r="H21" s="38" t="s">
        <v>10</v>
      </c>
      <c r="I21" s="38">
        <v>10</v>
      </c>
      <c r="J21" s="40" t="s">
        <v>10</v>
      </c>
      <c r="K21" s="293"/>
      <c r="L21" s="351"/>
    </row>
    <row r="22" spans="1:12" ht="20.100000000000001" customHeight="1">
      <c r="A22" s="327"/>
      <c r="B22" s="293"/>
      <c r="C22" s="96">
        <v>2019</v>
      </c>
      <c r="D22" s="12">
        <v>0</v>
      </c>
      <c r="E22" s="50" t="s">
        <v>10</v>
      </c>
      <c r="F22" s="50" t="s">
        <v>10</v>
      </c>
      <c r="G22" s="50" t="s">
        <v>10</v>
      </c>
      <c r="H22" s="50" t="s">
        <v>10</v>
      </c>
      <c r="I22" s="12">
        <v>0</v>
      </c>
      <c r="J22" s="51" t="s">
        <v>10</v>
      </c>
      <c r="K22" s="293"/>
      <c r="L22" s="351"/>
    </row>
    <row r="23" spans="1:12" ht="20.100000000000001" customHeight="1">
      <c r="A23" s="327"/>
      <c r="B23" s="293"/>
      <c r="C23" s="76">
        <v>2020</v>
      </c>
      <c r="D23" s="38">
        <v>0</v>
      </c>
      <c r="E23" s="38" t="s">
        <v>10</v>
      </c>
      <c r="F23" s="38" t="s">
        <v>10</v>
      </c>
      <c r="G23" s="38" t="s">
        <v>10</v>
      </c>
      <c r="H23" s="38" t="s">
        <v>10</v>
      </c>
      <c r="I23" s="38">
        <v>0</v>
      </c>
      <c r="J23" s="40"/>
      <c r="K23" s="293"/>
      <c r="L23" s="351"/>
    </row>
    <row r="24" spans="1:12" ht="20.100000000000001" customHeight="1">
      <c r="A24" s="327"/>
      <c r="B24" s="293"/>
      <c r="C24" s="76">
        <v>2021</v>
      </c>
      <c r="D24" s="38">
        <v>0</v>
      </c>
      <c r="E24" s="38" t="s">
        <v>10</v>
      </c>
      <c r="F24" s="38" t="s">
        <v>10</v>
      </c>
      <c r="G24" s="38" t="s">
        <v>10</v>
      </c>
      <c r="H24" s="38" t="s">
        <v>10</v>
      </c>
      <c r="I24" s="38">
        <v>0</v>
      </c>
      <c r="J24" s="40" t="s">
        <v>10</v>
      </c>
      <c r="K24" s="293"/>
      <c r="L24" s="351"/>
    </row>
    <row r="25" spans="1:12" ht="20.100000000000001" customHeight="1">
      <c r="A25" s="327"/>
      <c r="B25" s="293"/>
      <c r="C25" s="76">
        <v>2022</v>
      </c>
      <c r="D25" s="38">
        <v>0</v>
      </c>
      <c r="E25" s="38" t="s">
        <v>10</v>
      </c>
      <c r="F25" s="38" t="s">
        <v>10</v>
      </c>
      <c r="G25" s="38" t="s">
        <v>10</v>
      </c>
      <c r="H25" s="38" t="s">
        <v>10</v>
      </c>
      <c r="I25" s="38">
        <v>0</v>
      </c>
      <c r="J25" s="40" t="s">
        <v>10</v>
      </c>
      <c r="K25" s="293"/>
      <c r="L25" s="351"/>
    </row>
    <row r="26" spans="1:12" ht="20.100000000000001" customHeight="1">
      <c r="A26" s="328"/>
      <c r="B26" s="294"/>
      <c r="C26" s="96">
        <v>2023</v>
      </c>
      <c r="D26" s="12">
        <f>I26</f>
        <v>0</v>
      </c>
      <c r="E26" s="12"/>
      <c r="F26" s="12"/>
      <c r="G26" s="12"/>
      <c r="H26" s="12"/>
      <c r="I26" s="12">
        <v>0</v>
      </c>
      <c r="J26" s="135"/>
      <c r="K26" s="294"/>
      <c r="L26" s="352"/>
    </row>
    <row r="27" spans="1:12" ht="20.100000000000001" customHeight="1">
      <c r="A27" s="326" t="s">
        <v>23</v>
      </c>
      <c r="B27" s="292" t="s">
        <v>49</v>
      </c>
      <c r="C27" s="96">
        <v>2017</v>
      </c>
      <c r="D27" s="12">
        <f>I27</f>
        <v>20.04</v>
      </c>
      <c r="E27" s="12" t="s">
        <v>10</v>
      </c>
      <c r="F27" s="12" t="s">
        <v>10</v>
      </c>
      <c r="G27" s="12" t="s">
        <v>10</v>
      </c>
      <c r="H27" s="12" t="s">
        <v>10</v>
      </c>
      <c r="I27" s="12">
        <v>20.04</v>
      </c>
      <c r="J27" s="51" t="s">
        <v>10</v>
      </c>
      <c r="K27" s="292" t="s">
        <v>42</v>
      </c>
      <c r="L27" s="313" t="s">
        <v>50</v>
      </c>
    </row>
    <row r="28" spans="1:12" ht="20.100000000000001" customHeight="1">
      <c r="A28" s="327"/>
      <c r="B28" s="293"/>
      <c r="C28" s="76">
        <v>2018</v>
      </c>
      <c r="D28" s="38">
        <v>20.04</v>
      </c>
      <c r="E28" s="38" t="s">
        <v>10</v>
      </c>
      <c r="F28" s="38" t="s">
        <v>10</v>
      </c>
      <c r="G28" s="38" t="s">
        <v>10</v>
      </c>
      <c r="H28" s="38" t="s">
        <v>10</v>
      </c>
      <c r="I28" s="38">
        <v>20.04</v>
      </c>
      <c r="J28" s="40" t="s">
        <v>10</v>
      </c>
      <c r="K28" s="293"/>
      <c r="L28" s="313"/>
    </row>
    <row r="29" spans="1:12" ht="20.100000000000001" customHeight="1">
      <c r="A29" s="327"/>
      <c r="B29" s="293"/>
      <c r="C29" s="96">
        <v>2019</v>
      </c>
      <c r="D29" s="12">
        <v>0</v>
      </c>
      <c r="E29" s="12" t="s">
        <v>10</v>
      </c>
      <c r="F29" s="12" t="s">
        <v>10</v>
      </c>
      <c r="G29" s="12" t="s">
        <v>10</v>
      </c>
      <c r="H29" s="12" t="s">
        <v>10</v>
      </c>
      <c r="I29" s="12">
        <v>0</v>
      </c>
      <c r="J29" s="51" t="s">
        <v>10</v>
      </c>
      <c r="K29" s="293"/>
      <c r="L29" s="313"/>
    </row>
    <row r="30" spans="1:12" ht="20.100000000000001" customHeight="1">
      <c r="A30" s="327"/>
      <c r="B30" s="293"/>
      <c r="C30" s="76">
        <v>2020</v>
      </c>
      <c r="D30" s="38">
        <v>0</v>
      </c>
      <c r="E30" s="38" t="s">
        <v>10</v>
      </c>
      <c r="F30" s="38" t="s">
        <v>10</v>
      </c>
      <c r="G30" s="38" t="s">
        <v>10</v>
      </c>
      <c r="H30" s="38" t="s">
        <v>10</v>
      </c>
      <c r="I30" s="38">
        <v>0</v>
      </c>
      <c r="J30" s="40" t="s">
        <v>10</v>
      </c>
      <c r="K30" s="293"/>
      <c r="L30" s="313"/>
    </row>
    <row r="31" spans="1:12" ht="20.100000000000001" customHeight="1">
      <c r="A31" s="327"/>
      <c r="B31" s="293"/>
      <c r="C31" s="76">
        <v>2021</v>
      </c>
      <c r="D31" s="38">
        <v>0</v>
      </c>
      <c r="E31" s="38" t="s">
        <v>10</v>
      </c>
      <c r="F31" s="38" t="s">
        <v>10</v>
      </c>
      <c r="G31" s="38" t="s">
        <v>10</v>
      </c>
      <c r="H31" s="38" t="s">
        <v>10</v>
      </c>
      <c r="I31" s="38">
        <v>0</v>
      </c>
      <c r="J31" s="40" t="s">
        <v>10</v>
      </c>
      <c r="K31" s="293"/>
      <c r="L31" s="313"/>
    </row>
    <row r="32" spans="1:12" ht="20.100000000000001" customHeight="1">
      <c r="A32" s="327"/>
      <c r="B32" s="293"/>
      <c r="C32" s="76">
        <v>2022</v>
      </c>
      <c r="D32" s="38">
        <v>0</v>
      </c>
      <c r="E32" s="38" t="s">
        <v>10</v>
      </c>
      <c r="F32" s="38" t="s">
        <v>10</v>
      </c>
      <c r="G32" s="38" t="s">
        <v>10</v>
      </c>
      <c r="H32" s="38" t="s">
        <v>10</v>
      </c>
      <c r="I32" s="38">
        <v>0</v>
      </c>
      <c r="J32" s="40" t="s">
        <v>10</v>
      </c>
      <c r="K32" s="293"/>
      <c r="L32" s="313"/>
    </row>
    <row r="33" spans="1:12" ht="20.100000000000001" customHeight="1">
      <c r="A33" s="328"/>
      <c r="B33" s="294"/>
      <c r="C33" s="76">
        <v>2023</v>
      </c>
      <c r="D33" s="138">
        <f>I33</f>
        <v>0</v>
      </c>
      <c r="E33" s="138"/>
      <c r="F33" s="138"/>
      <c r="G33" s="138"/>
      <c r="H33" s="138"/>
      <c r="I33" s="138">
        <v>0</v>
      </c>
      <c r="J33" s="135"/>
      <c r="K33" s="294"/>
      <c r="L33" s="313"/>
    </row>
    <row r="34" spans="1:12" ht="30" customHeight="1">
      <c r="A34" s="322" t="s">
        <v>24</v>
      </c>
      <c r="B34" s="277" t="s">
        <v>52</v>
      </c>
      <c r="C34" s="273" t="s">
        <v>283</v>
      </c>
      <c r="D34" s="330" t="s">
        <v>10</v>
      </c>
      <c r="E34" s="330" t="s">
        <v>10</v>
      </c>
      <c r="F34" s="330" t="s">
        <v>10</v>
      </c>
      <c r="G34" s="330" t="s">
        <v>10</v>
      </c>
      <c r="H34" s="330" t="s">
        <v>10</v>
      </c>
      <c r="I34" s="330" t="s">
        <v>10</v>
      </c>
      <c r="J34" s="330" t="s">
        <v>10</v>
      </c>
      <c r="K34" s="314" t="s">
        <v>232</v>
      </c>
      <c r="L34" s="313"/>
    </row>
    <row r="35" spans="1:12" ht="9" customHeight="1">
      <c r="A35" s="322"/>
      <c r="B35" s="277"/>
      <c r="C35" s="273"/>
      <c r="D35" s="273"/>
      <c r="E35" s="273"/>
      <c r="F35" s="330"/>
      <c r="G35" s="330"/>
      <c r="H35" s="273"/>
      <c r="I35" s="273"/>
      <c r="J35" s="273"/>
      <c r="K35" s="314"/>
      <c r="L35" s="313"/>
    </row>
    <row r="36" spans="1:12" ht="18" customHeight="1">
      <c r="A36" s="322"/>
      <c r="B36" s="277"/>
      <c r="C36" s="273"/>
      <c r="D36" s="273"/>
      <c r="E36" s="273"/>
      <c r="F36" s="330"/>
      <c r="G36" s="330"/>
      <c r="H36" s="273"/>
      <c r="I36" s="273"/>
      <c r="J36" s="273"/>
      <c r="K36" s="314"/>
      <c r="L36" s="313"/>
    </row>
    <row r="37" spans="1:12" ht="18" customHeight="1">
      <c r="A37" s="322"/>
      <c r="B37" s="277"/>
      <c r="C37" s="273"/>
      <c r="D37" s="273"/>
      <c r="E37" s="330"/>
      <c r="F37" s="330"/>
      <c r="G37" s="330"/>
      <c r="H37" s="330"/>
      <c r="I37" s="330"/>
      <c r="J37" s="330"/>
      <c r="K37" s="314"/>
      <c r="L37" s="313"/>
    </row>
    <row r="38" spans="1:12" ht="30" customHeight="1">
      <c r="A38" s="322" t="s">
        <v>27</v>
      </c>
      <c r="B38" s="277" t="s">
        <v>54</v>
      </c>
      <c r="C38" s="330" t="s">
        <v>283</v>
      </c>
      <c r="D38" s="330" t="s">
        <v>10</v>
      </c>
      <c r="E38" s="330" t="s">
        <v>10</v>
      </c>
      <c r="F38" s="330" t="s">
        <v>10</v>
      </c>
      <c r="G38" s="330" t="s">
        <v>10</v>
      </c>
      <c r="H38" s="330" t="s">
        <v>10</v>
      </c>
      <c r="I38" s="330" t="s">
        <v>10</v>
      </c>
      <c r="J38" s="330" t="s">
        <v>10</v>
      </c>
      <c r="K38" s="314" t="s">
        <v>42</v>
      </c>
      <c r="L38" s="313"/>
    </row>
    <row r="39" spans="1:12" ht="30" customHeight="1">
      <c r="A39" s="322"/>
      <c r="B39" s="277"/>
      <c r="C39" s="330"/>
      <c r="D39" s="330"/>
      <c r="E39" s="330"/>
      <c r="F39" s="330"/>
      <c r="G39" s="330"/>
      <c r="H39" s="330"/>
      <c r="I39" s="330"/>
      <c r="J39" s="330"/>
      <c r="K39" s="314"/>
      <c r="L39" s="313"/>
    </row>
    <row r="40" spans="1:12" ht="31.5" customHeight="1">
      <c r="A40" s="322"/>
      <c r="B40" s="277"/>
      <c r="C40" s="330"/>
      <c r="D40" s="330"/>
      <c r="E40" s="330"/>
      <c r="F40" s="330"/>
      <c r="G40" s="330"/>
      <c r="H40" s="330"/>
      <c r="I40" s="330"/>
      <c r="J40" s="330"/>
      <c r="K40" s="314"/>
      <c r="L40" s="313"/>
    </row>
    <row r="41" spans="1:12" ht="15" customHeight="1">
      <c r="A41" s="322" t="s">
        <v>28</v>
      </c>
      <c r="B41" s="277" t="s">
        <v>233</v>
      </c>
      <c r="C41" s="330" t="s">
        <v>283</v>
      </c>
      <c r="D41" s="330" t="s">
        <v>10</v>
      </c>
      <c r="E41" s="330" t="s">
        <v>10</v>
      </c>
      <c r="F41" s="330" t="s">
        <v>10</v>
      </c>
      <c r="G41" s="330" t="s">
        <v>10</v>
      </c>
      <c r="H41" s="330" t="s">
        <v>10</v>
      </c>
      <c r="I41" s="330" t="s">
        <v>10</v>
      </c>
      <c r="J41" s="330" t="s">
        <v>10</v>
      </c>
      <c r="K41" s="292" t="s">
        <v>42</v>
      </c>
      <c r="L41" s="313"/>
    </row>
    <row r="42" spans="1:12" ht="16.5" customHeight="1">
      <c r="A42" s="322"/>
      <c r="B42" s="277"/>
      <c r="C42" s="330"/>
      <c r="D42" s="330"/>
      <c r="E42" s="330"/>
      <c r="F42" s="330"/>
      <c r="G42" s="330"/>
      <c r="H42" s="330"/>
      <c r="I42" s="330"/>
      <c r="J42" s="330"/>
      <c r="K42" s="293"/>
      <c r="L42" s="313"/>
    </row>
    <row r="43" spans="1:12" ht="39" customHeight="1">
      <c r="A43" s="322"/>
      <c r="B43" s="277"/>
      <c r="C43" s="330"/>
      <c r="D43" s="330"/>
      <c r="E43" s="330"/>
      <c r="F43" s="330"/>
      <c r="G43" s="330"/>
      <c r="H43" s="330"/>
      <c r="I43" s="330"/>
      <c r="J43" s="330"/>
      <c r="K43" s="294"/>
      <c r="L43" s="313"/>
    </row>
    <row r="44" spans="1:12" ht="24.95" customHeight="1">
      <c r="A44" s="322" t="s">
        <v>31</v>
      </c>
      <c r="B44" s="277" t="s">
        <v>57</v>
      </c>
      <c r="C44" s="312" t="s">
        <v>283</v>
      </c>
      <c r="D44" s="97" t="s">
        <v>10</v>
      </c>
      <c r="E44" s="97" t="s">
        <v>10</v>
      </c>
      <c r="F44" s="97" t="s">
        <v>10</v>
      </c>
      <c r="G44" s="97" t="s">
        <v>10</v>
      </c>
      <c r="H44" s="97" t="s">
        <v>10</v>
      </c>
      <c r="I44" s="97" t="s">
        <v>10</v>
      </c>
      <c r="J44" s="97" t="s">
        <v>10</v>
      </c>
      <c r="K44" s="314" t="s">
        <v>39</v>
      </c>
      <c r="L44" s="313" t="s">
        <v>58</v>
      </c>
    </row>
    <row r="45" spans="1:12" ht="24.95" customHeight="1">
      <c r="A45" s="322"/>
      <c r="B45" s="277"/>
      <c r="C45" s="312"/>
      <c r="D45" s="77" t="s">
        <v>10</v>
      </c>
      <c r="E45" s="40" t="s">
        <v>10</v>
      </c>
      <c r="F45" s="40" t="s">
        <v>10</v>
      </c>
      <c r="G45" s="40" t="s">
        <v>10</v>
      </c>
      <c r="H45" s="77" t="s">
        <v>10</v>
      </c>
      <c r="I45" s="77" t="s">
        <v>10</v>
      </c>
      <c r="J45" s="40" t="s">
        <v>10</v>
      </c>
      <c r="K45" s="314"/>
      <c r="L45" s="313"/>
    </row>
    <row r="46" spans="1:12" ht="24.95" customHeight="1">
      <c r="A46" s="322"/>
      <c r="B46" s="277"/>
      <c r="C46" s="312"/>
      <c r="D46" s="40" t="s">
        <v>10</v>
      </c>
      <c r="E46" s="40" t="s">
        <v>10</v>
      </c>
      <c r="F46" s="40" t="s">
        <v>10</v>
      </c>
      <c r="G46" s="40" t="s">
        <v>10</v>
      </c>
      <c r="H46" s="40" t="s">
        <v>10</v>
      </c>
      <c r="I46" s="40" t="s">
        <v>10</v>
      </c>
      <c r="J46" s="40" t="s">
        <v>10</v>
      </c>
      <c r="K46" s="314"/>
      <c r="L46" s="313"/>
    </row>
    <row r="47" spans="1:12" ht="24.95" customHeight="1">
      <c r="A47" s="322"/>
      <c r="B47" s="277"/>
      <c r="C47" s="312"/>
      <c r="D47" s="40" t="s">
        <v>10</v>
      </c>
      <c r="E47" s="40" t="s">
        <v>10</v>
      </c>
      <c r="F47" s="40" t="s">
        <v>10</v>
      </c>
      <c r="G47" s="40" t="s">
        <v>10</v>
      </c>
      <c r="H47" s="40" t="s">
        <v>10</v>
      </c>
      <c r="I47" s="40" t="s">
        <v>10</v>
      </c>
      <c r="J47" s="40" t="s">
        <v>10</v>
      </c>
      <c r="K47" s="314"/>
      <c r="L47" s="313"/>
    </row>
    <row r="48" spans="1:12" ht="51.75" customHeight="1">
      <c r="A48" s="326" t="s">
        <v>34</v>
      </c>
      <c r="B48" s="39" t="s">
        <v>60</v>
      </c>
      <c r="C48" s="76" t="s">
        <v>283</v>
      </c>
      <c r="D48" s="38" t="s">
        <v>10</v>
      </c>
      <c r="E48" s="38" t="s">
        <v>10</v>
      </c>
      <c r="F48" s="38" t="s">
        <v>10</v>
      </c>
      <c r="G48" s="38" t="s">
        <v>10</v>
      </c>
      <c r="H48" s="38" t="s">
        <v>10</v>
      </c>
      <c r="I48" s="38" t="s">
        <v>10</v>
      </c>
      <c r="J48" s="40" t="s">
        <v>10</v>
      </c>
      <c r="K48" s="292" t="s">
        <v>61</v>
      </c>
      <c r="L48" s="315" t="s">
        <v>62</v>
      </c>
    </row>
    <row r="49" spans="1:12" ht="20.100000000000001" customHeight="1">
      <c r="A49" s="327"/>
      <c r="B49" s="292" t="s">
        <v>63</v>
      </c>
      <c r="C49" s="76">
        <v>2017</v>
      </c>
      <c r="D49" s="40">
        <f>H49+I49</f>
        <v>149.47399999999999</v>
      </c>
      <c r="E49" s="38" t="s">
        <v>10</v>
      </c>
      <c r="F49" s="38">
        <v>142</v>
      </c>
      <c r="G49" s="38" t="s">
        <v>10</v>
      </c>
      <c r="H49" s="38">
        <v>142</v>
      </c>
      <c r="I49" s="40">
        <v>7.4740000000000002</v>
      </c>
      <c r="J49" s="40" t="s">
        <v>10</v>
      </c>
      <c r="K49" s="293"/>
      <c r="L49" s="316"/>
    </row>
    <row r="50" spans="1:12" ht="20.100000000000001" customHeight="1">
      <c r="A50" s="327"/>
      <c r="B50" s="293"/>
      <c r="C50" s="76">
        <v>2018</v>
      </c>
      <c r="D50" s="38" t="s">
        <v>10</v>
      </c>
      <c r="E50" s="38" t="s">
        <v>10</v>
      </c>
      <c r="F50" s="38" t="s">
        <v>10</v>
      </c>
      <c r="G50" s="38" t="s">
        <v>10</v>
      </c>
      <c r="H50" s="38" t="s">
        <v>10</v>
      </c>
      <c r="I50" s="38" t="s">
        <v>10</v>
      </c>
      <c r="J50" s="40" t="s">
        <v>10</v>
      </c>
      <c r="K50" s="293"/>
      <c r="L50" s="316"/>
    </row>
    <row r="51" spans="1:12" ht="20.100000000000001" customHeight="1">
      <c r="A51" s="327"/>
      <c r="B51" s="293"/>
      <c r="C51" s="76">
        <v>2019</v>
      </c>
      <c r="D51" s="38" t="s">
        <v>10</v>
      </c>
      <c r="E51" s="38" t="s">
        <v>10</v>
      </c>
      <c r="F51" s="38" t="s">
        <v>10</v>
      </c>
      <c r="G51" s="38" t="s">
        <v>10</v>
      </c>
      <c r="H51" s="38" t="s">
        <v>10</v>
      </c>
      <c r="I51" s="38" t="s">
        <v>10</v>
      </c>
      <c r="J51" s="40" t="s">
        <v>10</v>
      </c>
      <c r="K51" s="293"/>
      <c r="L51" s="316"/>
    </row>
    <row r="52" spans="1:12" ht="20.100000000000001" customHeight="1">
      <c r="A52" s="327"/>
      <c r="B52" s="293"/>
      <c r="C52" s="76">
        <v>2020</v>
      </c>
      <c r="D52" s="40">
        <f>H52+I52</f>
        <v>164.37</v>
      </c>
      <c r="E52" s="38"/>
      <c r="F52" s="38">
        <v>143</v>
      </c>
      <c r="G52" s="38" t="s">
        <v>10</v>
      </c>
      <c r="H52" s="38">
        <v>143</v>
      </c>
      <c r="I52" s="40">
        <v>21.37</v>
      </c>
      <c r="J52" s="40" t="s">
        <v>10</v>
      </c>
      <c r="K52" s="293"/>
      <c r="L52" s="316"/>
    </row>
    <row r="53" spans="1:12" ht="20.100000000000001" customHeight="1">
      <c r="A53" s="327"/>
      <c r="B53" s="293"/>
      <c r="C53" s="76">
        <v>2021</v>
      </c>
      <c r="D53" s="40" t="s">
        <v>10</v>
      </c>
      <c r="E53" s="38" t="s">
        <v>10</v>
      </c>
      <c r="F53" s="38" t="s">
        <v>10</v>
      </c>
      <c r="G53" s="38" t="s">
        <v>10</v>
      </c>
      <c r="H53" s="38" t="s">
        <v>10</v>
      </c>
      <c r="I53" s="40" t="s">
        <v>10</v>
      </c>
      <c r="J53" s="40" t="s">
        <v>10</v>
      </c>
      <c r="K53" s="293"/>
      <c r="L53" s="316"/>
    </row>
    <row r="54" spans="1:12" ht="20.100000000000001" customHeight="1">
      <c r="A54" s="327"/>
      <c r="B54" s="293"/>
      <c r="C54" s="76">
        <v>2022</v>
      </c>
      <c r="D54" s="40" t="s">
        <v>10</v>
      </c>
      <c r="E54" s="135" t="s">
        <v>10</v>
      </c>
      <c r="F54" s="135" t="s">
        <v>10</v>
      </c>
      <c r="G54" s="135" t="s">
        <v>10</v>
      </c>
      <c r="H54" s="135" t="s">
        <v>10</v>
      </c>
      <c r="I54" s="135" t="s">
        <v>10</v>
      </c>
      <c r="J54" s="135" t="s">
        <v>10</v>
      </c>
      <c r="K54" s="293"/>
      <c r="L54" s="316"/>
    </row>
    <row r="55" spans="1:12" ht="20.100000000000001" customHeight="1">
      <c r="A55" s="328"/>
      <c r="B55" s="294"/>
      <c r="C55" s="76">
        <v>2023</v>
      </c>
      <c r="D55" s="135" t="s">
        <v>10</v>
      </c>
      <c r="E55" s="135" t="s">
        <v>10</v>
      </c>
      <c r="F55" s="135" t="s">
        <v>10</v>
      </c>
      <c r="G55" s="135" t="s">
        <v>10</v>
      </c>
      <c r="H55" s="135" t="s">
        <v>10</v>
      </c>
      <c r="I55" s="135" t="s">
        <v>10</v>
      </c>
      <c r="J55" s="135" t="s">
        <v>10</v>
      </c>
      <c r="K55" s="294"/>
      <c r="L55" s="317"/>
    </row>
    <row r="56" spans="1:12" ht="32.25" customHeight="1">
      <c r="A56" s="322" t="s">
        <v>37</v>
      </c>
      <c r="B56" s="277" t="s">
        <v>200</v>
      </c>
      <c r="C56" s="312" t="s">
        <v>283</v>
      </c>
      <c r="D56" s="51" t="s">
        <v>10</v>
      </c>
      <c r="E56" s="51" t="s">
        <v>10</v>
      </c>
      <c r="F56" s="51" t="s">
        <v>194</v>
      </c>
      <c r="G56" s="51" t="s">
        <v>10</v>
      </c>
      <c r="H56" s="51" t="s">
        <v>10</v>
      </c>
      <c r="I56" s="40" t="s">
        <v>10</v>
      </c>
      <c r="J56" s="40" t="s">
        <v>10</v>
      </c>
      <c r="K56" s="314" t="s">
        <v>235</v>
      </c>
      <c r="L56" s="313" t="s">
        <v>65</v>
      </c>
    </row>
    <row r="57" spans="1:12" ht="33.75" customHeight="1">
      <c r="A57" s="322"/>
      <c r="B57" s="277"/>
      <c r="C57" s="312"/>
      <c r="D57" s="51" t="s">
        <v>10</v>
      </c>
      <c r="E57" s="51" t="s">
        <v>10</v>
      </c>
      <c r="F57" s="51" t="s">
        <v>10</v>
      </c>
      <c r="G57" s="51" t="s">
        <v>10</v>
      </c>
      <c r="H57" s="51" t="s">
        <v>10</v>
      </c>
      <c r="I57" s="40" t="s">
        <v>10</v>
      </c>
      <c r="J57" s="40" t="s">
        <v>10</v>
      </c>
      <c r="K57" s="314"/>
      <c r="L57" s="313"/>
    </row>
    <row r="58" spans="1:12" ht="27" customHeight="1">
      <c r="A58" s="322"/>
      <c r="B58" s="277"/>
      <c r="C58" s="312"/>
      <c r="D58" s="51" t="s">
        <v>10</v>
      </c>
      <c r="E58" s="51" t="s">
        <v>10</v>
      </c>
      <c r="F58" s="51" t="s">
        <v>10</v>
      </c>
      <c r="G58" s="51" t="s">
        <v>10</v>
      </c>
      <c r="H58" s="51" t="s">
        <v>10</v>
      </c>
      <c r="I58" s="40" t="s">
        <v>10</v>
      </c>
      <c r="J58" s="40" t="s">
        <v>10</v>
      </c>
      <c r="K58" s="314"/>
      <c r="L58" s="313"/>
    </row>
    <row r="59" spans="1:12" ht="20.100000000000001" customHeight="1">
      <c r="A59" s="323" t="s">
        <v>47</v>
      </c>
      <c r="B59" s="289" t="s">
        <v>67</v>
      </c>
      <c r="C59" s="36">
        <v>2017</v>
      </c>
      <c r="D59" s="2">
        <v>87.339860000000002</v>
      </c>
      <c r="E59" s="13" t="s">
        <v>10</v>
      </c>
      <c r="F59" s="13" t="s">
        <v>10</v>
      </c>
      <c r="G59" s="13" t="s">
        <v>10</v>
      </c>
      <c r="H59" s="40" t="s">
        <v>10</v>
      </c>
      <c r="I59" s="2">
        <v>87.339860000000002</v>
      </c>
      <c r="J59" s="40" t="s">
        <v>10</v>
      </c>
      <c r="K59" s="319" t="s">
        <v>39</v>
      </c>
      <c r="L59" s="315"/>
    </row>
    <row r="60" spans="1:12" ht="20.100000000000001" customHeight="1">
      <c r="A60" s="324"/>
      <c r="B60" s="290"/>
      <c r="C60" s="36">
        <v>2018</v>
      </c>
      <c r="D60" s="13" t="s">
        <v>10</v>
      </c>
      <c r="E60" s="13" t="s">
        <v>10</v>
      </c>
      <c r="F60" s="13" t="s">
        <v>10</v>
      </c>
      <c r="G60" s="13" t="s">
        <v>10</v>
      </c>
      <c r="H60" s="40" t="s">
        <v>10</v>
      </c>
      <c r="I60" s="13" t="s">
        <v>10</v>
      </c>
      <c r="J60" s="36" t="s">
        <v>10</v>
      </c>
      <c r="K60" s="320"/>
      <c r="L60" s="316"/>
    </row>
    <row r="61" spans="1:12" ht="20.100000000000001" customHeight="1">
      <c r="A61" s="324"/>
      <c r="B61" s="290"/>
      <c r="C61" s="36">
        <v>2019</v>
      </c>
      <c r="D61" s="13" t="s">
        <v>10</v>
      </c>
      <c r="E61" s="13" t="s">
        <v>10</v>
      </c>
      <c r="F61" s="13" t="s">
        <v>10</v>
      </c>
      <c r="G61" s="13" t="s">
        <v>10</v>
      </c>
      <c r="H61" s="40" t="s">
        <v>10</v>
      </c>
      <c r="I61" s="13" t="s">
        <v>10</v>
      </c>
      <c r="J61" s="36" t="s">
        <v>10</v>
      </c>
      <c r="K61" s="320"/>
      <c r="L61" s="316"/>
    </row>
    <row r="62" spans="1:12" ht="20.100000000000001" customHeight="1">
      <c r="A62" s="324"/>
      <c r="B62" s="290"/>
      <c r="C62" s="36">
        <v>2020</v>
      </c>
      <c r="D62" s="13" t="s">
        <v>10</v>
      </c>
      <c r="E62" s="13" t="s">
        <v>10</v>
      </c>
      <c r="F62" s="13" t="s">
        <v>10</v>
      </c>
      <c r="G62" s="13" t="s">
        <v>10</v>
      </c>
      <c r="H62" s="40" t="s">
        <v>10</v>
      </c>
      <c r="I62" s="13" t="s">
        <v>10</v>
      </c>
      <c r="J62" s="13" t="s">
        <v>10</v>
      </c>
      <c r="K62" s="320"/>
      <c r="L62" s="316"/>
    </row>
    <row r="63" spans="1:12" ht="20.100000000000001" customHeight="1">
      <c r="A63" s="324"/>
      <c r="B63" s="290"/>
      <c r="C63" s="36">
        <v>2021</v>
      </c>
      <c r="D63" s="13" t="s">
        <v>10</v>
      </c>
      <c r="E63" s="13" t="s">
        <v>10</v>
      </c>
      <c r="F63" s="13" t="s">
        <v>10</v>
      </c>
      <c r="G63" s="13" t="s">
        <v>10</v>
      </c>
      <c r="H63" s="13" t="s">
        <v>10</v>
      </c>
      <c r="I63" s="13" t="s">
        <v>10</v>
      </c>
      <c r="J63" s="36" t="s">
        <v>10</v>
      </c>
      <c r="K63" s="320"/>
      <c r="L63" s="316"/>
    </row>
    <row r="64" spans="1:12" ht="20.100000000000001" customHeight="1">
      <c r="A64" s="324"/>
      <c r="B64" s="290"/>
      <c r="C64" s="35">
        <v>2022</v>
      </c>
      <c r="D64" s="25" t="s">
        <v>10</v>
      </c>
      <c r="E64" s="25" t="s">
        <v>10</v>
      </c>
      <c r="F64" s="25" t="s">
        <v>10</v>
      </c>
      <c r="G64" s="25" t="s">
        <v>10</v>
      </c>
      <c r="H64" s="25" t="s">
        <v>10</v>
      </c>
      <c r="I64" s="25" t="s">
        <v>10</v>
      </c>
      <c r="J64" s="25" t="s">
        <v>10</v>
      </c>
      <c r="K64" s="320"/>
      <c r="L64" s="316"/>
    </row>
    <row r="65" spans="1:12" ht="20.100000000000001" customHeight="1" thickBot="1">
      <c r="A65" s="325"/>
      <c r="B65" s="329"/>
      <c r="C65" s="26">
        <v>2023</v>
      </c>
      <c r="D65" s="25" t="s">
        <v>10</v>
      </c>
      <c r="E65" s="25" t="s">
        <v>10</v>
      </c>
      <c r="F65" s="25" t="s">
        <v>10</v>
      </c>
      <c r="G65" s="25" t="s">
        <v>10</v>
      </c>
      <c r="H65" s="25" t="s">
        <v>10</v>
      </c>
      <c r="I65" s="25" t="s">
        <v>10</v>
      </c>
      <c r="J65" s="25" t="s">
        <v>10</v>
      </c>
      <c r="K65" s="321"/>
      <c r="L65" s="318"/>
    </row>
    <row r="66" spans="1:12" ht="20.100000000000001" customHeight="1" thickBot="1">
      <c r="A66" s="331" t="s">
        <v>44</v>
      </c>
      <c r="B66" s="332"/>
      <c r="C66" s="9">
        <v>2017</v>
      </c>
      <c r="D66" s="78">
        <f>D59+D49+D27+D20+D13</f>
        <v>276.81385999999998</v>
      </c>
      <c r="E66" s="42" t="s">
        <v>10</v>
      </c>
      <c r="F66" s="42">
        <v>142</v>
      </c>
      <c r="G66" s="42" t="s">
        <v>10</v>
      </c>
      <c r="H66" s="42">
        <f>H49</f>
        <v>142</v>
      </c>
      <c r="I66" s="78">
        <f>I59+I49+I27+I20+I13</f>
        <v>134.81386000000001</v>
      </c>
      <c r="J66" s="79" t="s">
        <v>10</v>
      </c>
      <c r="K66" s="306"/>
      <c r="L66" s="307"/>
    </row>
    <row r="67" spans="1:12" ht="20.100000000000001" customHeight="1" thickBot="1">
      <c r="A67" s="333"/>
      <c r="B67" s="334"/>
      <c r="C67" s="9">
        <v>2018</v>
      </c>
      <c r="D67" s="43">
        <f>D28+D21+D14</f>
        <v>38.370999999999995</v>
      </c>
      <c r="E67" s="42" t="s">
        <v>10</v>
      </c>
      <c r="F67" s="42" t="s">
        <v>10</v>
      </c>
      <c r="G67" s="42" t="s">
        <v>10</v>
      </c>
      <c r="H67" s="42" t="s">
        <v>10</v>
      </c>
      <c r="I67" s="43">
        <v>38.371000000000002</v>
      </c>
      <c r="J67" s="79" t="s">
        <v>10</v>
      </c>
      <c r="K67" s="308"/>
      <c r="L67" s="309"/>
    </row>
    <row r="68" spans="1:12" ht="20.100000000000001" customHeight="1" thickBot="1">
      <c r="A68" s="333"/>
      <c r="B68" s="334"/>
      <c r="C68" s="99">
        <v>2019</v>
      </c>
      <c r="D68" s="87">
        <f>D29+D22+D15</f>
        <v>0</v>
      </c>
      <c r="E68" s="87" t="s">
        <v>10</v>
      </c>
      <c r="F68" s="42" t="s">
        <v>10</v>
      </c>
      <c r="G68" s="42" t="s">
        <v>10</v>
      </c>
      <c r="H68" s="87" t="s">
        <v>10</v>
      </c>
      <c r="I68" s="87">
        <f>D68</f>
        <v>0</v>
      </c>
      <c r="J68" s="88" t="s">
        <v>10</v>
      </c>
      <c r="K68" s="308"/>
      <c r="L68" s="309"/>
    </row>
    <row r="69" spans="1:12" ht="20.100000000000001" customHeight="1" thickBot="1">
      <c r="A69" s="333"/>
      <c r="B69" s="334"/>
      <c r="C69" s="9">
        <v>2020</v>
      </c>
      <c r="D69" s="87">
        <f>H69+I69</f>
        <v>164.37</v>
      </c>
      <c r="E69" s="42" t="s">
        <v>10</v>
      </c>
      <c r="F69" s="42">
        <f>F52</f>
        <v>143</v>
      </c>
      <c r="G69" s="42" t="s">
        <v>10</v>
      </c>
      <c r="H69" s="42">
        <f>H52</f>
        <v>143</v>
      </c>
      <c r="I69" s="87">
        <f>I16+I23+I30+I52</f>
        <v>21.37</v>
      </c>
      <c r="J69" s="79" t="s">
        <v>10</v>
      </c>
      <c r="K69" s="308"/>
      <c r="L69" s="309"/>
    </row>
    <row r="70" spans="1:12" ht="20.100000000000001" customHeight="1" thickBot="1">
      <c r="A70" s="333"/>
      <c r="B70" s="334"/>
      <c r="C70" s="9">
        <v>2021</v>
      </c>
      <c r="D70" s="87">
        <f>D31+D24+D17</f>
        <v>0</v>
      </c>
      <c r="E70" s="42" t="s">
        <v>10</v>
      </c>
      <c r="F70" s="42" t="s">
        <v>10</v>
      </c>
      <c r="G70" s="42" t="s">
        <v>10</v>
      </c>
      <c r="H70" s="42" t="s">
        <v>10</v>
      </c>
      <c r="I70" s="87">
        <f>I31+I24+I17</f>
        <v>0</v>
      </c>
      <c r="J70" s="79" t="s">
        <v>10</v>
      </c>
      <c r="K70" s="308"/>
      <c r="L70" s="309"/>
    </row>
    <row r="71" spans="1:12" ht="20.100000000000001" customHeight="1" thickBot="1">
      <c r="A71" s="333"/>
      <c r="B71" s="334"/>
      <c r="C71" s="9">
        <v>2022</v>
      </c>
      <c r="D71" s="87">
        <v>0</v>
      </c>
      <c r="E71" s="42" t="s">
        <v>10</v>
      </c>
      <c r="F71" s="87" t="s">
        <v>10</v>
      </c>
      <c r="G71" s="42" t="s">
        <v>10</v>
      </c>
      <c r="H71" s="87" t="s">
        <v>10</v>
      </c>
      <c r="I71" s="87">
        <v>0</v>
      </c>
      <c r="J71" s="79" t="s">
        <v>10</v>
      </c>
      <c r="K71" s="308"/>
      <c r="L71" s="309"/>
    </row>
    <row r="72" spans="1:12" ht="20.100000000000001" customHeight="1" thickBot="1">
      <c r="A72" s="333"/>
      <c r="B72" s="334"/>
      <c r="C72" s="86">
        <v>2023</v>
      </c>
      <c r="D72" s="87">
        <f>I72</f>
        <v>0</v>
      </c>
      <c r="E72" s="87"/>
      <c r="F72" s="87" t="s">
        <v>10</v>
      </c>
      <c r="G72" s="87" t="s">
        <v>10</v>
      </c>
      <c r="H72" s="87" t="s">
        <v>10</v>
      </c>
      <c r="I72" s="87">
        <f>I19+I26+I33</f>
        <v>0</v>
      </c>
      <c r="J72" s="88" t="s">
        <v>10</v>
      </c>
      <c r="K72" s="308"/>
      <c r="L72" s="309"/>
    </row>
    <row r="73" spans="1:12" ht="20.100000000000001" customHeight="1" thickBot="1">
      <c r="A73" s="335"/>
      <c r="B73" s="336"/>
      <c r="C73" s="43" t="s">
        <v>283</v>
      </c>
      <c r="D73" s="78">
        <f>D66+D67+D68+D69+D70+D71+D72</f>
        <v>479.55485999999996</v>
      </c>
      <c r="E73" s="42" t="s">
        <v>10</v>
      </c>
      <c r="F73" s="42">
        <f>F66+F69</f>
        <v>285</v>
      </c>
      <c r="G73" s="42" t="s">
        <v>10</v>
      </c>
      <c r="H73" s="42">
        <f>H66+H69</f>
        <v>285</v>
      </c>
      <c r="I73" s="78">
        <f>I66+I67+I68+I69+I70+I71+I72</f>
        <v>194.55486000000002</v>
      </c>
      <c r="J73" s="79" t="s">
        <v>10</v>
      </c>
      <c r="K73" s="310"/>
      <c r="L73" s="311"/>
    </row>
    <row r="74" spans="1:12" ht="15" customHeight="1"/>
    <row r="76" spans="1:12" ht="30" customHeight="1"/>
  </sheetData>
  <sheetProtection selectLockedCells="1" selectUnlockedCells="1"/>
  <mergeCells count="83">
    <mergeCell ref="K13:K26"/>
    <mergeCell ref="L13:L26"/>
    <mergeCell ref="K27:K33"/>
    <mergeCell ref="A1:L1"/>
    <mergeCell ref="A2:L2"/>
    <mergeCell ref="B3:L3"/>
    <mergeCell ref="A4:A8"/>
    <mergeCell ref="B4:B8"/>
    <mergeCell ref="C4:C8"/>
    <mergeCell ref="D4:D8"/>
    <mergeCell ref="E4:J4"/>
    <mergeCell ref="K4:K8"/>
    <mergeCell ref="L4:L8"/>
    <mergeCell ref="E5:E8"/>
    <mergeCell ref="J5:J8"/>
    <mergeCell ref="I6:I8"/>
    <mergeCell ref="F5:I5"/>
    <mergeCell ref="F6:H6"/>
    <mergeCell ref="F7:F8"/>
    <mergeCell ref="G7:H7"/>
    <mergeCell ref="A10:L10"/>
    <mergeCell ref="A11:L11"/>
    <mergeCell ref="A12:L12"/>
    <mergeCell ref="F34:F37"/>
    <mergeCell ref="K34:K37"/>
    <mergeCell ref="L27:L43"/>
    <mergeCell ref="H41:H43"/>
    <mergeCell ref="I41:I43"/>
    <mergeCell ref="J41:J43"/>
    <mergeCell ref="J34:J37"/>
    <mergeCell ref="K41:K43"/>
    <mergeCell ref="A41:A43"/>
    <mergeCell ref="I38:I40"/>
    <mergeCell ref="I34:I37"/>
    <mergeCell ref="H34:H37"/>
    <mergeCell ref="H38:H40"/>
    <mergeCell ref="B27:B33"/>
    <mergeCell ref="A27:A33"/>
    <mergeCell ref="A20:A26"/>
    <mergeCell ref="B20:B26"/>
    <mergeCell ref="B13:B19"/>
    <mergeCell ref="A13:A19"/>
    <mergeCell ref="A66:B73"/>
    <mergeCell ref="J38:J40"/>
    <mergeCell ref="K38:K40"/>
    <mergeCell ref="G34:G37"/>
    <mergeCell ref="F38:F40"/>
    <mergeCell ref="G38:G40"/>
    <mergeCell ref="A38:A40"/>
    <mergeCell ref="B38:B40"/>
    <mergeCell ref="C38:C40"/>
    <mergeCell ref="D38:D40"/>
    <mergeCell ref="E38:E40"/>
    <mergeCell ref="A34:A37"/>
    <mergeCell ref="B34:B37"/>
    <mergeCell ref="C34:C37"/>
    <mergeCell ref="D34:D37"/>
    <mergeCell ref="E34:E37"/>
    <mergeCell ref="B41:B43"/>
    <mergeCell ref="K56:K58"/>
    <mergeCell ref="L56:L58"/>
    <mergeCell ref="E41:E43"/>
    <mergeCell ref="C56:C58"/>
    <mergeCell ref="C41:C43"/>
    <mergeCell ref="D41:D43"/>
    <mergeCell ref="F41:F43"/>
    <mergeCell ref="G41:G43"/>
    <mergeCell ref="A56:A58"/>
    <mergeCell ref="B56:B58"/>
    <mergeCell ref="A44:A47"/>
    <mergeCell ref="B44:B47"/>
    <mergeCell ref="A59:A65"/>
    <mergeCell ref="A48:A55"/>
    <mergeCell ref="B59:B65"/>
    <mergeCell ref="B49:B55"/>
    <mergeCell ref="K66:L73"/>
    <mergeCell ref="C44:C47"/>
    <mergeCell ref="L44:L47"/>
    <mergeCell ref="K44:K47"/>
    <mergeCell ref="L48:L55"/>
    <mergeCell ref="L59:L65"/>
    <mergeCell ref="K59:K65"/>
    <mergeCell ref="K48:K55"/>
  </mergeCells>
  <printOptions gridLines="1"/>
  <pageMargins left="0.19685039370078741" right="0.19685039370078741" top="0.19685039370078741" bottom="0.19685039370078741" header="0.51181102362204722" footer="0.51181102362204722"/>
  <pageSetup paperSize="9" scale="54" firstPageNumber="0" orientation="landscape" horizontalDpi="300" verticalDpi="300" r:id="rId1"/>
  <headerFooter alignWithMargins="0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7"/>
  </sheetPr>
  <dimension ref="A1:R85"/>
  <sheetViews>
    <sheetView view="pageBreakPreview" zoomScale="68" zoomScaleSheetLayoutView="68" workbookViewId="0">
      <selection activeCell="F88" sqref="F88"/>
    </sheetView>
  </sheetViews>
  <sheetFormatPr defaultColWidth="9" defaultRowHeight="16.5"/>
  <cols>
    <col min="1" max="1" width="5.140625" style="4" customWidth="1"/>
    <col min="2" max="2" width="75.85546875" style="58" customWidth="1"/>
    <col min="3" max="3" width="15.140625" style="4" customWidth="1"/>
    <col min="4" max="4" width="13.140625" style="4" customWidth="1"/>
    <col min="5" max="5" width="7.140625" style="4" customWidth="1"/>
    <col min="6" max="6" width="10.5703125" style="4" customWidth="1"/>
    <col min="7" max="7" width="10.28515625" style="4" customWidth="1"/>
    <col min="8" max="8" width="9.7109375" style="4" customWidth="1"/>
    <col min="9" max="9" width="10.85546875" style="4" customWidth="1"/>
    <col min="10" max="10" width="9" style="4" customWidth="1"/>
    <col min="11" max="11" width="34.42578125" style="58" customWidth="1"/>
    <col min="12" max="12" width="78.140625" style="66" customWidth="1"/>
    <col min="13" max="16384" width="9" style="58"/>
  </cols>
  <sheetData>
    <row r="1" spans="1:12" ht="43.5" customHeight="1">
      <c r="A1" s="368" t="s">
        <v>68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</row>
    <row r="2" spans="1:12" ht="35.25" customHeight="1" thickBot="1">
      <c r="A2" s="369" t="s">
        <v>208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</row>
    <row r="3" spans="1:12" ht="18" customHeight="1" thickBot="1">
      <c r="A3" s="356" t="s">
        <v>13</v>
      </c>
      <c r="B3" s="356" t="s">
        <v>1</v>
      </c>
      <c r="C3" s="356" t="s">
        <v>2</v>
      </c>
      <c r="D3" s="356" t="s">
        <v>69</v>
      </c>
      <c r="E3" s="356" t="s">
        <v>15</v>
      </c>
      <c r="F3" s="356"/>
      <c r="G3" s="356"/>
      <c r="H3" s="356"/>
      <c r="I3" s="356"/>
      <c r="J3" s="356" t="s">
        <v>7</v>
      </c>
      <c r="K3" s="356" t="s">
        <v>193</v>
      </c>
      <c r="L3" s="356" t="s">
        <v>188</v>
      </c>
    </row>
    <row r="4" spans="1:12" ht="21.75" customHeight="1" thickBot="1">
      <c r="A4" s="356"/>
      <c r="B4" s="356"/>
      <c r="C4" s="356"/>
      <c r="D4" s="356"/>
      <c r="E4" s="356" t="s">
        <v>5</v>
      </c>
      <c r="F4" s="306" t="s">
        <v>6</v>
      </c>
      <c r="G4" s="344"/>
      <c r="H4" s="344"/>
      <c r="I4" s="343"/>
      <c r="J4" s="356"/>
      <c r="K4" s="356"/>
      <c r="L4" s="356"/>
    </row>
    <row r="5" spans="1:12" ht="35.65" customHeight="1" thickBot="1">
      <c r="A5" s="356"/>
      <c r="B5" s="356"/>
      <c r="C5" s="356"/>
      <c r="D5" s="356"/>
      <c r="E5" s="341"/>
      <c r="F5" s="346" t="s">
        <v>8</v>
      </c>
      <c r="G5" s="370"/>
      <c r="H5" s="347"/>
      <c r="I5" s="307" t="s">
        <v>9</v>
      </c>
      <c r="J5" s="356"/>
      <c r="K5" s="356"/>
      <c r="L5" s="356"/>
    </row>
    <row r="6" spans="1:12" ht="49.7" customHeight="1" thickBot="1">
      <c r="A6" s="356"/>
      <c r="B6" s="356"/>
      <c r="C6" s="356"/>
      <c r="D6" s="356"/>
      <c r="E6" s="341"/>
      <c r="F6" s="371" t="s">
        <v>184</v>
      </c>
      <c r="G6" s="346" t="s">
        <v>185</v>
      </c>
      <c r="H6" s="347"/>
      <c r="I6" s="309"/>
      <c r="J6" s="356"/>
      <c r="K6" s="356"/>
      <c r="L6" s="356"/>
    </row>
    <row r="7" spans="1:12" ht="69.75" customHeight="1" thickBot="1">
      <c r="A7" s="356"/>
      <c r="B7" s="356"/>
      <c r="C7" s="356"/>
      <c r="D7" s="356"/>
      <c r="E7" s="341"/>
      <c r="F7" s="372"/>
      <c r="G7" s="10" t="s">
        <v>186</v>
      </c>
      <c r="H7" s="10" t="s">
        <v>187</v>
      </c>
      <c r="I7" s="311"/>
      <c r="J7" s="356"/>
      <c r="K7" s="356"/>
      <c r="L7" s="356"/>
    </row>
    <row r="8" spans="1:12" ht="17.25" customHeight="1" thickBot="1">
      <c r="A8" s="41">
        <v>1</v>
      </c>
      <c r="B8" s="5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4"/>
      <c r="K8" s="5">
        <v>11</v>
      </c>
      <c r="L8" s="5">
        <v>12</v>
      </c>
    </row>
    <row r="9" spans="1:12" ht="20.25" customHeight="1" thickBot="1">
      <c r="A9" s="348" t="s">
        <v>70</v>
      </c>
      <c r="B9" s="348"/>
      <c r="C9" s="348"/>
      <c r="D9" s="348"/>
      <c r="E9" s="348"/>
      <c r="F9" s="348"/>
      <c r="G9" s="348"/>
      <c r="H9" s="348"/>
      <c r="I9" s="348"/>
      <c r="J9" s="348"/>
      <c r="K9" s="348"/>
      <c r="L9" s="348"/>
    </row>
    <row r="10" spans="1:12" ht="22.5" customHeight="1" thickBot="1">
      <c r="A10" s="374" t="s">
        <v>240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</row>
    <row r="11" spans="1:12" ht="60" customHeight="1">
      <c r="A11" s="375" t="s">
        <v>241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6"/>
      <c r="L11" s="377"/>
    </row>
    <row r="12" spans="1:12" ht="27" customHeight="1">
      <c r="A12" s="322" t="s">
        <v>17</v>
      </c>
      <c r="B12" s="314" t="s">
        <v>71</v>
      </c>
      <c r="C12" s="314" t="s">
        <v>283</v>
      </c>
      <c r="D12" s="40" t="s">
        <v>10</v>
      </c>
      <c r="E12" s="40" t="s">
        <v>10</v>
      </c>
      <c r="F12" s="40" t="s">
        <v>10</v>
      </c>
      <c r="G12" s="40" t="s">
        <v>10</v>
      </c>
      <c r="H12" s="40" t="s">
        <v>10</v>
      </c>
      <c r="I12" s="67" t="s">
        <v>10</v>
      </c>
      <c r="J12" s="39" t="s">
        <v>10</v>
      </c>
      <c r="K12" s="314" t="s">
        <v>238</v>
      </c>
      <c r="L12" s="373" t="s">
        <v>72</v>
      </c>
    </row>
    <row r="13" spans="1:12" ht="24.75" customHeight="1">
      <c r="A13" s="322"/>
      <c r="B13" s="314"/>
      <c r="C13" s="314"/>
      <c r="D13" s="40" t="s">
        <v>10</v>
      </c>
      <c r="E13" s="40" t="s">
        <v>10</v>
      </c>
      <c r="F13" s="40" t="s">
        <v>10</v>
      </c>
      <c r="G13" s="40" t="s">
        <v>10</v>
      </c>
      <c r="H13" s="40" t="s">
        <v>10</v>
      </c>
      <c r="I13" s="67" t="s">
        <v>10</v>
      </c>
      <c r="J13" s="39" t="s">
        <v>10</v>
      </c>
      <c r="K13" s="314"/>
      <c r="L13" s="373"/>
    </row>
    <row r="14" spans="1:12" ht="24.75" customHeight="1">
      <c r="A14" s="322"/>
      <c r="B14" s="314"/>
      <c r="C14" s="314"/>
      <c r="D14" s="40" t="s">
        <v>10</v>
      </c>
      <c r="E14" s="40" t="s">
        <v>10</v>
      </c>
      <c r="F14" s="40" t="s">
        <v>10</v>
      </c>
      <c r="G14" s="40" t="s">
        <v>10</v>
      </c>
      <c r="H14" s="40" t="s">
        <v>10</v>
      </c>
      <c r="I14" s="67" t="s">
        <v>10</v>
      </c>
      <c r="J14" s="39" t="s">
        <v>10</v>
      </c>
      <c r="K14" s="314"/>
      <c r="L14" s="373"/>
    </row>
    <row r="15" spans="1:12" ht="27" customHeight="1">
      <c r="A15" s="322"/>
      <c r="B15" s="314"/>
      <c r="C15" s="314"/>
      <c r="D15" s="40" t="s">
        <v>10</v>
      </c>
      <c r="E15" s="40" t="s">
        <v>10</v>
      </c>
      <c r="F15" s="40" t="s">
        <v>10</v>
      </c>
      <c r="G15" s="40" t="s">
        <v>10</v>
      </c>
      <c r="H15" s="40" t="s">
        <v>10</v>
      </c>
      <c r="I15" s="40" t="s">
        <v>10</v>
      </c>
      <c r="J15" s="39" t="s">
        <v>10</v>
      </c>
      <c r="K15" s="314"/>
      <c r="L15" s="373"/>
    </row>
    <row r="16" spans="1:12" ht="13.7" customHeight="1">
      <c r="A16" s="322" t="s">
        <v>20</v>
      </c>
      <c r="B16" s="314" t="s">
        <v>73</v>
      </c>
      <c r="C16" s="314" t="s">
        <v>283</v>
      </c>
      <c r="D16" s="330" t="s">
        <v>10</v>
      </c>
      <c r="E16" s="330" t="s">
        <v>10</v>
      </c>
      <c r="F16" s="330" t="s">
        <v>10</v>
      </c>
      <c r="G16" s="330" t="s">
        <v>10</v>
      </c>
      <c r="H16" s="330" t="s">
        <v>10</v>
      </c>
      <c r="I16" s="330" t="s">
        <v>10</v>
      </c>
      <c r="J16" s="314" t="s">
        <v>10</v>
      </c>
      <c r="K16" s="314" t="s">
        <v>239</v>
      </c>
      <c r="L16" s="373"/>
    </row>
    <row r="17" spans="1:12" ht="15.75" customHeight="1">
      <c r="A17" s="322"/>
      <c r="B17" s="314"/>
      <c r="C17" s="314"/>
      <c r="D17" s="330"/>
      <c r="E17" s="330"/>
      <c r="F17" s="330"/>
      <c r="G17" s="330"/>
      <c r="H17" s="330"/>
      <c r="I17" s="330"/>
      <c r="J17" s="314"/>
      <c r="K17" s="314"/>
      <c r="L17" s="373"/>
    </row>
    <row r="18" spans="1:12" ht="33" customHeight="1">
      <c r="A18" s="322"/>
      <c r="B18" s="314"/>
      <c r="C18" s="314"/>
      <c r="D18" s="40" t="s">
        <v>10</v>
      </c>
      <c r="E18" s="40" t="s">
        <v>10</v>
      </c>
      <c r="F18" s="40" t="s">
        <v>10</v>
      </c>
      <c r="G18" s="40" t="s">
        <v>10</v>
      </c>
      <c r="H18" s="40" t="s">
        <v>10</v>
      </c>
      <c r="I18" s="67" t="s">
        <v>10</v>
      </c>
      <c r="J18" s="39"/>
      <c r="K18" s="314"/>
      <c r="L18" s="373"/>
    </row>
    <row r="19" spans="1:12" ht="25.5" customHeight="1">
      <c r="A19" s="322"/>
      <c r="B19" s="314"/>
      <c r="C19" s="314"/>
      <c r="D19" s="40" t="s">
        <v>10</v>
      </c>
      <c r="E19" s="40" t="s">
        <v>10</v>
      </c>
      <c r="F19" s="40" t="s">
        <v>10</v>
      </c>
      <c r="G19" s="40" t="s">
        <v>10</v>
      </c>
      <c r="H19" s="40" t="s">
        <v>10</v>
      </c>
      <c r="I19" s="67" t="s">
        <v>10</v>
      </c>
      <c r="J19" s="39" t="s">
        <v>10</v>
      </c>
      <c r="K19" s="314"/>
      <c r="L19" s="373"/>
    </row>
    <row r="20" spans="1:12" ht="25.5" customHeight="1">
      <c r="A20" s="322"/>
      <c r="B20" s="314"/>
      <c r="C20" s="314"/>
      <c r="D20" s="40" t="s">
        <v>10</v>
      </c>
      <c r="E20" s="40" t="s">
        <v>10</v>
      </c>
      <c r="F20" s="40" t="s">
        <v>10</v>
      </c>
      <c r="G20" s="40" t="s">
        <v>10</v>
      </c>
      <c r="H20" s="40" t="s">
        <v>10</v>
      </c>
      <c r="I20" s="40" t="s">
        <v>10</v>
      </c>
      <c r="J20" s="39" t="s">
        <v>10</v>
      </c>
      <c r="K20" s="314"/>
      <c r="L20" s="373"/>
    </row>
    <row r="21" spans="1:12" ht="28.5" customHeight="1">
      <c r="A21" s="322" t="s">
        <v>23</v>
      </c>
      <c r="B21" s="314" t="s">
        <v>74</v>
      </c>
      <c r="C21" s="314" t="s">
        <v>283</v>
      </c>
      <c r="D21" s="40" t="s">
        <v>10</v>
      </c>
      <c r="E21" s="40" t="s">
        <v>10</v>
      </c>
      <c r="F21" s="40" t="s">
        <v>10</v>
      </c>
      <c r="G21" s="40" t="s">
        <v>10</v>
      </c>
      <c r="H21" s="40" t="s">
        <v>10</v>
      </c>
      <c r="I21" s="67" t="s">
        <v>10</v>
      </c>
      <c r="J21" s="39" t="s">
        <v>10</v>
      </c>
      <c r="K21" s="314" t="s">
        <v>75</v>
      </c>
      <c r="L21" s="373"/>
    </row>
    <row r="22" spans="1:12" ht="27" customHeight="1">
      <c r="A22" s="322"/>
      <c r="B22" s="314"/>
      <c r="C22" s="314"/>
      <c r="D22" s="40" t="s">
        <v>10</v>
      </c>
      <c r="E22" s="40" t="s">
        <v>10</v>
      </c>
      <c r="F22" s="40" t="s">
        <v>10</v>
      </c>
      <c r="G22" s="40" t="s">
        <v>10</v>
      </c>
      <c r="H22" s="40" t="s">
        <v>10</v>
      </c>
      <c r="I22" s="67" t="s">
        <v>10</v>
      </c>
      <c r="J22" s="39" t="s">
        <v>10</v>
      </c>
      <c r="K22" s="314"/>
      <c r="L22" s="373"/>
    </row>
    <row r="23" spans="1:12" ht="21.75" customHeight="1">
      <c r="A23" s="322"/>
      <c r="B23" s="314"/>
      <c r="C23" s="314"/>
      <c r="D23" s="40" t="s">
        <v>10</v>
      </c>
      <c r="E23" s="40" t="s">
        <v>10</v>
      </c>
      <c r="F23" s="40" t="s">
        <v>10</v>
      </c>
      <c r="G23" s="40" t="s">
        <v>10</v>
      </c>
      <c r="H23" s="40" t="s">
        <v>10</v>
      </c>
      <c r="I23" s="67" t="s">
        <v>10</v>
      </c>
      <c r="J23" s="39" t="s">
        <v>10</v>
      </c>
      <c r="K23" s="314"/>
      <c r="L23" s="373"/>
    </row>
    <row r="24" spans="1:12" ht="21" customHeight="1">
      <c r="A24" s="322"/>
      <c r="B24" s="314"/>
      <c r="C24" s="314"/>
      <c r="D24" s="40" t="s">
        <v>10</v>
      </c>
      <c r="E24" s="40" t="s">
        <v>10</v>
      </c>
      <c r="F24" s="40" t="s">
        <v>10</v>
      </c>
      <c r="G24" s="40" t="s">
        <v>10</v>
      </c>
      <c r="H24" s="40" t="s">
        <v>10</v>
      </c>
      <c r="I24" s="40" t="s">
        <v>10</v>
      </c>
      <c r="J24" s="39" t="s">
        <v>10</v>
      </c>
      <c r="K24" s="314"/>
      <c r="L24" s="373"/>
    </row>
    <row r="25" spans="1:12" ht="12.75" customHeight="1">
      <c r="A25" s="326" t="s">
        <v>76</v>
      </c>
      <c r="B25" s="292" t="s">
        <v>77</v>
      </c>
      <c r="C25" s="314">
        <v>2017</v>
      </c>
      <c r="D25" s="367">
        <f>I25</f>
        <v>20</v>
      </c>
      <c r="E25" s="367" t="s">
        <v>10</v>
      </c>
      <c r="F25" s="367" t="s">
        <v>10</v>
      </c>
      <c r="G25" s="367" t="s">
        <v>10</v>
      </c>
      <c r="H25" s="367" t="s">
        <v>10</v>
      </c>
      <c r="I25" s="367">
        <v>20</v>
      </c>
      <c r="J25" s="314" t="s">
        <v>10</v>
      </c>
      <c r="K25" s="292" t="s">
        <v>75</v>
      </c>
      <c r="L25" s="315" t="s">
        <v>78</v>
      </c>
    </row>
    <row r="26" spans="1:12" ht="12" customHeight="1">
      <c r="A26" s="327"/>
      <c r="B26" s="293"/>
      <c r="C26" s="314"/>
      <c r="D26" s="367"/>
      <c r="E26" s="367"/>
      <c r="F26" s="367"/>
      <c r="G26" s="367"/>
      <c r="H26" s="367"/>
      <c r="I26" s="367"/>
      <c r="J26" s="314"/>
      <c r="K26" s="293"/>
      <c r="L26" s="316"/>
    </row>
    <row r="27" spans="1:12" ht="25.5" customHeight="1">
      <c r="A27" s="327"/>
      <c r="B27" s="293"/>
      <c r="C27" s="39">
        <v>2018</v>
      </c>
      <c r="D27" s="38">
        <f>I27</f>
        <v>20</v>
      </c>
      <c r="E27" s="38" t="s">
        <v>10</v>
      </c>
      <c r="F27" s="38" t="s">
        <v>10</v>
      </c>
      <c r="G27" s="38" t="s">
        <v>10</v>
      </c>
      <c r="H27" s="38" t="s">
        <v>10</v>
      </c>
      <c r="I27" s="68">
        <v>20</v>
      </c>
      <c r="J27" s="39" t="s">
        <v>10</v>
      </c>
      <c r="K27" s="293"/>
      <c r="L27" s="316"/>
    </row>
    <row r="28" spans="1:12" ht="24.75" customHeight="1">
      <c r="A28" s="327"/>
      <c r="B28" s="293"/>
      <c r="C28" s="39">
        <v>2019</v>
      </c>
      <c r="D28" s="38">
        <v>30</v>
      </c>
      <c r="E28" s="38" t="s">
        <v>10</v>
      </c>
      <c r="F28" s="38" t="s">
        <v>10</v>
      </c>
      <c r="G28" s="38" t="s">
        <v>10</v>
      </c>
      <c r="H28" s="38" t="s">
        <v>10</v>
      </c>
      <c r="I28" s="68">
        <v>30</v>
      </c>
      <c r="J28" s="39" t="s">
        <v>10</v>
      </c>
      <c r="K28" s="293"/>
      <c r="L28" s="316"/>
    </row>
    <row r="29" spans="1:12" ht="24" customHeight="1">
      <c r="A29" s="327"/>
      <c r="B29" s="293"/>
      <c r="C29" s="39">
        <v>2020</v>
      </c>
      <c r="D29" s="38">
        <v>30</v>
      </c>
      <c r="E29" s="38"/>
      <c r="F29" s="38"/>
      <c r="G29" s="38"/>
      <c r="H29" s="38"/>
      <c r="I29" s="38">
        <v>30</v>
      </c>
      <c r="J29" s="39"/>
      <c r="K29" s="293"/>
      <c r="L29" s="316"/>
    </row>
    <row r="30" spans="1:12" ht="24.75" customHeight="1">
      <c r="A30" s="327"/>
      <c r="B30" s="293"/>
      <c r="C30" s="39">
        <v>2021</v>
      </c>
      <c r="D30" s="38">
        <f>I30</f>
        <v>30</v>
      </c>
      <c r="E30" s="38" t="s">
        <v>10</v>
      </c>
      <c r="F30" s="38" t="s">
        <v>10</v>
      </c>
      <c r="G30" s="38" t="s">
        <v>10</v>
      </c>
      <c r="H30" s="38" t="s">
        <v>10</v>
      </c>
      <c r="I30" s="38">
        <v>30</v>
      </c>
      <c r="J30" s="39" t="s">
        <v>10</v>
      </c>
      <c r="K30" s="293"/>
      <c r="L30" s="316"/>
    </row>
    <row r="31" spans="1:12" ht="22.5" customHeight="1">
      <c r="A31" s="327"/>
      <c r="B31" s="293"/>
      <c r="C31" s="39">
        <v>2022</v>
      </c>
      <c r="D31" s="38">
        <f>I31</f>
        <v>0</v>
      </c>
      <c r="E31" s="38" t="s">
        <v>10</v>
      </c>
      <c r="F31" s="38" t="s">
        <v>10</v>
      </c>
      <c r="G31" s="38" t="s">
        <v>10</v>
      </c>
      <c r="H31" s="38" t="s">
        <v>10</v>
      </c>
      <c r="I31" s="38">
        <v>0</v>
      </c>
      <c r="J31" s="39" t="s">
        <v>10</v>
      </c>
      <c r="K31" s="293"/>
      <c r="L31" s="316"/>
    </row>
    <row r="32" spans="1:12" ht="22.5" customHeight="1">
      <c r="A32" s="328"/>
      <c r="B32" s="294"/>
      <c r="C32" s="130">
        <v>2023</v>
      </c>
      <c r="D32" s="138">
        <f>I32</f>
        <v>0</v>
      </c>
      <c r="E32" s="138"/>
      <c r="F32" s="138"/>
      <c r="G32" s="138"/>
      <c r="H32" s="138"/>
      <c r="I32" s="68">
        <v>0</v>
      </c>
      <c r="J32" s="130"/>
      <c r="K32" s="294"/>
      <c r="L32" s="317"/>
    </row>
    <row r="33" spans="1:12" ht="20.25" customHeight="1">
      <c r="A33" s="322" t="s">
        <v>27</v>
      </c>
      <c r="B33" s="314" t="s">
        <v>79</v>
      </c>
      <c r="C33" s="314" t="s">
        <v>283</v>
      </c>
      <c r="D33" s="40" t="s">
        <v>10</v>
      </c>
      <c r="E33" s="40" t="s">
        <v>10</v>
      </c>
      <c r="F33" s="40" t="s">
        <v>10</v>
      </c>
      <c r="G33" s="40" t="s">
        <v>10</v>
      </c>
      <c r="H33" s="40" t="s">
        <v>10</v>
      </c>
      <c r="I33" s="67" t="s">
        <v>10</v>
      </c>
      <c r="J33" s="39" t="s">
        <v>10</v>
      </c>
      <c r="K33" s="314" t="s">
        <v>42</v>
      </c>
      <c r="L33" s="373" t="s">
        <v>80</v>
      </c>
    </row>
    <row r="34" spans="1:12" ht="17.25" customHeight="1">
      <c r="A34" s="322"/>
      <c r="B34" s="314"/>
      <c r="C34" s="314"/>
      <c r="D34" s="40" t="s">
        <v>10</v>
      </c>
      <c r="E34" s="40" t="s">
        <v>10</v>
      </c>
      <c r="F34" s="40" t="s">
        <v>10</v>
      </c>
      <c r="G34" s="40" t="s">
        <v>10</v>
      </c>
      <c r="H34" s="40" t="s">
        <v>10</v>
      </c>
      <c r="I34" s="67" t="s">
        <v>10</v>
      </c>
      <c r="J34" s="39" t="s">
        <v>10</v>
      </c>
      <c r="K34" s="314"/>
      <c r="L34" s="373"/>
    </row>
    <row r="35" spans="1:12" ht="22.5" customHeight="1">
      <c r="A35" s="322"/>
      <c r="B35" s="314"/>
      <c r="C35" s="314"/>
      <c r="D35" s="40" t="s">
        <v>10</v>
      </c>
      <c r="E35" s="40" t="s">
        <v>10</v>
      </c>
      <c r="F35" s="40" t="s">
        <v>10</v>
      </c>
      <c r="G35" s="40" t="s">
        <v>10</v>
      </c>
      <c r="H35" s="40" t="s">
        <v>10</v>
      </c>
      <c r="I35" s="67" t="s">
        <v>10</v>
      </c>
      <c r="J35" s="39" t="s">
        <v>10</v>
      </c>
      <c r="K35" s="314"/>
      <c r="L35" s="373"/>
    </row>
    <row r="36" spans="1:12" ht="18.75" customHeight="1">
      <c r="A36" s="322"/>
      <c r="B36" s="314"/>
      <c r="C36" s="314"/>
      <c r="D36" s="40" t="s">
        <v>10</v>
      </c>
      <c r="E36" s="40" t="s">
        <v>10</v>
      </c>
      <c r="F36" s="40" t="s">
        <v>10</v>
      </c>
      <c r="G36" s="40" t="s">
        <v>10</v>
      </c>
      <c r="H36" s="40" t="s">
        <v>10</v>
      </c>
      <c r="I36" s="40" t="s">
        <v>10</v>
      </c>
      <c r="J36" s="39" t="s">
        <v>10</v>
      </c>
      <c r="K36" s="314"/>
      <c r="L36" s="373"/>
    </row>
    <row r="37" spans="1:12" ht="18.75" customHeight="1">
      <c r="A37" s="322" t="s">
        <v>28</v>
      </c>
      <c r="B37" s="314" t="s">
        <v>81</v>
      </c>
      <c r="C37" s="314" t="s">
        <v>283</v>
      </c>
      <c r="D37" s="40" t="s">
        <v>10</v>
      </c>
      <c r="E37" s="40"/>
      <c r="F37" s="40" t="s">
        <v>10</v>
      </c>
      <c r="G37" s="40" t="s">
        <v>10</v>
      </c>
      <c r="H37" s="40" t="s">
        <v>10</v>
      </c>
      <c r="I37" s="67" t="s">
        <v>10</v>
      </c>
      <c r="J37" s="39" t="s">
        <v>10</v>
      </c>
      <c r="K37" s="314" t="s">
        <v>42</v>
      </c>
      <c r="L37" s="373"/>
    </row>
    <row r="38" spans="1:12" ht="24" customHeight="1">
      <c r="A38" s="322"/>
      <c r="B38" s="314"/>
      <c r="C38" s="314"/>
      <c r="D38" s="40" t="s">
        <v>10</v>
      </c>
      <c r="E38" s="40" t="s">
        <v>10</v>
      </c>
      <c r="F38" s="40" t="s">
        <v>10</v>
      </c>
      <c r="G38" s="40" t="s">
        <v>10</v>
      </c>
      <c r="H38" s="40" t="s">
        <v>10</v>
      </c>
      <c r="I38" s="67" t="s">
        <v>10</v>
      </c>
      <c r="J38" s="39" t="s">
        <v>10</v>
      </c>
      <c r="K38" s="314"/>
      <c r="L38" s="373"/>
    </row>
    <row r="39" spans="1:12" ht="23.1" customHeight="1">
      <c r="A39" s="322"/>
      <c r="B39" s="314"/>
      <c r="C39" s="314"/>
      <c r="D39" s="40" t="s">
        <v>10</v>
      </c>
      <c r="E39" s="40" t="s">
        <v>10</v>
      </c>
      <c r="F39" s="40" t="s">
        <v>10</v>
      </c>
      <c r="G39" s="40" t="s">
        <v>10</v>
      </c>
      <c r="H39" s="40" t="s">
        <v>10</v>
      </c>
      <c r="I39" s="67" t="s">
        <v>10</v>
      </c>
      <c r="J39" s="39" t="s">
        <v>10</v>
      </c>
      <c r="K39" s="314"/>
      <c r="L39" s="373"/>
    </row>
    <row r="40" spans="1:12" ht="23.1" customHeight="1">
      <c r="A40" s="322"/>
      <c r="B40" s="314"/>
      <c r="C40" s="314"/>
      <c r="D40" s="40" t="s">
        <v>10</v>
      </c>
      <c r="E40" s="40" t="s">
        <v>10</v>
      </c>
      <c r="F40" s="40" t="s">
        <v>10</v>
      </c>
      <c r="G40" s="40" t="s">
        <v>10</v>
      </c>
      <c r="H40" s="40" t="s">
        <v>10</v>
      </c>
      <c r="I40" s="40" t="s">
        <v>10</v>
      </c>
      <c r="J40" s="39" t="s">
        <v>10</v>
      </c>
      <c r="K40" s="314"/>
      <c r="L40" s="373"/>
    </row>
    <row r="41" spans="1:12" ht="25.5" customHeight="1">
      <c r="A41" s="326" t="s">
        <v>31</v>
      </c>
      <c r="B41" s="292" t="s">
        <v>82</v>
      </c>
      <c r="C41" s="39">
        <v>2017</v>
      </c>
      <c r="D41" s="38">
        <v>5</v>
      </c>
      <c r="E41" s="38" t="s">
        <v>10</v>
      </c>
      <c r="F41" s="38" t="s">
        <v>10</v>
      </c>
      <c r="G41" s="38" t="s">
        <v>10</v>
      </c>
      <c r="H41" s="38" t="s">
        <v>10</v>
      </c>
      <c r="I41" s="68">
        <v>5</v>
      </c>
      <c r="J41" s="39" t="s">
        <v>10</v>
      </c>
      <c r="K41" s="292" t="s">
        <v>75</v>
      </c>
      <c r="L41" s="315" t="s">
        <v>83</v>
      </c>
    </row>
    <row r="42" spans="1:12" ht="21.75" customHeight="1">
      <c r="A42" s="327"/>
      <c r="B42" s="293"/>
      <c r="C42" s="39">
        <v>2018</v>
      </c>
      <c r="D42" s="38">
        <f>I42</f>
        <v>5</v>
      </c>
      <c r="E42" s="38" t="s">
        <v>10</v>
      </c>
      <c r="F42" s="38" t="s">
        <v>10</v>
      </c>
      <c r="G42" s="38" t="s">
        <v>10</v>
      </c>
      <c r="H42" s="38" t="s">
        <v>10</v>
      </c>
      <c r="I42" s="68">
        <v>5</v>
      </c>
      <c r="J42" s="39" t="s">
        <v>10</v>
      </c>
      <c r="K42" s="293"/>
      <c r="L42" s="316"/>
    </row>
    <row r="43" spans="1:12" ht="22.7" customHeight="1">
      <c r="A43" s="327"/>
      <c r="B43" s="293"/>
      <c r="C43" s="39">
        <v>2019</v>
      </c>
      <c r="D43" s="38">
        <f>I43</f>
        <v>5</v>
      </c>
      <c r="E43" s="38" t="s">
        <v>10</v>
      </c>
      <c r="F43" s="38" t="s">
        <v>10</v>
      </c>
      <c r="G43" s="38" t="s">
        <v>10</v>
      </c>
      <c r="H43" s="38" t="s">
        <v>10</v>
      </c>
      <c r="I43" s="68">
        <v>5</v>
      </c>
      <c r="J43" s="39" t="s">
        <v>10</v>
      </c>
      <c r="K43" s="293"/>
      <c r="L43" s="316"/>
    </row>
    <row r="44" spans="1:12" ht="22.7" customHeight="1">
      <c r="A44" s="327"/>
      <c r="B44" s="293"/>
      <c r="C44" s="39">
        <v>2020</v>
      </c>
      <c r="D44" s="38">
        <v>5</v>
      </c>
      <c r="E44" s="38"/>
      <c r="F44" s="38"/>
      <c r="G44" s="38"/>
      <c r="H44" s="38"/>
      <c r="I44" s="38">
        <v>5</v>
      </c>
      <c r="J44" s="39"/>
      <c r="K44" s="293"/>
      <c r="L44" s="316"/>
    </row>
    <row r="45" spans="1:12" ht="22.7" customHeight="1">
      <c r="A45" s="327"/>
      <c r="B45" s="293"/>
      <c r="C45" s="39">
        <v>2021</v>
      </c>
      <c r="D45" s="38">
        <f>I45</f>
        <v>5</v>
      </c>
      <c r="E45" s="38" t="s">
        <v>10</v>
      </c>
      <c r="F45" s="38" t="s">
        <v>10</v>
      </c>
      <c r="G45" s="38" t="s">
        <v>10</v>
      </c>
      <c r="H45" s="38" t="s">
        <v>10</v>
      </c>
      <c r="I45" s="38">
        <v>5</v>
      </c>
      <c r="J45" s="39" t="s">
        <v>10</v>
      </c>
      <c r="K45" s="293"/>
      <c r="L45" s="316"/>
    </row>
    <row r="46" spans="1:12" ht="22.7" customHeight="1">
      <c r="A46" s="327"/>
      <c r="B46" s="293"/>
      <c r="C46" s="39">
        <v>2022</v>
      </c>
      <c r="D46" s="38">
        <f>I46</f>
        <v>0</v>
      </c>
      <c r="E46" s="38" t="s">
        <v>10</v>
      </c>
      <c r="F46" s="38" t="s">
        <v>10</v>
      </c>
      <c r="G46" s="38" t="s">
        <v>10</v>
      </c>
      <c r="H46" s="38" t="s">
        <v>10</v>
      </c>
      <c r="I46" s="38">
        <v>0</v>
      </c>
      <c r="J46" s="39" t="s">
        <v>10</v>
      </c>
      <c r="K46" s="293"/>
      <c r="L46" s="316"/>
    </row>
    <row r="47" spans="1:12" ht="22.7" customHeight="1">
      <c r="A47" s="328"/>
      <c r="B47" s="294"/>
      <c r="C47" s="130">
        <v>2023</v>
      </c>
      <c r="D47" s="138">
        <f>I47</f>
        <v>0</v>
      </c>
      <c r="E47" s="138"/>
      <c r="F47" s="138"/>
      <c r="G47" s="138"/>
      <c r="H47" s="138"/>
      <c r="I47" s="138">
        <v>0</v>
      </c>
      <c r="J47" s="130"/>
      <c r="K47" s="294"/>
      <c r="L47" s="317"/>
    </row>
    <row r="48" spans="1:12" ht="25.7" customHeight="1">
      <c r="A48" s="326" t="s">
        <v>34</v>
      </c>
      <c r="B48" s="292" t="s">
        <v>84</v>
      </c>
      <c r="C48" s="39">
        <v>2017</v>
      </c>
      <c r="D48" s="40">
        <v>2.9420000000000002</v>
      </c>
      <c r="E48" s="38" t="s">
        <v>10</v>
      </c>
      <c r="F48" s="38" t="s">
        <v>10</v>
      </c>
      <c r="G48" s="38" t="s">
        <v>10</v>
      </c>
      <c r="H48" s="38" t="s">
        <v>10</v>
      </c>
      <c r="I48" s="40">
        <v>2.9420000000000002</v>
      </c>
      <c r="J48" s="39" t="s">
        <v>10</v>
      </c>
      <c r="K48" s="292" t="s">
        <v>42</v>
      </c>
      <c r="L48" s="315" t="s">
        <v>85</v>
      </c>
    </row>
    <row r="49" spans="1:12" ht="27.6" customHeight="1">
      <c r="A49" s="327"/>
      <c r="B49" s="293"/>
      <c r="C49" s="39">
        <v>2018</v>
      </c>
      <c r="D49" s="40">
        <v>1.7</v>
      </c>
      <c r="E49" s="38" t="s">
        <v>10</v>
      </c>
      <c r="F49" s="38" t="s">
        <v>10</v>
      </c>
      <c r="G49" s="38" t="s">
        <v>10</v>
      </c>
      <c r="H49" s="38" t="s">
        <v>10</v>
      </c>
      <c r="I49" s="40">
        <v>1.7</v>
      </c>
      <c r="J49" s="39" t="s">
        <v>10</v>
      </c>
      <c r="K49" s="293"/>
      <c r="L49" s="316"/>
    </row>
    <row r="50" spans="1:12" ht="28.5" customHeight="1">
      <c r="A50" s="327"/>
      <c r="B50" s="293"/>
      <c r="C50" s="39">
        <v>2019</v>
      </c>
      <c r="D50" s="38">
        <f>I50</f>
        <v>5</v>
      </c>
      <c r="E50" s="38" t="s">
        <v>10</v>
      </c>
      <c r="F50" s="38" t="s">
        <v>10</v>
      </c>
      <c r="G50" s="38" t="s">
        <v>10</v>
      </c>
      <c r="H50" s="38" t="s">
        <v>10</v>
      </c>
      <c r="I50" s="68">
        <v>5</v>
      </c>
      <c r="J50" s="39" t="s">
        <v>10</v>
      </c>
      <c r="K50" s="293"/>
      <c r="L50" s="316"/>
    </row>
    <row r="51" spans="1:12" ht="25.5" hidden="1" customHeight="1">
      <c r="A51" s="327"/>
      <c r="B51" s="293"/>
      <c r="C51" s="314" t="s">
        <v>86</v>
      </c>
      <c r="D51" s="367" t="s">
        <v>10</v>
      </c>
      <c r="E51" s="367" t="s">
        <v>10</v>
      </c>
      <c r="F51" s="38"/>
      <c r="G51" s="38"/>
      <c r="H51" s="367" t="s">
        <v>10</v>
      </c>
      <c r="I51" s="367" t="s">
        <v>10</v>
      </c>
      <c r="J51" s="314" t="s">
        <v>10</v>
      </c>
      <c r="K51" s="293"/>
      <c r="L51" s="316"/>
    </row>
    <row r="52" spans="1:12" ht="17.25" hidden="1" customHeight="1" thickBot="1">
      <c r="A52" s="327"/>
      <c r="B52" s="293"/>
      <c r="C52" s="366"/>
      <c r="D52" s="366"/>
      <c r="E52" s="366"/>
      <c r="F52" s="38"/>
      <c r="G52" s="38"/>
      <c r="H52" s="366"/>
      <c r="I52" s="366"/>
      <c r="J52" s="366"/>
      <c r="K52" s="293"/>
      <c r="L52" s="316"/>
    </row>
    <row r="53" spans="1:12" ht="17.25" hidden="1" customHeight="1" thickBot="1">
      <c r="A53" s="327"/>
      <c r="B53" s="293"/>
      <c r="C53" s="366"/>
      <c r="D53" s="366"/>
      <c r="E53" s="366"/>
      <c r="F53" s="38"/>
      <c r="G53" s="38"/>
      <c r="H53" s="366"/>
      <c r="I53" s="366"/>
      <c r="J53" s="366"/>
      <c r="K53" s="293"/>
      <c r="L53" s="316"/>
    </row>
    <row r="54" spans="1:12" ht="17.25" hidden="1" customHeight="1" thickBot="1">
      <c r="A54" s="327"/>
      <c r="B54" s="293"/>
      <c r="C54" s="366"/>
      <c r="D54" s="366"/>
      <c r="E54" s="366"/>
      <c r="F54" s="38"/>
      <c r="G54" s="38"/>
      <c r="H54" s="366"/>
      <c r="I54" s="366"/>
      <c r="J54" s="366"/>
      <c r="K54" s="293"/>
      <c r="L54" s="316"/>
    </row>
    <row r="55" spans="1:12" ht="17.25" hidden="1" customHeight="1" thickBot="1">
      <c r="A55" s="327"/>
      <c r="B55" s="293"/>
      <c r="C55" s="366"/>
      <c r="D55" s="366"/>
      <c r="E55" s="366"/>
      <c r="F55" s="38"/>
      <c r="G55" s="38"/>
      <c r="H55" s="366"/>
      <c r="I55" s="366"/>
      <c r="J55" s="366"/>
      <c r="K55" s="293"/>
      <c r="L55" s="316"/>
    </row>
    <row r="56" spans="1:12" ht="17.25" hidden="1" customHeight="1" thickBot="1">
      <c r="A56" s="327"/>
      <c r="B56" s="293"/>
      <c r="C56" s="366"/>
      <c r="D56" s="366"/>
      <c r="E56" s="366"/>
      <c r="F56" s="38"/>
      <c r="G56" s="38"/>
      <c r="H56" s="366"/>
      <c r="I56" s="366"/>
      <c r="J56" s="366"/>
      <c r="K56" s="293"/>
      <c r="L56" s="316"/>
    </row>
    <row r="57" spans="1:12" ht="17.25" hidden="1" customHeight="1" thickBot="1">
      <c r="A57" s="327"/>
      <c r="B57" s="293"/>
      <c r="C57" s="366"/>
      <c r="D57" s="366"/>
      <c r="E57" s="366"/>
      <c r="F57" s="38"/>
      <c r="G57" s="38"/>
      <c r="H57" s="366"/>
      <c r="I57" s="366"/>
      <c r="J57" s="366"/>
      <c r="K57" s="293"/>
      <c r="L57" s="316"/>
    </row>
    <row r="58" spans="1:12" ht="27" customHeight="1">
      <c r="A58" s="327"/>
      <c r="B58" s="293"/>
      <c r="C58" s="59">
        <v>2020</v>
      </c>
      <c r="D58" s="60">
        <v>5</v>
      </c>
      <c r="E58" s="61" t="s">
        <v>10</v>
      </c>
      <c r="F58" s="38" t="s">
        <v>10</v>
      </c>
      <c r="G58" s="38" t="s">
        <v>10</v>
      </c>
      <c r="H58" s="61" t="s">
        <v>10</v>
      </c>
      <c r="I58" s="60">
        <v>5</v>
      </c>
      <c r="J58" s="61" t="s">
        <v>10</v>
      </c>
      <c r="K58" s="293"/>
      <c r="L58" s="316"/>
    </row>
    <row r="59" spans="1:12" ht="24" customHeight="1">
      <c r="A59" s="327"/>
      <c r="B59" s="293"/>
      <c r="C59" s="39">
        <v>2021</v>
      </c>
      <c r="D59" s="38">
        <f>I59</f>
        <v>5</v>
      </c>
      <c r="E59" s="38" t="s">
        <v>10</v>
      </c>
      <c r="F59" s="38" t="s">
        <v>10</v>
      </c>
      <c r="G59" s="38" t="s">
        <v>10</v>
      </c>
      <c r="H59" s="38" t="s">
        <v>10</v>
      </c>
      <c r="I59" s="38">
        <v>5</v>
      </c>
      <c r="J59" s="39" t="s">
        <v>10</v>
      </c>
      <c r="K59" s="293"/>
      <c r="L59" s="316"/>
    </row>
    <row r="60" spans="1:12" ht="24" customHeight="1">
      <c r="A60" s="327"/>
      <c r="B60" s="293"/>
      <c r="C60" s="39">
        <v>2022</v>
      </c>
      <c r="D60" s="38">
        <f>I60</f>
        <v>0</v>
      </c>
      <c r="E60" s="38" t="s">
        <v>10</v>
      </c>
      <c r="F60" s="138" t="s">
        <v>10</v>
      </c>
      <c r="G60" s="138" t="s">
        <v>10</v>
      </c>
      <c r="H60" s="138" t="s">
        <v>10</v>
      </c>
      <c r="I60" s="38">
        <v>0</v>
      </c>
      <c r="J60" s="39" t="s">
        <v>10</v>
      </c>
      <c r="K60" s="293"/>
      <c r="L60" s="316"/>
    </row>
    <row r="61" spans="1:12" ht="24" customHeight="1">
      <c r="A61" s="328"/>
      <c r="B61" s="294"/>
      <c r="C61" s="130">
        <v>2023</v>
      </c>
      <c r="D61" s="138">
        <f>I61</f>
        <v>0</v>
      </c>
      <c r="E61" s="138" t="s">
        <v>10</v>
      </c>
      <c r="F61" s="138" t="s">
        <v>10</v>
      </c>
      <c r="G61" s="138" t="s">
        <v>10</v>
      </c>
      <c r="H61" s="138" t="s">
        <v>10</v>
      </c>
      <c r="I61" s="138">
        <v>0</v>
      </c>
      <c r="J61" s="130" t="s">
        <v>10</v>
      </c>
      <c r="K61" s="294"/>
      <c r="L61" s="317"/>
    </row>
    <row r="62" spans="1:12" ht="21.75" customHeight="1">
      <c r="A62" s="326" t="s">
        <v>37</v>
      </c>
      <c r="B62" s="292" t="s">
        <v>242</v>
      </c>
      <c r="C62" s="39">
        <v>2017</v>
      </c>
      <c r="D62" s="38" t="s">
        <v>10</v>
      </c>
      <c r="E62" s="38" t="s">
        <v>10</v>
      </c>
      <c r="F62" s="38" t="s">
        <v>10</v>
      </c>
      <c r="G62" s="38" t="s">
        <v>10</v>
      </c>
      <c r="H62" s="38" t="s">
        <v>10</v>
      </c>
      <c r="I62" s="38" t="s">
        <v>10</v>
      </c>
      <c r="J62" s="39" t="s">
        <v>10</v>
      </c>
      <c r="K62" s="292" t="s">
        <v>42</v>
      </c>
      <c r="L62" s="315" t="s">
        <v>88</v>
      </c>
    </row>
    <row r="63" spans="1:12" ht="22.5" customHeight="1">
      <c r="A63" s="327"/>
      <c r="B63" s="293"/>
      <c r="C63" s="39">
        <v>2018</v>
      </c>
      <c r="D63" s="38" t="s">
        <v>10</v>
      </c>
      <c r="E63" s="38" t="s">
        <v>10</v>
      </c>
      <c r="F63" s="38" t="s">
        <v>10</v>
      </c>
      <c r="G63" s="38" t="s">
        <v>10</v>
      </c>
      <c r="H63" s="38" t="s">
        <v>10</v>
      </c>
      <c r="I63" s="38" t="s">
        <v>10</v>
      </c>
      <c r="J63" s="39" t="s">
        <v>10</v>
      </c>
      <c r="K63" s="293"/>
      <c r="L63" s="316"/>
    </row>
    <row r="64" spans="1:12" ht="24.75" customHeight="1">
      <c r="A64" s="327"/>
      <c r="B64" s="293"/>
      <c r="C64" s="39">
        <v>2019</v>
      </c>
      <c r="D64" s="38" t="s">
        <v>10</v>
      </c>
      <c r="E64" s="38" t="s">
        <v>10</v>
      </c>
      <c r="F64" s="38" t="s">
        <v>10</v>
      </c>
      <c r="G64" s="38" t="s">
        <v>10</v>
      </c>
      <c r="H64" s="38" t="s">
        <v>10</v>
      </c>
      <c r="I64" s="38" t="s">
        <v>10</v>
      </c>
      <c r="J64" s="39" t="s">
        <v>10</v>
      </c>
      <c r="K64" s="293"/>
      <c r="L64" s="316"/>
    </row>
    <row r="65" spans="1:18" ht="20.25" customHeight="1">
      <c r="A65" s="327"/>
      <c r="B65" s="293"/>
      <c r="C65" s="39">
        <v>2020</v>
      </c>
      <c r="D65" s="38" t="s">
        <v>10</v>
      </c>
      <c r="E65" s="38" t="s">
        <v>10</v>
      </c>
      <c r="F65" s="38" t="s">
        <v>10</v>
      </c>
      <c r="G65" s="38" t="s">
        <v>10</v>
      </c>
      <c r="H65" s="38" t="s">
        <v>10</v>
      </c>
      <c r="I65" s="38" t="s">
        <v>10</v>
      </c>
      <c r="J65" s="39" t="s">
        <v>10</v>
      </c>
      <c r="K65" s="293"/>
      <c r="L65" s="316"/>
    </row>
    <row r="66" spans="1:18" ht="25.5" customHeight="1">
      <c r="A66" s="327"/>
      <c r="B66" s="293"/>
      <c r="C66" s="39">
        <v>2021</v>
      </c>
      <c r="D66" s="38">
        <v>100</v>
      </c>
      <c r="E66" s="38" t="s">
        <v>10</v>
      </c>
      <c r="F66" s="38">
        <v>100</v>
      </c>
      <c r="G66" s="38" t="s">
        <v>10</v>
      </c>
      <c r="H66" s="38">
        <v>100</v>
      </c>
      <c r="I66" s="38" t="s">
        <v>10</v>
      </c>
      <c r="J66" s="39" t="s">
        <v>10</v>
      </c>
      <c r="K66" s="293"/>
      <c r="L66" s="316"/>
    </row>
    <row r="67" spans="1:18" ht="21.75" customHeight="1">
      <c r="A67" s="327"/>
      <c r="B67" s="293"/>
      <c r="C67" s="39">
        <v>2022</v>
      </c>
      <c r="D67" s="38" t="s">
        <v>10</v>
      </c>
      <c r="E67" s="138" t="s">
        <v>10</v>
      </c>
      <c r="F67" s="138" t="s">
        <v>10</v>
      </c>
      <c r="G67" s="138" t="s">
        <v>10</v>
      </c>
      <c r="H67" s="138" t="s">
        <v>10</v>
      </c>
      <c r="I67" s="138" t="s">
        <v>10</v>
      </c>
      <c r="J67" s="138" t="s">
        <v>10</v>
      </c>
      <c r="K67" s="293"/>
      <c r="L67" s="316"/>
    </row>
    <row r="68" spans="1:18" ht="21.75" customHeight="1">
      <c r="A68" s="328"/>
      <c r="B68" s="294"/>
      <c r="C68" s="130">
        <v>2023</v>
      </c>
      <c r="D68" s="138" t="s">
        <v>10</v>
      </c>
      <c r="E68" s="138" t="s">
        <v>10</v>
      </c>
      <c r="F68" s="138" t="s">
        <v>10</v>
      </c>
      <c r="G68" s="138" t="s">
        <v>10</v>
      </c>
      <c r="H68" s="138" t="s">
        <v>10</v>
      </c>
      <c r="I68" s="138" t="s">
        <v>10</v>
      </c>
      <c r="J68" s="138" t="s">
        <v>10</v>
      </c>
      <c r="K68" s="294"/>
      <c r="L68" s="317"/>
    </row>
    <row r="69" spans="1:18" ht="29.25" customHeight="1">
      <c r="A69" s="326" t="s">
        <v>47</v>
      </c>
      <c r="B69" s="292" t="s">
        <v>87</v>
      </c>
      <c r="C69" s="39">
        <v>2017</v>
      </c>
      <c r="D69" s="38">
        <v>63</v>
      </c>
      <c r="E69" s="38" t="s">
        <v>10</v>
      </c>
      <c r="F69" s="38" t="s">
        <v>10</v>
      </c>
      <c r="G69" s="38" t="s">
        <v>10</v>
      </c>
      <c r="H69" s="14" t="s">
        <v>10</v>
      </c>
      <c r="I69" s="38">
        <v>3</v>
      </c>
      <c r="J69" s="47">
        <v>60</v>
      </c>
      <c r="K69" s="292" t="s">
        <v>75</v>
      </c>
      <c r="L69" s="315" t="s">
        <v>88</v>
      </c>
      <c r="P69" s="365"/>
      <c r="Q69" s="62"/>
      <c r="R69" s="62"/>
    </row>
    <row r="70" spans="1:18" ht="26.65" customHeight="1">
      <c r="A70" s="327"/>
      <c r="B70" s="293"/>
      <c r="C70" s="39">
        <v>2018</v>
      </c>
      <c r="D70" s="38">
        <f>I70</f>
        <v>3</v>
      </c>
      <c r="E70" s="38" t="s">
        <v>10</v>
      </c>
      <c r="F70" s="38" t="s">
        <v>10</v>
      </c>
      <c r="G70" s="38" t="s">
        <v>10</v>
      </c>
      <c r="H70" s="14" t="s">
        <v>10</v>
      </c>
      <c r="I70" s="38">
        <v>3</v>
      </c>
      <c r="J70" s="15" t="s">
        <v>10</v>
      </c>
      <c r="K70" s="293"/>
      <c r="L70" s="316"/>
      <c r="P70" s="365"/>
      <c r="Q70" s="62"/>
      <c r="R70" s="62"/>
    </row>
    <row r="71" spans="1:18" ht="25.7" customHeight="1">
      <c r="A71" s="327"/>
      <c r="B71" s="293"/>
      <c r="C71" s="39">
        <v>2019</v>
      </c>
      <c r="D71" s="38">
        <f>I71</f>
        <v>3</v>
      </c>
      <c r="E71" s="38" t="s">
        <v>10</v>
      </c>
      <c r="F71" s="38" t="s">
        <v>10</v>
      </c>
      <c r="G71" s="38" t="s">
        <v>10</v>
      </c>
      <c r="H71" s="14" t="s">
        <v>10</v>
      </c>
      <c r="I71" s="38">
        <v>3</v>
      </c>
      <c r="J71" s="15" t="s">
        <v>10</v>
      </c>
      <c r="K71" s="293"/>
      <c r="L71" s="316"/>
      <c r="P71" s="365"/>
      <c r="Q71" s="62"/>
      <c r="R71" s="62"/>
    </row>
    <row r="72" spans="1:18" ht="29.25" customHeight="1">
      <c r="A72" s="327"/>
      <c r="B72" s="293"/>
      <c r="C72" s="59">
        <v>2020</v>
      </c>
      <c r="D72" s="60">
        <v>3</v>
      </c>
      <c r="E72" s="59" t="s">
        <v>10</v>
      </c>
      <c r="F72" s="38" t="s">
        <v>10</v>
      </c>
      <c r="G72" s="38" t="s">
        <v>10</v>
      </c>
      <c r="H72" s="14" t="s">
        <v>10</v>
      </c>
      <c r="I72" s="60">
        <v>3</v>
      </c>
      <c r="J72" s="63"/>
      <c r="K72" s="293"/>
      <c r="L72" s="316"/>
    </row>
    <row r="73" spans="1:18" ht="29.25" customHeight="1">
      <c r="A73" s="327"/>
      <c r="B73" s="293"/>
      <c r="C73" s="16">
        <v>2021</v>
      </c>
      <c r="D73" s="17">
        <f>I73</f>
        <v>3</v>
      </c>
      <c r="E73" s="64" t="s">
        <v>10</v>
      </c>
      <c r="F73" s="64" t="s">
        <v>10</v>
      </c>
      <c r="G73" s="64" t="s">
        <v>10</v>
      </c>
      <c r="H73" s="64" t="s">
        <v>10</v>
      </c>
      <c r="I73" s="17">
        <v>3</v>
      </c>
      <c r="J73" s="61" t="s">
        <v>10</v>
      </c>
      <c r="K73" s="293"/>
      <c r="L73" s="316"/>
    </row>
    <row r="74" spans="1:18" ht="29.25" customHeight="1">
      <c r="A74" s="327"/>
      <c r="B74" s="293"/>
      <c r="C74" s="16">
        <v>2022</v>
      </c>
      <c r="D74" s="17">
        <v>0</v>
      </c>
      <c r="E74" s="64" t="s">
        <v>10</v>
      </c>
      <c r="F74" s="64" t="s">
        <v>10</v>
      </c>
      <c r="G74" s="64" t="s">
        <v>10</v>
      </c>
      <c r="H74" s="64" t="s">
        <v>10</v>
      </c>
      <c r="I74" s="17">
        <v>0</v>
      </c>
      <c r="J74" s="61" t="s">
        <v>10</v>
      </c>
      <c r="K74" s="293"/>
      <c r="L74" s="316"/>
    </row>
    <row r="75" spans="1:18" ht="24" customHeight="1">
      <c r="A75" s="328"/>
      <c r="B75" s="294"/>
      <c r="C75" s="148">
        <v>2023</v>
      </c>
      <c r="D75" s="149">
        <f>I75</f>
        <v>0</v>
      </c>
      <c r="E75" s="150"/>
      <c r="F75" s="150"/>
      <c r="G75" s="150"/>
      <c r="H75" s="150"/>
      <c r="I75" s="149">
        <v>0</v>
      </c>
      <c r="J75" s="151"/>
      <c r="K75" s="294"/>
      <c r="L75" s="317"/>
    </row>
    <row r="76" spans="1:18" ht="41.25" customHeight="1" thickBot="1">
      <c r="A76" s="18" t="s">
        <v>48</v>
      </c>
      <c r="B76" s="19" t="s">
        <v>89</v>
      </c>
      <c r="C76" s="19" t="s">
        <v>283</v>
      </c>
      <c r="D76" s="20" t="s">
        <v>10</v>
      </c>
      <c r="E76" s="21" t="s">
        <v>10</v>
      </c>
      <c r="F76" s="21" t="s">
        <v>10</v>
      </c>
      <c r="G76" s="21" t="s">
        <v>10</v>
      </c>
      <c r="H76" s="20" t="s">
        <v>10</v>
      </c>
      <c r="I76" s="20" t="s">
        <v>10</v>
      </c>
      <c r="J76" s="19" t="s">
        <v>10</v>
      </c>
      <c r="K76" s="19" t="s">
        <v>75</v>
      </c>
      <c r="L76" s="22" t="s">
        <v>90</v>
      </c>
    </row>
    <row r="77" spans="1:18" ht="21.4" customHeight="1" thickBot="1">
      <c r="A77" s="331" t="s">
        <v>44</v>
      </c>
      <c r="B77" s="332"/>
      <c r="C77" s="65">
        <v>2017</v>
      </c>
      <c r="D77" s="6">
        <f>D69+D48+D41+D25</f>
        <v>90.942000000000007</v>
      </c>
      <c r="E77" s="7" t="s">
        <v>10</v>
      </c>
      <c r="F77" s="7" t="s">
        <v>10</v>
      </c>
      <c r="G77" s="7" t="s">
        <v>10</v>
      </c>
      <c r="H77" s="7" t="s">
        <v>10</v>
      </c>
      <c r="I77" s="69">
        <f>I25+I41+I48+I69</f>
        <v>30.942</v>
      </c>
      <c r="J77" s="24">
        <v>60</v>
      </c>
      <c r="K77" s="359"/>
      <c r="L77" s="360"/>
    </row>
    <row r="78" spans="1:18" ht="21.4" customHeight="1" thickBot="1">
      <c r="A78" s="333"/>
      <c r="B78" s="334"/>
      <c r="C78" s="65">
        <v>2018</v>
      </c>
      <c r="D78" s="7">
        <f>I78</f>
        <v>29.7</v>
      </c>
      <c r="E78" s="7" t="s">
        <v>10</v>
      </c>
      <c r="F78" s="7" t="s">
        <v>10</v>
      </c>
      <c r="G78" s="7" t="s">
        <v>10</v>
      </c>
      <c r="H78" s="7" t="s">
        <v>10</v>
      </c>
      <c r="I78" s="70">
        <f>I27+I42+I49+I70</f>
        <v>29.7</v>
      </c>
      <c r="J78" s="85" t="s">
        <v>10</v>
      </c>
      <c r="K78" s="361"/>
      <c r="L78" s="362"/>
    </row>
    <row r="79" spans="1:18" ht="22.5" customHeight="1" thickBot="1">
      <c r="A79" s="333"/>
      <c r="B79" s="334"/>
      <c r="C79" s="65">
        <v>2019</v>
      </c>
      <c r="D79" s="7">
        <f>I79</f>
        <v>43</v>
      </c>
      <c r="E79" s="7" t="s">
        <v>10</v>
      </c>
      <c r="F79" s="7" t="s">
        <v>10</v>
      </c>
      <c r="G79" s="7" t="s">
        <v>10</v>
      </c>
      <c r="H79" s="7" t="s">
        <v>10</v>
      </c>
      <c r="I79" s="70">
        <f>I28+I43+I50+I71</f>
        <v>43</v>
      </c>
      <c r="J79" s="85" t="s">
        <v>10</v>
      </c>
      <c r="K79" s="361"/>
      <c r="L79" s="362"/>
    </row>
    <row r="80" spans="1:18" ht="22.5" customHeight="1" thickBot="1">
      <c r="A80" s="333"/>
      <c r="B80" s="334"/>
      <c r="C80" s="65">
        <v>2020</v>
      </c>
      <c r="D80" s="7">
        <f>I80</f>
        <v>43</v>
      </c>
      <c r="E80" s="7" t="s">
        <v>10</v>
      </c>
      <c r="F80" s="7" t="s">
        <v>10</v>
      </c>
      <c r="G80" s="7" t="s">
        <v>10</v>
      </c>
      <c r="H80" s="7" t="s">
        <v>10</v>
      </c>
      <c r="I80" s="87">
        <f>I29+I44+I58+I72</f>
        <v>43</v>
      </c>
      <c r="J80" s="85" t="s">
        <v>10</v>
      </c>
      <c r="K80" s="361"/>
      <c r="L80" s="362"/>
    </row>
    <row r="81" spans="1:12" ht="22.5" customHeight="1" thickBot="1">
      <c r="A81" s="333"/>
      <c r="B81" s="334"/>
      <c r="C81" s="65">
        <v>2021</v>
      </c>
      <c r="D81" s="7">
        <f>D73+D59+D45+D30+D66</f>
        <v>143</v>
      </c>
      <c r="E81" s="7" t="s">
        <v>10</v>
      </c>
      <c r="F81" s="7">
        <v>100</v>
      </c>
      <c r="G81" s="7" t="s">
        <v>10</v>
      </c>
      <c r="H81" s="7">
        <f>H66</f>
        <v>100</v>
      </c>
      <c r="I81" s="87">
        <f>I73+I59+I45+I30</f>
        <v>43</v>
      </c>
      <c r="J81" s="85" t="s">
        <v>10</v>
      </c>
      <c r="K81" s="361"/>
      <c r="L81" s="362"/>
    </row>
    <row r="82" spans="1:12" ht="22.5" customHeight="1" thickBot="1">
      <c r="A82" s="333"/>
      <c r="B82" s="334"/>
      <c r="C82" s="65">
        <v>2022</v>
      </c>
      <c r="D82" s="7">
        <f>D74+D60+D46+D31</f>
        <v>0</v>
      </c>
      <c r="E82" s="7" t="s">
        <v>10</v>
      </c>
      <c r="F82" s="7"/>
      <c r="G82" s="7" t="s">
        <v>10</v>
      </c>
      <c r="H82" s="7" t="s">
        <v>10</v>
      </c>
      <c r="I82" s="87">
        <f>D82</f>
        <v>0</v>
      </c>
      <c r="J82" s="85" t="s">
        <v>10</v>
      </c>
      <c r="K82" s="361"/>
      <c r="L82" s="362"/>
    </row>
    <row r="83" spans="1:12" ht="22.5" customHeight="1" thickBot="1">
      <c r="A83" s="333"/>
      <c r="B83" s="334"/>
      <c r="C83" s="136">
        <v>2023</v>
      </c>
      <c r="D83" s="7">
        <f>I83</f>
        <v>0</v>
      </c>
      <c r="E83" s="7"/>
      <c r="F83" s="7"/>
      <c r="G83" s="7"/>
      <c r="H83" s="7"/>
      <c r="I83" s="70">
        <v>0</v>
      </c>
      <c r="J83" s="85"/>
      <c r="K83" s="361"/>
      <c r="L83" s="362"/>
    </row>
    <row r="84" spans="1:12" ht="21.4" customHeight="1" thickBot="1">
      <c r="A84" s="335"/>
      <c r="B84" s="336"/>
      <c r="C84" s="136" t="s">
        <v>283</v>
      </c>
      <c r="D84" s="6">
        <f>D82+D81+D80+D79+D78+D77+D83</f>
        <v>349.642</v>
      </c>
      <c r="E84" s="7" t="s">
        <v>10</v>
      </c>
      <c r="F84" s="7">
        <v>100</v>
      </c>
      <c r="G84" s="7" t="s">
        <v>10</v>
      </c>
      <c r="H84" s="7">
        <v>100</v>
      </c>
      <c r="I84" s="69">
        <f>I82+I81+I80+I79+I78+I77+I83</f>
        <v>189.642</v>
      </c>
      <c r="J84" s="23">
        <v>60</v>
      </c>
      <c r="K84" s="363"/>
      <c r="L84" s="364"/>
    </row>
    <row r="85" spans="1:12" ht="18" customHeight="1"/>
  </sheetData>
  <sheetProtection selectLockedCells="1" selectUnlockedCells="1"/>
  <mergeCells count="85">
    <mergeCell ref="B69:B75"/>
    <mergeCell ref="K69:K75"/>
    <mergeCell ref="L69:L75"/>
    <mergeCell ref="L25:L32"/>
    <mergeCell ref="A41:A47"/>
    <mergeCell ref="B41:B47"/>
    <mergeCell ref="K41:K47"/>
    <mergeCell ref="L41:L47"/>
    <mergeCell ref="A48:A61"/>
    <mergeCell ref="B48:B61"/>
    <mergeCell ref="K48:K61"/>
    <mergeCell ref="K62:K68"/>
    <mergeCell ref="B62:B68"/>
    <mergeCell ref="A62:A68"/>
    <mergeCell ref="A69:A75"/>
    <mergeCell ref="L33:L40"/>
    <mergeCell ref="A37:A40"/>
    <mergeCell ref="K37:K40"/>
    <mergeCell ref="C37:C40"/>
    <mergeCell ref="C33:C36"/>
    <mergeCell ref="L48:L61"/>
    <mergeCell ref="A33:A36"/>
    <mergeCell ref="B33:B36"/>
    <mergeCell ref="K33:K36"/>
    <mergeCell ref="H51:H57"/>
    <mergeCell ref="I51:I57"/>
    <mergeCell ref="B37:B40"/>
    <mergeCell ref="I25:I26"/>
    <mergeCell ref="J25:J26"/>
    <mergeCell ref="F25:F26"/>
    <mergeCell ref="G25:G26"/>
    <mergeCell ref="A21:A24"/>
    <mergeCell ref="B21:B24"/>
    <mergeCell ref="C25:C26"/>
    <mergeCell ref="A25:A32"/>
    <mergeCell ref="K12:K15"/>
    <mergeCell ref="A10:L10"/>
    <mergeCell ref="A11:L11"/>
    <mergeCell ref="A16:A20"/>
    <mergeCell ref="B16:B20"/>
    <mergeCell ref="F16:F17"/>
    <mergeCell ref="K16:K20"/>
    <mergeCell ref="I16:I17"/>
    <mergeCell ref="D16:D17"/>
    <mergeCell ref="E16:E17"/>
    <mergeCell ref="H16:H17"/>
    <mergeCell ref="K21:K24"/>
    <mergeCell ref="J16:J17"/>
    <mergeCell ref="B25:B32"/>
    <mergeCell ref="K25:K32"/>
    <mergeCell ref="K3:K7"/>
    <mergeCell ref="D25:D26"/>
    <mergeCell ref="E25:E26"/>
    <mergeCell ref="G16:G17"/>
    <mergeCell ref="H25:H26"/>
    <mergeCell ref="A9:L9"/>
    <mergeCell ref="A12:A15"/>
    <mergeCell ref="B12:B15"/>
    <mergeCell ref="C12:C15"/>
    <mergeCell ref="C16:C20"/>
    <mergeCell ref="C21:C24"/>
    <mergeCell ref="L12:L24"/>
    <mergeCell ref="A77:B84"/>
    <mergeCell ref="A1:L1"/>
    <mergeCell ref="A2:L2"/>
    <mergeCell ref="A3:A7"/>
    <mergeCell ref="B3:B7"/>
    <mergeCell ref="C3:C7"/>
    <mergeCell ref="D3:D7"/>
    <mergeCell ref="E3:I3"/>
    <mergeCell ref="J3:J7"/>
    <mergeCell ref="L3:L7"/>
    <mergeCell ref="E4:E7"/>
    <mergeCell ref="F4:I4"/>
    <mergeCell ref="F5:H5"/>
    <mergeCell ref="I5:I7"/>
    <mergeCell ref="F6:F7"/>
    <mergeCell ref="G6:H6"/>
    <mergeCell ref="K77:L84"/>
    <mergeCell ref="P69:P71"/>
    <mergeCell ref="J51:J57"/>
    <mergeCell ref="C51:C57"/>
    <mergeCell ref="D51:D57"/>
    <mergeCell ref="E51:E57"/>
    <mergeCell ref="L62:L68"/>
  </mergeCells>
  <pageMargins left="0.19685039370078741" right="0.19685039370078741" top="0.39370078740157483" bottom="0.51181102362204722" header="0.51181102362204722" footer="0.51181102362204722"/>
  <pageSetup paperSize="9" scale="52" firstPageNumber="0" orientation="landscape" horizontalDpi="300" verticalDpi="300" r:id="rId1"/>
  <headerFooter alignWithMargins="0"/>
  <rowBreaks count="1" manualBreakCount="1">
    <brk id="40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</sheetPr>
  <dimension ref="A1:L45"/>
  <sheetViews>
    <sheetView tabSelected="1" view="pageBreakPreview" topLeftCell="A14" zoomScale="69" zoomScaleSheetLayoutView="69" workbookViewId="0">
      <selection activeCell="B20" sqref="B20:B26"/>
    </sheetView>
  </sheetViews>
  <sheetFormatPr defaultColWidth="13.7109375" defaultRowHeight="58.7" customHeight="1"/>
  <cols>
    <col min="1" max="1" width="4.42578125" style="53" customWidth="1"/>
    <col min="2" max="2" width="54.28515625" style="53" customWidth="1"/>
    <col min="3" max="3" width="13.140625" style="53" customWidth="1"/>
    <col min="4" max="4" width="11.5703125" style="53" customWidth="1"/>
    <col min="5" max="5" width="12.7109375" style="53" customWidth="1"/>
    <col min="6" max="6" width="8.85546875" style="53" customWidth="1"/>
    <col min="7" max="7" width="10.28515625" style="53" customWidth="1"/>
    <col min="8" max="8" width="10.140625" style="53" customWidth="1"/>
    <col min="9" max="9" width="15.5703125" style="53" customWidth="1"/>
    <col min="10" max="10" width="10.28515625" style="53" customWidth="1"/>
    <col min="11" max="11" width="31.42578125" style="53" customWidth="1"/>
    <col min="12" max="12" width="73" style="53" customWidth="1"/>
    <col min="13" max="16384" width="13.7109375" style="53"/>
  </cols>
  <sheetData>
    <row r="1" spans="1:12" ht="27" customHeight="1">
      <c r="A1" s="378"/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12" ht="25.5" customHeight="1">
      <c r="A2" s="382" t="s">
        <v>68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</row>
    <row r="3" spans="1:12" ht="43.5" customHeight="1" thickBot="1">
      <c r="A3" s="383" t="s">
        <v>284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</row>
    <row r="4" spans="1:12" ht="17.25" customHeight="1" thickBot="1">
      <c r="A4" s="356" t="s">
        <v>13</v>
      </c>
      <c r="B4" s="356" t="s">
        <v>1</v>
      </c>
      <c r="C4" s="356" t="s">
        <v>2</v>
      </c>
      <c r="D4" s="356" t="s">
        <v>91</v>
      </c>
      <c r="E4" s="356" t="s">
        <v>15</v>
      </c>
      <c r="F4" s="356"/>
      <c r="G4" s="356"/>
      <c r="H4" s="356"/>
      <c r="I4" s="356"/>
      <c r="J4" s="356" t="s">
        <v>7</v>
      </c>
      <c r="K4" s="356" t="s">
        <v>193</v>
      </c>
      <c r="L4" s="356" t="s">
        <v>266</v>
      </c>
    </row>
    <row r="5" spans="1:12" ht="23.25" customHeight="1" thickBot="1">
      <c r="A5" s="356"/>
      <c r="B5" s="356"/>
      <c r="C5" s="356"/>
      <c r="D5" s="356"/>
      <c r="E5" s="356" t="s">
        <v>5</v>
      </c>
      <c r="F5" s="341" t="s">
        <v>6</v>
      </c>
      <c r="G5" s="342"/>
      <c r="H5" s="342"/>
      <c r="I5" s="307"/>
      <c r="J5" s="356"/>
      <c r="K5" s="356"/>
      <c r="L5" s="356"/>
    </row>
    <row r="6" spans="1:12" ht="52.5" customHeight="1" thickBot="1">
      <c r="A6" s="356"/>
      <c r="B6" s="356"/>
      <c r="C6" s="356"/>
      <c r="D6" s="356"/>
      <c r="E6" s="356"/>
      <c r="F6" s="306" t="s">
        <v>8</v>
      </c>
      <c r="G6" s="344"/>
      <c r="H6" s="344"/>
      <c r="I6" s="371" t="s">
        <v>9</v>
      </c>
      <c r="J6" s="343"/>
      <c r="K6" s="356"/>
      <c r="L6" s="356"/>
    </row>
    <row r="7" spans="1:12" ht="19.5" customHeight="1" thickBot="1">
      <c r="A7" s="356"/>
      <c r="B7" s="356"/>
      <c r="C7" s="356"/>
      <c r="D7" s="356"/>
      <c r="E7" s="341"/>
      <c r="F7" s="371" t="s">
        <v>184</v>
      </c>
      <c r="G7" s="346" t="s">
        <v>185</v>
      </c>
      <c r="H7" s="370"/>
      <c r="I7" s="384"/>
      <c r="J7" s="343"/>
      <c r="K7" s="356"/>
      <c r="L7" s="356"/>
    </row>
    <row r="8" spans="1:12" ht="50.25" customHeight="1" thickBot="1">
      <c r="A8" s="356"/>
      <c r="B8" s="356"/>
      <c r="C8" s="356"/>
      <c r="D8" s="356"/>
      <c r="E8" s="341"/>
      <c r="F8" s="372"/>
      <c r="G8" s="11" t="s">
        <v>186</v>
      </c>
      <c r="H8" s="45" t="s">
        <v>187</v>
      </c>
      <c r="I8" s="372"/>
      <c r="J8" s="343"/>
      <c r="K8" s="356"/>
      <c r="L8" s="356"/>
    </row>
    <row r="9" spans="1:12" ht="18" customHeight="1" thickBot="1">
      <c r="A9" s="41">
        <v>1</v>
      </c>
      <c r="B9" s="46">
        <v>2</v>
      </c>
      <c r="C9" s="46">
        <v>3</v>
      </c>
      <c r="D9" s="46">
        <v>4</v>
      </c>
      <c r="E9" s="46">
        <v>5</v>
      </c>
      <c r="F9" s="46">
        <v>6</v>
      </c>
      <c r="G9" s="46">
        <v>7</v>
      </c>
      <c r="H9" s="46">
        <v>8</v>
      </c>
      <c r="I9" s="46">
        <v>9</v>
      </c>
      <c r="J9" s="46">
        <v>10</v>
      </c>
      <c r="K9" s="46">
        <v>11</v>
      </c>
      <c r="L9" s="46">
        <v>12</v>
      </c>
    </row>
    <row r="10" spans="1:12" ht="24" customHeight="1">
      <c r="A10" s="380" t="s">
        <v>92</v>
      </c>
      <c r="B10" s="380"/>
      <c r="C10" s="380"/>
      <c r="D10" s="380"/>
      <c r="E10" s="380"/>
      <c r="F10" s="380"/>
      <c r="G10" s="380"/>
      <c r="H10" s="380"/>
      <c r="I10" s="380"/>
      <c r="J10" s="380"/>
      <c r="K10" s="380"/>
      <c r="L10" s="380"/>
    </row>
    <row r="11" spans="1:12" ht="28.5" customHeight="1">
      <c r="A11" s="381" t="s">
        <v>276</v>
      </c>
      <c r="B11" s="381"/>
      <c r="C11" s="381"/>
      <c r="D11" s="381"/>
      <c r="E11" s="381"/>
      <c r="F11" s="381"/>
      <c r="G11" s="381"/>
      <c r="H11" s="381"/>
      <c r="I11" s="381"/>
      <c r="J11" s="381"/>
      <c r="K11" s="381"/>
      <c r="L11" s="381"/>
    </row>
    <row r="12" spans="1:12" ht="41.25" customHeight="1">
      <c r="A12" s="381" t="s">
        <v>243</v>
      </c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</row>
    <row r="13" spans="1:12" ht="23.85" customHeight="1">
      <c r="A13" s="292" t="s">
        <v>17</v>
      </c>
      <c r="B13" s="292" t="s">
        <v>285</v>
      </c>
      <c r="C13" s="39">
        <v>2017</v>
      </c>
      <c r="D13" s="38">
        <v>30</v>
      </c>
      <c r="E13" s="38" t="s">
        <v>10</v>
      </c>
      <c r="F13" s="38" t="s">
        <v>10</v>
      </c>
      <c r="G13" s="38" t="s">
        <v>10</v>
      </c>
      <c r="H13" s="38" t="s">
        <v>10</v>
      </c>
      <c r="I13" s="38">
        <v>30</v>
      </c>
      <c r="J13" s="39" t="s">
        <v>10</v>
      </c>
      <c r="K13" s="292" t="s">
        <v>244</v>
      </c>
      <c r="L13" s="292" t="s">
        <v>93</v>
      </c>
    </row>
    <row r="14" spans="1:12" ht="22.5" customHeight="1">
      <c r="A14" s="293"/>
      <c r="B14" s="293"/>
      <c r="C14" s="39">
        <v>2018</v>
      </c>
      <c r="D14" s="38">
        <v>17.100000000000001</v>
      </c>
      <c r="E14" s="38" t="s">
        <v>10</v>
      </c>
      <c r="F14" s="38" t="s">
        <v>10</v>
      </c>
      <c r="G14" s="38" t="s">
        <v>10</v>
      </c>
      <c r="H14" s="38" t="s">
        <v>10</v>
      </c>
      <c r="I14" s="38">
        <v>17.100000000000001</v>
      </c>
      <c r="J14" s="39" t="s">
        <v>10</v>
      </c>
      <c r="K14" s="293"/>
      <c r="L14" s="293"/>
    </row>
    <row r="15" spans="1:12" ht="19.5" customHeight="1">
      <c r="A15" s="293"/>
      <c r="B15" s="293"/>
      <c r="C15" s="39">
        <v>2019</v>
      </c>
      <c r="D15" s="38">
        <v>20</v>
      </c>
      <c r="E15" s="38" t="s">
        <v>10</v>
      </c>
      <c r="F15" s="38" t="s">
        <v>10</v>
      </c>
      <c r="G15" s="38" t="s">
        <v>10</v>
      </c>
      <c r="H15" s="38" t="s">
        <v>10</v>
      </c>
      <c r="I15" s="38">
        <v>20</v>
      </c>
      <c r="J15" s="39" t="s">
        <v>10</v>
      </c>
      <c r="K15" s="293"/>
      <c r="L15" s="293"/>
    </row>
    <row r="16" spans="1:12" ht="19.5" customHeight="1">
      <c r="A16" s="293"/>
      <c r="B16" s="293"/>
      <c r="C16" s="39">
        <v>2020</v>
      </c>
      <c r="D16" s="233">
        <f>I16</f>
        <v>56.588999999999999</v>
      </c>
      <c r="E16" s="233"/>
      <c r="F16" s="233" t="s">
        <v>10</v>
      </c>
      <c r="G16" s="233" t="s">
        <v>10</v>
      </c>
      <c r="H16" s="233" t="s">
        <v>10</v>
      </c>
      <c r="I16" s="233">
        <v>56.588999999999999</v>
      </c>
      <c r="J16" s="39" t="s">
        <v>10</v>
      </c>
      <c r="K16" s="293"/>
      <c r="L16" s="293"/>
    </row>
    <row r="17" spans="1:12" ht="20.25" customHeight="1">
      <c r="A17" s="293"/>
      <c r="B17" s="293"/>
      <c r="C17" s="39">
        <v>2021</v>
      </c>
      <c r="D17" s="38">
        <f>I17</f>
        <v>20</v>
      </c>
      <c r="E17" s="38" t="s">
        <v>10</v>
      </c>
      <c r="F17" s="38" t="s">
        <v>10</v>
      </c>
      <c r="G17" s="38" t="s">
        <v>10</v>
      </c>
      <c r="H17" s="38" t="s">
        <v>10</v>
      </c>
      <c r="I17" s="38">
        <v>20</v>
      </c>
      <c r="J17" s="39" t="s">
        <v>10</v>
      </c>
      <c r="K17" s="293"/>
      <c r="L17" s="293"/>
    </row>
    <row r="18" spans="1:12" ht="18.75" customHeight="1">
      <c r="A18" s="293"/>
      <c r="B18" s="293"/>
      <c r="C18" s="39">
        <v>2022</v>
      </c>
      <c r="D18" s="38">
        <f>I18</f>
        <v>0</v>
      </c>
      <c r="E18" s="38" t="s">
        <v>10</v>
      </c>
      <c r="F18" s="138" t="s">
        <v>10</v>
      </c>
      <c r="G18" s="138" t="s">
        <v>10</v>
      </c>
      <c r="H18" s="138" t="s">
        <v>10</v>
      </c>
      <c r="I18" s="38">
        <v>0</v>
      </c>
      <c r="J18" s="39" t="s">
        <v>10</v>
      </c>
      <c r="K18" s="293"/>
      <c r="L18" s="293"/>
    </row>
    <row r="19" spans="1:12" ht="18.75" customHeight="1">
      <c r="A19" s="294"/>
      <c r="B19" s="294"/>
      <c r="C19" s="130">
        <v>2023</v>
      </c>
      <c r="D19" s="138">
        <f>I19</f>
        <v>0</v>
      </c>
      <c r="E19" s="138" t="s">
        <v>10</v>
      </c>
      <c r="F19" s="138" t="s">
        <v>10</v>
      </c>
      <c r="G19" s="138" t="s">
        <v>10</v>
      </c>
      <c r="H19" s="138" t="s">
        <v>10</v>
      </c>
      <c r="I19" s="138">
        <v>0</v>
      </c>
      <c r="J19" s="130" t="s">
        <v>10</v>
      </c>
      <c r="K19" s="294"/>
      <c r="L19" s="294"/>
    </row>
    <row r="20" spans="1:12" ht="19.5" customHeight="1">
      <c r="A20" s="292" t="s">
        <v>20</v>
      </c>
      <c r="B20" s="292" t="s">
        <v>286</v>
      </c>
      <c r="C20" s="39">
        <v>2017</v>
      </c>
      <c r="D20" s="47">
        <v>5</v>
      </c>
      <c r="E20" s="138" t="s">
        <v>10</v>
      </c>
      <c r="F20" s="47" t="s">
        <v>10</v>
      </c>
      <c r="G20" s="47" t="s">
        <v>10</v>
      </c>
      <c r="H20" s="138" t="s">
        <v>10</v>
      </c>
      <c r="I20" s="47">
        <v>5</v>
      </c>
      <c r="J20" s="39" t="s">
        <v>10</v>
      </c>
      <c r="K20" s="292" t="s">
        <v>250</v>
      </c>
      <c r="L20" s="292" t="s">
        <v>83</v>
      </c>
    </row>
    <row r="21" spans="1:12" ht="18.75" customHeight="1">
      <c r="A21" s="293"/>
      <c r="B21" s="293"/>
      <c r="C21" s="39">
        <v>2018</v>
      </c>
      <c r="D21" s="47">
        <f>I21</f>
        <v>5</v>
      </c>
      <c r="E21" s="47" t="s">
        <v>10</v>
      </c>
      <c r="F21" s="47" t="s">
        <v>10</v>
      </c>
      <c r="G21" s="47" t="s">
        <v>10</v>
      </c>
      <c r="H21" s="47" t="s">
        <v>10</v>
      </c>
      <c r="I21" s="47">
        <v>5</v>
      </c>
      <c r="J21" s="39" t="s">
        <v>10</v>
      </c>
      <c r="K21" s="293"/>
      <c r="L21" s="293"/>
    </row>
    <row r="22" spans="1:12" ht="16.5" customHeight="1">
      <c r="A22" s="293"/>
      <c r="B22" s="293"/>
      <c r="C22" s="39">
        <v>2019</v>
      </c>
      <c r="D22" s="47">
        <f>I22</f>
        <v>5</v>
      </c>
      <c r="E22" s="47" t="s">
        <v>10</v>
      </c>
      <c r="F22" s="47" t="s">
        <v>10</v>
      </c>
      <c r="G22" s="47" t="s">
        <v>10</v>
      </c>
      <c r="H22" s="47" t="s">
        <v>10</v>
      </c>
      <c r="I22" s="47">
        <v>5</v>
      </c>
      <c r="J22" s="39" t="s">
        <v>10</v>
      </c>
      <c r="K22" s="293"/>
      <c r="L22" s="293"/>
    </row>
    <row r="23" spans="1:12" ht="19.5" customHeight="1">
      <c r="A23" s="293"/>
      <c r="B23" s="293"/>
      <c r="C23" s="39">
        <v>2020</v>
      </c>
      <c r="D23" s="47">
        <v>5</v>
      </c>
      <c r="E23" s="47" t="s">
        <v>10</v>
      </c>
      <c r="F23" s="47" t="s">
        <v>10</v>
      </c>
      <c r="G23" s="47" t="s">
        <v>10</v>
      </c>
      <c r="H23" s="47" t="s">
        <v>10</v>
      </c>
      <c r="I23" s="47">
        <v>5</v>
      </c>
      <c r="J23" s="39" t="s">
        <v>10</v>
      </c>
      <c r="K23" s="293"/>
      <c r="L23" s="293"/>
    </row>
    <row r="24" spans="1:12" ht="19.5" customHeight="1">
      <c r="A24" s="293"/>
      <c r="B24" s="293"/>
      <c r="C24" s="39">
        <v>2021</v>
      </c>
      <c r="D24" s="47">
        <f>I24</f>
        <v>5</v>
      </c>
      <c r="E24" s="47" t="s">
        <v>10</v>
      </c>
      <c r="F24" s="47" t="s">
        <v>10</v>
      </c>
      <c r="G24" s="47" t="s">
        <v>10</v>
      </c>
      <c r="H24" s="47" t="s">
        <v>10</v>
      </c>
      <c r="I24" s="47">
        <v>5</v>
      </c>
      <c r="J24" s="39" t="s">
        <v>10</v>
      </c>
      <c r="K24" s="293"/>
      <c r="L24" s="293"/>
    </row>
    <row r="25" spans="1:12" ht="18.75" customHeight="1">
      <c r="A25" s="293"/>
      <c r="B25" s="293"/>
      <c r="C25" s="39">
        <v>2022</v>
      </c>
      <c r="D25" s="47">
        <f>I25</f>
        <v>0</v>
      </c>
      <c r="E25" s="47" t="s">
        <v>10</v>
      </c>
      <c r="F25" s="91" t="s">
        <v>10</v>
      </c>
      <c r="G25" s="91" t="s">
        <v>10</v>
      </c>
      <c r="H25" s="91" t="s">
        <v>10</v>
      </c>
      <c r="I25" s="47">
        <v>0</v>
      </c>
      <c r="J25" s="39" t="s">
        <v>10</v>
      </c>
      <c r="K25" s="293"/>
      <c r="L25" s="293"/>
    </row>
    <row r="26" spans="1:12" ht="16.5" customHeight="1">
      <c r="A26" s="294"/>
      <c r="B26" s="294"/>
      <c r="C26" s="130">
        <v>2023</v>
      </c>
      <c r="D26" s="91">
        <f>I26</f>
        <v>0</v>
      </c>
      <c r="E26" s="91" t="s">
        <v>10</v>
      </c>
      <c r="F26" s="91" t="s">
        <v>10</v>
      </c>
      <c r="G26" s="91" t="s">
        <v>10</v>
      </c>
      <c r="H26" s="91" t="s">
        <v>10</v>
      </c>
      <c r="I26" s="91">
        <v>0</v>
      </c>
      <c r="J26" s="130" t="s">
        <v>10</v>
      </c>
      <c r="K26" s="294"/>
      <c r="L26" s="294"/>
    </row>
    <row r="27" spans="1:12" ht="91.5" customHeight="1">
      <c r="A27" s="39" t="s">
        <v>23</v>
      </c>
      <c r="B27" s="39" t="s">
        <v>94</v>
      </c>
      <c r="C27" s="130" t="s">
        <v>283</v>
      </c>
      <c r="D27" s="91" t="s">
        <v>10</v>
      </c>
      <c r="E27" s="91" t="s">
        <v>10</v>
      </c>
      <c r="F27" s="91" t="s">
        <v>10</v>
      </c>
      <c r="G27" s="91" t="s">
        <v>10</v>
      </c>
      <c r="H27" s="91" t="s">
        <v>10</v>
      </c>
      <c r="I27" s="91" t="s">
        <v>10</v>
      </c>
      <c r="J27" s="130" t="s">
        <v>10</v>
      </c>
      <c r="K27" s="39" t="s">
        <v>245</v>
      </c>
      <c r="L27" s="39" t="s">
        <v>95</v>
      </c>
    </row>
    <row r="28" spans="1:12" ht="99" customHeight="1">
      <c r="A28" s="83" t="s">
        <v>24</v>
      </c>
      <c r="B28" s="89" t="s">
        <v>96</v>
      </c>
      <c r="C28" s="131" t="s">
        <v>283</v>
      </c>
      <c r="D28" s="93" t="s">
        <v>10</v>
      </c>
      <c r="E28" s="93" t="s">
        <v>10</v>
      </c>
      <c r="F28" s="93" t="s">
        <v>10</v>
      </c>
      <c r="G28" s="93" t="s">
        <v>10</v>
      </c>
      <c r="H28" s="93" t="s">
        <v>10</v>
      </c>
      <c r="I28" s="93" t="s">
        <v>10</v>
      </c>
      <c r="J28" s="131" t="s">
        <v>10</v>
      </c>
      <c r="K28" s="100" t="s">
        <v>245</v>
      </c>
      <c r="L28" s="100" t="s">
        <v>97</v>
      </c>
    </row>
    <row r="29" spans="1:12" ht="72.75" customHeight="1">
      <c r="A29" s="83" t="s">
        <v>27</v>
      </c>
      <c r="B29" s="89" t="s">
        <v>98</v>
      </c>
      <c r="C29" s="131" t="s">
        <v>283</v>
      </c>
      <c r="D29" s="93" t="s">
        <v>10</v>
      </c>
      <c r="E29" s="93" t="s">
        <v>10</v>
      </c>
      <c r="F29" s="93" t="s">
        <v>10</v>
      </c>
      <c r="G29" s="93" t="s">
        <v>10</v>
      </c>
      <c r="H29" s="93" t="s">
        <v>10</v>
      </c>
      <c r="I29" s="93" t="s">
        <v>10</v>
      </c>
      <c r="J29" s="131" t="s">
        <v>10</v>
      </c>
      <c r="K29" s="100" t="s">
        <v>42</v>
      </c>
      <c r="L29" s="100" t="s">
        <v>99</v>
      </c>
    </row>
    <row r="30" spans="1:12" ht="60.75" customHeight="1">
      <c r="A30" s="83" t="s">
        <v>28</v>
      </c>
      <c r="B30" s="89" t="s">
        <v>100</v>
      </c>
      <c r="C30" s="131" t="s">
        <v>283</v>
      </c>
      <c r="D30" s="93" t="s">
        <v>10</v>
      </c>
      <c r="E30" s="93" t="s">
        <v>10</v>
      </c>
      <c r="F30" s="93" t="s">
        <v>10</v>
      </c>
      <c r="G30" s="93" t="s">
        <v>10</v>
      </c>
      <c r="H30" s="93" t="s">
        <v>10</v>
      </c>
      <c r="I30" s="93" t="s">
        <v>10</v>
      </c>
      <c r="J30" s="131" t="s">
        <v>10</v>
      </c>
      <c r="K30" s="89" t="s">
        <v>246</v>
      </c>
      <c r="L30" s="89" t="s">
        <v>101</v>
      </c>
    </row>
    <row r="31" spans="1:12" ht="72.75" customHeight="1">
      <c r="A31" s="83" t="s">
        <v>31</v>
      </c>
      <c r="B31" s="89" t="s">
        <v>102</v>
      </c>
      <c r="C31" s="131" t="s">
        <v>283</v>
      </c>
      <c r="D31" s="93" t="s">
        <v>10</v>
      </c>
      <c r="E31" s="93" t="s">
        <v>10</v>
      </c>
      <c r="F31" s="93" t="s">
        <v>10</v>
      </c>
      <c r="G31" s="93" t="s">
        <v>10</v>
      </c>
      <c r="H31" s="93" t="s">
        <v>10</v>
      </c>
      <c r="I31" s="93" t="s">
        <v>10</v>
      </c>
      <c r="J31" s="131" t="s">
        <v>10</v>
      </c>
      <c r="K31" s="100" t="s">
        <v>250</v>
      </c>
      <c r="L31" s="100" t="s">
        <v>103</v>
      </c>
    </row>
    <row r="32" spans="1:12" ht="68.25" customHeight="1">
      <c r="A32" s="83" t="s">
        <v>34</v>
      </c>
      <c r="B32" s="89" t="s">
        <v>104</v>
      </c>
      <c r="C32" s="131" t="s">
        <v>283</v>
      </c>
      <c r="D32" s="91" t="s">
        <v>10</v>
      </c>
      <c r="E32" s="91" t="s">
        <v>10</v>
      </c>
      <c r="F32" s="91" t="s">
        <v>10</v>
      </c>
      <c r="G32" s="91" t="s">
        <v>10</v>
      </c>
      <c r="H32" s="91" t="s">
        <v>10</v>
      </c>
      <c r="I32" s="91" t="s">
        <v>10</v>
      </c>
      <c r="J32" s="130" t="s">
        <v>10</v>
      </c>
      <c r="K32" s="89" t="s">
        <v>247</v>
      </c>
      <c r="L32" s="89" t="s">
        <v>105</v>
      </c>
    </row>
    <row r="33" spans="1:12" ht="77.25" customHeight="1">
      <c r="A33" s="83" t="s">
        <v>37</v>
      </c>
      <c r="B33" s="89" t="s">
        <v>106</v>
      </c>
      <c r="C33" s="100" t="s">
        <v>283</v>
      </c>
      <c r="D33" s="93" t="s">
        <v>10</v>
      </c>
      <c r="E33" s="93" t="s">
        <v>10</v>
      </c>
      <c r="F33" s="93" t="s">
        <v>10</v>
      </c>
      <c r="G33" s="93" t="s">
        <v>10</v>
      </c>
      <c r="H33" s="93" t="s">
        <v>10</v>
      </c>
      <c r="I33" s="93" t="s">
        <v>10</v>
      </c>
      <c r="J33" s="131" t="s">
        <v>10</v>
      </c>
      <c r="K33" s="100" t="s">
        <v>42</v>
      </c>
      <c r="L33" s="100" t="s">
        <v>107</v>
      </c>
    </row>
    <row r="34" spans="1:12" ht="89.25" customHeight="1">
      <c r="A34" s="92" t="s">
        <v>47</v>
      </c>
      <c r="B34" s="89" t="s">
        <v>251</v>
      </c>
      <c r="C34" s="102" t="s">
        <v>283</v>
      </c>
      <c r="D34" s="94" t="s">
        <v>10</v>
      </c>
      <c r="E34" s="93" t="s">
        <v>10</v>
      </c>
      <c r="F34" s="93" t="s">
        <v>10</v>
      </c>
      <c r="G34" s="93" t="s">
        <v>10</v>
      </c>
      <c r="H34" s="94" t="s">
        <v>10</v>
      </c>
      <c r="I34" s="94" t="s">
        <v>10</v>
      </c>
      <c r="J34" s="131" t="s">
        <v>10</v>
      </c>
      <c r="K34" s="100" t="s">
        <v>252</v>
      </c>
      <c r="L34" s="103" t="s">
        <v>108</v>
      </c>
    </row>
    <row r="35" spans="1:12" ht="72" customHeight="1">
      <c r="A35" s="92" t="s">
        <v>48</v>
      </c>
      <c r="B35" s="89" t="s">
        <v>248</v>
      </c>
      <c r="C35" s="93" t="s">
        <v>283</v>
      </c>
      <c r="D35" s="94" t="s">
        <v>10</v>
      </c>
      <c r="E35" s="93" t="s">
        <v>10</v>
      </c>
      <c r="F35" s="93" t="s">
        <v>10</v>
      </c>
      <c r="G35" s="93" t="s">
        <v>10</v>
      </c>
      <c r="H35" s="94" t="s">
        <v>10</v>
      </c>
      <c r="I35" s="94" t="s">
        <v>10</v>
      </c>
      <c r="J35" s="131" t="s">
        <v>10</v>
      </c>
      <c r="K35" s="100" t="s">
        <v>42</v>
      </c>
      <c r="L35" s="101"/>
    </row>
    <row r="36" spans="1:12" ht="87.75" customHeight="1">
      <c r="A36" s="83" t="s">
        <v>51</v>
      </c>
      <c r="B36" s="89" t="s">
        <v>109</v>
      </c>
      <c r="C36" s="93" t="s">
        <v>283</v>
      </c>
      <c r="D36" s="94" t="s">
        <v>10</v>
      </c>
      <c r="E36" s="93" t="s">
        <v>10</v>
      </c>
      <c r="F36" s="93" t="s">
        <v>10</v>
      </c>
      <c r="G36" s="93" t="s">
        <v>10</v>
      </c>
      <c r="H36" s="94" t="s">
        <v>10</v>
      </c>
      <c r="I36" s="94" t="s">
        <v>10</v>
      </c>
      <c r="J36" s="89" t="s">
        <v>10</v>
      </c>
      <c r="K36" s="89" t="s">
        <v>246</v>
      </c>
      <c r="L36" s="89" t="s">
        <v>110</v>
      </c>
    </row>
    <row r="37" spans="1:12" ht="75" customHeight="1" thickBot="1">
      <c r="A37" s="130" t="s">
        <v>53</v>
      </c>
      <c r="B37" s="89" t="s">
        <v>249</v>
      </c>
      <c r="C37" s="93" t="s">
        <v>283</v>
      </c>
      <c r="D37" s="94" t="s">
        <v>10</v>
      </c>
      <c r="E37" s="93" t="s">
        <v>10</v>
      </c>
      <c r="F37" s="93" t="s">
        <v>10</v>
      </c>
      <c r="G37" s="93" t="s">
        <v>10</v>
      </c>
      <c r="H37" s="94" t="s">
        <v>10</v>
      </c>
      <c r="I37" s="94" t="s">
        <v>10</v>
      </c>
      <c r="J37" s="89" t="s">
        <v>10</v>
      </c>
      <c r="K37" s="89" t="s">
        <v>246</v>
      </c>
      <c r="L37" s="89" t="s">
        <v>111</v>
      </c>
    </row>
    <row r="38" spans="1:12" ht="22.5" customHeight="1" thickBot="1">
      <c r="A38" s="331" t="s">
        <v>44</v>
      </c>
      <c r="B38" s="332"/>
      <c r="C38" s="8">
        <v>2017</v>
      </c>
      <c r="D38" s="23">
        <f t="shared" ref="D38:D44" si="0">I38</f>
        <v>35</v>
      </c>
      <c r="E38" s="23" t="s">
        <v>10</v>
      </c>
      <c r="F38" s="23" t="s">
        <v>10</v>
      </c>
      <c r="G38" s="23" t="s">
        <v>10</v>
      </c>
      <c r="H38" s="23" t="s">
        <v>10</v>
      </c>
      <c r="I38" s="23">
        <f t="shared" ref="I38:I44" si="1">I13+I20</f>
        <v>35</v>
      </c>
      <c r="J38" s="84" t="s">
        <v>10</v>
      </c>
      <c r="K38" s="306"/>
      <c r="L38" s="307"/>
    </row>
    <row r="39" spans="1:12" ht="18.75" customHeight="1" thickBot="1">
      <c r="A39" s="333"/>
      <c r="B39" s="334"/>
      <c r="C39" s="86">
        <v>2018</v>
      </c>
      <c r="D39" s="23">
        <f t="shared" si="0"/>
        <v>22.1</v>
      </c>
      <c r="E39" s="23" t="s">
        <v>10</v>
      </c>
      <c r="F39" s="23" t="s">
        <v>10</v>
      </c>
      <c r="G39" s="23" t="s">
        <v>10</v>
      </c>
      <c r="H39" s="23" t="s">
        <v>10</v>
      </c>
      <c r="I39" s="23">
        <f t="shared" si="1"/>
        <v>22.1</v>
      </c>
      <c r="J39" s="90" t="s">
        <v>10</v>
      </c>
      <c r="K39" s="308"/>
      <c r="L39" s="309"/>
    </row>
    <row r="40" spans="1:12" ht="23.25" customHeight="1" thickBot="1">
      <c r="A40" s="333"/>
      <c r="B40" s="334"/>
      <c r="C40" s="86">
        <v>2019</v>
      </c>
      <c r="D40" s="23">
        <f t="shared" si="0"/>
        <v>25</v>
      </c>
      <c r="E40" s="23" t="s">
        <v>10</v>
      </c>
      <c r="F40" s="23" t="s">
        <v>10</v>
      </c>
      <c r="G40" s="23" t="s">
        <v>10</v>
      </c>
      <c r="H40" s="23" t="s">
        <v>10</v>
      </c>
      <c r="I40" s="23">
        <f t="shared" si="1"/>
        <v>25</v>
      </c>
      <c r="J40" s="90" t="s">
        <v>10</v>
      </c>
      <c r="K40" s="308"/>
      <c r="L40" s="309"/>
    </row>
    <row r="41" spans="1:12" ht="19.5" customHeight="1" thickBot="1">
      <c r="A41" s="333"/>
      <c r="B41" s="334"/>
      <c r="C41" s="86">
        <v>2020</v>
      </c>
      <c r="D41" s="235">
        <f t="shared" si="0"/>
        <v>61.588999999999999</v>
      </c>
      <c r="E41" s="235" t="s">
        <v>10</v>
      </c>
      <c r="F41" s="235" t="s">
        <v>10</v>
      </c>
      <c r="G41" s="235" t="s">
        <v>10</v>
      </c>
      <c r="H41" s="235" t="s">
        <v>10</v>
      </c>
      <c r="I41" s="235">
        <f t="shared" si="1"/>
        <v>61.588999999999999</v>
      </c>
      <c r="J41" s="90" t="s">
        <v>10</v>
      </c>
      <c r="K41" s="308"/>
      <c r="L41" s="309"/>
    </row>
    <row r="42" spans="1:12" ht="23.25" customHeight="1" thickBot="1">
      <c r="A42" s="333"/>
      <c r="B42" s="334"/>
      <c r="C42" s="86">
        <v>2021</v>
      </c>
      <c r="D42" s="23">
        <f t="shared" si="0"/>
        <v>25</v>
      </c>
      <c r="E42" s="23" t="s">
        <v>10</v>
      </c>
      <c r="F42" s="23" t="s">
        <v>10</v>
      </c>
      <c r="G42" s="23" t="s">
        <v>10</v>
      </c>
      <c r="H42" s="23" t="s">
        <v>10</v>
      </c>
      <c r="I42" s="23">
        <f t="shared" si="1"/>
        <v>25</v>
      </c>
      <c r="J42" s="90" t="s">
        <v>10</v>
      </c>
      <c r="K42" s="308"/>
      <c r="L42" s="309"/>
    </row>
    <row r="43" spans="1:12" ht="24.75" customHeight="1" thickBot="1">
      <c r="A43" s="333"/>
      <c r="B43" s="334"/>
      <c r="C43" s="86">
        <v>2022</v>
      </c>
      <c r="D43" s="23">
        <f t="shared" si="0"/>
        <v>0</v>
      </c>
      <c r="E43" s="23" t="s">
        <v>10</v>
      </c>
      <c r="F43" s="23" t="s">
        <v>10</v>
      </c>
      <c r="G43" s="23" t="s">
        <v>10</v>
      </c>
      <c r="H43" s="23" t="s">
        <v>10</v>
      </c>
      <c r="I43" s="23">
        <f t="shared" si="1"/>
        <v>0</v>
      </c>
      <c r="J43" s="90" t="s">
        <v>10</v>
      </c>
      <c r="K43" s="308"/>
      <c r="L43" s="309"/>
    </row>
    <row r="44" spans="1:12" ht="22.5" customHeight="1" thickBot="1">
      <c r="A44" s="333"/>
      <c r="B44" s="334"/>
      <c r="C44" s="86">
        <v>2023</v>
      </c>
      <c r="D44" s="23">
        <f t="shared" si="0"/>
        <v>0</v>
      </c>
      <c r="E44" s="23" t="s">
        <v>10</v>
      </c>
      <c r="F44" s="23" t="s">
        <v>10</v>
      </c>
      <c r="G44" s="23" t="s">
        <v>10</v>
      </c>
      <c r="H44" s="23" t="s">
        <v>10</v>
      </c>
      <c r="I44" s="23">
        <f t="shared" si="1"/>
        <v>0</v>
      </c>
      <c r="J44" s="137" t="s">
        <v>10</v>
      </c>
      <c r="K44" s="308"/>
      <c r="L44" s="309"/>
    </row>
    <row r="45" spans="1:12" ht="21.75" customHeight="1" thickBot="1">
      <c r="A45" s="335"/>
      <c r="B45" s="336"/>
      <c r="C45" s="86" t="s">
        <v>283</v>
      </c>
      <c r="D45" s="235">
        <f>D38+D39+D40+D41+D42+D43+D44</f>
        <v>168.68899999999999</v>
      </c>
      <c r="E45" s="235" t="s">
        <v>10</v>
      </c>
      <c r="F45" s="235" t="s">
        <v>10</v>
      </c>
      <c r="G45" s="235" t="s">
        <v>10</v>
      </c>
      <c r="H45" s="235" t="s">
        <v>10</v>
      </c>
      <c r="I45" s="235">
        <f>I43+I42+I41+I40+I39+I38+I44</f>
        <v>168.68899999999999</v>
      </c>
      <c r="J45" s="90" t="s">
        <v>10</v>
      </c>
      <c r="K45" s="310"/>
      <c r="L45" s="311"/>
    </row>
  </sheetData>
  <sheetProtection selectLockedCells="1" selectUnlockedCells="1"/>
  <mergeCells count="30">
    <mergeCell ref="A13:A19"/>
    <mergeCell ref="B13:B19"/>
    <mergeCell ref="K13:K19"/>
    <mergeCell ref="L13:L19"/>
    <mergeCell ref="B20:B26"/>
    <mergeCell ref="A20:A26"/>
    <mergeCell ref="K20:K26"/>
    <mergeCell ref="L20:L26"/>
    <mergeCell ref="E5:E8"/>
    <mergeCell ref="F5:I5"/>
    <mergeCell ref="I6:I8"/>
    <mergeCell ref="F6:H6"/>
    <mergeCell ref="F7:F8"/>
    <mergeCell ref="G7:H7"/>
    <mergeCell ref="A38:B45"/>
    <mergeCell ref="K38:L45"/>
    <mergeCell ref="A1:L1"/>
    <mergeCell ref="A10:L10"/>
    <mergeCell ref="A11:L11"/>
    <mergeCell ref="A12:L12"/>
    <mergeCell ref="A2:L2"/>
    <mergeCell ref="A3:L3"/>
    <mergeCell ref="A4:A8"/>
    <mergeCell ref="B4:B8"/>
    <mergeCell ref="C4:C8"/>
    <mergeCell ref="D4:D8"/>
    <mergeCell ref="E4:I4"/>
    <mergeCell ref="J4:J8"/>
    <mergeCell ref="K4:K8"/>
    <mergeCell ref="L4:L8"/>
  </mergeCells>
  <pageMargins left="0.27559055118110237" right="0.19685039370078741" top="0.27559055118110237" bottom="0.19685039370078741" header="0.27559055118110237" footer="0.19685039370078741"/>
  <pageSetup paperSize="9" scale="53" firstPageNumber="0" orientation="landscape" horizontalDpi="300" verticalDpi="300" r:id="rId1"/>
  <headerFooter alignWithMargins="0"/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L217"/>
  <sheetViews>
    <sheetView view="pageBreakPreview" topLeftCell="A181" zoomScale="57" zoomScaleSheetLayoutView="57" workbookViewId="0">
      <selection activeCell="D159" sqref="D159"/>
    </sheetView>
  </sheetViews>
  <sheetFormatPr defaultColWidth="9" defaultRowHeight="63.75" customHeight="1"/>
  <cols>
    <col min="1" max="1" width="8" style="153" customWidth="1"/>
    <col min="2" max="2" width="87" style="154" customWidth="1"/>
    <col min="3" max="3" width="14.85546875" style="153" customWidth="1"/>
    <col min="4" max="4" width="18.42578125" style="153" customWidth="1"/>
    <col min="5" max="5" width="10.7109375" style="153" customWidth="1"/>
    <col min="6" max="6" width="9.42578125" style="153" customWidth="1"/>
    <col min="7" max="7" width="15.28515625" style="153" customWidth="1"/>
    <col min="8" max="8" width="18" style="153" customWidth="1"/>
    <col min="9" max="9" width="16.7109375" style="153" customWidth="1"/>
    <col min="10" max="10" width="11.42578125" style="153" customWidth="1"/>
    <col min="11" max="11" width="65.85546875" style="153" customWidth="1"/>
    <col min="12" max="12" width="65.28515625" style="153" customWidth="1"/>
    <col min="13" max="16384" width="9" style="153"/>
  </cols>
  <sheetData>
    <row r="1" spans="1:12" ht="12" customHeight="1">
      <c r="B1" s="413"/>
      <c r="C1" s="414"/>
      <c r="D1" s="414"/>
      <c r="E1" s="414"/>
      <c r="F1" s="414"/>
      <c r="G1" s="414"/>
      <c r="H1" s="414"/>
      <c r="I1" s="414"/>
      <c r="J1" s="414"/>
      <c r="K1" s="414"/>
      <c r="L1" s="414"/>
    </row>
    <row r="2" spans="1:12" s="154" customFormat="1" ht="18" customHeight="1">
      <c r="A2" s="415" t="s">
        <v>192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</row>
    <row r="3" spans="1:12" s="154" customFormat="1" ht="38.25" customHeight="1" thickBot="1">
      <c r="A3" s="416" t="s">
        <v>201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</row>
    <row r="4" spans="1:12" s="154" customFormat="1" ht="21.75" customHeight="1" thickBot="1">
      <c r="A4" s="406" t="s">
        <v>13</v>
      </c>
      <c r="B4" s="406" t="s">
        <v>1</v>
      </c>
      <c r="C4" s="406" t="s">
        <v>2</v>
      </c>
      <c r="D4" s="406" t="s">
        <v>91</v>
      </c>
      <c r="E4" s="406" t="s">
        <v>15</v>
      </c>
      <c r="F4" s="417"/>
      <c r="G4" s="417"/>
      <c r="H4" s="417"/>
      <c r="I4" s="417"/>
      <c r="J4" s="406" t="s">
        <v>7</v>
      </c>
      <c r="K4" s="406" t="s">
        <v>193</v>
      </c>
      <c r="L4" s="406" t="s">
        <v>188</v>
      </c>
    </row>
    <row r="5" spans="1:12" s="154" customFormat="1" ht="21.75" customHeight="1" thickBot="1">
      <c r="A5" s="406"/>
      <c r="B5" s="406"/>
      <c r="C5" s="406"/>
      <c r="D5" s="406"/>
      <c r="E5" s="419" t="s">
        <v>5</v>
      </c>
      <c r="F5" s="420" t="s">
        <v>6</v>
      </c>
      <c r="G5" s="421"/>
      <c r="H5" s="421"/>
      <c r="I5" s="422"/>
      <c r="J5" s="418"/>
      <c r="K5" s="406"/>
      <c r="L5" s="406"/>
    </row>
    <row r="6" spans="1:12" s="154" customFormat="1" ht="40.5" customHeight="1" thickBot="1">
      <c r="A6" s="406"/>
      <c r="B6" s="406"/>
      <c r="C6" s="406"/>
      <c r="D6" s="406"/>
      <c r="E6" s="406"/>
      <c r="F6" s="404" t="s">
        <v>8</v>
      </c>
      <c r="G6" s="423"/>
      <c r="H6" s="423"/>
      <c r="I6" s="424" t="s">
        <v>9</v>
      </c>
      <c r="J6" s="418"/>
      <c r="K6" s="406"/>
      <c r="L6" s="406"/>
    </row>
    <row r="7" spans="1:12" s="154" customFormat="1" ht="19.5" customHeight="1" thickBot="1">
      <c r="A7" s="406"/>
      <c r="B7" s="406"/>
      <c r="C7" s="406"/>
      <c r="D7" s="406"/>
      <c r="E7" s="419"/>
      <c r="F7" s="424" t="s">
        <v>184</v>
      </c>
      <c r="G7" s="427" t="s">
        <v>185</v>
      </c>
      <c r="H7" s="428"/>
      <c r="I7" s="425"/>
      <c r="J7" s="418"/>
      <c r="K7" s="406"/>
      <c r="L7" s="406"/>
    </row>
    <row r="8" spans="1:12" s="154" customFormat="1" ht="56.25" customHeight="1" thickBot="1">
      <c r="A8" s="406"/>
      <c r="B8" s="406"/>
      <c r="C8" s="406"/>
      <c r="D8" s="406"/>
      <c r="E8" s="419"/>
      <c r="F8" s="426"/>
      <c r="G8" s="155" t="s">
        <v>186</v>
      </c>
      <c r="H8" s="156" t="s">
        <v>187</v>
      </c>
      <c r="I8" s="426"/>
      <c r="J8" s="418"/>
      <c r="K8" s="406"/>
      <c r="L8" s="406"/>
    </row>
    <row r="9" spans="1:12" s="154" customFormat="1" ht="18.75" customHeight="1" thickBot="1">
      <c r="A9" s="157">
        <v>1</v>
      </c>
      <c r="B9" s="155">
        <v>2</v>
      </c>
      <c r="C9" s="155">
        <v>3</v>
      </c>
      <c r="D9" s="155">
        <v>4</v>
      </c>
      <c r="E9" s="155">
        <v>5</v>
      </c>
      <c r="F9" s="155">
        <v>6</v>
      </c>
      <c r="G9" s="155">
        <v>7</v>
      </c>
      <c r="H9" s="155">
        <v>8</v>
      </c>
      <c r="I9" s="155">
        <v>9</v>
      </c>
      <c r="J9" s="155">
        <v>10</v>
      </c>
      <c r="K9" s="155">
        <v>11</v>
      </c>
      <c r="L9" s="155">
        <v>12</v>
      </c>
    </row>
    <row r="10" spans="1:12" s="154" customFormat="1" ht="24" customHeight="1" thickBot="1">
      <c r="A10" s="429" t="s">
        <v>202</v>
      </c>
      <c r="B10" s="429"/>
      <c r="C10" s="429"/>
      <c r="D10" s="429"/>
      <c r="E10" s="429"/>
      <c r="F10" s="429"/>
      <c r="G10" s="429"/>
      <c r="H10" s="429"/>
      <c r="I10" s="429"/>
      <c r="J10" s="429"/>
      <c r="K10" s="429"/>
      <c r="L10" s="429"/>
    </row>
    <row r="11" spans="1:12" s="154" customFormat="1" ht="24" customHeight="1">
      <c r="A11" s="430" t="s">
        <v>112</v>
      </c>
      <c r="B11" s="430"/>
      <c r="C11" s="430"/>
      <c r="D11" s="430"/>
      <c r="E11" s="430"/>
      <c r="F11" s="430"/>
      <c r="G11" s="430"/>
      <c r="H11" s="430"/>
      <c r="I11" s="430"/>
      <c r="J11" s="430"/>
      <c r="K11" s="430"/>
      <c r="L11" s="430"/>
    </row>
    <row r="12" spans="1:12" s="154" customFormat="1" ht="40.5" customHeight="1" thickBot="1">
      <c r="A12" s="431" t="s">
        <v>203</v>
      </c>
      <c r="B12" s="431"/>
      <c r="C12" s="431"/>
      <c r="D12" s="431"/>
      <c r="E12" s="431"/>
      <c r="F12" s="431"/>
      <c r="G12" s="431"/>
      <c r="H12" s="431"/>
      <c r="I12" s="431"/>
      <c r="J12" s="431"/>
      <c r="K12" s="431"/>
      <c r="L12" s="431"/>
    </row>
    <row r="13" spans="1:12" ht="48.75" customHeight="1">
      <c r="A13" s="158" t="s">
        <v>17</v>
      </c>
      <c r="B13" s="159" t="s">
        <v>113</v>
      </c>
      <c r="C13" s="159" t="s">
        <v>283</v>
      </c>
      <c r="D13" s="159" t="s">
        <v>10</v>
      </c>
      <c r="E13" s="159" t="s">
        <v>10</v>
      </c>
      <c r="F13" s="159" t="s">
        <v>10</v>
      </c>
      <c r="G13" s="159" t="s">
        <v>10</v>
      </c>
      <c r="H13" s="159" t="s">
        <v>10</v>
      </c>
      <c r="I13" s="159" t="s">
        <v>10</v>
      </c>
      <c r="J13" s="159" t="s">
        <v>10</v>
      </c>
      <c r="K13" s="159" t="s">
        <v>253</v>
      </c>
      <c r="L13" s="160" t="s">
        <v>114</v>
      </c>
    </row>
    <row r="14" spans="1:12" ht="78" customHeight="1">
      <c r="A14" s="158" t="s">
        <v>20</v>
      </c>
      <c r="B14" s="159" t="s">
        <v>115</v>
      </c>
      <c r="C14" s="159" t="s">
        <v>283</v>
      </c>
      <c r="D14" s="159" t="s">
        <v>10</v>
      </c>
      <c r="E14" s="159" t="s">
        <v>10</v>
      </c>
      <c r="F14" s="159" t="s">
        <v>10</v>
      </c>
      <c r="G14" s="159" t="s">
        <v>10</v>
      </c>
      <c r="H14" s="159" t="s">
        <v>10</v>
      </c>
      <c r="I14" s="159" t="s">
        <v>10</v>
      </c>
      <c r="J14" s="159" t="s">
        <v>10</v>
      </c>
      <c r="K14" s="159" t="s">
        <v>280</v>
      </c>
      <c r="L14" s="160" t="s">
        <v>116</v>
      </c>
    </row>
    <row r="15" spans="1:12" ht="66" customHeight="1">
      <c r="A15" s="158" t="s">
        <v>23</v>
      </c>
      <c r="B15" s="159" t="s">
        <v>117</v>
      </c>
      <c r="C15" s="159" t="s">
        <v>283</v>
      </c>
      <c r="D15" s="159" t="s">
        <v>10</v>
      </c>
      <c r="E15" s="159" t="s">
        <v>10</v>
      </c>
      <c r="F15" s="159" t="s">
        <v>10</v>
      </c>
      <c r="G15" s="159" t="s">
        <v>10</v>
      </c>
      <c r="H15" s="159" t="s">
        <v>10</v>
      </c>
      <c r="I15" s="159" t="s">
        <v>10</v>
      </c>
      <c r="J15" s="159" t="s">
        <v>10</v>
      </c>
      <c r="K15" s="159" t="s">
        <v>280</v>
      </c>
      <c r="L15" s="160" t="s">
        <v>116</v>
      </c>
    </row>
    <row r="16" spans="1:12" ht="45.75" customHeight="1">
      <c r="A16" s="158" t="s">
        <v>24</v>
      </c>
      <c r="B16" s="159" t="s">
        <v>118</v>
      </c>
      <c r="C16" s="159" t="s">
        <v>283</v>
      </c>
      <c r="D16" s="159" t="s">
        <v>10</v>
      </c>
      <c r="E16" s="159" t="s">
        <v>10</v>
      </c>
      <c r="F16" s="159" t="s">
        <v>10</v>
      </c>
      <c r="G16" s="159" t="s">
        <v>10</v>
      </c>
      <c r="H16" s="159" t="s">
        <v>10</v>
      </c>
      <c r="I16" s="159" t="s">
        <v>10</v>
      </c>
      <c r="J16" s="159" t="s">
        <v>10</v>
      </c>
      <c r="K16" s="159" t="s">
        <v>280</v>
      </c>
      <c r="L16" s="160" t="s">
        <v>119</v>
      </c>
    </row>
    <row r="17" spans="1:12" ht="90.75" customHeight="1">
      <c r="A17" s="158" t="s">
        <v>27</v>
      </c>
      <c r="B17" s="159" t="s">
        <v>120</v>
      </c>
      <c r="C17" s="159" t="s">
        <v>283</v>
      </c>
      <c r="D17" s="159" t="s">
        <v>10</v>
      </c>
      <c r="E17" s="159" t="s">
        <v>10</v>
      </c>
      <c r="F17" s="159" t="s">
        <v>10</v>
      </c>
      <c r="G17" s="159" t="s">
        <v>10</v>
      </c>
      <c r="H17" s="159" t="s">
        <v>10</v>
      </c>
      <c r="I17" s="159" t="s">
        <v>10</v>
      </c>
      <c r="J17" s="159" t="s">
        <v>10</v>
      </c>
      <c r="K17" s="159" t="s">
        <v>257</v>
      </c>
      <c r="L17" s="160" t="s">
        <v>121</v>
      </c>
    </row>
    <row r="18" spans="1:12" ht="21.75" customHeight="1">
      <c r="A18" s="394" t="s">
        <v>28</v>
      </c>
      <c r="B18" s="391" t="s">
        <v>122</v>
      </c>
      <c r="C18" s="159">
        <v>2017</v>
      </c>
      <c r="D18" s="159" t="s">
        <v>10</v>
      </c>
      <c r="E18" s="159" t="s">
        <v>10</v>
      </c>
      <c r="F18" s="159" t="s">
        <v>10</v>
      </c>
      <c r="G18" s="159" t="s">
        <v>10</v>
      </c>
      <c r="H18" s="159" t="s">
        <v>10</v>
      </c>
      <c r="I18" s="159" t="s">
        <v>10</v>
      </c>
      <c r="J18" s="159" t="s">
        <v>10</v>
      </c>
      <c r="K18" s="391" t="s">
        <v>258</v>
      </c>
      <c r="L18" s="401" t="s">
        <v>119</v>
      </c>
    </row>
    <row r="19" spans="1:12" ht="19.5" customHeight="1">
      <c r="A19" s="395"/>
      <c r="B19" s="392"/>
      <c r="C19" s="159">
        <v>2018</v>
      </c>
      <c r="D19" s="159" t="s">
        <v>10</v>
      </c>
      <c r="E19" s="159" t="s">
        <v>10</v>
      </c>
      <c r="F19" s="159" t="s">
        <v>10</v>
      </c>
      <c r="G19" s="159" t="s">
        <v>10</v>
      </c>
      <c r="H19" s="159" t="s">
        <v>10</v>
      </c>
      <c r="I19" s="159" t="s">
        <v>10</v>
      </c>
      <c r="J19" s="159"/>
      <c r="K19" s="392"/>
      <c r="L19" s="401"/>
    </row>
    <row r="20" spans="1:12" ht="21" customHeight="1">
      <c r="A20" s="395"/>
      <c r="B20" s="392"/>
      <c r="C20" s="159">
        <v>2019</v>
      </c>
      <c r="D20" s="159" t="s">
        <v>10</v>
      </c>
      <c r="E20" s="159" t="s">
        <v>10</v>
      </c>
      <c r="F20" s="159" t="s">
        <v>10</v>
      </c>
      <c r="G20" s="159" t="s">
        <v>10</v>
      </c>
      <c r="H20" s="159" t="s">
        <v>10</v>
      </c>
      <c r="I20" s="159" t="s">
        <v>10</v>
      </c>
      <c r="J20" s="159"/>
      <c r="K20" s="392"/>
      <c r="L20" s="401"/>
    </row>
    <row r="21" spans="1:12" ht="18" customHeight="1">
      <c r="A21" s="395"/>
      <c r="B21" s="392"/>
      <c r="C21" s="159">
        <v>2020</v>
      </c>
      <c r="D21" s="161">
        <f>I21</f>
        <v>0</v>
      </c>
      <c r="E21" s="159"/>
      <c r="F21" s="159"/>
      <c r="G21" s="159"/>
      <c r="H21" s="159"/>
      <c r="I21" s="161">
        <v>0</v>
      </c>
      <c r="J21" s="159"/>
      <c r="K21" s="392"/>
      <c r="L21" s="401"/>
    </row>
    <row r="22" spans="1:12" ht="21" customHeight="1">
      <c r="A22" s="395"/>
      <c r="B22" s="392"/>
      <c r="C22" s="159">
        <v>2021</v>
      </c>
      <c r="D22" s="159" t="s">
        <v>10</v>
      </c>
      <c r="E22" s="159" t="s">
        <v>10</v>
      </c>
      <c r="F22" s="159" t="s">
        <v>10</v>
      </c>
      <c r="G22" s="159" t="s">
        <v>10</v>
      </c>
      <c r="H22" s="159" t="s">
        <v>10</v>
      </c>
      <c r="I22" s="159" t="s">
        <v>10</v>
      </c>
      <c r="J22" s="159" t="s">
        <v>10</v>
      </c>
      <c r="K22" s="392"/>
      <c r="L22" s="401"/>
    </row>
    <row r="23" spans="1:12" ht="18.75" customHeight="1">
      <c r="A23" s="395"/>
      <c r="B23" s="392"/>
      <c r="C23" s="159">
        <v>2022</v>
      </c>
      <c r="D23" s="159" t="s">
        <v>10</v>
      </c>
      <c r="E23" s="159" t="s">
        <v>10</v>
      </c>
      <c r="F23" s="159" t="s">
        <v>10</v>
      </c>
      <c r="G23" s="159" t="s">
        <v>10</v>
      </c>
      <c r="H23" s="159" t="s">
        <v>10</v>
      </c>
      <c r="I23" s="159" t="s">
        <v>10</v>
      </c>
      <c r="J23" s="159" t="s">
        <v>10</v>
      </c>
      <c r="K23" s="393"/>
      <c r="L23" s="401"/>
    </row>
    <row r="24" spans="1:12" ht="18.75" customHeight="1">
      <c r="A24" s="396"/>
      <c r="B24" s="393"/>
      <c r="C24" s="159">
        <v>2023</v>
      </c>
      <c r="D24" s="159" t="s">
        <v>10</v>
      </c>
      <c r="E24" s="159" t="s">
        <v>10</v>
      </c>
      <c r="F24" s="159" t="s">
        <v>10</v>
      </c>
      <c r="G24" s="159" t="s">
        <v>10</v>
      </c>
      <c r="H24" s="159" t="s">
        <v>10</v>
      </c>
      <c r="I24" s="159" t="s">
        <v>10</v>
      </c>
      <c r="J24" s="159" t="s">
        <v>10</v>
      </c>
      <c r="K24" s="162"/>
      <c r="L24" s="160"/>
    </row>
    <row r="25" spans="1:12" ht="33.75" customHeight="1">
      <c r="A25" s="432" t="s">
        <v>31</v>
      </c>
      <c r="B25" s="159" t="s">
        <v>123</v>
      </c>
      <c r="C25" s="400" t="s">
        <v>283</v>
      </c>
      <c r="D25" s="159" t="s">
        <v>10</v>
      </c>
      <c r="E25" s="159" t="s">
        <v>10</v>
      </c>
      <c r="F25" s="159" t="s">
        <v>10</v>
      </c>
      <c r="G25" s="159" t="s">
        <v>10</v>
      </c>
      <c r="H25" s="159" t="s">
        <v>10</v>
      </c>
      <c r="I25" s="159" t="s">
        <v>10</v>
      </c>
      <c r="J25" s="159" t="s">
        <v>10</v>
      </c>
      <c r="K25" s="400" t="s">
        <v>258</v>
      </c>
      <c r="L25" s="401" t="s">
        <v>124</v>
      </c>
    </row>
    <row r="26" spans="1:12" ht="24.75" customHeight="1">
      <c r="A26" s="432"/>
      <c r="B26" s="163" t="s">
        <v>125</v>
      </c>
      <c r="C26" s="400"/>
      <c r="D26" s="159" t="s">
        <v>10</v>
      </c>
      <c r="E26" s="159" t="s">
        <v>10</v>
      </c>
      <c r="F26" s="159" t="s">
        <v>10</v>
      </c>
      <c r="G26" s="159" t="s">
        <v>10</v>
      </c>
      <c r="H26" s="159" t="s">
        <v>10</v>
      </c>
      <c r="I26" s="159" t="s">
        <v>10</v>
      </c>
      <c r="J26" s="159" t="s">
        <v>10</v>
      </c>
      <c r="K26" s="400"/>
      <c r="L26" s="401"/>
    </row>
    <row r="27" spans="1:12" ht="38.25" customHeight="1">
      <c r="A27" s="432"/>
      <c r="B27" s="163" t="s">
        <v>126</v>
      </c>
      <c r="C27" s="400"/>
      <c r="D27" s="159" t="s">
        <v>10</v>
      </c>
      <c r="E27" s="159" t="s">
        <v>10</v>
      </c>
      <c r="F27" s="159" t="s">
        <v>10</v>
      </c>
      <c r="G27" s="159" t="s">
        <v>10</v>
      </c>
      <c r="H27" s="159" t="s">
        <v>10</v>
      </c>
      <c r="I27" s="159" t="s">
        <v>10</v>
      </c>
      <c r="J27" s="159" t="s">
        <v>10</v>
      </c>
      <c r="K27" s="159" t="s">
        <v>127</v>
      </c>
      <c r="L27" s="401"/>
    </row>
    <row r="28" spans="1:12" ht="66" customHeight="1">
      <c r="A28" s="158" t="s">
        <v>34</v>
      </c>
      <c r="B28" s="159" t="s">
        <v>128</v>
      </c>
      <c r="C28" s="159" t="s">
        <v>283</v>
      </c>
      <c r="D28" s="159" t="s">
        <v>10</v>
      </c>
      <c r="E28" s="159" t="s">
        <v>10</v>
      </c>
      <c r="F28" s="159" t="s">
        <v>10</v>
      </c>
      <c r="G28" s="159" t="s">
        <v>10</v>
      </c>
      <c r="H28" s="159" t="s">
        <v>10</v>
      </c>
      <c r="I28" s="159" t="s">
        <v>10</v>
      </c>
      <c r="J28" s="159" t="s">
        <v>10</v>
      </c>
      <c r="K28" s="159" t="s">
        <v>144</v>
      </c>
      <c r="L28" s="160" t="s">
        <v>129</v>
      </c>
    </row>
    <row r="29" spans="1:12" ht="63.75" customHeight="1">
      <c r="A29" s="432" t="s">
        <v>37</v>
      </c>
      <c r="B29" s="159" t="s">
        <v>204</v>
      </c>
      <c r="C29" s="400" t="s">
        <v>283</v>
      </c>
      <c r="D29" s="159" t="s">
        <v>10</v>
      </c>
      <c r="E29" s="159" t="s">
        <v>10</v>
      </c>
      <c r="F29" s="159" t="s">
        <v>10</v>
      </c>
      <c r="G29" s="159" t="s">
        <v>10</v>
      </c>
      <c r="H29" s="159" t="s">
        <v>10</v>
      </c>
      <c r="I29" s="159" t="s">
        <v>10</v>
      </c>
      <c r="J29" s="159" t="s">
        <v>10</v>
      </c>
      <c r="K29" s="391" t="s">
        <v>272</v>
      </c>
      <c r="L29" s="401" t="s">
        <v>259</v>
      </c>
    </row>
    <row r="30" spans="1:12" ht="38.25" customHeight="1">
      <c r="A30" s="432"/>
      <c r="B30" s="163" t="s">
        <v>130</v>
      </c>
      <c r="C30" s="400"/>
      <c r="D30" s="159" t="s">
        <v>10</v>
      </c>
      <c r="E30" s="159" t="s">
        <v>10</v>
      </c>
      <c r="F30" s="159" t="s">
        <v>10</v>
      </c>
      <c r="G30" s="159" t="s">
        <v>10</v>
      </c>
      <c r="H30" s="159" t="s">
        <v>10</v>
      </c>
      <c r="I30" s="159" t="s">
        <v>10</v>
      </c>
      <c r="J30" s="159" t="s">
        <v>10</v>
      </c>
      <c r="K30" s="392"/>
      <c r="L30" s="401"/>
    </row>
    <row r="31" spans="1:12" ht="39.75" customHeight="1">
      <c r="A31" s="432"/>
      <c r="B31" s="163" t="s">
        <v>131</v>
      </c>
      <c r="C31" s="400"/>
      <c r="D31" s="159" t="s">
        <v>10</v>
      </c>
      <c r="E31" s="159" t="s">
        <v>10</v>
      </c>
      <c r="F31" s="159" t="s">
        <v>10</v>
      </c>
      <c r="G31" s="159" t="s">
        <v>10</v>
      </c>
      <c r="H31" s="159" t="s">
        <v>10</v>
      </c>
      <c r="I31" s="159" t="s">
        <v>10</v>
      </c>
      <c r="J31" s="159" t="s">
        <v>10</v>
      </c>
      <c r="K31" s="393"/>
      <c r="L31" s="401"/>
    </row>
    <row r="32" spans="1:12" ht="61.5" customHeight="1">
      <c r="A32" s="158" t="s">
        <v>47</v>
      </c>
      <c r="B32" s="159" t="s">
        <v>132</v>
      </c>
      <c r="C32" s="159" t="s">
        <v>283</v>
      </c>
      <c r="D32" s="159" t="s">
        <v>10</v>
      </c>
      <c r="E32" s="159" t="s">
        <v>10</v>
      </c>
      <c r="F32" s="159" t="s">
        <v>10</v>
      </c>
      <c r="G32" s="159" t="s">
        <v>10</v>
      </c>
      <c r="H32" s="159" t="s">
        <v>10</v>
      </c>
      <c r="I32" s="159" t="s">
        <v>10</v>
      </c>
      <c r="J32" s="159"/>
      <c r="K32" s="159" t="s">
        <v>256</v>
      </c>
      <c r="L32" s="160" t="s">
        <v>133</v>
      </c>
    </row>
    <row r="33" spans="1:12" ht="90" customHeight="1">
      <c r="A33" s="158" t="s">
        <v>48</v>
      </c>
      <c r="B33" s="159" t="s">
        <v>205</v>
      </c>
      <c r="C33" s="159" t="s">
        <v>283</v>
      </c>
      <c r="D33" s="159" t="s">
        <v>10</v>
      </c>
      <c r="E33" s="159" t="s">
        <v>10</v>
      </c>
      <c r="F33" s="159" t="s">
        <v>10</v>
      </c>
      <c r="G33" s="159" t="s">
        <v>10</v>
      </c>
      <c r="H33" s="159" t="s">
        <v>10</v>
      </c>
      <c r="I33" s="159" t="s">
        <v>10</v>
      </c>
      <c r="J33" s="159" t="s">
        <v>10</v>
      </c>
      <c r="K33" s="159" t="s">
        <v>256</v>
      </c>
      <c r="L33" s="160" t="s">
        <v>134</v>
      </c>
    </row>
    <row r="34" spans="1:12" ht="78" customHeight="1">
      <c r="A34" s="158" t="s">
        <v>51</v>
      </c>
      <c r="B34" s="159" t="s">
        <v>135</v>
      </c>
      <c r="C34" s="159" t="s">
        <v>283</v>
      </c>
      <c r="D34" s="159" t="s">
        <v>10</v>
      </c>
      <c r="E34" s="159" t="s">
        <v>10</v>
      </c>
      <c r="F34" s="159" t="s">
        <v>10</v>
      </c>
      <c r="G34" s="159" t="s">
        <v>10</v>
      </c>
      <c r="H34" s="159" t="s">
        <v>10</v>
      </c>
      <c r="I34" s="159" t="s">
        <v>10</v>
      </c>
      <c r="J34" s="159" t="s">
        <v>10</v>
      </c>
      <c r="K34" s="159" t="s">
        <v>254</v>
      </c>
      <c r="L34" s="160" t="s">
        <v>136</v>
      </c>
    </row>
    <row r="35" spans="1:12" ht="46.5" customHeight="1">
      <c r="A35" s="158" t="s">
        <v>53</v>
      </c>
      <c r="B35" s="159" t="s">
        <v>281</v>
      </c>
      <c r="C35" s="159" t="s">
        <v>283</v>
      </c>
      <c r="D35" s="159" t="s">
        <v>10</v>
      </c>
      <c r="E35" s="159" t="s">
        <v>10</v>
      </c>
      <c r="F35" s="159" t="s">
        <v>10</v>
      </c>
      <c r="G35" s="159" t="s">
        <v>10</v>
      </c>
      <c r="H35" s="159" t="s">
        <v>10</v>
      </c>
      <c r="I35" s="159" t="s">
        <v>10</v>
      </c>
      <c r="J35" s="159" t="s">
        <v>10</v>
      </c>
      <c r="K35" s="159" t="s">
        <v>254</v>
      </c>
      <c r="L35" s="160" t="s">
        <v>137</v>
      </c>
    </row>
    <row r="36" spans="1:12" ht="18.75" customHeight="1">
      <c r="A36" s="394" t="s">
        <v>55</v>
      </c>
      <c r="B36" s="391" t="s">
        <v>138</v>
      </c>
      <c r="C36" s="159">
        <v>2017</v>
      </c>
      <c r="D36" s="161">
        <f t="shared" ref="D36:D42" si="0">I36</f>
        <v>5</v>
      </c>
      <c r="E36" s="161" t="s">
        <v>10</v>
      </c>
      <c r="F36" s="161" t="s">
        <v>10</v>
      </c>
      <c r="G36" s="161" t="s">
        <v>10</v>
      </c>
      <c r="H36" s="161" t="s">
        <v>10</v>
      </c>
      <c r="I36" s="161">
        <v>5</v>
      </c>
      <c r="J36" s="159" t="s">
        <v>10</v>
      </c>
      <c r="K36" s="400" t="s">
        <v>255</v>
      </c>
      <c r="L36" s="401" t="s">
        <v>139</v>
      </c>
    </row>
    <row r="37" spans="1:12" ht="18" customHeight="1">
      <c r="A37" s="395"/>
      <c r="B37" s="392"/>
      <c r="C37" s="159">
        <v>2018</v>
      </c>
      <c r="D37" s="161">
        <f t="shared" si="0"/>
        <v>5</v>
      </c>
      <c r="E37" s="161" t="s">
        <v>10</v>
      </c>
      <c r="F37" s="161" t="s">
        <v>10</v>
      </c>
      <c r="G37" s="161" t="s">
        <v>10</v>
      </c>
      <c r="H37" s="161" t="s">
        <v>10</v>
      </c>
      <c r="I37" s="161">
        <v>5</v>
      </c>
      <c r="J37" s="159" t="s">
        <v>10</v>
      </c>
      <c r="K37" s="400"/>
      <c r="L37" s="401"/>
    </row>
    <row r="38" spans="1:12" ht="20.25" customHeight="1">
      <c r="A38" s="395"/>
      <c r="B38" s="392"/>
      <c r="C38" s="159">
        <v>2019</v>
      </c>
      <c r="D38" s="161">
        <f t="shared" si="0"/>
        <v>0</v>
      </c>
      <c r="E38" s="161" t="s">
        <v>10</v>
      </c>
      <c r="F38" s="161" t="s">
        <v>10</v>
      </c>
      <c r="G38" s="161" t="s">
        <v>10</v>
      </c>
      <c r="H38" s="161" t="s">
        <v>10</v>
      </c>
      <c r="I38" s="161">
        <v>0</v>
      </c>
      <c r="J38" s="159" t="s">
        <v>10</v>
      </c>
      <c r="K38" s="400"/>
      <c r="L38" s="401"/>
    </row>
    <row r="39" spans="1:12" ht="23.25" customHeight="1">
      <c r="A39" s="395"/>
      <c r="B39" s="392"/>
      <c r="C39" s="159">
        <v>2020</v>
      </c>
      <c r="D39" s="161">
        <f>I39</f>
        <v>3</v>
      </c>
      <c r="E39" s="161"/>
      <c r="F39" s="161"/>
      <c r="G39" s="161"/>
      <c r="H39" s="161"/>
      <c r="I39" s="161">
        <v>3</v>
      </c>
      <c r="J39" s="159"/>
      <c r="K39" s="400"/>
      <c r="L39" s="401"/>
    </row>
    <row r="40" spans="1:12" ht="20.25" customHeight="1">
      <c r="A40" s="395"/>
      <c r="B40" s="392"/>
      <c r="C40" s="159">
        <v>2021</v>
      </c>
      <c r="D40" s="161">
        <f t="shared" si="0"/>
        <v>3</v>
      </c>
      <c r="E40" s="161" t="s">
        <v>10</v>
      </c>
      <c r="F40" s="161" t="s">
        <v>10</v>
      </c>
      <c r="G40" s="161" t="s">
        <v>10</v>
      </c>
      <c r="H40" s="161" t="s">
        <v>10</v>
      </c>
      <c r="I40" s="161">
        <v>3</v>
      </c>
      <c r="J40" s="159" t="s">
        <v>10</v>
      </c>
      <c r="K40" s="400"/>
      <c r="L40" s="401"/>
    </row>
    <row r="41" spans="1:12" ht="23.25" customHeight="1">
      <c r="A41" s="395"/>
      <c r="B41" s="392"/>
      <c r="C41" s="159">
        <v>2022</v>
      </c>
      <c r="D41" s="161">
        <f t="shared" si="0"/>
        <v>0</v>
      </c>
      <c r="E41" s="161" t="s">
        <v>10</v>
      </c>
      <c r="F41" s="161" t="s">
        <v>10</v>
      </c>
      <c r="G41" s="161" t="s">
        <v>10</v>
      </c>
      <c r="H41" s="161" t="s">
        <v>10</v>
      </c>
      <c r="I41" s="161">
        <v>0</v>
      </c>
      <c r="J41" s="159" t="s">
        <v>10</v>
      </c>
      <c r="K41" s="400"/>
      <c r="L41" s="401"/>
    </row>
    <row r="42" spans="1:12" ht="23.25" customHeight="1">
      <c r="A42" s="396"/>
      <c r="B42" s="393"/>
      <c r="C42" s="159">
        <v>2023</v>
      </c>
      <c r="D42" s="161">
        <f t="shared" si="0"/>
        <v>0</v>
      </c>
      <c r="E42" s="161"/>
      <c r="F42" s="161"/>
      <c r="G42" s="161"/>
      <c r="H42" s="161"/>
      <c r="I42" s="161">
        <f>+I102+I103+I104+I105+I106+I107+I108+I123+I136+I149+I164+I178+I185+I192+I200</f>
        <v>0</v>
      </c>
      <c r="J42" s="159"/>
      <c r="K42" s="159"/>
      <c r="L42" s="160"/>
    </row>
    <row r="43" spans="1:12" ht="63.75" customHeight="1">
      <c r="A43" s="158" t="s">
        <v>56</v>
      </c>
      <c r="B43" s="159" t="s">
        <v>140</v>
      </c>
      <c r="C43" s="159" t="s">
        <v>283</v>
      </c>
      <c r="D43" s="159" t="s">
        <v>10</v>
      </c>
      <c r="E43" s="159" t="s">
        <v>10</v>
      </c>
      <c r="F43" s="159" t="s">
        <v>10</v>
      </c>
      <c r="G43" s="159" t="s">
        <v>10</v>
      </c>
      <c r="H43" s="159" t="s">
        <v>10</v>
      </c>
      <c r="I43" s="159" t="s">
        <v>10</v>
      </c>
      <c r="J43" s="159" t="s">
        <v>10</v>
      </c>
      <c r="K43" s="159" t="s">
        <v>254</v>
      </c>
      <c r="L43" s="160" t="s">
        <v>141</v>
      </c>
    </row>
    <row r="44" spans="1:12" ht="45.75" customHeight="1">
      <c r="A44" s="158" t="s">
        <v>59</v>
      </c>
      <c r="B44" s="159" t="s">
        <v>142</v>
      </c>
      <c r="C44" s="159" t="s">
        <v>283</v>
      </c>
      <c r="D44" s="159" t="s">
        <v>10</v>
      </c>
      <c r="E44" s="159" t="s">
        <v>10</v>
      </c>
      <c r="F44" s="159" t="s">
        <v>10</v>
      </c>
      <c r="G44" s="159" t="s">
        <v>10</v>
      </c>
      <c r="H44" s="159" t="s">
        <v>10</v>
      </c>
      <c r="I44" s="159" t="s">
        <v>10</v>
      </c>
      <c r="J44" s="159" t="s">
        <v>10</v>
      </c>
      <c r="K44" s="159" t="s">
        <v>254</v>
      </c>
      <c r="L44" s="160" t="s">
        <v>143</v>
      </c>
    </row>
    <row r="45" spans="1:12" ht="20.100000000000001" customHeight="1">
      <c r="A45" s="385" t="s">
        <v>64</v>
      </c>
      <c r="B45" s="397" t="s">
        <v>282</v>
      </c>
      <c r="C45" s="400">
        <v>2018</v>
      </c>
      <c r="D45" s="164">
        <f>D46+D47+D48+D49+D50+D51</f>
        <v>1676.431</v>
      </c>
      <c r="E45" s="164">
        <f>E46+E47+E48+E49+E50+E51</f>
        <v>0</v>
      </c>
      <c r="F45" s="164" t="s">
        <v>10</v>
      </c>
      <c r="G45" s="164" t="s">
        <v>10</v>
      </c>
      <c r="H45" s="164">
        <f>H46+H47+H48+H49+H50+H51</f>
        <v>0</v>
      </c>
      <c r="I45" s="164">
        <f>I46+I47+I48+I49+I50+I51</f>
        <v>1676.431</v>
      </c>
      <c r="J45" s="161" t="s">
        <v>10</v>
      </c>
      <c r="K45" s="165" t="s">
        <v>183</v>
      </c>
      <c r="L45" s="401" t="s">
        <v>170</v>
      </c>
    </row>
    <row r="46" spans="1:12" ht="20.100000000000001" customHeight="1">
      <c r="A46" s="386"/>
      <c r="B46" s="398"/>
      <c r="C46" s="400"/>
      <c r="D46" s="166">
        <v>214.643</v>
      </c>
      <c r="E46" s="159">
        <v>0</v>
      </c>
      <c r="F46" s="159" t="s">
        <v>10</v>
      </c>
      <c r="G46" s="159" t="s">
        <v>10</v>
      </c>
      <c r="H46" s="159">
        <v>0</v>
      </c>
      <c r="I46" s="167">
        <v>214.643</v>
      </c>
      <c r="J46" s="159" t="s">
        <v>10</v>
      </c>
      <c r="K46" s="165" t="s">
        <v>145</v>
      </c>
      <c r="L46" s="401"/>
    </row>
    <row r="47" spans="1:12" ht="20.100000000000001" customHeight="1">
      <c r="A47" s="386"/>
      <c r="B47" s="398"/>
      <c r="C47" s="400"/>
      <c r="D47" s="168">
        <v>246</v>
      </c>
      <c r="E47" s="159">
        <v>0</v>
      </c>
      <c r="F47" s="159" t="s">
        <v>10</v>
      </c>
      <c r="G47" s="159" t="s">
        <v>10</v>
      </c>
      <c r="H47" s="159">
        <v>0</v>
      </c>
      <c r="I47" s="168">
        <v>246</v>
      </c>
      <c r="J47" s="159" t="s">
        <v>10</v>
      </c>
      <c r="K47" s="165" t="s">
        <v>146</v>
      </c>
      <c r="L47" s="401"/>
    </row>
    <row r="48" spans="1:12" ht="20.100000000000001" customHeight="1">
      <c r="A48" s="386"/>
      <c r="B48" s="398"/>
      <c r="C48" s="400"/>
      <c r="D48" s="168">
        <v>129.92500000000001</v>
      </c>
      <c r="E48" s="159">
        <v>0</v>
      </c>
      <c r="F48" s="159" t="s">
        <v>10</v>
      </c>
      <c r="G48" s="159" t="s">
        <v>10</v>
      </c>
      <c r="H48" s="159">
        <v>0</v>
      </c>
      <c r="I48" s="166">
        <v>129.92500000000001</v>
      </c>
      <c r="J48" s="159" t="s">
        <v>10</v>
      </c>
      <c r="K48" s="165" t="s">
        <v>147</v>
      </c>
      <c r="L48" s="401"/>
    </row>
    <row r="49" spans="1:12" ht="20.100000000000001" customHeight="1">
      <c r="A49" s="386"/>
      <c r="B49" s="398"/>
      <c r="C49" s="400"/>
      <c r="D49" s="168">
        <v>91.626000000000005</v>
      </c>
      <c r="E49" s="159">
        <v>0</v>
      </c>
      <c r="F49" s="159" t="s">
        <v>10</v>
      </c>
      <c r="G49" s="159" t="s">
        <v>10</v>
      </c>
      <c r="H49" s="159">
        <v>0</v>
      </c>
      <c r="I49" s="166">
        <v>91.626000000000005</v>
      </c>
      <c r="J49" s="159" t="s">
        <v>10</v>
      </c>
      <c r="K49" s="165" t="s">
        <v>148</v>
      </c>
      <c r="L49" s="401"/>
    </row>
    <row r="50" spans="1:12" ht="20.100000000000001" customHeight="1">
      <c r="A50" s="386"/>
      <c r="B50" s="398"/>
      <c r="C50" s="400"/>
      <c r="D50" s="168">
        <v>949.97</v>
      </c>
      <c r="E50" s="159">
        <v>0</v>
      </c>
      <c r="F50" s="159" t="s">
        <v>10</v>
      </c>
      <c r="G50" s="159" t="s">
        <v>10</v>
      </c>
      <c r="H50" s="159">
        <v>0</v>
      </c>
      <c r="I50" s="166">
        <v>949.97</v>
      </c>
      <c r="J50" s="159" t="s">
        <v>10</v>
      </c>
      <c r="K50" s="165" t="s">
        <v>149</v>
      </c>
      <c r="L50" s="401"/>
    </row>
    <row r="51" spans="1:12" ht="20.100000000000001" customHeight="1">
      <c r="A51" s="386"/>
      <c r="B51" s="398"/>
      <c r="C51" s="400"/>
      <c r="D51" s="168">
        <v>44.267000000000003</v>
      </c>
      <c r="E51" s="159">
        <v>0</v>
      </c>
      <c r="F51" s="159" t="s">
        <v>10</v>
      </c>
      <c r="G51" s="159" t="s">
        <v>10</v>
      </c>
      <c r="H51" s="159">
        <v>0</v>
      </c>
      <c r="I51" s="167">
        <v>44.267000000000003</v>
      </c>
      <c r="J51" s="159" t="s">
        <v>10</v>
      </c>
      <c r="K51" s="165" t="s">
        <v>150</v>
      </c>
      <c r="L51" s="401"/>
    </row>
    <row r="52" spans="1:12" ht="20.100000000000001" customHeight="1">
      <c r="A52" s="386"/>
      <c r="B52" s="398"/>
      <c r="C52" s="400"/>
      <c r="D52" s="169">
        <f>D53+D54+D55+D56+D57+D58+D59</f>
        <v>5381.3447800000013</v>
      </c>
      <c r="E52" s="169">
        <f>E53+E54+E55+E56+E57+E58+E59</f>
        <v>0</v>
      </c>
      <c r="F52" s="169" t="s">
        <v>10</v>
      </c>
      <c r="G52" s="169" t="s">
        <v>10</v>
      </c>
      <c r="H52" s="169">
        <f>H53+H54+H55+H56+H57+H58+H59</f>
        <v>0</v>
      </c>
      <c r="I52" s="169">
        <f>I53+I54+I55+I56+I57+I58+I59</f>
        <v>5381.3447800000013</v>
      </c>
      <c r="J52" s="161" t="s">
        <v>10</v>
      </c>
      <c r="K52" s="165" t="s">
        <v>182</v>
      </c>
      <c r="L52" s="401"/>
    </row>
    <row r="53" spans="1:12" ht="20.100000000000001" customHeight="1">
      <c r="A53" s="386"/>
      <c r="B53" s="398"/>
      <c r="C53" s="400"/>
      <c r="D53" s="167">
        <f t="shared" ref="D53:D60" si="1">I53</f>
        <v>774.57900000000006</v>
      </c>
      <c r="E53" s="168">
        <f>E223+E234+E245+E256+E268+E284</f>
        <v>0</v>
      </c>
      <c r="F53" s="168" t="s">
        <v>10</v>
      </c>
      <c r="G53" s="168" t="s">
        <v>10</v>
      </c>
      <c r="H53" s="168">
        <f>H223+H234+H245+H256+H268+H284</f>
        <v>0</v>
      </c>
      <c r="I53" s="167">
        <f>I111+I126+I139+I152+I167+I187</f>
        <v>774.57900000000006</v>
      </c>
      <c r="J53" s="168" t="s">
        <v>10</v>
      </c>
      <c r="K53" s="165" t="s">
        <v>178</v>
      </c>
      <c r="L53" s="401"/>
    </row>
    <row r="54" spans="1:12" ht="20.100000000000001" customHeight="1">
      <c r="A54" s="386"/>
      <c r="B54" s="398"/>
      <c r="C54" s="400"/>
      <c r="D54" s="167">
        <f t="shared" si="1"/>
        <v>1854.38402</v>
      </c>
      <c r="E54" s="168">
        <f>E224+E235+E246+E257+E269</f>
        <v>0</v>
      </c>
      <c r="F54" s="168" t="s">
        <v>10</v>
      </c>
      <c r="G54" s="168" t="s">
        <v>10</v>
      </c>
      <c r="H54" s="168">
        <f>H224+H235+H246+H257+H269</f>
        <v>0</v>
      </c>
      <c r="I54" s="167">
        <v>1854.38402</v>
      </c>
      <c r="J54" s="168" t="s">
        <v>10</v>
      </c>
      <c r="K54" s="165" t="s">
        <v>177</v>
      </c>
      <c r="L54" s="401"/>
    </row>
    <row r="55" spans="1:12" ht="20.100000000000001" customHeight="1">
      <c r="A55" s="386"/>
      <c r="B55" s="398"/>
      <c r="C55" s="400"/>
      <c r="D55" s="167">
        <f t="shared" si="1"/>
        <v>485.93573000000004</v>
      </c>
      <c r="E55" s="168">
        <f>E225+E236+E247+E258+E270</f>
        <v>0</v>
      </c>
      <c r="F55" s="168" t="s">
        <v>10</v>
      </c>
      <c r="G55" s="168" t="s">
        <v>10</v>
      </c>
      <c r="H55" s="168">
        <f>H225+H236+H247+H258+H270</f>
        <v>0</v>
      </c>
      <c r="I55" s="167">
        <f>I113+I128+I141+I154+I169</f>
        <v>485.93573000000004</v>
      </c>
      <c r="J55" s="168" t="s">
        <v>10</v>
      </c>
      <c r="K55" s="165" t="s">
        <v>176</v>
      </c>
      <c r="L55" s="401"/>
    </row>
    <row r="56" spans="1:12" ht="20.100000000000001" customHeight="1">
      <c r="A56" s="386"/>
      <c r="B56" s="398"/>
      <c r="C56" s="400"/>
      <c r="D56" s="167">
        <f t="shared" si="1"/>
        <v>704.11299999999994</v>
      </c>
      <c r="E56" s="159">
        <v>0</v>
      </c>
      <c r="F56" s="159" t="s">
        <v>10</v>
      </c>
      <c r="G56" s="168" t="s">
        <v>10</v>
      </c>
      <c r="H56" s="168">
        <f>H237+H248+H259+H271</f>
        <v>0</v>
      </c>
      <c r="I56" s="167">
        <f>I114+I129+I142+I155+I170</f>
        <v>704.11299999999994</v>
      </c>
      <c r="J56" s="168" t="s">
        <v>10</v>
      </c>
      <c r="K56" s="165" t="s">
        <v>175</v>
      </c>
      <c r="L56" s="401"/>
    </row>
    <row r="57" spans="1:12" ht="20.100000000000001" customHeight="1">
      <c r="A57" s="386"/>
      <c r="B57" s="398"/>
      <c r="C57" s="400"/>
      <c r="D57" s="167">
        <f t="shared" si="1"/>
        <v>746.36099999999999</v>
      </c>
      <c r="E57" s="159">
        <v>0</v>
      </c>
      <c r="F57" s="159" t="s">
        <v>10</v>
      </c>
      <c r="G57" s="168" t="s">
        <v>10</v>
      </c>
      <c r="H57" s="159">
        <v>0</v>
      </c>
      <c r="I57" s="167">
        <v>746.36099999999999</v>
      </c>
      <c r="J57" s="159" t="s">
        <v>10</v>
      </c>
      <c r="K57" s="165" t="s">
        <v>174</v>
      </c>
      <c r="L57" s="401"/>
    </row>
    <row r="58" spans="1:12" ht="20.100000000000001" customHeight="1">
      <c r="A58" s="386"/>
      <c r="B58" s="398"/>
      <c r="C58" s="400"/>
      <c r="D58" s="167">
        <f t="shared" si="1"/>
        <v>535.81306000000006</v>
      </c>
      <c r="E58" s="159">
        <v>0</v>
      </c>
      <c r="F58" s="159" t="s">
        <v>10</v>
      </c>
      <c r="G58" s="168" t="s">
        <v>10</v>
      </c>
      <c r="H58" s="159">
        <v>0</v>
      </c>
      <c r="I58" s="167">
        <f>I116+I131+I144+I157+I172</f>
        <v>535.81306000000006</v>
      </c>
      <c r="J58" s="159" t="s">
        <v>10</v>
      </c>
      <c r="K58" s="165" t="s">
        <v>173</v>
      </c>
      <c r="L58" s="401"/>
    </row>
    <row r="59" spans="1:12" ht="20.100000000000001" customHeight="1">
      <c r="A59" s="386"/>
      <c r="B59" s="398"/>
      <c r="C59" s="400"/>
      <c r="D59" s="167">
        <f t="shared" si="1"/>
        <v>280.15897000000001</v>
      </c>
      <c r="E59" s="159">
        <v>0</v>
      </c>
      <c r="F59" s="159" t="s">
        <v>10</v>
      </c>
      <c r="G59" s="168" t="s">
        <v>10</v>
      </c>
      <c r="H59" s="159">
        <v>0</v>
      </c>
      <c r="I59" s="167">
        <f>I158+I173+I195</f>
        <v>280.15897000000001</v>
      </c>
      <c r="J59" s="159" t="s">
        <v>10</v>
      </c>
      <c r="K59" s="165" t="s">
        <v>172</v>
      </c>
      <c r="L59" s="401"/>
    </row>
    <row r="60" spans="1:12" ht="20.100000000000001" customHeight="1">
      <c r="A60" s="386"/>
      <c r="B60" s="398"/>
      <c r="C60" s="400">
        <v>2019</v>
      </c>
      <c r="D60" s="167">
        <f t="shared" si="1"/>
        <v>104.09125</v>
      </c>
      <c r="E60" s="159" t="s">
        <v>10</v>
      </c>
      <c r="F60" s="159" t="s">
        <v>10</v>
      </c>
      <c r="G60" s="168" t="s">
        <v>10</v>
      </c>
      <c r="H60" s="159"/>
      <c r="I60" s="167">
        <v>104.09125</v>
      </c>
      <c r="J60" s="159"/>
      <c r="K60" s="165" t="s">
        <v>145</v>
      </c>
      <c r="L60" s="401"/>
    </row>
    <row r="61" spans="1:12" ht="20.100000000000001" customHeight="1">
      <c r="A61" s="386"/>
      <c r="B61" s="398"/>
      <c r="C61" s="400"/>
      <c r="D61" s="168">
        <v>299.44099999999997</v>
      </c>
      <c r="E61" s="159" t="s">
        <v>10</v>
      </c>
      <c r="F61" s="159" t="s">
        <v>10</v>
      </c>
      <c r="G61" s="168" t="s">
        <v>10</v>
      </c>
      <c r="H61" s="159"/>
      <c r="I61" s="168">
        <v>299.44099999999997</v>
      </c>
      <c r="J61" s="159"/>
      <c r="K61" s="165" t="s">
        <v>146</v>
      </c>
      <c r="L61" s="401"/>
    </row>
    <row r="62" spans="1:12" ht="20.100000000000001" customHeight="1">
      <c r="A62" s="386"/>
      <c r="B62" s="398"/>
      <c r="C62" s="400"/>
      <c r="D62" s="161">
        <v>0</v>
      </c>
      <c r="E62" s="161" t="s">
        <v>10</v>
      </c>
      <c r="F62" s="161" t="s">
        <v>10</v>
      </c>
      <c r="G62" s="168" t="s">
        <v>10</v>
      </c>
      <c r="H62" s="161"/>
      <c r="I62" s="161">
        <v>0</v>
      </c>
      <c r="J62" s="170"/>
      <c r="K62" s="165" t="s">
        <v>147</v>
      </c>
      <c r="L62" s="401"/>
    </row>
    <row r="63" spans="1:12" ht="20.100000000000001" customHeight="1">
      <c r="A63" s="386"/>
      <c r="B63" s="398"/>
      <c r="C63" s="400"/>
      <c r="D63" s="161">
        <v>0</v>
      </c>
      <c r="E63" s="161" t="s">
        <v>10</v>
      </c>
      <c r="F63" s="161" t="s">
        <v>10</v>
      </c>
      <c r="G63" s="168" t="s">
        <v>10</v>
      </c>
      <c r="H63" s="161"/>
      <c r="I63" s="161">
        <v>0</v>
      </c>
      <c r="J63" s="170"/>
      <c r="K63" s="165" t="s">
        <v>149</v>
      </c>
      <c r="L63" s="401"/>
    </row>
    <row r="64" spans="1:12" ht="20.100000000000001" customHeight="1">
      <c r="A64" s="386"/>
      <c r="B64" s="398"/>
      <c r="C64" s="400"/>
      <c r="D64" s="168">
        <v>68.066000000000003</v>
      </c>
      <c r="E64" s="159" t="s">
        <v>10</v>
      </c>
      <c r="F64" s="159" t="s">
        <v>10</v>
      </c>
      <c r="G64" s="168" t="s">
        <v>10</v>
      </c>
      <c r="H64" s="159"/>
      <c r="I64" s="168">
        <v>68.066000000000003</v>
      </c>
      <c r="J64" s="170"/>
      <c r="K64" s="165" t="s">
        <v>216</v>
      </c>
      <c r="L64" s="401"/>
    </row>
    <row r="65" spans="1:12" ht="20.100000000000001" customHeight="1">
      <c r="A65" s="386"/>
      <c r="B65" s="398"/>
      <c r="C65" s="400"/>
      <c r="D65" s="161">
        <v>0</v>
      </c>
      <c r="E65" s="161"/>
      <c r="F65" s="161" t="s">
        <v>10</v>
      </c>
      <c r="G65" s="168" t="s">
        <v>10</v>
      </c>
      <c r="H65" s="161"/>
      <c r="I65" s="161">
        <v>0</v>
      </c>
      <c r="J65" s="170"/>
      <c r="K65" s="165" t="s">
        <v>215</v>
      </c>
      <c r="L65" s="401"/>
    </row>
    <row r="66" spans="1:12" ht="20.100000000000001" customHeight="1">
      <c r="A66" s="386"/>
      <c r="B66" s="398"/>
      <c r="C66" s="400"/>
      <c r="D66" s="161">
        <v>0</v>
      </c>
      <c r="E66" s="159"/>
      <c r="F66" s="159" t="s">
        <v>10</v>
      </c>
      <c r="G66" s="168" t="s">
        <v>10</v>
      </c>
      <c r="H66" s="159"/>
      <c r="I66" s="161">
        <v>0</v>
      </c>
      <c r="J66" s="170"/>
      <c r="K66" s="165" t="s">
        <v>178</v>
      </c>
      <c r="L66" s="401"/>
    </row>
    <row r="67" spans="1:12" ht="20.100000000000001" customHeight="1">
      <c r="A67" s="386"/>
      <c r="B67" s="398"/>
      <c r="C67" s="400"/>
      <c r="D67" s="161">
        <v>0</v>
      </c>
      <c r="E67" s="159"/>
      <c r="F67" s="159" t="s">
        <v>10</v>
      </c>
      <c r="G67" s="168" t="s">
        <v>10</v>
      </c>
      <c r="H67" s="159"/>
      <c r="I67" s="161">
        <v>0</v>
      </c>
      <c r="J67" s="170"/>
      <c r="K67" s="165" t="s">
        <v>177</v>
      </c>
      <c r="L67" s="401"/>
    </row>
    <row r="68" spans="1:12" ht="20.100000000000001" customHeight="1">
      <c r="A68" s="386"/>
      <c r="B68" s="398"/>
      <c r="C68" s="400"/>
      <c r="D68" s="161">
        <v>0</v>
      </c>
      <c r="E68" s="159"/>
      <c r="F68" s="159" t="s">
        <v>10</v>
      </c>
      <c r="G68" s="168" t="s">
        <v>10</v>
      </c>
      <c r="H68" s="159"/>
      <c r="I68" s="161">
        <v>0</v>
      </c>
      <c r="J68" s="170"/>
      <c r="K68" s="165" t="s">
        <v>176</v>
      </c>
      <c r="L68" s="401"/>
    </row>
    <row r="69" spans="1:12" ht="20.100000000000001" customHeight="1">
      <c r="A69" s="386"/>
      <c r="B69" s="398"/>
      <c r="C69" s="400"/>
      <c r="D69" s="161">
        <v>0</v>
      </c>
      <c r="E69" s="159"/>
      <c r="F69" s="159" t="s">
        <v>10</v>
      </c>
      <c r="G69" s="168" t="s">
        <v>10</v>
      </c>
      <c r="H69" s="159"/>
      <c r="I69" s="161">
        <v>0</v>
      </c>
      <c r="J69" s="170"/>
      <c r="K69" s="165" t="s">
        <v>175</v>
      </c>
      <c r="L69" s="401"/>
    </row>
    <row r="70" spans="1:12" ht="20.100000000000001" customHeight="1">
      <c r="A70" s="386"/>
      <c r="B70" s="398"/>
      <c r="C70" s="400"/>
      <c r="D70" s="161">
        <v>0</v>
      </c>
      <c r="E70" s="159"/>
      <c r="F70" s="159" t="s">
        <v>10</v>
      </c>
      <c r="G70" s="168" t="s">
        <v>10</v>
      </c>
      <c r="H70" s="159"/>
      <c r="I70" s="161">
        <v>0</v>
      </c>
      <c r="J70" s="170"/>
      <c r="K70" s="165" t="s">
        <v>174</v>
      </c>
      <c r="L70" s="401"/>
    </row>
    <row r="71" spans="1:12" ht="20.100000000000001" customHeight="1">
      <c r="A71" s="386"/>
      <c r="B71" s="398"/>
      <c r="C71" s="400"/>
      <c r="D71" s="161">
        <v>0</v>
      </c>
      <c r="E71" s="159"/>
      <c r="F71" s="159" t="s">
        <v>10</v>
      </c>
      <c r="G71" s="168" t="s">
        <v>10</v>
      </c>
      <c r="H71" s="159"/>
      <c r="I71" s="161">
        <v>0</v>
      </c>
      <c r="J71" s="170"/>
      <c r="K71" s="165" t="s">
        <v>173</v>
      </c>
      <c r="L71" s="401"/>
    </row>
    <row r="72" spans="1:12" ht="20.100000000000001" customHeight="1">
      <c r="A72" s="386"/>
      <c r="B72" s="398"/>
      <c r="C72" s="400"/>
      <c r="D72" s="161">
        <v>0</v>
      </c>
      <c r="E72" s="159"/>
      <c r="F72" s="159" t="s">
        <v>10</v>
      </c>
      <c r="G72" s="168" t="s">
        <v>10</v>
      </c>
      <c r="H72" s="159"/>
      <c r="I72" s="161">
        <v>0</v>
      </c>
      <c r="J72" s="170"/>
      <c r="K72" s="165" t="s">
        <v>172</v>
      </c>
      <c r="L72" s="401"/>
    </row>
    <row r="73" spans="1:12" ht="20.100000000000001" customHeight="1">
      <c r="A73" s="386"/>
      <c r="B73" s="398"/>
      <c r="C73" s="400">
        <v>2020</v>
      </c>
      <c r="D73" s="161">
        <f>D120</f>
        <v>0</v>
      </c>
      <c r="E73" s="161"/>
      <c r="F73" s="161" t="s">
        <v>10</v>
      </c>
      <c r="G73" s="168" t="s">
        <v>10</v>
      </c>
      <c r="H73" s="161"/>
      <c r="I73" s="161">
        <f>I120</f>
        <v>0</v>
      </c>
      <c r="J73" s="170"/>
      <c r="K73" s="165" t="s">
        <v>211</v>
      </c>
      <c r="L73" s="401" t="s">
        <v>170</v>
      </c>
    </row>
    <row r="74" spans="1:12" ht="20.100000000000001" customHeight="1">
      <c r="A74" s="386"/>
      <c r="B74" s="398"/>
      <c r="C74" s="400"/>
      <c r="D74" s="161">
        <v>0</v>
      </c>
      <c r="E74" s="161"/>
      <c r="F74" s="161" t="s">
        <v>10</v>
      </c>
      <c r="G74" s="168" t="s">
        <v>10</v>
      </c>
      <c r="H74" s="161"/>
      <c r="I74" s="161">
        <v>0</v>
      </c>
      <c r="J74" s="170"/>
      <c r="K74" s="165" t="s">
        <v>214</v>
      </c>
      <c r="L74" s="401"/>
    </row>
    <row r="75" spans="1:12" ht="20.100000000000001" customHeight="1">
      <c r="A75" s="386"/>
      <c r="B75" s="398"/>
      <c r="C75" s="400"/>
      <c r="D75" s="161">
        <f>I75</f>
        <v>0</v>
      </c>
      <c r="E75" s="161"/>
      <c r="F75" s="161" t="s">
        <v>10</v>
      </c>
      <c r="G75" s="168" t="s">
        <v>10</v>
      </c>
      <c r="H75" s="161"/>
      <c r="I75" s="161">
        <f>0</f>
        <v>0</v>
      </c>
      <c r="J75" s="170"/>
      <c r="K75" s="165" t="s">
        <v>147</v>
      </c>
      <c r="L75" s="401"/>
    </row>
    <row r="76" spans="1:12" ht="20.100000000000001" customHeight="1">
      <c r="A76" s="386"/>
      <c r="B76" s="398"/>
      <c r="C76" s="400"/>
      <c r="D76" s="161">
        <f>I76</f>
        <v>51.478000000000002</v>
      </c>
      <c r="E76" s="161"/>
      <c r="F76" s="161" t="s">
        <v>10</v>
      </c>
      <c r="G76" s="168" t="s">
        <v>10</v>
      </c>
      <c r="H76" s="161"/>
      <c r="I76" s="161">
        <v>51.478000000000002</v>
      </c>
      <c r="J76" s="170"/>
      <c r="K76" s="165" t="s">
        <v>215</v>
      </c>
      <c r="L76" s="401"/>
    </row>
    <row r="77" spans="1:12" ht="20.100000000000001" customHeight="1">
      <c r="A77" s="386"/>
      <c r="B77" s="398"/>
      <c r="C77" s="400"/>
      <c r="D77" s="161">
        <v>0</v>
      </c>
      <c r="E77" s="161"/>
      <c r="F77" s="161" t="s">
        <v>10</v>
      </c>
      <c r="G77" s="168" t="s">
        <v>10</v>
      </c>
      <c r="H77" s="161"/>
      <c r="I77" s="161">
        <v>0</v>
      </c>
      <c r="J77" s="170"/>
      <c r="K77" s="165" t="s">
        <v>149</v>
      </c>
      <c r="L77" s="401"/>
    </row>
    <row r="78" spans="1:12" ht="20.100000000000001" customHeight="1">
      <c r="A78" s="386"/>
      <c r="B78" s="398"/>
      <c r="C78" s="400"/>
      <c r="D78" s="161">
        <v>0</v>
      </c>
      <c r="E78" s="161"/>
      <c r="F78" s="161" t="s">
        <v>10</v>
      </c>
      <c r="G78" s="168" t="s">
        <v>10</v>
      </c>
      <c r="H78" s="161"/>
      <c r="I78" s="161">
        <v>0</v>
      </c>
      <c r="J78" s="170"/>
      <c r="K78" s="165" t="s">
        <v>216</v>
      </c>
      <c r="L78" s="401"/>
    </row>
    <row r="79" spans="1:12" ht="20.100000000000001" customHeight="1">
      <c r="A79" s="386"/>
      <c r="B79" s="398"/>
      <c r="C79" s="400"/>
      <c r="D79" s="161">
        <v>0</v>
      </c>
      <c r="E79" s="161"/>
      <c r="F79" s="161" t="s">
        <v>10</v>
      </c>
      <c r="G79" s="168" t="s">
        <v>10</v>
      </c>
      <c r="H79" s="161"/>
      <c r="I79" s="161">
        <v>0</v>
      </c>
      <c r="J79" s="170"/>
      <c r="K79" s="165" t="s">
        <v>178</v>
      </c>
      <c r="L79" s="401"/>
    </row>
    <row r="80" spans="1:12" ht="20.100000000000001" customHeight="1">
      <c r="A80" s="386"/>
      <c r="B80" s="398"/>
      <c r="C80" s="400"/>
      <c r="D80" s="161">
        <v>0</v>
      </c>
      <c r="E80" s="161"/>
      <c r="F80" s="161" t="s">
        <v>10</v>
      </c>
      <c r="G80" s="168" t="s">
        <v>10</v>
      </c>
      <c r="H80" s="161"/>
      <c r="I80" s="161">
        <v>0</v>
      </c>
      <c r="J80" s="170"/>
      <c r="K80" s="165" t="s">
        <v>177</v>
      </c>
      <c r="L80" s="401"/>
    </row>
    <row r="81" spans="1:12" ht="20.100000000000001" customHeight="1">
      <c r="A81" s="386"/>
      <c r="B81" s="398"/>
      <c r="C81" s="400"/>
      <c r="D81" s="161">
        <v>0</v>
      </c>
      <c r="E81" s="161"/>
      <c r="F81" s="161" t="s">
        <v>10</v>
      </c>
      <c r="G81" s="168" t="s">
        <v>10</v>
      </c>
      <c r="H81" s="161"/>
      <c r="I81" s="161">
        <v>0</v>
      </c>
      <c r="J81" s="170"/>
      <c r="K81" s="165" t="s">
        <v>176</v>
      </c>
      <c r="L81" s="401"/>
    </row>
    <row r="82" spans="1:12" ht="20.100000000000001" customHeight="1">
      <c r="A82" s="386"/>
      <c r="B82" s="398"/>
      <c r="C82" s="400"/>
      <c r="D82" s="161">
        <v>0</v>
      </c>
      <c r="E82" s="161" t="s">
        <v>10</v>
      </c>
      <c r="F82" s="161" t="s">
        <v>10</v>
      </c>
      <c r="G82" s="168" t="s">
        <v>10</v>
      </c>
      <c r="H82" s="161" t="s">
        <v>10</v>
      </c>
      <c r="I82" s="161">
        <v>0</v>
      </c>
      <c r="J82" s="159" t="s">
        <v>10</v>
      </c>
      <c r="K82" s="165" t="s">
        <v>175</v>
      </c>
      <c r="L82" s="401"/>
    </row>
    <row r="83" spans="1:12" ht="20.100000000000001" customHeight="1">
      <c r="A83" s="386"/>
      <c r="B83" s="398"/>
      <c r="C83" s="400"/>
      <c r="D83" s="161">
        <v>0</v>
      </c>
      <c r="E83" s="161"/>
      <c r="F83" s="161" t="s">
        <v>10</v>
      </c>
      <c r="G83" s="168" t="s">
        <v>10</v>
      </c>
      <c r="H83" s="161"/>
      <c r="I83" s="161">
        <v>0</v>
      </c>
      <c r="J83" s="159"/>
      <c r="K83" s="165" t="s">
        <v>174</v>
      </c>
      <c r="L83" s="401"/>
    </row>
    <row r="84" spans="1:12" ht="20.100000000000001" customHeight="1">
      <c r="A84" s="386"/>
      <c r="B84" s="398"/>
      <c r="C84" s="400">
        <v>2021</v>
      </c>
      <c r="D84" s="161">
        <f>I84</f>
        <v>0</v>
      </c>
      <c r="E84" s="159"/>
      <c r="F84" s="159" t="s">
        <v>10</v>
      </c>
      <c r="G84" s="168" t="s">
        <v>10</v>
      </c>
      <c r="H84" s="159"/>
      <c r="I84" s="161">
        <v>0</v>
      </c>
      <c r="J84" s="159"/>
      <c r="K84" s="165" t="s">
        <v>145</v>
      </c>
      <c r="L84" s="401" t="s">
        <v>170</v>
      </c>
    </row>
    <row r="85" spans="1:12" ht="20.100000000000001" customHeight="1">
      <c r="A85" s="386"/>
      <c r="B85" s="398"/>
      <c r="C85" s="400"/>
      <c r="D85" s="161">
        <v>0</v>
      </c>
      <c r="E85" s="161"/>
      <c r="F85" s="161" t="s">
        <v>10</v>
      </c>
      <c r="G85" s="168" t="s">
        <v>10</v>
      </c>
      <c r="H85" s="161"/>
      <c r="I85" s="161">
        <v>0</v>
      </c>
      <c r="J85" s="159"/>
      <c r="K85" s="165" t="s">
        <v>146</v>
      </c>
      <c r="L85" s="401"/>
    </row>
    <row r="86" spans="1:12" ht="20.100000000000001" customHeight="1">
      <c r="A86" s="386"/>
      <c r="B86" s="398"/>
      <c r="C86" s="400"/>
      <c r="D86" s="161">
        <f>I86</f>
        <v>0</v>
      </c>
      <c r="E86" s="161"/>
      <c r="F86" s="161" t="s">
        <v>10</v>
      </c>
      <c r="G86" s="168" t="s">
        <v>10</v>
      </c>
      <c r="H86" s="161"/>
      <c r="I86" s="161">
        <v>0</v>
      </c>
      <c r="J86" s="159"/>
      <c r="K86" s="165" t="s">
        <v>147</v>
      </c>
      <c r="L86" s="401"/>
    </row>
    <row r="87" spans="1:12" ht="20.100000000000001" customHeight="1">
      <c r="A87" s="386"/>
      <c r="B87" s="398"/>
      <c r="C87" s="400"/>
      <c r="D87" s="161">
        <v>0</v>
      </c>
      <c r="E87" s="161"/>
      <c r="F87" s="161" t="s">
        <v>10</v>
      </c>
      <c r="G87" s="168" t="s">
        <v>10</v>
      </c>
      <c r="H87" s="161"/>
      <c r="I87" s="161">
        <v>0</v>
      </c>
      <c r="J87" s="159"/>
      <c r="K87" s="165" t="s">
        <v>148</v>
      </c>
      <c r="L87" s="401"/>
    </row>
    <row r="88" spans="1:12" ht="20.100000000000001" customHeight="1">
      <c r="A88" s="386"/>
      <c r="B88" s="398"/>
      <c r="C88" s="400"/>
      <c r="D88" s="161">
        <v>0</v>
      </c>
      <c r="E88" s="161"/>
      <c r="F88" s="161" t="s">
        <v>10</v>
      </c>
      <c r="G88" s="168" t="s">
        <v>10</v>
      </c>
      <c r="H88" s="161"/>
      <c r="I88" s="161">
        <v>0</v>
      </c>
      <c r="J88" s="159"/>
      <c r="K88" s="165" t="s">
        <v>149</v>
      </c>
      <c r="L88" s="401"/>
    </row>
    <row r="89" spans="1:12" ht="20.100000000000001" customHeight="1">
      <c r="A89" s="386"/>
      <c r="B89" s="398"/>
      <c r="C89" s="400"/>
      <c r="D89" s="161">
        <v>0</v>
      </c>
      <c r="E89" s="159"/>
      <c r="F89" s="159" t="s">
        <v>10</v>
      </c>
      <c r="G89" s="168" t="s">
        <v>10</v>
      </c>
      <c r="H89" s="159"/>
      <c r="I89" s="161">
        <v>0</v>
      </c>
      <c r="J89" s="159"/>
      <c r="K89" s="165" t="s">
        <v>150</v>
      </c>
      <c r="L89" s="401"/>
    </row>
    <row r="90" spans="1:12" ht="20.100000000000001" customHeight="1">
      <c r="A90" s="386"/>
      <c r="B90" s="398"/>
      <c r="C90" s="400"/>
      <c r="D90" s="161">
        <v>0</v>
      </c>
      <c r="E90" s="159"/>
      <c r="F90" s="159" t="s">
        <v>10</v>
      </c>
      <c r="G90" s="168" t="s">
        <v>10</v>
      </c>
      <c r="H90" s="159"/>
      <c r="I90" s="161">
        <v>0</v>
      </c>
      <c r="J90" s="159"/>
      <c r="K90" s="165" t="s">
        <v>178</v>
      </c>
      <c r="L90" s="401"/>
    </row>
    <row r="91" spans="1:12" ht="20.100000000000001" customHeight="1">
      <c r="A91" s="386"/>
      <c r="B91" s="398"/>
      <c r="C91" s="400"/>
      <c r="D91" s="161">
        <v>0</v>
      </c>
      <c r="E91" s="159"/>
      <c r="F91" s="159" t="s">
        <v>10</v>
      </c>
      <c r="G91" s="168" t="s">
        <v>10</v>
      </c>
      <c r="H91" s="159"/>
      <c r="I91" s="161">
        <v>0</v>
      </c>
      <c r="J91" s="159"/>
      <c r="K91" s="165" t="s">
        <v>177</v>
      </c>
      <c r="L91" s="401"/>
    </row>
    <row r="92" spans="1:12" ht="20.100000000000001" customHeight="1">
      <c r="A92" s="386"/>
      <c r="B92" s="398"/>
      <c r="C92" s="400"/>
      <c r="D92" s="161">
        <v>0</v>
      </c>
      <c r="E92" s="159"/>
      <c r="F92" s="159" t="s">
        <v>10</v>
      </c>
      <c r="G92" s="168" t="s">
        <v>10</v>
      </c>
      <c r="H92" s="159"/>
      <c r="I92" s="161">
        <v>0</v>
      </c>
      <c r="J92" s="159"/>
      <c r="K92" s="165" t="s">
        <v>176</v>
      </c>
      <c r="L92" s="401"/>
    </row>
    <row r="93" spans="1:12" ht="20.100000000000001" customHeight="1">
      <c r="A93" s="386"/>
      <c r="B93" s="398"/>
      <c r="C93" s="400"/>
      <c r="D93" s="161">
        <v>0</v>
      </c>
      <c r="E93" s="159"/>
      <c r="F93" s="159" t="s">
        <v>10</v>
      </c>
      <c r="G93" s="168" t="s">
        <v>10</v>
      </c>
      <c r="H93" s="159"/>
      <c r="I93" s="161">
        <v>0</v>
      </c>
      <c r="J93" s="159"/>
      <c r="K93" s="165" t="s">
        <v>175</v>
      </c>
      <c r="L93" s="401"/>
    </row>
    <row r="94" spans="1:12" ht="20.100000000000001" customHeight="1">
      <c r="A94" s="386"/>
      <c r="B94" s="398"/>
      <c r="C94" s="400"/>
      <c r="D94" s="161">
        <v>0</v>
      </c>
      <c r="E94" s="159"/>
      <c r="F94" s="159" t="s">
        <v>10</v>
      </c>
      <c r="G94" s="171" t="s">
        <v>10</v>
      </c>
      <c r="H94" s="159"/>
      <c r="I94" s="161">
        <v>0</v>
      </c>
      <c r="J94" s="159"/>
      <c r="K94" s="165" t="s">
        <v>174</v>
      </c>
      <c r="L94" s="172">
        <v>0.11</v>
      </c>
    </row>
    <row r="95" spans="1:12" ht="20.100000000000001" customHeight="1">
      <c r="A95" s="386"/>
      <c r="B95" s="398"/>
      <c r="C95" s="400">
        <v>2022</v>
      </c>
      <c r="D95" s="161">
        <v>0</v>
      </c>
      <c r="E95" s="159" t="s">
        <v>10</v>
      </c>
      <c r="F95" s="159" t="s">
        <v>10</v>
      </c>
      <c r="G95" s="171" t="s">
        <v>10</v>
      </c>
      <c r="H95" s="159" t="s">
        <v>10</v>
      </c>
      <c r="I95" s="161">
        <v>0</v>
      </c>
      <c r="J95" s="159"/>
      <c r="K95" s="165" t="s">
        <v>160</v>
      </c>
      <c r="L95" s="433" t="s">
        <v>170</v>
      </c>
    </row>
    <row r="96" spans="1:12" ht="20.100000000000001" customHeight="1">
      <c r="A96" s="386"/>
      <c r="B96" s="398"/>
      <c r="C96" s="400"/>
      <c r="D96" s="161">
        <f>I96</f>
        <v>0</v>
      </c>
      <c r="E96" s="159"/>
      <c r="F96" s="159" t="s">
        <v>10</v>
      </c>
      <c r="G96" s="171" t="s">
        <v>10</v>
      </c>
      <c r="H96" s="159"/>
      <c r="I96" s="161">
        <v>0</v>
      </c>
      <c r="J96" s="159"/>
      <c r="K96" s="165" t="s">
        <v>145</v>
      </c>
      <c r="L96" s="433"/>
    </row>
    <row r="97" spans="1:12" ht="20.100000000000001" customHeight="1">
      <c r="A97" s="386"/>
      <c r="B97" s="398"/>
      <c r="C97" s="400"/>
      <c r="D97" s="161">
        <v>0</v>
      </c>
      <c r="E97" s="159"/>
      <c r="F97" s="159" t="s">
        <v>10</v>
      </c>
      <c r="G97" s="171" t="s">
        <v>10</v>
      </c>
      <c r="H97" s="159"/>
      <c r="I97" s="161">
        <v>0</v>
      </c>
      <c r="J97" s="159"/>
      <c r="K97" s="165" t="s">
        <v>146</v>
      </c>
      <c r="L97" s="433"/>
    </row>
    <row r="98" spans="1:12" ht="20.100000000000001" customHeight="1">
      <c r="A98" s="386"/>
      <c r="B98" s="398"/>
      <c r="C98" s="400"/>
      <c r="D98" s="161">
        <f>I98</f>
        <v>0</v>
      </c>
      <c r="E98" s="159"/>
      <c r="F98" s="159" t="s">
        <v>10</v>
      </c>
      <c r="G98" s="171" t="s">
        <v>10</v>
      </c>
      <c r="H98" s="159"/>
      <c r="I98" s="161">
        <v>0</v>
      </c>
      <c r="J98" s="159"/>
      <c r="K98" s="165" t="s">
        <v>147</v>
      </c>
      <c r="L98" s="433"/>
    </row>
    <row r="99" spans="1:12" ht="20.100000000000001" customHeight="1">
      <c r="A99" s="386"/>
      <c r="B99" s="398"/>
      <c r="C99" s="400"/>
      <c r="D99" s="161">
        <v>0</v>
      </c>
      <c r="E99" s="159"/>
      <c r="F99" s="159" t="s">
        <v>10</v>
      </c>
      <c r="G99" s="171" t="s">
        <v>10</v>
      </c>
      <c r="H99" s="159"/>
      <c r="I99" s="161">
        <v>0</v>
      </c>
      <c r="J99" s="159"/>
      <c r="K99" s="165" t="s">
        <v>148</v>
      </c>
      <c r="L99" s="433"/>
    </row>
    <row r="100" spans="1:12" ht="20.100000000000001" customHeight="1">
      <c r="A100" s="386"/>
      <c r="B100" s="398"/>
      <c r="C100" s="400"/>
      <c r="D100" s="161">
        <v>0</v>
      </c>
      <c r="E100" s="159"/>
      <c r="F100" s="159" t="s">
        <v>10</v>
      </c>
      <c r="G100" s="171" t="s">
        <v>10</v>
      </c>
      <c r="H100" s="159"/>
      <c r="I100" s="161">
        <v>0</v>
      </c>
      <c r="J100" s="159"/>
      <c r="K100" s="165" t="s">
        <v>149</v>
      </c>
      <c r="L100" s="433"/>
    </row>
    <row r="101" spans="1:12" ht="20.100000000000001" customHeight="1">
      <c r="A101" s="386"/>
      <c r="B101" s="398"/>
      <c r="C101" s="400"/>
      <c r="D101" s="161">
        <v>0</v>
      </c>
      <c r="E101" s="159"/>
      <c r="F101" s="159" t="s">
        <v>10</v>
      </c>
      <c r="G101" s="171" t="s">
        <v>10</v>
      </c>
      <c r="H101" s="159"/>
      <c r="I101" s="161">
        <v>0</v>
      </c>
      <c r="J101" s="159"/>
      <c r="K101" s="165" t="s">
        <v>150</v>
      </c>
      <c r="L101" s="433"/>
    </row>
    <row r="102" spans="1:12" ht="20.100000000000001" customHeight="1">
      <c r="A102" s="386"/>
      <c r="B102" s="398"/>
      <c r="C102" s="173"/>
      <c r="D102" s="161">
        <v>0</v>
      </c>
      <c r="E102" s="159"/>
      <c r="F102" s="159" t="s">
        <v>10</v>
      </c>
      <c r="G102" s="171" t="s">
        <v>10</v>
      </c>
      <c r="H102" s="159"/>
      <c r="I102" s="161">
        <v>0</v>
      </c>
      <c r="J102" s="159"/>
      <c r="K102" s="165" t="s">
        <v>160</v>
      </c>
      <c r="L102" s="172"/>
    </row>
    <row r="103" spans="1:12" ht="20.100000000000001" customHeight="1">
      <c r="A103" s="386"/>
      <c r="B103" s="398"/>
      <c r="C103" s="174"/>
      <c r="D103" s="161">
        <v>0</v>
      </c>
      <c r="E103" s="159"/>
      <c r="F103" s="159" t="s">
        <v>10</v>
      </c>
      <c r="G103" s="171" t="s">
        <v>10</v>
      </c>
      <c r="H103" s="159"/>
      <c r="I103" s="161">
        <v>0</v>
      </c>
      <c r="J103" s="159"/>
      <c r="K103" s="165" t="s">
        <v>145</v>
      </c>
      <c r="L103" s="172"/>
    </row>
    <row r="104" spans="1:12" ht="20.100000000000001" customHeight="1">
      <c r="A104" s="386"/>
      <c r="B104" s="398"/>
      <c r="C104" s="174"/>
      <c r="D104" s="161">
        <v>0</v>
      </c>
      <c r="E104" s="159"/>
      <c r="F104" s="159" t="s">
        <v>10</v>
      </c>
      <c r="G104" s="171" t="s">
        <v>10</v>
      </c>
      <c r="H104" s="159"/>
      <c r="I104" s="161">
        <v>0</v>
      </c>
      <c r="J104" s="159"/>
      <c r="K104" s="165" t="s">
        <v>146</v>
      </c>
      <c r="L104" s="172"/>
    </row>
    <row r="105" spans="1:12" ht="20.100000000000001" customHeight="1">
      <c r="A105" s="386"/>
      <c r="B105" s="398"/>
      <c r="C105" s="174"/>
      <c r="D105" s="161">
        <v>0</v>
      </c>
      <c r="E105" s="159"/>
      <c r="F105" s="159" t="s">
        <v>10</v>
      </c>
      <c r="G105" s="171" t="s">
        <v>10</v>
      </c>
      <c r="H105" s="159"/>
      <c r="I105" s="161">
        <v>0</v>
      </c>
      <c r="J105" s="159"/>
      <c r="K105" s="165" t="s">
        <v>147</v>
      </c>
      <c r="L105" s="172"/>
    </row>
    <row r="106" spans="1:12" ht="20.100000000000001" customHeight="1">
      <c r="A106" s="386"/>
      <c r="B106" s="398"/>
      <c r="C106" s="175">
        <v>2023</v>
      </c>
      <c r="D106" s="161">
        <v>0</v>
      </c>
      <c r="E106" s="159"/>
      <c r="F106" s="159" t="s">
        <v>10</v>
      </c>
      <c r="G106" s="171" t="s">
        <v>10</v>
      </c>
      <c r="H106" s="159"/>
      <c r="I106" s="161">
        <v>0</v>
      </c>
      <c r="J106" s="159"/>
      <c r="K106" s="165" t="s">
        <v>148</v>
      </c>
      <c r="L106" s="172"/>
    </row>
    <row r="107" spans="1:12" ht="20.100000000000001" customHeight="1">
      <c r="A107" s="386"/>
      <c r="B107" s="398"/>
      <c r="C107" s="174"/>
      <c r="D107" s="161">
        <v>0</v>
      </c>
      <c r="E107" s="159"/>
      <c r="F107" s="159" t="s">
        <v>10</v>
      </c>
      <c r="G107" s="171" t="s">
        <v>10</v>
      </c>
      <c r="H107" s="159"/>
      <c r="I107" s="161">
        <v>0</v>
      </c>
      <c r="J107" s="159"/>
      <c r="K107" s="165" t="s">
        <v>149</v>
      </c>
      <c r="L107" s="172"/>
    </row>
    <row r="108" spans="1:12" ht="19.5" customHeight="1">
      <c r="A108" s="387"/>
      <c r="B108" s="399"/>
      <c r="C108" s="176"/>
      <c r="D108" s="161">
        <v>0</v>
      </c>
      <c r="E108" s="159"/>
      <c r="F108" s="159" t="s">
        <v>10</v>
      </c>
      <c r="G108" s="171" t="s">
        <v>10</v>
      </c>
      <c r="H108" s="159"/>
      <c r="I108" s="161">
        <v>0</v>
      </c>
      <c r="J108" s="159"/>
      <c r="K108" s="165" t="s">
        <v>150</v>
      </c>
      <c r="L108" s="172"/>
    </row>
    <row r="109" spans="1:12" ht="20.100000000000001" customHeight="1">
      <c r="A109" s="388" t="s">
        <v>66</v>
      </c>
      <c r="B109" s="391" t="s">
        <v>151</v>
      </c>
      <c r="C109" s="159">
        <v>2017</v>
      </c>
      <c r="D109" s="161">
        <v>0</v>
      </c>
      <c r="E109" s="159"/>
      <c r="F109" s="159" t="s">
        <v>10</v>
      </c>
      <c r="G109" s="171" t="s">
        <v>10</v>
      </c>
      <c r="H109" s="159"/>
      <c r="I109" s="161">
        <v>0</v>
      </c>
      <c r="J109" s="159"/>
      <c r="K109" s="165" t="s">
        <v>160</v>
      </c>
      <c r="L109" s="172"/>
    </row>
    <row r="110" spans="1:12" ht="20.100000000000001" customHeight="1">
      <c r="A110" s="389"/>
      <c r="B110" s="392"/>
      <c r="C110" s="400">
        <v>2018</v>
      </c>
      <c r="D110" s="167">
        <f>D111+D112+D113+D114+D116</f>
        <v>2155.8733099999999</v>
      </c>
      <c r="E110" s="167"/>
      <c r="F110" s="167" t="s">
        <v>10</v>
      </c>
      <c r="G110" s="177" t="s">
        <v>10</v>
      </c>
      <c r="H110" s="167"/>
      <c r="I110" s="167">
        <f>I116+I115+I114+I113+I112+I111</f>
        <v>2155.8733099999999</v>
      </c>
      <c r="J110" s="159"/>
      <c r="K110" s="165" t="s">
        <v>160</v>
      </c>
      <c r="L110" s="401" t="s">
        <v>165</v>
      </c>
    </row>
    <row r="111" spans="1:12" ht="20.100000000000001" customHeight="1">
      <c r="A111" s="389"/>
      <c r="B111" s="392"/>
      <c r="C111" s="400"/>
      <c r="D111" s="161">
        <f>E111+H111+I111+J111</f>
        <v>391</v>
      </c>
      <c r="E111" s="161"/>
      <c r="F111" s="161" t="s">
        <v>10</v>
      </c>
      <c r="G111" s="171" t="s">
        <v>10</v>
      </c>
      <c r="H111" s="161"/>
      <c r="I111" s="161">
        <f>50+341</f>
        <v>391</v>
      </c>
      <c r="J111" s="159"/>
      <c r="K111" s="165" t="s">
        <v>152</v>
      </c>
      <c r="L111" s="401"/>
    </row>
    <row r="112" spans="1:12" ht="20.100000000000001" customHeight="1">
      <c r="A112" s="389"/>
      <c r="B112" s="392"/>
      <c r="C112" s="400"/>
      <c r="D112" s="167">
        <v>684.18110999999999</v>
      </c>
      <c r="E112" s="159"/>
      <c r="F112" s="159" t="s">
        <v>10</v>
      </c>
      <c r="G112" s="171" t="s">
        <v>10</v>
      </c>
      <c r="H112" s="159"/>
      <c r="I112" s="167">
        <v>684.18110999999999</v>
      </c>
      <c r="J112" s="159"/>
      <c r="K112" s="165" t="s">
        <v>153</v>
      </c>
      <c r="L112" s="401"/>
    </row>
    <row r="113" spans="1:12" ht="20.100000000000001" customHeight="1">
      <c r="A113" s="389"/>
      <c r="B113" s="392"/>
      <c r="C113" s="400"/>
      <c r="D113" s="167">
        <f>E113+H113+I113+J113</f>
        <v>349.54793000000001</v>
      </c>
      <c r="E113" s="159"/>
      <c r="F113" s="159" t="s">
        <v>10</v>
      </c>
      <c r="G113" s="171" t="s">
        <v>10</v>
      </c>
      <c r="H113" s="159"/>
      <c r="I113" s="167">
        <f>400-50.45207</f>
        <v>349.54793000000001</v>
      </c>
      <c r="J113" s="159"/>
      <c r="K113" s="165" t="s">
        <v>154</v>
      </c>
      <c r="L113" s="401"/>
    </row>
    <row r="114" spans="1:12" ht="20.100000000000001" customHeight="1">
      <c r="A114" s="389"/>
      <c r="B114" s="392"/>
      <c r="C114" s="400"/>
      <c r="D114" s="167">
        <f>E114+H114+I114+J114</f>
        <v>613.327</v>
      </c>
      <c r="E114" s="159"/>
      <c r="F114" s="159" t="s">
        <v>10</v>
      </c>
      <c r="G114" s="171" t="s">
        <v>10</v>
      </c>
      <c r="H114" s="159"/>
      <c r="I114" s="167">
        <f>513.327+100</f>
        <v>613.327</v>
      </c>
      <c r="J114" s="159"/>
      <c r="K114" s="165" t="s">
        <v>155</v>
      </c>
      <c r="L114" s="401"/>
    </row>
    <row r="115" spans="1:12" ht="20.100000000000001" customHeight="1">
      <c r="A115" s="389"/>
      <c r="B115" s="392"/>
      <c r="C115" s="400"/>
      <c r="D115" s="161">
        <f>E115+H115+I115+J115</f>
        <v>0</v>
      </c>
      <c r="E115" s="159"/>
      <c r="F115" s="159" t="s">
        <v>10</v>
      </c>
      <c r="G115" s="171" t="s">
        <v>10</v>
      </c>
      <c r="H115" s="159"/>
      <c r="I115" s="161">
        <v>0</v>
      </c>
      <c r="J115" s="159"/>
      <c r="K115" s="165" t="s">
        <v>156</v>
      </c>
      <c r="L115" s="401"/>
    </row>
    <row r="116" spans="1:12" ht="20.100000000000001" customHeight="1">
      <c r="A116" s="389"/>
      <c r="B116" s="392"/>
      <c r="C116" s="400"/>
      <c r="D116" s="167">
        <f>E116+H116+I116+J116</f>
        <v>117.81727000000001</v>
      </c>
      <c r="E116" s="159"/>
      <c r="F116" s="159" t="s">
        <v>10</v>
      </c>
      <c r="G116" s="171" t="s">
        <v>10</v>
      </c>
      <c r="H116" s="159"/>
      <c r="I116" s="167">
        <f>250-144.49273+12.31</f>
        <v>117.81727000000001</v>
      </c>
      <c r="J116" s="159"/>
      <c r="K116" s="165" t="s">
        <v>157</v>
      </c>
      <c r="L116" s="401"/>
    </row>
    <row r="117" spans="1:12" ht="20.100000000000001" customHeight="1">
      <c r="A117" s="389"/>
      <c r="B117" s="392"/>
      <c r="C117" s="400">
        <v>2019</v>
      </c>
      <c r="D117" s="168">
        <v>0</v>
      </c>
      <c r="E117" s="159"/>
      <c r="F117" s="159" t="s">
        <v>10</v>
      </c>
      <c r="G117" s="171" t="s">
        <v>10</v>
      </c>
      <c r="H117" s="159"/>
      <c r="I117" s="168">
        <v>0</v>
      </c>
      <c r="J117" s="159"/>
      <c r="K117" s="178" t="s">
        <v>148</v>
      </c>
      <c r="L117" s="172">
        <v>1</v>
      </c>
    </row>
    <row r="118" spans="1:12" ht="20.100000000000001" customHeight="1">
      <c r="A118" s="389"/>
      <c r="B118" s="392"/>
      <c r="C118" s="400"/>
      <c r="D118" s="168">
        <v>68.066000000000003</v>
      </c>
      <c r="E118" s="159"/>
      <c r="F118" s="159" t="s">
        <v>10</v>
      </c>
      <c r="G118" s="171" t="s">
        <v>10</v>
      </c>
      <c r="H118" s="159"/>
      <c r="I118" s="168">
        <v>68.066000000000003</v>
      </c>
      <c r="J118" s="159"/>
      <c r="K118" s="178" t="s">
        <v>150</v>
      </c>
      <c r="L118" s="172">
        <v>1</v>
      </c>
    </row>
    <row r="119" spans="1:12" ht="20.100000000000001" customHeight="1">
      <c r="A119" s="389"/>
      <c r="B119" s="392"/>
      <c r="C119" s="400">
        <v>2020</v>
      </c>
      <c r="D119" s="161">
        <f>I119</f>
        <v>0</v>
      </c>
      <c r="E119" s="159"/>
      <c r="F119" s="159" t="s">
        <v>10</v>
      </c>
      <c r="G119" s="171" t="s">
        <v>10</v>
      </c>
      <c r="H119" s="159"/>
      <c r="I119" s="161">
        <v>0</v>
      </c>
      <c r="J119" s="159"/>
      <c r="K119" s="178" t="s">
        <v>148</v>
      </c>
      <c r="L119" s="172"/>
    </row>
    <row r="120" spans="1:12" ht="20.100000000000001" customHeight="1">
      <c r="A120" s="389"/>
      <c r="B120" s="392"/>
      <c r="C120" s="400"/>
      <c r="D120" s="161">
        <f>I120</f>
        <v>0</v>
      </c>
      <c r="E120" s="159"/>
      <c r="F120" s="159" t="s">
        <v>10</v>
      </c>
      <c r="G120" s="171" t="s">
        <v>10</v>
      </c>
      <c r="H120" s="159"/>
      <c r="I120" s="161">
        <v>0</v>
      </c>
      <c r="J120" s="159"/>
      <c r="K120" s="165" t="s">
        <v>145</v>
      </c>
      <c r="L120" s="172"/>
    </row>
    <row r="121" spans="1:12" ht="20.100000000000001" customHeight="1">
      <c r="A121" s="389"/>
      <c r="B121" s="392"/>
      <c r="C121" s="159">
        <v>2021</v>
      </c>
      <c r="D121" s="161">
        <f>I121</f>
        <v>0</v>
      </c>
      <c r="E121" s="159"/>
      <c r="F121" s="159" t="s">
        <v>10</v>
      </c>
      <c r="G121" s="171" t="s">
        <v>10</v>
      </c>
      <c r="H121" s="159"/>
      <c r="I121" s="161">
        <v>0</v>
      </c>
      <c r="J121" s="159"/>
      <c r="K121" s="165" t="s">
        <v>145</v>
      </c>
      <c r="L121" s="172">
        <v>1</v>
      </c>
    </row>
    <row r="122" spans="1:12" ht="20.100000000000001" customHeight="1">
      <c r="A122" s="389"/>
      <c r="B122" s="392"/>
      <c r="C122" s="159">
        <v>2022</v>
      </c>
      <c r="D122" s="161">
        <f>I122</f>
        <v>0</v>
      </c>
      <c r="E122" s="159"/>
      <c r="F122" s="159" t="s">
        <v>10</v>
      </c>
      <c r="G122" s="171" t="s">
        <v>10</v>
      </c>
      <c r="H122" s="159"/>
      <c r="I122" s="161">
        <v>0</v>
      </c>
      <c r="J122" s="159"/>
      <c r="K122" s="165" t="s">
        <v>145</v>
      </c>
      <c r="L122" s="172"/>
    </row>
    <row r="123" spans="1:12" ht="21.75" customHeight="1">
      <c r="A123" s="390"/>
      <c r="B123" s="393"/>
      <c r="C123" s="159">
        <v>2023</v>
      </c>
      <c r="D123" s="161">
        <f>I123</f>
        <v>0</v>
      </c>
      <c r="E123" s="159"/>
      <c r="F123" s="159" t="s">
        <v>10</v>
      </c>
      <c r="G123" s="171" t="s">
        <v>10</v>
      </c>
      <c r="H123" s="159"/>
      <c r="I123" s="161">
        <v>0</v>
      </c>
      <c r="J123" s="159"/>
      <c r="K123" s="165" t="s">
        <v>145</v>
      </c>
      <c r="L123" s="172"/>
    </row>
    <row r="124" spans="1:12" ht="20.100000000000001" customHeight="1">
      <c r="A124" s="388" t="s">
        <v>260</v>
      </c>
      <c r="B124" s="391" t="s">
        <v>159</v>
      </c>
      <c r="C124" s="159">
        <v>2017</v>
      </c>
      <c r="D124" s="161">
        <v>0</v>
      </c>
      <c r="E124" s="159"/>
      <c r="F124" s="159" t="s">
        <v>10</v>
      </c>
      <c r="G124" s="171" t="s">
        <v>10</v>
      </c>
      <c r="H124" s="159"/>
      <c r="I124" s="161">
        <v>0</v>
      </c>
      <c r="J124" s="159"/>
      <c r="K124" s="178" t="s">
        <v>158</v>
      </c>
      <c r="L124" s="172">
        <v>0</v>
      </c>
    </row>
    <row r="125" spans="1:12" ht="20.100000000000001" customHeight="1">
      <c r="A125" s="389"/>
      <c r="B125" s="392"/>
      <c r="C125" s="400">
        <v>2018</v>
      </c>
      <c r="D125" s="161">
        <f>D126+D127+D128+D129+D130+D131</f>
        <v>57.5</v>
      </c>
      <c r="E125" s="179" t="s">
        <v>10</v>
      </c>
      <c r="F125" s="179" t="s">
        <v>10</v>
      </c>
      <c r="G125" s="171" t="s">
        <v>10</v>
      </c>
      <c r="H125" s="179"/>
      <c r="I125" s="161">
        <f>I126+I127+I128+I129+I130+I131</f>
        <v>57.5</v>
      </c>
      <c r="J125" s="168"/>
      <c r="K125" s="178" t="s">
        <v>158</v>
      </c>
      <c r="L125" s="401" t="s">
        <v>168</v>
      </c>
    </row>
    <row r="126" spans="1:12" ht="20.100000000000001" customHeight="1">
      <c r="A126" s="389"/>
      <c r="B126" s="392"/>
      <c r="C126" s="400"/>
      <c r="D126" s="161">
        <f t="shared" ref="D126:D131" si="2">E126+H126+I126+J126</f>
        <v>5.0999999999999996</v>
      </c>
      <c r="E126" s="161"/>
      <c r="F126" s="161" t="s">
        <v>10</v>
      </c>
      <c r="G126" s="171" t="s">
        <v>10</v>
      </c>
      <c r="H126" s="161"/>
      <c r="I126" s="161">
        <f>4.5+0.6</f>
        <v>5.0999999999999996</v>
      </c>
      <c r="J126" s="159"/>
      <c r="K126" s="165" t="s">
        <v>152</v>
      </c>
      <c r="L126" s="401"/>
    </row>
    <row r="127" spans="1:12" ht="20.100000000000001" customHeight="1">
      <c r="A127" s="389"/>
      <c r="B127" s="392"/>
      <c r="C127" s="400"/>
      <c r="D127" s="161">
        <f t="shared" si="2"/>
        <v>10.199999999999999</v>
      </c>
      <c r="E127" s="161"/>
      <c r="F127" s="161" t="s">
        <v>10</v>
      </c>
      <c r="G127" s="171" t="s">
        <v>10</v>
      </c>
      <c r="H127" s="161"/>
      <c r="I127" s="161">
        <f>12-1.8</f>
        <v>10.199999999999999</v>
      </c>
      <c r="J127" s="159"/>
      <c r="K127" s="165" t="s">
        <v>153</v>
      </c>
      <c r="L127" s="401"/>
    </row>
    <row r="128" spans="1:12" ht="20.100000000000001" customHeight="1">
      <c r="A128" s="389"/>
      <c r="B128" s="392"/>
      <c r="C128" s="400"/>
      <c r="D128" s="161">
        <f t="shared" si="2"/>
        <v>5.0999999999999996</v>
      </c>
      <c r="E128" s="161"/>
      <c r="F128" s="161" t="s">
        <v>10</v>
      </c>
      <c r="G128" s="171" t="s">
        <v>10</v>
      </c>
      <c r="H128" s="161"/>
      <c r="I128" s="161">
        <f>6-0.9</f>
        <v>5.0999999999999996</v>
      </c>
      <c r="J128" s="159"/>
      <c r="K128" s="165" t="s">
        <v>154</v>
      </c>
      <c r="L128" s="401"/>
    </row>
    <row r="129" spans="1:12" ht="20.100000000000001" customHeight="1">
      <c r="A129" s="389"/>
      <c r="B129" s="392"/>
      <c r="C129" s="400"/>
      <c r="D129" s="161">
        <f t="shared" si="2"/>
        <v>15.3</v>
      </c>
      <c r="E129" s="161"/>
      <c r="F129" s="161" t="s">
        <v>10</v>
      </c>
      <c r="G129" s="171" t="s">
        <v>10</v>
      </c>
      <c r="H129" s="161"/>
      <c r="I129" s="161">
        <f>21-5.7</f>
        <v>15.3</v>
      </c>
      <c r="J129" s="159"/>
      <c r="K129" s="165" t="s">
        <v>155</v>
      </c>
      <c r="L129" s="401"/>
    </row>
    <row r="130" spans="1:12" ht="20.100000000000001" customHeight="1">
      <c r="A130" s="389"/>
      <c r="B130" s="392"/>
      <c r="C130" s="400"/>
      <c r="D130" s="161">
        <f t="shared" si="2"/>
        <v>6.5</v>
      </c>
      <c r="E130" s="161"/>
      <c r="F130" s="161" t="s">
        <v>10</v>
      </c>
      <c r="G130" s="171" t="s">
        <v>10</v>
      </c>
      <c r="H130" s="161"/>
      <c r="I130" s="161">
        <v>6.5</v>
      </c>
      <c r="J130" s="159"/>
      <c r="K130" s="165" t="s">
        <v>156</v>
      </c>
      <c r="L130" s="401"/>
    </row>
    <row r="131" spans="1:12" ht="20.100000000000001" customHeight="1">
      <c r="A131" s="389"/>
      <c r="B131" s="392"/>
      <c r="C131" s="400"/>
      <c r="D131" s="161">
        <f t="shared" si="2"/>
        <v>15.3</v>
      </c>
      <c r="E131" s="161"/>
      <c r="F131" s="161" t="s">
        <v>10</v>
      </c>
      <c r="G131" s="171" t="s">
        <v>10</v>
      </c>
      <c r="H131" s="161"/>
      <c r="I131" s="161">
        <f>9+6.3</f>
        <v>15.3</v>
      </c>
      <c r="J131" s="159"/>
      <c r="K131" s="165" t="s">
        <v>157</v>
      </c>
      <c r="L131" s="401"/>
    </row>
    <row r="132" spans="1:12" ht="20.100000000000001" customHeight="1">
      <c r="A132" s="389"/>
      <c r="B132" s="392"/>
      <c r="C132" s="159">
        <v>2019</v>
      </c>
      <c r="D132" s="161">
        <v>0</v>
      </c>
      <c r="E132" s="159"/>
      <c r="F132" s="159" t="s">
        <v>10</v>
      </c>
      <c r="G132" s="171" t="s">
        <v>10</v>
      </c>
      <c r="H132" s="159"/>
      <c r="I132" s="161">
        <v>0</v>
      </c>
      <c r="J132" s="159"/>
      <c r="K132" s="165" t="s">
        <v>160</v>
      </c>
      <c r="L132" s="172">
        <v>1</v>
      </c>
    </row>
    <row r="133" spans="1:12" ht="20.100000000000001" customHeight="1">
      <c r="A133" s="389"/>
      <c r="B133" s="392"/>
      <c r="C133" s="159">
        <v>2020</v>
      </c>
      <c r="D133" s="161">
        <v>0</v>
      </c>
      <c r="E133" s="159"/>
      <c r="F133" s="159" t="s">
        <v>10</v>
      </c>
      <c r="G133" s="171" t="s">
        <v>10</v>
      </c>
      <c r="H133" s="159"/>
      <c r="I133" s="161">
        <v>0</v>
      </c>
      <c r="J133" s="159"/>
      <c r="K133" s="165" t="s">
        <v>160</v>
      </c>
      <c r="L133" s="172"/>
    </row>
    <row r="134" spans="1:12" ht="20.100000000000001" customHeight="1">
      <c r="A134" s="389"/>
      <c r="B134" s="392"/>
      <c r="C134" s="159">
        <v>2021</v>
      </c>
      <c r="D134" s="161">
        <v>0</v>
      </c>
      <c r="E134" s="159"/>
      <c r="F134" s="159" t="s">
        <v>10</v>
      </c>
      <c r="G134" s="171" t="s">
        <v>10</v>
      </c>
      <c r="H134" s="159"/>
      <c r="I134" s="161">
        <v>0</v>
      </c>
      <c r="J134" s="159"/>
      <c r="K134" s="165" t="s">
        <v>160</v>
      </c>
      <c r="L134" s="172">
        <v>1</v>
      </c>
    </row>
    <row r="135" spans="1:12" ht="20.100000000000001" customHeight="1">
      <c r="A135" s="389"/>
      <c r="B135" s="392"/>
      <c r="C135" s="159">
        <v>2022</v>
      </c>
      <c r="D135" s="161">
        <v>0</v>
      </c>
      <c r="E135" s="159"/>
      <c r="F135" s="159" t="s">
        <v>10</v>
      </c>
      <c r="G135" s="171" t="s">
        <v>10</v>
      </c>
      <c r="H135" s="159"/>
      <c r="I135" s="161">
        <v>0</v>
      </c>
      <c r="J135" s="159"/>
      <c r="K135" s="165" t="s">
        <v>160</v>
      </c>
      <c r="L135" s="172">
        <v>1</v>
      </c>
    </row>
    <row r="136" spans="1:12" ht="20.100000000000001" customHeight="1">
      <c r="A136" s="390"/>
      <c r="B136" s="393"/>
      <c r="C136" s="159">
        <v>2023</v>
      </c>
      <c r="D136" s="161">
        <f>I136</f>
        <v>0</v>
      </c>
      <c r="E136" s="159"/>
      <c r="F136" s="159"/>
      <c r="G136" s="171"/>
      <c r="H136" s="159"/>
      <c r="I136" s="161">
        <v>0</v>
      </c>
      <c r="J136" s="159"/>
      <c r="K136" s="165" t="s">
        <v>160</v>
      </c>
      <c r="L136" s="172"/>
    </row>
    <row r="137" spans="1:12" ht="20.100000000000001" customHeight="1">
      <c r="A137" s="394" t="s">
        <v>261</v>
      </c>
      <c r="B137" s="391" t="s">
        <v>161</v>
      </c>
      <c r="C137" s="159">
        <v>2017</v>
      </c>
      <c r="D137" s="161">
        <f>I137</f>
        <v>0</v>
      </c>
      <c r="E137" s="159"/>
      <c r="F137" s="159" t="s">
        <v>10</v>
      </c>
      <c r="G137" s="171" t="s">
        <v>10</v>
      </c>
      <c r="H137" s="159"/>
      <c r="I137" s="161">
        <v>0</v>
      </c>
      <c r="J137" s="159"/>
      <c r="K137" s="165" t="s">
        <v>160</v>
      </c>
      <c r="L137" s="172">
        <v>0</v>
      </c>
    </row>
    <row r="138" spans="1:12" ht="20.100000000000001" customHeight="1">
      <c r="A138" s="395"/>
      <c r="B138" s="392"/>
      <c r="C138" s="400">
        <v>2018</v>
      </c>
      <c r="D138" s="168">
        <f>I138</f>
        <v>72.64500000000001</v>
      </c>
      <c r="E138" s="180">
        <v>0</v>
      </c>
      <c r="F138" s="180" t="s">
        <v>10</v>
      </c>
      <c r="G138" s="171" t="s">
        <v>10</v>
      </c>
      <c r="H138" s="180"/>
      <c r="I138" s="167">
        <f>I139+I140+I141+I142+I143+I144</f>
        <v>72.64500000000001</v>
      </c>
      <c r="J138" s="170"/>
      <c r="K138" s="165" t="s">
        <v>160</v>
      </c>
      <c r="L138" s="401" t="s">
        <v>166</v>
      </c>
    </row>
    <row r="139" spans="1:12" ht="20.100000000000001" customHeight="1">
      <c r="A139" s="395"/>
      <c r="B139" s="392"/>
      <c r="C139" s="400"/>
      <c r="D139" s="161">
        <f t="shared" ref="D139:D147" si="3">E139+H139+I139+J139</f>
        <v>0</v>
      </c>
      <c r="E139" s="161"/>
      <c r="F139" s="161" t="s">
        <v>10</v>
      </c>
      <c r="G139" s="171" t="s">
        <v>10</v>
      </c>
      <c r="H139" s="161"/>
      <c r="I139" s="161">
        <v>0</v>
      </c>
      <c r="J139" s="159"/>
      <c r="K139" s="165" t="s">
        <v>152</v>
      </c>
      <c r="L139" s="401"/>
    </row>
    <row r="140" spans="1:12" ht="20.100000000000001" customHeight="1">
      <c r="A140" s="395"/>
      <c r="B140" s="392"/>
      <c r="C140" s="400"/>
      <c r="D140" s="168">
        <f t="shared" si="3"/>
        <v>39.534000000000006</v>
      </c>
      <c r="E140" s="159"/>
      <c r="F140" s="159" t="s">
        <v>10</v>
      </c>
      <c r="G140" s="171" t="s">
        <v>10</v>
      </c>
      <c r="H140" s="159"/>
      <c r="I140" s="167">
        <f>48.554-9.02</f>
        <v>39.534000000000006</v>
      </c>
      <c r="J140" s="159"/>
      <c r="K140" s="165" t="s">
        <v>153</v>
      </c>
      <c r="L140" s="401"/>
    </row>
    <row r="141" spans="1:12" ht="20.100000000000001" customHeight="1">
      <c r="A141" s="395"/>
      <c r="B141" s="392"/>
      <c r="C141" s="400"/>
      <c r="D141" s="161">
        <f t="shared" si="3"/>
        <v>0</v>
      </c>
      <c r="E141" s="159"/>
      <c r="F141" s="159" t="s">
        <v>10</v>
      </c>
      <c r="G141" s="171" t="s">
        <v>10</v>
      </c>
      <c r="H141" s="159"/>
      <c r="I141" s="161">
        <v>0</v>
      </c>
      <c r="J141" s="159"/>
      <c r="K141" s="165" t="s">
        <v>154</v>
      </c>
      <c r="L141" s="401"/>
    </row>
    <row r="142" spans="1:12" ht="20.100000000000001" customHeight="1">
      <c r="A142" s="395"/>
      <c r="B142" s="392"/>
      <c r="C142" s="400"/>
      <c r="D142" s="167">
        <f t="shared" si="3"/>
        <v>33.111000000000004</v>
      </c>
      <c r="E142" s="159"/>
      <c r="F142" s="159" t="s">
        <v>10</v>
      </c>
      <c r="G142" s="171" t="s">
        <v>10</v>
      </c>
      <c r="H142" s="159"/>
      <c r="I142" s="167">
        <f>75.486-42.375</f>
        <v>33.111000000000004</v>
      </c>
      <c r="J142" s="159"/>
      <c r="K142" s="165" t="s">
        <v>155</v>
      </c>
      <c r="L142" s="401"/>
    </row>
    <row r="143" spans="1:12" ht="20.100000000000001" customHeight="1">
      <c r="A143" s="395"/>
      <c r="B143" s="392"/>
      <c r="C143" s="400"/>
      <c r="D143" s="161">
        <f t="shared" si="3"/>
        <v>0</v>
      </c>
      <c r="E143" s="159"/>
      <c r="F143" s="159" t="s">
        <v>10</v>
      </c>
      <c r="G143" s="171" t="s">
        <v>10</v>
      </c>
      <c r="H143" s="159"/>
      <c r="I143" s="161">
        <v>0</v>
      </c>
      <c r="J143" s="159"/>
      <c r="K143" s="165" t="s">
        <v>156</v>
      </c>
      <c r="L143" s="401"/>
    </row>
    <row r="144" spans="1:12" ht="20.100000000000001" customHeight="1">
      <c r="A144" s="395"/>
      <c r="B144" s="392"/>
      <c r="C144" s="400"/>
      <c r="D144" s="161">
        <f t="shared" si="3"/>
        <v>0</v>
      </c>
      <c r="E144" s="159"/>
      <c r="F144" s="159" t="s">
        <v>10</v>
      </c>
      <c r="G144" s="171" t="s">
        <v>10</v>
      </c>
      <c r="H144" s="159"/>
      <c r="I144" s="161">
        <v>0</v>
      </c>
      <c r="J144" s="159"/>
      <c r="K144" s="165" t="s">
        <v>157</v>
      </c>
      <c r="L144" s="401"/>
    </row>
    <row r="145" spans="1:12" ht="20.100000000000001" customHeight="1">
      <c r="A145" s="395"/>
      <c r="B145" s="392"/>
      <c r="C145" s="159">
        <v>2019</v>
      </c>
      <c r="D145" s="161">
        <f t="shared" si="3"/>
        <v>0</v>
      </c>
      <c r="E145" s="159"/>
      <c r="F145" s="159" t="s">
        <v>10</v>
      </c>
      <c r="G145" s="171" t="s">
        <v>10</v>
      </c>
      <c r="H145" s="159"/>
      <c r="I145" s="161">
        <v>0</v>
      </c>
      <c r="J145" s="159"/>
      <c r="K145" s="165" t="s">
        <v>160</v>
      </c>
      <c r="L145" s="172">
        <v>1</v>
      </c>
    </row>
    <row r="146" spans="1:12" ht="20.100000000000001" customHeight="1">
      <c r="A146" s="395"/>
      <c r="B146" s="392"/>
      <c r="C146" s="159">
        <v>2020</v>
      </c>
      <c r="D146" s="161">
        <f t="shared" si="3"/>
        <v>0</v>
      </c>
      <c r="E146" s="159"/>
      <c r="F146" s="159" t="s">
        <v>10</v>
      </c>
      <c r="G146" s="171" t="s">
        <v>10</v>
      </c>
      <c r="H146" s="159"/>
      <c r="I146" s="161">
        <v>0</v>
      </c>
      <c r="J146" s="159"/>
      <c r="K146" s="165" t="s">
        <v>160</v>
      </c>
      <c r="L146" s="172"/>
    </row>
    <row r="147" spans="1:12" ht="20.100000000000001" customHeight="1">
      <c r="A147" s="395"/>
      <c r="B147" s="392"/>
      <c r="C147" s="159">
        <v>2021</v>
      </c>
      <c r="D147" s="161">
        <f t="shared" si="3"/>
        <v>0</v>
      </c>
      <c r="E147" s="159"/>
      <c r="F147" s="159" t="s">
        <v>10</v>
      </c>
      <c r="G147" s="171" t="s">
        <v>10</v>
      </c>
      <c r="H147" s="159"/>
      <c r="I147" s="161">
        <v>0</v>
      </c>
      <c r="J147" s="159"/>
      <c r="K147" s="165" t="s">
        <v>160</v>
      </c>
      <c r="L147" s="172">
        <v>1</v>
      </c>
    </row>
    <row r="148" spans="1:12" ht="20.100000000000001" customHeight="1">
      <c r="A148" s="395"/>
      <c r="B148" s="392"/>
      <c r="C148" s="159">
        <v>2022</v>
      </c>
      <c r="D148" s="161">
        <v>0</v>
      </c>
      <c r="E148" s="159"/>
      <c r="F148" s="159" t="s">
        <v>10</v>
      </c>
      <c r="G148" s="171" t="s">
        <v>10</v>
      </c>
      <c r="H148" s="159"/>
      <c r="I148" s="161">
        <v>0</v>
      </c>
      <c r="J148" s="159"/>
      <c r="K148" s="165" t="s">
        <v>160</v>
      </c>
      <c r="L148" s="172">
        <v>1</v>
      </c>
    </row>
    <row r="149" spans="1:12" ht="20.100000000000001" customHeight="1">
      <c r="A149" s="396"/>
      <c r="B149" s="393"/>
      <c r="C149" s="159">
        <v>2023</v>
      </c>
      <c r="D149" s="161">
        <v>0</v>
      </c>
      <c r="E149" s="159"/>
      <c r="F149" s="159"/>
      <c r="G149" s="171"/>
      <c r="H149" s="159"/>
      <c r="I149" s="161">
        <v>0</v>
      </c>
      <c r="J149" s="159"/>
      <c r="K149" s="165" t="s">
        <v>160</v>
      </c>
      <c r="L149" s="172"/>
    </row>
    <row r="150" spans="1:12" ht="20.100000000000001" customHeight="1">
      <c r="A150" s="394" t="s">
        <v>262</v>
      </c>
      <c r="B150" s="391" t="s">
        <v>217</v>
      </c>
      <c r="C150" s="159">
        <v>2017</v>
      </c>
      <c r="D150" s="161">
        <f>E150+H150+I150+J150</f>
        <v>0</v>
      </c>
      <c r="E150" s="159"/>
      <c r="F150" s="159" t="s">
        <v>10</v>
      </c>
      <c r="G150" s="171" t="s">
        <v>10</v>
      </c>
      <c r="H150" s="159"/>
      <c r="I150" s="161">
        <v>0</v>
      </c>
      <c r="J150" s="159"/>
      <c r="K150" s="165" t="s">
        <v>160</v>
      </c>
      <c r="L150" s="172">
        <v>1</v>
      </c>
    </row>
    <row r="151" spans="1:12" ht="20.100000000000001" customHeight="1">
      <c r="A151" s="395"/>
      <c r="B151" s="392"/>
      <c r="C151" s="400">
        <v>2018</v>
      </c>
      <c r="D151" s="161">
        <f>D152+D153+D154+D155+D156+D157+D158</f>
        <v>1307.8987</v>
      </c>
      <c r="E151" s="161"/>
      <c r="F151" s="161" t="s">
        <v>10</v>
      </c>
      <c r="G151" s="179" t="s">
        <v>10</v>
      </c>
      <c r="H151" s="161"/>
      <c r="I151" s="161">
        <f>I158+I157+I156+I155+I154+I153+I152</f>
        <v>1307.8987</v>
      </c>
      <c r="J151" s="171"/>
      <c r="K151" s="165" t="s">
        <v>160</v>
      </c>
      <c r="L151" s="401" t="s">
        <v>167</v>
      </c>
    </row>
    <row r="152" spans="1:12" ht="20.100000000000001" customHeight="1">
      <c r="A152" s="395"/>
      <c r="B152" s="392"/>
      <c r="C152" s="400"/>
      <c r="D152" s="161">
        <v>165.57900000000001</v>
      </c>
      <c r="E152" s="161"/>
      <c r="F152" s="161" t="s">
        <v>10</v>
      </c>
      <c r="G152" s="179" t="s">
        <v>10</v>
      </c>
      <c r="H152" s="161"/>
      <c r="I152" s="161">
        <v>165.57900000000001</v>
      </c>
      <c r="J152" s="159"/>
      <c r="K152" s="165" t="s">
        <v>152</v>
      </c>
      <c r="L152" s="401"/>
    </row>
    <row r="153" spans="1:12" ht="20.100000000000001" customHeight="1">
      <c r="A153" s="395"/>
      <c r="B153" s="392"/>
      <c r="C153" s="400"/>
      <c r="D153" s="161">
        <f>E153+H153+I153+J153</f>
        <v>25.17</v>
      </c>
      <c r="E153" s="161"/>
      <c r="F153" s="161" t="s">
        <v>10</v>
      </c>
      <c r="G153" s="179" t="s">
        <v>10</v>
      </c>
      <c r="H153" s="161"/>
      <c r="I153" s="161">
        <f>16+9.17</f>
        <v>25.17</v>
      </c>
      <c r="J153" s="159"/>
      <c r="K153" s="165" t="s">
        <v>153</v>
      </c>
      <c r="L153" s="401"/>
    </row>
    <row r="154" spans="1:12" ht="20.100000000000001" customHeight="1">
      <c r="A154" s="395"/>
      <c r="B154" s="392"/>
      <c r="C154" s="400"/>
      <c r="D154" s="161">
        <f>E154+H154+I154+J154</f>
        <v>0</v>
      </c>
      <c r="E154" s="161"/>
      <c r="F154" s="181" t="s">
        <v>10</v>
      </c>
      <c r="G154" s="179" t="s">
        <v>10</v>
      </c>
      <c r="H154" s="161"/>
      <c r="I154" s="161">
        <v>0</v>
      </c>
      <c r="J154" s="159"/>
      <c r="K154" s="165" t="s">
        <v>154</v>
      </c>
      <c r="L154" s="401"/>
    </row>
    <row r="155" spans="1:12" ht="20.100000000000001" customHeight="1">
      <c r="A155" s="395"/>
      <c r="B155" s="392"/>
      <c r="C155" s="400"/>
      <c r="D155" s="161">
        <f>E155+H155+I155+J155</f>
        <v>42.375</v>
      </c>
      <c r="E155" s="161"/>
      <c r="F155" s="161" t="s">
        <v>10</v>
      </c>
      <c r="G155" s="179" t="s">
        <v>10</v>
      </c>
      <c r="H155" s="161"/>
      <c r="I155" s="161">
        <f>0+42.375</f>
        <v>42.375</v>
      </c>
      <c r="J155" s="159"/>
      <c r="K155" s="165" t="s">
        <v>155</v>
      </c>
      <c r="L155" s="401"/>
    </row>
    <row r="156" spans="1:12" ht="20.100000000000001" customHeight="1">
      <c r="A156" s="395"/>
      <c r="B156" s="392"/>
      <c r="C156" s="400"/>
      <c r="D156" s="161">
        <v>739.86099999999999</v>
      </c>
      <c r="E156" s="161"/>
      <c r="F156" s="161" t="s">
        <v>10</v>
      </c>
      <c r="G156" s="179" t="s">
        <v>10</v>
      </c>
      <c r="H156" s="161"/>
      <c r="I156" s="161">
        <v>739.86099999999999</v>
      </c>
      <c r="J156" s="159"/>
      <c r="K156" s="165" t="s">
        <v>156</v>
      </c>
      <c r="L156" s="401"/>
    </row>
    <row r="157" spans="1:12" ht="20.100000000000001" customHeight="1">
      <c r="A157" s="395"/>
      <c r="B157" s="392"/>
      <c r="C157" s="400"/>
      <c r="D157" s="161">
        <v>184.91370000000001</v>
      </c>
      <c r="E157" s="161"/>
      <c r="F157" s="161" t="s">
        <v>10</v>
      </c>
      <c r="G157" s="179" t="s">
        <v>10</v>
      </c>
      <c r="H157" s="161"/>
      <c r="I157" s="161">
        <v>184.91370000000001</v>
      </c>
      <c r="J157" s="159"/>
      <c r="K157" s="165" t="s">
        <v>157</v>
      </c>
      <c r="L157" s="401"/>
    </row>
    <row r="158" spans="1:12" ht="20.100000000000001" customHeight="1">
      <c r="A158" s="395"/>
      <c r="B158" s="392"/>
      <c r="C158" s="400"/>
      <c r="D158" s="182">
        <f>E158+H158+I158+J158</f>
        <v>150</v>
      </c>
      <c r="E158" s="182"/>
      <c r="F158" s="182" t="s">
        <v>10</v>
      </c>
      <c r="G158" s="179" t="s">
        <v>10</v>
      </c>
      <c r="H158" s="182"/>
      <c r="I158" s="182">
        <v>150</v>
      </c>
      <c r="J158" s="183"/>
      <c r="K158" s="183" t="s">
        <v>219</v>
      </c>
      <c r="L158" s="401"/>
    </row>
    <row r="159" spans="1:12" ht="20.100000000000001" customHeight="1">
      <c r="A159" s="395"/>
      <c r="B159" s="392"/>
      <c r="C159" s="400">
        <v>2019</v>
      </c>
      <c r="D159" s="184">
        <f>I159</f>
        <v>104.09125</v>
      </c>
      <c r="E159" s="184"/>
      <c r="F159" s="184" t="s">
        <v>10</v>
      </c>
      <c r="G159" s="171" t="s">
        <v>10</v>
      </c>
      <c r="H159" s="184"/>
      <c r="I159" s="184">
        <v>104.09125</v>
      </c>
      <c r="J159" s="159"/>
      <c r="K159" s="165" t="s">
        <v>211</v>
      </c>
      <c r="L159" s="172">
        <v>1</v>
      </c>
    </row>
    <row r="160" spans="1:12" ht="20.100000000000001" customHeight="1">
      <c r="A160" s="395"/>
      <c r="B160" s="392"/>
      <c r="C160" s="400"/>
      <c r="D160" s="168">
        <v>299.44099999999997</v>
      </c>
      <c r="E160" s="159"/>
      <c r="F160" s="159" t="s">
        <v>10</v>
      </c>
      <c r="G160" s="171" t="s">
        <v>10</v>
      </c>
      <c r="H160" s="159"/>
      <c r="I160" s="168">
        <v>299.44099999999997</v>
      </c>
      <c r="J160" s="159"/>
      <c r="K160" s="165" t="s">
        <v>214</v>
      </c>
      <c r="L160" s="172">
        <v>1</v>
      </c>
    </row>
    <row r="161" spans="1:12" ht="20.100000000000001" customHeight="1">
      <c r="A161" s="395"/>
      <c r="B161" s="392"/>
      <c r="C161" s="159">
        <v>2020</v>
      </c>
      <c r="D161" s="161">
        <f>I161</f>
        <v>80</v>
      </c>
      <c r="E161" s="159"/>
      <c r="F161" s="159" t="s">
        <v>10</v>
      </c>
      <c r="G161" s="171" t="s">
        <v>10</v>
      </c>
      <c r="H161" s="159"/>
      <c r="I161" s="161">
        <v>80</v>
      </c>
      <c r="J161" s="159"/>
      <c r="K161" s="165" t="s">
        <v>218</v>
      </c>
      <c r="L161" s="172">
        <v>1</v>
      </c>
    </row>
    <row r="162" spans="1:12" ht="20.100000000000001" customHeight="1">
      <c r="A162" s="395"/>
      <c r="B162" s="392"/>
      <c r="C162" s="159">
        <v>2021</v>
      </c>
      <c r="D162" s="161">
        <f>I162</f>
        <v>0</v>
      </c>
      <c r="E162" s="159"/>
      <c r="F162" s="159" t="s">
        <v>10</v>
      </c>
      <c r="G162" s="171" t="s">
        <v>10</v>
      </c>
      <c r="H162" s="159"/>
      <c r="I162" s="161">
        <v>0</v>
      </c>
      <c r="J162" s="159"/>
      <c r="K162" s="165" t="s">
        <v>147</v>
      </c>
      <c r="L162" s="172">
        <v>1</v>
      </c>
    </row>
    <row r="163" spans="1:12" ht="20.100000000000001" customHeight="1">
      <c r="A163" s="395"/>
      <c r="B163" s="392"/>
      <c r="C163" s="159">
        <v>2022</v>
      </c>
      <c r="D163" s="161">
        <f>I163</f>
        <v>0</v>
      </c>
      <c r="E163" s="159"/>
      <c r="F163" s="159" t="s">
        <v>10</v>
      </c>
      <c r="G163" s="171" t="s">
        <v>10</v>
      </c>
      <c r="H163" s="159"/>
      <c r="I163" s="161">
        <v>0</v>
      </c>
      <c r="J163" s="159"/>
      <c r="K163" s="165" t="s">
        <v>147</v>
      </c>
      <c r="L163" s="172">
        <v>1</v>
      </c>
    </row>
    <row r="164" spans="1:12" ht="20.100000000000001" customHeight="1">
      <c r="A164" s="396"/>
      <c r="B164" s="393"/>
      <c r="C164" s="159">
        <v>2023</v>
      </c>
      <c r="D164" s="161">
        <f>I164</f>
        <v>0</v>
      </c>
      <c r="E164" s="159"/>
      <c r="F164" s="159"/>
      <c r="G164" s="171"/>
      <c r="H164" s="159"/>
      <c r="I164" s="161">
        <v>0</v>
      </c>
      <c r="J164" s="159"/>
      <c r="K164" s="165"/>
      <c r="L164" s="172"/>
    </row>
    <row r="165" spans="1:12" ht="20.100000000000001" customHeight="1">
      <c r="A165" s="394" t="s">
        <v>263</v>
      </c>
      <c r="B165" s="391" t="s">
        <v>162</v>
      </c>
      <c r="C165" s="159">
        <v>2017</v>
      </c>
      <c r="D165" s="161">
        <f>E165+H165+I165+J165</f>
        <v>0</v>
      </c>
      <c r="E165" s="159"/>
      <c r="F165" s="159" t="s">
        <v>10</v>
      </c>
      <c r="G165" s="171" t="s">
        <v>10</v>
      </c>
      <c r="H165" s="159"/>
      <c r="I165" s="161">
        <v>0</v>
      </c>
      <c r="J165" s="159"/>
      <c r="K165" s="165" t="s">
        <v>160</v>
      </c>
      <c r="L165" s="172">
        <v>1</v>
      </c>
    </row>
    <row r="166" spans="1:12" ht="20.100000000000001" customHeight="1">
      <c r="A166" s="395"/>
      <c r="B166" s="392"/>
      <c r="C166" s="400">
        <v>2018</v>
      </c>
      <c r="D166" s="185">
        <f>E166+H166+I166+J166</f>
        <v>1682.3688</v>
      </c>
      <c r="E166" s="185"/>
      <c r="F166" s="185" t="s">
        <v>10</v>
      </c>
      <c r="G166" s="171" t="s">
        <v>10</v>
      </c>
      <c r="H166" s="185"/>
      <c r="I166" s="185">
        <f>I167+I168+I169+I170+I171+I172+I173</f>
        <v>1682.3688</v>
      </c>
      <c r="J166" s="170"/>
      <c r="K166" s="165" t="s">
        <v>160</v>
      </c>
      <c r="L166" s="401" t="s">
        <v>169</v>
      </c>
    </row>
    <row r="167" spans="1:12" ht="20.100000000000001" customHeight="1">
      <c r="A167" s="395"/>
      <c r="B167" s="392"/>
      <c r="C167" s="400"/>
      <c r="D167" s="164">
        <f>E167+H167+I167+J167</f>
        <v>138</v>
      </c>
      <c r="E167" s="164"/>
      <c r="F167" s="164" t="s">
        <v>10</v>
      </c>
      <c r="G167" s="171" t="s">
        <v>10</v>
      </c>
      <c r="H167" s="164"/>
      <c r="I167" s="164">
        <f>75+63</f>
        <v>138</v>
      </c>
      <c r="J167" s="159"/>
      <c r="K167" s="165" t="s">
        <v>152</v>
      </c>
      <c r="L167" s="401"/>
    </row>
    <row r="168" spans="1:12" ht="20.100000000000001" customHeight="1">
      <c r="A168" s="395"/>
      <c r="B168" s="392"/>
      <c r="C168" s="400"/>
      <c r="D168" s="185">
        <v>1095.29891</v>
      </c>
      <c r="E168" s="185"/>
      <c r="F168" s="185" t="s">
        <v>10</v>
      </c>
      <c r="G168" s="171" t="s">
        <v>10</v>
      </c>
      <c r="H168" s="185"/>
      <c r="I168" s="185">
        <v>1095.29891</v>
      </c>
      <c r="J168" s="159"/>
      <c r="K168" s="165" t="s">
        <v>153</v>
      </c>
      <c r="L168" s="401"/>
    </row>
    <row r="169" spans="1:12" ht="20.100000000000001" customHeight="1">
      <c r="A169" s="395"/>
      <c r="B169" s="392"/>
      <c r="C169" s="400"/>
      <c r="D169" s="167">
        <v>131.2878</v>
      </c>
      <c r="E169" s="159"/>
      <c r="F169" s="159" t="s">
        <v>10</v>
      </c>
      <c r="G169" s="171" t="s">
        <v>10</v>
      </c>
      <c r="H169" s="159"/>
      <c r="I169" s="167">
        <v>131.2878</v>
      </c>
      <c r="J169" s="159"/>
      <c r="K169" s="165" t="s">
        <v>154</v>
      </c>
      <c r="L169" s="401"/>
    </row>
    <row r="170" spans="1:12" ht="20.100000000000001" customHeight="1">
      <c r="A170" s="395"/>
      <c r="B170" s="392"/>
      <c r="C170" s="400"/>
      <c r="D170" s="161">
        <f>E170+H170+I170+J170</f>
        <v>0</v>
      </c>
      <c r="E170" s="159"/>
      <c r="F170" s="159" t="s">
        <v>10</v>
      </c>
      <c r="G170" s="171" t="s">
        <v>10</v>
      </c>
      <c r="H170" s="159"/>
      <c r="I170" s="161">
        <v>0</v>
      </c>
      <c r="J170" s="159"/>
      <c r="K170" s="165" t="s">
        <v>155</v>
      </c>
      <c r="L170" s="401"/>
    </row>
    <row r="171" spans="1:12" ht="20.100000000000001" customHeight="1">
      <c r="A171" s="395"/>
      <c r="B171" s="392"/>
      <c r="C171" s="400"/>
      <c r="D171" s="161">
        <f>E171+H171+I171+J171</f>
        <v>0</v>
      </c>
      <c r="E171" s="159"/>
      <c r="F171" s="159" t="s">
        <v>10</v>
      </c>
      <c r="G171" s="171" t="s">
        <v>10</v>
      </c>
      <c r="H171" s="159"/>
      <c r="I171" s="161">
        <v>0</v>
      </c>
      <c r="J171" s="159"/>
      <c r="K171" s="165" t="s">
        <v>156</v>
      </c>
      <c r="L171" s="401"/>
    </row>
    <row r="172" spans="1:12" ht="20.100000000000001" customHeight="1">
      <c r="A172" s="395"/>
      <c r="B172" s="392"/>
      <c r="C172" s="400"/>
      <c r="D172" s="167">
        <v>217.78209000000001</v>
      </c>
      <c r="E172" s="159"/>
      <c r="F172" s="159" t="s">
        <v>10</v>
      </c>
      <c r="G172" s="171" t="s">
        <v>10</v>
      </c>
      <c r="H172" s="159"/>
      <c r="I172" s="167">
        <v>217.78209000000001</v>
      </c>
      <c r="J172" s="159"/>
      <c r="K172" s="165" t="s">
        <v>157</v>
      </c>
      <c r="L172" s="401"/>
    </row>
    <row r="173" spans="1:12" ht="20.100000000000001" customHeight="1">
      <c r="A173" s="395"/>
      <c r="B173" s="392"/>
      <c r="C173" s="400"/>
      <c r="D173" s="161">
        <f>E173+H173+I173+J173</f>
        <v>100</v>
      </c>
      <c r="E173" s="161"/>
      <c r="F173" s="159" t="s">
        <v>10</v>
      </c>
      <c r="G173" s="171" t="s">
        <v>10</v>
      </c>
      <c r="H173" s="161"/>
      <c r="I173" s="161">
        <v>100</v>
      </c>
      <c r="J173" s="159"/>
      <c r="K173" s="165" t="s">
        <v>171</v>
      </c>
      <c r="L173" s="401"/>
    </row>
    <row r="174" spans="1:12" ht="20.100000000000001" customHeight="1">
      <c r="A174" s="395"/>
      <c r="B174" s="392"/>
      <c r="C174" s="159">
        <v>2019</v>
      </c>
      <c r="D174" s="161">
        <f>E174+H174+I174+J174</f>
        <v>0</v>
      </c>
      <c r="E174" s="170"/>
      <c r="F174" s="159" t="s">
        <v>10</v>
      </c>
      <c r="G174" s="171" t="s">
        <v>10</v>
      </c>
      <c r="H174" s="170"/>
      <c r="I174" s="161">
        <v>0</v>
      </c>
      <c r="J174" s="159"/>
      <c r="K174" s="165" t="s">
        <v>160</v>
      </c>
      <c r="L174" s="172">
        <v>1</v>
      </c>
    </row>
    <row r="175" spans="1:12" ht="20.100000000000001" customHeight="1">
      <c r="A175" s="395"/>
      <c r="B175" s="392"/>
      <c r="C175" s="159">
        <v>2020</v>
      </c>
      <c r="D175" s="161">
        <f>E175+H175+I175+J175</f>
        <v>0</v>
      </c>
      <c r="E175" s="170"/>
      <c r="F175" s="159" t="s">
        <v>10</v>
      </c>
      <c r="G175" s="171" t="s">
        <v>10</v>
      </c>
      <c r="H175" s="170"/>
      <c r="I175" s="161">
        <v>0</v>
      </c>
      <c r="J175" s="159"/>
      <c r="K175" s="165" t="s">
        <v>160</v>
      </c>
      <c r="L175" s="172"/>
    </row>
    <row r="176" spans="1:12" ht="20.100000000000001" customHeight="1">
      <c r="A176" s="395"/>
      <c r="B176" s="392"/>
      <c r="C176" s="159">
        <v>2021</v>
      </c>
      <c r="D176" s="161">
        <f>E176+H176+I176+J176</f>
        <v>0</v>
      </c>
      <c r="E176" s="170"/>
      <c r="F176" s="159" t="s">
        <v>10</v>
      </c>
      <c r="G176" s="171" t="s">
        <v>10</v>
      </c>
      <c r="H176" s="170"/>
      <c r="I176" s="161">
        <v>0</v>
      </c>
      <c r="J176" s="159"/>
      <c r="K176" s="165" t="s">
        <v>160</v>
      </c>
      <c r="L176" s="172">
        <v>1</v>
      </c>
    </row>
    <row r="177" spans="1:12" ht="20.100000000000001" customHeight="1">
      <c r="A177" s="395"/>
      <c r="B177" s="392"/>
      <c r="C177" s="159">
        <v>2022</v>
      </c>
      <c r="D177" s="161">
        <v>0</v>
      </c>
      <c r="E177" s="170"/>
      <c r="F177" s="159" t="s">
        <v>10</v>
      </c>
      <c r="G177" s="171" t="s">
        <v>10</v>
      </c>
      <c r="H177" s="170"/>
      <c r="I177" s="161">
        <v>0</v>
      </c>
      <c r="J177" s="159"/>
      <c r="K177" s="165" t="s">
        <v>160</v>
      </c>
      <c r="L177" s="172">
        <v>1</v>
      </c>
    </row>
    <row r="178" spans="1:12" ht="20.100000000000001" customHeight="1">
      <c r="A178" s="395"/>
      <c r="B178" s="393"/>
      <c r="C178" s="159">
        <v>2023</v>
      </c>
      <c r="D178" s="161">
        <f>I178</f>
        <v>0</v>
      </c>
      <c r="E178" s="170"/>
      <c r="F178" s="159"/>
      <c r="G178" s="171"/>
      <c r="H178" s="170"/>
      <c r="I178" s="161">
        <v>0</v>
      </c>
      <c r="J178" s="159"/>
      <c r="K178" s="165"/>
      <c r="L178" s="172"/>
    </row>
    <row r="179" spans="1:12" ht="20.100000000000001" customHeight="1">
      <c r="A179" s="395"/>
      <c r="B179" s="391" t="s">
        <v>179</v>
      </c>
      <c r="C179" s="159">
        <v>2017</v>
      </c>
      <c r="D179" s="161">
        <f>E179+H179+I179+J179</f>
        <v>0</v>
      </c>
      <c r="E179" s="170"/>
      <c r="F179" s="159" t="s">
        <v>10</v>
      </c>
      <c r="G179" s="171" t="s">
        <v>10</v>
      </c>
      <c r="H179" s="170"/>
      <c r="I179" s="161">
        <v>0</v>
      </c>
      <c r="J179" s="159"/>
      <c r="K179" s="165" t="s">
        <v>180</v>
      </c>
      <c r="L179" s="172"/>
    </row>
    <row r="180" spans="1:12" ht="20.100000000000001" customHeight="1">
      <c r="A180" s="395"/>
      <c r="B180" s="392"/>
      <c r="C180" s="159">
        <v>2018</v>
      </c>
      <c r="D180" s="161">
        <v>0</v>
      </c>
      <c r="E180" s="179"/>
      <c r="F180" s="159" t="s">
        <v>10</v>
      </c>
      <c r="G180" s="171" t="s">
        <v>10</v>
      </c>
      <c r="H180" s="179"/>
      <c r="I180" s="161">
        <v>0</v>
      </c>
      <c r="J180" s="159"/>
      <c r="K180" s="165" t="s">
        <v>180</v>
      </c>
      <c r="L180" s="172"/>
    </row>
    <row r="181" spans="1:12" ht="20.100000000000001" customHeight="1">
      <c r="A181" s="395"/>
      <c r="B181" s="392"/>
      <c r="C181" s="159">
        <v>2019</v>
      </c>
      <c r="D181" s="161">
        <f>E181+H181+I181+J181</f>
        <v>0</v>
      </c>
      <c r="E181" s="170"/>
      <c r="F181" s="159" t="s">
        <v>10</v>
      </c>
      <c r="G181" s="171" t="s">
        <v>10</v>
      </c>
      <c r="H181" s="170"/>
      <c r="I181" s="161">
        <v>0</v>
      </c>
      <c r="J181" s="159"/>
      <c r="K181" s="165" t="s">
        <v>180</v>
      </c>
      <c r="L181" s="172"/>
    </row>
    <row r="182" spans="1:12" ht="20.100000000000001" customHeight="1">
      <c r="A182" s="395"/>
      <c r="B182" s="392"/>
      <c r="C182" s="159">
        <v>2020</v>
      </c>
      <c r="D182" s="161">
        <f>E182+H182+I182+J182</f>
        <v>0</v>
      </c>
      <c r="E182" s="170"/>
      <c r="F182" s="159" t="s">
        <v>10</v>
      </c>
      <c r="G182" s="171" t="s">
        <v>10</v>
      </c>
      <c r="H182" s="170"/>
      <c r="I182" s="161">
        <v>0</v>
      </c>
      <c r="J182" s="159"/>
      <c r="K182" s="165" t="s">
        <v>180</v>
      </c>
      <c r="L182" s="172"/>
    </row>
    <row r="183" spans="1:12" ht="20.100000000000001" customHeight="1">
      <c r="A183" s="395"/>
      <c r="B183" s="392"/>
      <c r="C183" s="159">
        <v>2021</v>
      </c>
      <c r="D183" s="161">
        <f>E183+H183+I183+J183</f>
        <v>0</v>
      </c>
      <c r="E183" s="170"/>
      <c r="F183" s="159" t="s">
        <v>10</v>
      </c>
      <c r="G183" s="171" t="s">
        <v>10</v>
      </c>
      <c r="H183" s="170"/>
      <c r="I183" s="161">
        <v>0</v>
      </c>
      <c r="J183" s="159"/>
      <c r="K183" s="165" t="s">
        <v>180</v>
      </c>
      <c r="L183" s="172"/>
    </row>
    <row r="184" spans="1:12" ht="20.100000000000001" customHeight="1">
      <c r="A184" s="395"/>
      <c r="B184" s="392"/>
      <c r="C184" s="159">
        <v>2022</v>
      </c>
      <c r="D184" s="161">
        <v>0</v>
      </c>
      <c r="E184" s="170"/>
      <c r="F184" s="159" t="s">
        <v>10</v>
      </c>
      <c r="G184" s="171" t="s">
        <v>10</v>
      </c>
      <c r="H184" s="170"/>
      <c r="I184" s="161">
        <v>0</v>
      </c>
      <c r="J184" s="159"/>
      <c r="K184" s="165" t="s">
        <v>180</v>
      </c>
      <c r="L184" s="172"/>
    </row>
    <row r="185" spans="1:12" ht="20.100000000000001" customHeight="1">
      <c r="A185" s="396"/>
      <c r="B185" s="393"/>
      <c r="C185" s="159">
        <v>2023</v>
      </c>
      <c r="D185" s="161">
        <f>I185</f>
        <v>0</v>
      </c>
      <c r="E185" s="170"/>
      <c r="F185" s="159" t="s">
        <v>10</v>
      </c>
      <c r="G185" s="171" t="s">
        <v>10</v>
      </c>
      <c r="H185" s="170"/>
      <c r="I185" s="161">
        <v>0</v>
      </c>
      <c r="J185" s="159"/>
      <c r="K185" s="165" t="s">
        <v>180</v>
      </c>
      <c r="L185" s="172"/>
    </row>
    <row r="186" spans="1:12" ht="20.100000000000001" customHeight="1">
      <c r="A186" s="394" t="s">
        <v>264</v>
      </c>
      <c r="B186" s="391" t="s">
        <v>163</v>
      </c>
      <c r="C186" s="159">
        <v>2017</v>
      </c>
      <c r="D186" s="161">
        <f>E186+H186+I186+J186</f>
        <v>0</v>
      </c>
      <c r="E186" s="170"/>
      <c r="F186" s="159" t="s">
        <v>10</v>
      </c>
      <c r="G186" s="171" t="s">
        <v>10</v>
      </c>
      <c r="H186" s="170"/>
      <c r="I186" s="161">
        <v>0</v>
      </c>
      <c r="J186" s="159"/>
      <c r="K186" s="165" t="s">
        <v>160</v>
      </c>
      <c r="L186" s="172">
        <v>1</v>
      </c>
    </row>
    <row r="187" spans="1:12" ht="20.100000000000001" customHeight="1">
      <c r="A187" s="395"/>
      <c r="B187" s="392"/>
      <c r="C187" s="159">
        <v>2018</v>
      </c>
      <c r="D187" s="161">
        <f>E187+H187+I187+J187</f>
        <v>74.900000000000006</v>
      </c>
      <c r="E187" s="179"/>
      <c r="F187" s="159" t="s">
        <v>10</v>
      </c>
      <c r="G187" s="171" t="s">
        <v>10</v>
      </c>
      <c r="H187" s="179"/>
      <c r="I187" s="161">
        <v>74.900000000000006</v>
      </c>
      <c r="J187" s="159"/>
      <c r="K187" s="165" t="s">
        <v>152</v>
      </c>
      <c r="L187" s="172">
        <v>1</v>
      </c>
    </row>
    <row r="188" spans="1:12" ht="20.100000000000001" customHeight="1">
      <c r="A188" s="395"/>
      <c r="B188" s="392"/>
      <c r="C188" s="159">
        <v>2019</v>
      </c>
      <c r="D188" s="161">
        <f>E188+H188+I188+J188</f>
        <v>0</v>
      </c>
      <c r="E188" s="170"/>
      <c r="F188" s="159" t="s">
        <v>10</v>
      </c>
      <c r="G188" s="171" t="s">
        <v>10</v>
      </c>
      <c r="H188" s="170"/>
      <c r="I188" s="161">
        <v>0</v>
      </c>
      <c r="J188" s="159"/>
      <c r="K188" s="165" t="s">
        <v>160</v>
      </c>
      <c r="L188" s="172">
        <v>1</v>
      </c>
    </row>
    <row r="189" spans="1:12" ht="20.100000000000001" customHeight="1">
      <c r="A189" s="395"/>
      <c r="B189" s="392"/>
      <c r="C189" s="159">
        <v>2020</v>
      </c>
      <c r="D189" s="161">
        <f>E189+H189+I189+J189</f>
        <v>0</v>
      </c>
      <c r="E189" s="170"/>
      <c r="F189" s="159" t="s">
        <v>10</v>
      </c>
      <c r="G189" s="171" t="s">
        <v>10</v>
      </c>
      <c r="H189" s="170"/>
      <c r="I189" s="161">
        <v>0</v>
      </c>
      <c r="J189" s="159"/>
      <c r="K189" s="165" t="s">
        <v>160</v>
      </c>
      <c r="L189" s="172">
        <v>1</v>
      </c>
    </row>
    <row r="190" spans="1:12" ht="20.100000000000001" customHeight="1">
      <c r="A190" s="395"/>
      <c r="B190" s="392"/>
      <c r="C190" s="159">
        <v>2021</v>
      </c>
      <c r="D190" s="161">
        <f>E190+H190+I190+J190</f>
        <v>0</v>
      </c>
      <c r="E190" s="170"/>
      <c r="F190" s="159" t="s">
        <v>10</v>
      </c>
      <c r="G190" s="171" t="s">
        <v>10</v>
      </c>
      <c r="H190" s="170"/>
      <c r="I190" s="161">
        <v>0</v>
      </c>
      <c r="J190" s="159"/>
      <c r="K190" s="165" t="s">
        <v>160</v>
      </c>
      <c r="L190" s="172">
        <v>1</v>
      </c>
    </row>
    <row r="191" spans="1:12" ht="20.100000000000001" customHeight="1">
      <c r="A191" s="395"/>
      <c r="B191" s="392"/>
      <c r="C191" s="159">
        <v>2022</v>
      </c>
      <c r="D191" s="161">
        <v>0</v>
      </c>
      <c r="E191" s="170"/>
      <c r="F191" s="159" t="s">
        <v>10</v>
      </c>
      <c r="G191" s="171" t="s">
        <v>10</v>
      </c>
      <c r="H191" s="170"/>
      <c r="I191" s="161">
        <v>0</v>
      </c>
      <c r="J191" s="159"/>
      <c r="K191" s="165" t="s">
        <v>160</v>
      </c>
      <c r="L191" s="172">
        <v>1</v>
      </c>
    </row>
    <row r="192" spans="1:12" ht="20.100000000000001" customHeight="1">
      <c r="A192" s="396"/>
      <c r="B192" s="393"/>
      <c r="C192" s="159">
        <v>2023</v>
      </c>
      <c r="D192" s="161">
        <v>0</v>
      </c>
      <c r="E192" s="170"/>
      <c r="F192" s="159"/>
      <c r="G192" s="171"/>
      <c r="H192" s="170"/>
      <c r="I192" s="161">
        <v>0</v>
      </c>
      <c r="J192" s="159"/>
      <c r="K192" s="165" t="s">
        <v>160</v>
      </c>
      <c r="L192" s="172">
        <v>1</v>
      </c>
    </row>
    <row r="193" spans="1:12" ht="20.100000000000001" customHeight="1">
      <c r="A193" s="403" t="s">
        <v>265</v>
      </c>
      <c r="B193" s="391" t="s">
        <v>164</v>
      </c>
      <c r="C193" s="159">
        <v>2017</v>
      </c>
      <c r="D193" s="161">
        <f>E193+H193+I193+J193</f>
        <v>0</v>
      </c>
      <c r="E193" s="170"/>
      <c r="F193" s="159" t="s">
        <v>10</v>
      </c>
      <c r="G193" s="171" t="s">
        <v>10</v>
      </c>
      <c r="H193" s="170"/>
      <c r="I193" s="161">
        <v>0</v>
      </c>
      <c r="J193" s="159"/>
      <c r="K193" s="165" t="s">
        <v>160</v>
      </c>
      <c r="L193" s="172">
        <v>0</v>
      </c>
    </row>
    <row r="194" spans="1:12" ht="20.100000000000001" customHeight="1">
      <c r="A194" s="404"/>
      <c r="B194" s="392"/>
      <c r="C194" s="400">
        <v>2018</v>
      </c>
      <c r="D194" s="161">
        <v>0</v>
      </c>
      <c r="E194" s="170"/>
      <c r="F194" s="159" t="s">
        <v>10</v>
      </c>
      <c r="G194" s="171" t="s">
        <v>10</v>
      </c>
      <c r="H194" s="170"/>
      <c r="I194" s="161">
        <v>0</v>
      </c>
      <c r="J194" s="159"/>
      <c r="K194" s="165" t="s">
        <v>181</v>
      </c>
      <c r="L194" s="172"/>
    </row>
    <row r="195" spans="1:12" ht="20.100000000000001" customHeight="1">
      <c r="A195" s="404"/>
      <c r="B195" s="392"/>
      <c r="C195" s="400"/>
      <c r="D195" s="167">
        <v>30.15897</v>
      </c>
      <c r="E195" s="170"/>
      <c r="F195" s="159" t="s">
        <v>10</v>
      </c>
      <c r="G195" s="171" t="s">
        <v>10</v>
      </c>
      <c r="H195" s="170"/>
      <c r="I195" s="167">
        <v>30.15897</v>
      </c>
      <c r="J195" s="159"/>
      <c r="K195" s="165" t="s">
        <v>171</v>
      </c>
      <c r="L195" s="172">
        <v>1</v>
      </c>
    </row>
    <row r="196" spans="1:12" ht="20.100000000000001" customHeight="1">
      <c r="A196" s="404"/>
      <c r="B196" s="392"/>
      <c r="C196" s="159">
        <v>2019</v>
      </c>
      <c r="D196" s="161">
        <f>E196+H196+I196+J196</f>
        <v>0</v>
      </c>
      <c r="E196" s="170"/>
      <c r="F196" s="159" t="s">
        <v>10</v>
      </c>
      <c r="G196" s="171" t="s">
        <v>10</v>
      </c>
      <c r="H196" s="170"/>
      <c r="I196" s="161">
        <v>0</v>
      </c>
      <c r="J196" s="159"/>
      <c r="K196" s="165" t="s">
        <v>160</v>
      </c>
      <c r="L196" s="172">
        <v>1</v>
      </c>
    </row>
    <row r="197" spans="1:12" ht="20.100000000000001" customHeight="1">
      <c r="A197" s="404"/>
      <c r="B197" s="392"/>
      <c r="C197" s="159">
        <v>2020</v>
      </c>
      <c r="D197" s="161">
        <f>I197</f>
        <v>0</v>
      </c>
      <c r="E197" s="170"/>
      <c r="F197" s="159" t="s">
        <v>10</v>
      </c>
      <c r="G197" s="171" t="s">
        <v>10</v>
      </c>
      <c r="H197" s="170"/>
      <c r="I197" s="161">
        <v>0</v>
      </c>
      <c r="J197" s="159"/>
      <c r="K197" s="165" t="s">
        <v>147</v>
      </c>
      <c r="L197" s="172">
        <v>1</v>
      </c>
    </row>
    <row r="198" spans="1:12" ht="20.100000000000001" customHeight="1">
      <c r="A198" s="404"/>
      <c r="B198" s="392"/>
      <c r="C198" s="159">
        <v>2021</v>
      </c>
      <c r="D198" s="161">
        <f>I198</f>
        <v>0</v>
      </c>
      <c r="E198" s="170"/>
      <c r="F198" s="159" t="s">
        <v>10</v>
      </c>
      <c r="G198" s="171" t="s">
        <v>10</v>
      </c>
      <c r="H198" s="170"/>
      <c r="I198" s="161">
        <v>0</v>
      </c>
      <c r="J198" s="159"/>
      <c r="K198" s="165" t="s">
        <v>147</v>
      </c>
      <c r="L198" s="172">
        <v>1</v>
      </c>
    </row>
    <row r="199" spans="1:12" ht="20.100000000000001" customHeight="1">
      <c r="A199" s="404"/>
      <c r="B199" s="392"/>
      <c r="C199" s="159">
        <v>2022</v>
      </c>
      <c r="D199" s="161">
        <f>I199</f>
        <v>0</v>
      </c>
      <c r="E199" s="170"/>
      <c r="F199" s="159" t="s">
        <v>10</v>
      </c>
      <c r="G199" s="171" t="s">
        <v>10</v>
      </c>
      <c r="H199" s="170"/>
      <c r="I199" s="161">
        <v>0</v>
      </c>
      <c r="J199" s="159"/>
      <c r="K199" s="165" t="s">
        <v>147</v>
      </c>
      <c r="L199" s="172">
        <v>1</v>
      </c>
    </row>
    <row r="200" spans="1:12" ht="20.100000000000001" customHeight="1" thickBot="1">
      <c r="A200" s="405"/>
      <c r="B200" s="402"/>
      <c r="C200" s="186">
        <v>2023</v>
      </c>
      <c r="D200" s="187">
        <f>I200</f>
        <v>0</v>
      </c>
      <c r="E200" s="188"/>
      <c r="F200" s="186" t="s">
        <v>10</v>
      </c>
      <c r="G200" s="189" t="s">
        <v>10</v>
      </c>
      <c r="H200" s="188"/>
      <c r="I200" s="187">
        <v>0</v>
      </c>
      <c r="J200" s="186"/>
      <c r="K200" s="165" t="s">
        <v>147</v>
      </c>
      <c r="L200" s="172">
        <v>1</v>
      </c>
    </row>
    <row r="201" spans="1:12" ht="20.100000000000001" customHeight="1" thickBot="1">
      <c r="A201" s="406" t="s">
        <v>44</v>
      </c>
      <c r="B201" s="406"/>
      <c r="C201" s="190">
        <v>2017</v>
      </c>
      <c r="D201" s="191">
        <f>I201</f>
        <v>5</v>
      </c>
      <c r="E201" s="191" t="s">
        <v>10</v>
      </c>
      <c r="F201" s="191" t="s">
        <v>10</v>
      </c>
      <c r="G201" s="192" t="s">
        <v>10</v>
      </c>
      <c r="H201" s="191" t="s">
        <v>10</v>
      </c>
      <c r="I201" s="191">
        <f>I36</f>
        <v>5</v>
      </c>
      <c r="J201" s="192" t="s">
        <v>10</v>
      </c>
      <c r="K201" s="411"/>
      <c r="L201" s="407"/>
    </row>
    <row r="202" spans="1:12" ht="20.100000000000001" customHeight="1" thickBot="1">
      <c r="A202" s="406"/>
      <c r="B202" s="406"/>
      <c r="C202" s="190">
        <v>2018</v>
      </c>
      <c r="D202" s="193">
        <f>D37+D46+D47+D48+D49+D50+D51+D111+D112+D113+D114+D115+D116+D126+D127+D128+D129+D130+D131+D139+D140+D141+D142+D143+D144+D152+D153+D154+D155+D156+D157+D158+D167+D168+D169+D170+D171+D172+D173+D180+D187+D194+D195</f>
        <v>7062.775779999999</v>
      </c>
      <c r="E202" s="193" t="s">
        <v>10</v>
      </c>
      <c r="F202" s="193" t="s">
        <v>10</v>
      </c>
      <c r="G202" s="192" t="s">
        <v>10</v>
      </c>
      <c r="H202" s="193" t="s">
        <v>10</v>
      </c>
      <c r="I202" s="193">
        <f>D202</f>
        <v>7062.775779999999</v>
      </c>
      <c r="J202" s="194" t="s">
        <v>10</v>
      </c>
      <c r="K202" s="412"/>
      <c r="L202" s="408"/>
    </row>
    <row r="203" spans="1:12" ht="20.100000000000001" customHeight="1" thickBot="1">
      <c r="A203" s="406"/>
      <c r="B203" s="406"/>
      <c r="C203" s="190">
        <v>2019</v>
      </c>
      <c r="D203" s="194">
        <f>D38+D117+D118+D159+D160</f>
        <v>471.59825000000001</v>
      </c>
      <c r="E203" s="191" t="s">
        <v>10</v>
      </c>
      <c r="F203" s="191" t="s">
        <v>10</v>
      </c>
      <c r="G203" s="192" t="s">
        <v>10</v>
      </c>
      <c r="H203" s="191" t="s">
        <v>10</v>
      </c>
      <c r="I203" s="194">
        <f>I38+I117+I118+I159+I160</f>
        <v>471.59825000000001</v>
      </c>
      <c r="J203" s="192" t="s">
        <v>10</v>
      </c>
      <c r="K203" s="412"/>
      <c r="L203" s="408"/>
    </row>
    <row r="204" spans="1:12" ht="20.100000000000001" customHeight="1" thickBot="1">
      <c r="A204" s="406"/>
      <c r="B204" s="406"/>
      <c r="C204" s="190">
        <v>2020</v>
      </c>
      <c r="D204" s="195">
        <f>D197+D189+D182+D175+D161+D146+D39+D76</f>
        <v>134.47800000000001</v>
      </c>
      <c r="E204" s="191" t="s">
        <v>10</v>
      </c>
      <c r="F204" s="191" t="s">
        <v>10</v>
      </c>
      <c r="G204" s="192" t="s">
        <v>10</v>
      </c>
      <c r="H204" s="191" t="s">
        <v>10</v>
      </c>
      <c r="I204" s="195">
        <v>134.47800000000001</v>
      </c>
      <c r="J204" s="192" t="s">
        <v>10</v>
      </c>
      <c r="K204" s="412"/>
      <c r="L204" s="408"/>
    </row>
    <row r="205" spans="1:12" ht="20.100000000000001" customHeight="1" thickBot="1">
      <c r="A205" s="406"/>
      <c r="B205" s="406"/>
      <c r="C205" s="190">
        <v>2021</v>
      </c>
      <c r="D205" s="191">
        <f>D198+D190+D183+D176+D162+D147+D134+D121+D40</f>
        <v>3</v>
      </c>
      <c r="E205" s="191" t="s">
        <v>10</v>
      </c>
      <c r="F205" s="191" t="s">
        <v>10</v>
      </c>
      <c r="G205" s="192" t="s">
        <v>10</v>
      </c>
      <c r="H205" s="191" t="s">
        <v>10</v>
      </c>
      <c r="I205" s="191">
        <f>D205</f>
        <v>3</v>
      </c>
      <c r="J205" s="192" t="s">
        <v>10</v>
      </c>
      <c r="K205" s="412"/>
      <c r="L205" s="408"/>
    </row>
    <row r="206" spans="1:12" ht="20.100000000000001" customHeight="1" thickBot="1">
      <c r="A206" s="406"/>
      <c r="B206" s="406"/>
      <c r="C206" s="190">
        <v>2022</v>
      </c>
      <c r="D206" s="191">
        <f>D199+D191+D184+D177+D163+D148+D135+D122+D41</f>
        <v>0</v>
      </c>
      <c r="E206" s="191" t="s">
        <v>10</v>
      </c>
      <c r="F206" s="191" t="s">
        <v>10</v>
      </c>
      <c r="G206" s="191" t="s">
        <v>10</v>
      </c>
      <c r="H206" s="191" t="s">
        <v>10</v>
      </c>
      <c r="I206" s="191">
        <f>I199+I191+I184+I177+I163+I148+I135+I122+I41</f>
        <v>0</v>
      </c>
      <c r="J206" s="192" t="s">
        <v>10</v>
      </c>
      <c r="K206" s="412"/>
      <c r="L206" s="408"/>
    </row>
    <row r="207" spans="1:12" ht="20.100000000000001" customHeight="1" thickBot="1">
      <c r="A207" s="406"/>
      <c r="B207" s="406"/>
      <c r="C207" s="190">
        <v>2023</v>
      </c>
      <c r="D207" s="191">
        <f>I207</f>
        <v>0</v>
      </c>
      <c r="E207" s="191" t="s">
        <v>10</v>
      </c>
      <c r="F207" s="191" t="s">
        <v>10</v>
      </c>
      <c r="G207" s="191" t="s">
        <v>10</v>
      </c>
      <c r="H207" s="191" t="s">
        <v>10</v>
      </c>
      <c r="I207" s="191">
        <f>I2</f>
        <v>0</v>
      </c>
      <c r="J207" s="192"/>
      <c r="K207" s="412"/>
      <c r="L207" s="409"/>
    </row>
    <row r="208" spans="1:12" ht="20.100000000000001" customHeight="1" thickBot="1">
      <c r="A208" s="406"/>
      <c r="B208" s="406"/>
      <c r="C208" s="190" t="s">
        <v>283</v>
      </c>
      <c r="D208" s="193">
        <f>I208</f>
        <v>7676.8520299999991</v>
      </c>
      <c r="E208" s="193" t="s">
        <v>10</v>
      </c>
      <c r="F208" s="193" t="s">
        <v>10</v>
      </c>
      <c r="G208" s="196" t="s">
        <v>10</v>
      </c>
      <c r="H208" s="193" t="s">
        <v>10</v>
      </c>
      <c r="I208" s="193">
        <f>I201+I202+I203+I204+I205+I206+I207</f>
        <v>7676.8520299999991</v>
      </c>
      <c r="J208" s="192" t="s">
        <v>10</v>
      </c>
      <c r="K208" s="412"/>
      <c r="L208" s="410"/>
    </row>
    <row r="209" spans="1:2" ht="63.75" customHeight="1">
      <c r="A209" s="154"/>
      <c r="B209" s="153"/>
    </row>
    <row r="210" spans="1:2" ht="63.75" customHeight="1">
      <c r="A210" s="154"/>
      <c r="B210" s="153"/>
    </row>
    <row r="211" spans="1:2" ht="63.75" customHeight="1">
      <c r="A211" s="154"/>
      <c r="B211" s="153"/>
    </row>
    <row r="212" spans="1:2" ht="63.75" customHeight="1">
      <c r="A212" s="154"/>
      <c r="B212" s="153"/>
    </row>
    <row r="215" spans="1:2" ht="63.75" customHeight="1">
      <c r="B215" s="153"/>
    </row>
    <row r="216" spans="1:2" ht="63.75" customHeight="1">
      <c r="B216" s="153"/>
    </row>
    <row r="217" spans="1:2" ht="63.75" customHeight="1">
      <c r="B217" s="153"/>
    </row>
  </sheetData>
  <sheetProtection selectLockedCells="1" selectUnlockedCells="1"/>
  <mergeCells count="79">
    <mergeCell ref="C110:C116"/>
    <mergeCell ref="L110:L116"/>
    <mergeCell ref="C95:C101"/>
    <mergeCell ref="L95:L101"/>
    <mergeCell ref="L45:L72"/>
    <mergeCell ref="L84:L93"/>
    <mergeCell ref="L73:L83"/>
    <mergeCell ref="C73:C83"/>
    <mergeCell ref="C45:C59"/>
    <mergeCell ref="C84:C94"/>
    <mergeCell ref="C60:C72"/>
    <mergeCell ref="C125:C131"/>
    <mergeCell ref="L125:L131"/>
    <mergeCell ref="C138:C144"/>
    <mergeCell ref="L138:L144"/>
    <mergeCell ref="C117:C118"/>
    <mergeCell ref="C119:C120"/>
    <mergeCell ref="L29:L31"/>
    <mergeCell ref="A29:A31"/>
    <mergeCell ref="C29:C31"/>
    <mergeCell ref="K36:K41"/>
    <mergeCell ref="L36:L41"/>
    <mergeCell ref="K29:K31"/>
    <mergeCell ref="A36:A42"/>
    <mergeCell ref="B36:B42"/>
    <mergeCell ref="A11:L11"/>
    <mergeCell ref="A12:L12"/>
    <mergeCell ref="A25:A27"/>
    <mergeCell ref="C25:C27"/>
    <mergeCell ref="L25:L27"/>
    <mergeCell ref="K25:K26"/>
    <mergeCell ref="L18:L23"/>
    <mergeCell ref="K18:K23"/>
    <mergeCell ref="A18:A24"/>
    <mergeCell ref="B18:B24"/>
    <mergeCell ref="F6:H6"/>
    <mergeCell ref="I6:I8"/>
    <mergeCell ref="F7:F8"/>
    <mergeCell ref="G7:H7"/>
    <mergeCell ref="A10:L10"/>
    <mergeCell ref="A201:B208"/>
    <mergeCell ref="L201:L208"/>
    <mergeCell ref="K201:K208"/>
    <mergeCell ref="B1:L1"/>
    <mergeCell ref="A2:L2"/>
    <mergeCell ref="A3:L3"/>
    <mergeCell ref="A4:A8"/>
    <mergeCell ref="B4:B8"/>
    <mergeCell ref="C4:C8"/>
    <mergeCell ref="D4:D8"/>
    <mergeCell ref="E4:I4"/>
    <mergeCell ref="J4:J8"/>
    <mergeCell ref="K4:K8"/>
    <mergeCell ref="L4:L8"/>
    <mergeCell ref="E5:E8"/>
    <mergeCell ref="F5:I5"/>
    <mergeCell ref="C194:C195"/>
    <mergeCell ref="B193:B200"/>
    <mergeCell ref="A193:A200"/>
    <mergeCell ref="B186:B192"/>
    <mergeCell ref="A186:A192"/>
    <mergeCell ref="C151:C158"/>
    <mergeCell ref="L151:L158"/>
    <mergeCell ref="C166:C173"/>
    <mergeCell ref="L166:L173"/>
    <mergeCell ref="C159:C160"/>
    <mergeCell ref="B150:B164"/>
    <mergeCell ref="A150:A164"/>
    <mergeCell ref="B165:B178"/>
    <mergeCell ref="B179:B185"/>
    <mergeCell ref="A165:A185"/>
    <mergeCell ref="A45:A108"/>
    <mergeCell ref="A109:A123"/>
    <mergeCell ref="B124:B136"/>
    <mergeCell ref="A124:A136"/>
    <mergeCell ref="B137:B149"/>
    <mergeCell ref="A137:A149"/>
    <mergeCell ref="B45:B108"/>
    <mergeCell ref="B109:B123"/>
  </mergeCells>
  <printOptions horizontalCentered="1"/>
  <pageMargins left="0.2" right="0.19685039370078741" top="0.27559055118110237" bottom="0.23622047244094491" header="0.27559055118110237" footer="0.23622047244094491"/>
  <pageSetup paperSize="9" scale="39" firstPageNumber="0" orientation="landscape" horizontalDpi="300" verticalDpi="300" r:id="rId1"/>
  <headerFooter alignWithMargins="0"/>
  <rowBreaks count="3" manualBreakCount="3">
    <brk id="33" max="11" man="1"/>
    <brk id="91" max="11" man="1"/>
    <brk id="16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РЕС.ОБЕСПЕЧЕНИЕ</vt:lpstr>
      <vt:lpstr>Правонарушения</vt:lpstr>
      <vt:lpstr>БДД</vt:lpstr>
      <vt:lpstr>Наркотики</vt:lpstr>
      <vt:lpstr>Алкоголь</vt:lpstr>
      <vt:lpstr>Экстремизм </vt:lpstr>
      <vt:lpstr>БДД!Excel_BuiltIn_Print_Area</vt:lpstr>
      <vt:lpstr>Наркотики!Excel_BuiltIn_Print_Area</vt:lpstr>
      <vt:lpstr>'Экстремизм '!Excel_BuiltIn_Print_Area</vt:lpstr>
      <vt:lpstr>Наркотики!Область_печати</vt:lpstr>
      <vt:lpstr>Правонарушения!Область_печати</vt:lpstr>
      <vt:lpstr>РЕС.ОБЕСПЕЧЕНИЕ!Область_печати</vt:lpstr>
      <vt:lpstr>'Экстремизм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Игнатосян</dc:creator>
  <cp:lastModifiedBy>Маркова</cp:lastModifiedBy>
  <cp:lastPrinted>2020-09-30T07:48:49Z</cp:lastPrinted>
  <dcterms:created xsi:type="dcterms:W3CDTF">2018-05-25T13:47:09Z</dcterms:created>
  <dcterms:modified xsi:type="dcterms:W3CDTF">2020-10-20T12:14:19Z</dcterms:modified>
</cp:coreProperties>
</file>