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 activeTab="4"/>
  </bookViews>
  <sheets>
    <sheet name="р_1" sheetId="1" r:id="rId1"/>
    <sheet name="р_2" sheetId="2" r:id="rId2"/>
    <sheet name="р_3" sheetId="3" r:id="rId3"/>
    <sheet name="р_4" sheetId="4" r:id="rId4"/>
    <sheet name="р_5" sheetId="5" r:id="rId5"/>
  </sheets>
  <definedNames>
    <definedName name="_xlnm._FilterDatabase" localSheetId="0" hidden="1">р_1!$A$11:$AG$11</definedName>
  </definedNames>
  <calcPr calcId="144525"/>
</workbook>
</file>

<file path=xl/calcChain.xml><?xml version="1.0" encoding="utf-8"?>
<calcChain xmlns="http://schemas.openxmlformats.org/spreadsheetml/2006/main">
  <c r="C16" i="3" l="1"/>
  <c r="T30" i="2"/>
  <c r="Q30" i="2"/>
  <c r="P30" i="2"/>
  <c r="O30" i="2"/>
  <c r="T17" i="2"/>
  <c r="Q17" i="2"/>
  <c r="P17" i="2"/>
  <c r="O17" i="2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P13" i="5" l="1"/>
  <c r="N13" i="5"/>
  <c r="O11" i="2"/>
  <c r="T11" i="2"/>
  <c r="E12" i="4" l="1"/>
  <c r="I17" i="2" l="1"/>
  <c r="J17" i="2"/>
  <c r="K17" i="2"/>
  <c r="H17" i="2"/>
  <c r="S17" i="2" s="1"/>
  <c r="K30" i="2" l="1"/>
  <c r="J30" i="2"/>
  <c r="I30" i="2"/>
  <c r="H30" i="2"/>
  <c r="S30" i="2" s="1"/>
  <c r="Q11" i="2"/>
  <c r="P11" i="2"/>
  <c r="K11" i="2"/>
  <c r="J11" i="2"/>
  <c r="I11" i="2"/>
  <c r="H11" i="2"/>
  <c r="S11" i="2" s="1"/>
  <c r="K13" i="5"/>
  <c r="J13" i="5"/>
  <c r="I13" i="5"/>
  <c r="H13" i="5"/>
  <c r="O13" i="5" s="1"/>
  <c r="AF12" i="4"/>
  <c r="AE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D12" i="4"/>
  <c r="AD12" i="4" l="1"/>
  <c r="C22" i="3"/>
  <c r="C10" i="3"/>
</calcChain>
</file>

<file path=xl/sharedStrings.xml><?xml version="1.0" encoding="utf-8"?>
<sst xmlns="http://schemas.openxmlformats.org/spreadsheetml/2006/main" count="475" uniqueCount="137">
  <si>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</si>
  <si>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</si>
  <si>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</si>
  <si>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</si>
  <si>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</si>
  <si>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</si>
  <si>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</si>
  <si>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</si>
  <si>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</si>
  <si>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</si>
  <si>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</si>
  <si>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</si>
  <si>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</si>
  <si>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</si>
  <si>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</si>
  <si>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</si>
  <si>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</si>
  <si>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</si>
  <si>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</si>
  <si>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</si>
  <si>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</si>
  <si>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</si>
  <si>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</si>
  <si>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</si>
  <si>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</si>
  <si>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</si>
  <si>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</si>
  <si>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</si>
  <si>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</si>
  <si>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</si>
  <si>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</si>
  <si>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</si>
  <si>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</si>
  <si>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</si>
  <si>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виды, установленные ч.1 ст.166 Жилищного Кодекса РФ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</si>
  <si>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</si>
  <si>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</si>
  <si>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</si>
  <si>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</si>
  <si>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</si>
  <si>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</si>
  <si>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</si>
  <si>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</si>
  <si>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</si>
  <si>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</si>
  <si>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</si>
  <si>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</si>
  <si>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</si>
  <si>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</si>
  <si>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</si>
  <si>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</si>
  <si>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</si>
  <si>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</si>
  <si>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субъекта Российской Федерации</t>
  </si>
  <si>
    <t>за счет средств местного бюджета</t>
  </si>
  <si>
    <t>за счет средств         собственников помещений в МКД</t>
  </si>
  <si>
    <t>чел.</t>
  </si>
  <si>
    <t>руб./кв.м</t>
  </si>
  <si>
    <t xml:space="preserve">Источники финансирования </t>
  </si>
  <si>
    <t>Объем финансирования в 2020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</si>
  <si>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</si>
  <si>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</si>
  <si>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</si>
  <si>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</si>
  <si>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</si>
  <si>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в 2021 г., руб.</t>
  </si>
  <si>
    <t>Объем финансирования в 2022 г., руб.</t>
  </si>
  <si>
    <t>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и местного бюджетов (постановление администрации области №742 от 05.10.2018)</t>
  </si>
  <si>
    <t>Объем финансирования в 2020г., руб.</t>
  </si>
  <si>
    <t>Плановый год капитального ремонта</t>
  </si>
  <si>
    <t>Уровень оплаты взносов на капитальный ремонт МКД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</si>
  <si>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</si>
  <si>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</si>
  <si>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</si>
  <si>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</si>
  <si>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</si>
  <si>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</si>
  <si>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Адрес многоквартирного дома (далее - МКД)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</si>
  <si>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</si>
  <si>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X</t>
  </si>
  <si>
    <t>-</t>
  </si>
  <si>
    <t>Итого по ЗАТО город Радужный</t>
  </si>
  <si>
    <t>Радужный г, 1-й кв-л, 18</t>
  </si>
  <si>
    <t>Радужный г, 1-й кв-л, 23</t>
  </si>
  <si>
    <t>Радужный г, 1-й кв-л, 26</t>
  </si>
  <si>
    <t>Радужный г, 1-й кв-л, 27</t>
  </si>
  <si>
    <t>Радужный г, 1-й кв-л, 29</t>
  </si>
  <si>
    <t>Х</t>
  </si>
  <si>
    <t>Каменные, кирпичные</t>
  </si>
  <si>
    <t>УК</t>
  </si>
  <si>
    <t>Панельные</t>
  </si>
  <si>
    <t>МУП "ЖКХ" ЗАТО г. Радужный</t>
  </si>
  <si>
    <t>Радужный г, 1-й кв-л, 13</t>
  </si>
  <si>
    <t>Радужный г, 1-й кв-л, 37</t>
  </si>
  <si>
    <t>Радужный г, 3-й кв-л, 19</t>
  </si>
  <si>
    <t>Радужный г, 1-й кв-л, 17</t>
  </si>
  <si>
    <t>Радужный г, 9-й кв-л, 8</t>
  </si>
  <si>
    <t>Радужный г, 1-й кв-л, 20</t>
  </si>
  <si>
    <t>Радужный г, 1-й кв-л, 24</t>
  </si>
  <si>
    <t>Радужный г, 1-й кв-л, 7</t>
  </si>
  <si>
    <t>Радужный г, 1-й кв-л, 12А</t>
  </si>
  <si>
    <t>Радужный г, 3-й кв-л, 29</t>
  </si>
  <si>
    <t>Итого по ЗАТО город Радужный на 2021 год</t>
  </si>
  <si>
    <t>Итого по ЗАТО город Радужный на 2022 год</t>
  </si>
  <si>
    <t xml:space="preserve">Итого по ЗАТО город Радужный на 2020 год </t>
  </si>
  <si>
    <t>РО</t>
  </si>
  <si>
    <t>Ж/б панели</t>
  </si>
  <si>
    <t>МУП "ЖКХ"</t>
  </si>
  <si>
    <t>МУП "ЖКХ" ЗАТО г. Радужный </t>
  </si>
  <si>
    <t>2015</t>
  </si>
  <si>
    <t>Радужный г, 1-й кв-л, 6</t>
  </si>
  <si>
    <t>1</t>
  </si>
  <si>
    <t>5</t>
  </si>
  <si>
    <t>4</t>
  </si>
  <si>
    <t>Радужный г, 3-й кв-л, 34</t>
  </si>
  <si>
    <t>Радужный г, 1-й кв-л, 28</t>
  </si>
  <si>
    <t>Радужный г, 3-й кв-л, 25</t>
  </si>
  <si>
    <t>3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</si>
  <si>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2020 -2022 годы</t>
  </si>
  <si>
    <t>Заместитель главы администрации города  по городскому хозяйству                                                                                                                                                                   А.В. Колуков</t>
  </si>
  <si>
    <t>Ольга Игоревна Мазурова ,8(49254) 3 40 97</t>
  </si>
  <si>
    <t>Таблица №1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</si>
  <si>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2020-2022 годы</t>
  </si>
  <si>
    <t>Ольга Игоревна Мазурова</t>
  </si>
  <si>
    <t>8(49254) 3 40 97</t>
  </si>
  <si>
    <t>Таблица № 2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</si>
  <si>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2020 - 2022 годы</t>
  </si>
  <si>
    <t>Ресурсное обеспечение реализации краткосрочного плана реализации региональной программы капитального ремонта общего имущества в многоквартирных домах на территории  муниципального образования ЗАТО г. Радужный Владимирской области  на 2020 - 2022 годы</t>
  </si>
  <si>
    <t xml:space="preserve">Краткосрочный план реализации региональной программы капитального ремонта общего имущества 
в многоквартирных домах на территории муниципального образования ЗАТО г. Радужный  Владимирской области на 2020-2022 годы
</t>
  </si>
  <si>
    <t>(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</t>
  </si>
  <si>
    <t>Заместитель главы администрации города  по городскому хозяйству                                                                                                                      А.В. Колуков</t>
  </si>
  <si>
    <t>Сведения о многоквартирных домах, 
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
ЗАТО г. Радужный Владимирской области  на 2020-2022 годы</t>
  </si>
  <si>
    <t>Приложение № 1
к постановлению администрации ЗАТО г. Радужный 
Владимирской области
от 23.04.2021 № 501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</si>
  <si>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2020-2022 годы( в редакции постановления администрации ЗАТО г. Радужный Владимирской области    
от 23.04.2021 № 501</t>
  </si>
  <si>
    <t>( в редакции постановления администрации ЗАТО  г. Радужный Владимирской области  от 23.04.2021 № 501)</t>
  </si>
  <si>
    <t>Приложение  № 2
к постановлению администрации ЗАТО г. Радужный 
Владимирской области от 23.04.2021 № 501</t>
  </si>
  <si>
    <t>Таблица 
к краткосрочному  плану  реализации региональной программы 
капитального ремонта общего имущества 
в многоквартирных домах на территории муниципального образования 
ЗАТО г. Радужный Владимирской области  на 2020 -2022 годы
(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
( в редакции постановления администрации ЗАТО г. Радужный Владимирской области от 23.04.2021 № 501)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</si>
</sst>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0"/>
    <numFmt numFmtId="165" formatCode="###\ ###\ ###\ ##0.00"/>
    <numFmt numFmtId="166" formatCode="[$-419]General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36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24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  <font>
      <b/>
      <sz val="46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5" fillId="0" borderId="0"/>
  </cellStyleXfs>
  <cellXfs count="183">
    <xf numFmtId="0" fontId="0" fillId="0" borderId="0" xfId="0"/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2" fillId="0" borderId="1" xfId="1" applyFont="1" applyFill="1" applyBorder="1" applyAlignment="1">
      <alignment horizontal="center" vertical="center"/>
    </xf>
    <xf numFmtId="0" fontId="0" fillId="0" borderId="0" xfId="0" applyFill="1"/>
    <xf numFmtId="0" fontId="6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9" fillId="0" borderId="0" xfId="0" applyFont="1"/>
    <xf numFmtId="0" fontId="9" fillId="0" borderId="0" xfId="0" applyFont="1" applyFill="1"/>
    <xf numFmtId="0" fontId="10" fillId="0" borderId="0" xfId="0" applyFont="1"/>
    <xf numFmtId="0" fontId="12" fillId="0" borderId="1" xfId="5" applyFont="1" applyFill="1" applyBorder="1" applyAlignment="1">
      <alignment horizontal="center"/>
    </xf>
    <xf numFmtId="0" fontId="14" fillId="0" borderId="1" xfId="5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right"/>
    </xf>
    <xf numFmtId="0" fontId="15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right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0" fontId="15" fillId="0" borderId="0" xfId="0" applyFont="1"/>
    <xf numFmtId="0" fontId="18" fillId="0" borderId="1" xfId="5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4" fontId="19" fillId="0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19" fillId="0" borderId="1" xfId="0" applyNumberFormat="1" applyFont="1" applyFill="1" applyBorder="1" applyAlignment="1">
      <alignment horizontal="right" wrapText="1"/>
    </xf>
    <xf numFmtId="0" fontId="21" fillId="0" borderId="0" xfId="0" applyFont="1"/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22" fillId="0" borderId="0" xfId="0" applyFont="1"/>
    <xf numFmtId="165" fontId="13" fillId="0" borderId="1" xfId="0" applyNumberFormat="1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center"/>
    </xf>
    <xf numFmtId="10" fontId="15" fillId="0" borderId="1" xfId="0" applyNumberFormat="1" applyFont="1" applyFill="1" applyBorder="1" applyAlignment="1">
      <alignment horizontal="center"/>
    </xf>
    <xf numFmtId="165" fontId="15" fillId="0" borderId="1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4" fillId="0" borderId="13" xfId="5" applyFont="1" applyFill="1" applyBorder="1" applyAlignment="1">
      <alignment horizontal="center"/>
    </xf>
    <xf numFmtId="165" fontId="13" fillId="0" borderId="13" xfId="0" applyNumberFormat="1" applyFont="1" applyFill="1" applyBorder="1" applyAlignment="1">
      <alignment horizontal="left" wrapText="1"/>
    </xf>
    <xf numFmtId="0" fontId="15" fillId="0" borderId="13" xfId="0" applyFont="1" applyFill="1" applyBorder="1" applyAlignment="1">
      <alignment horizontal="center" wrapText="1"/>
    </xf>
    <xf numFmtId="10" fontId="15" fillId="0" borderId="13" xfId="0" applyNumberFormat="1" applyFont="1" applyFill="1" applyBorder="1" applyAlignment="1">
      <alignment horizontal="center"/>
    </xf>
    <xf numFmtId="4" fontId="15" fillId="0" borderId="13" xfId="0" applyNumberFormat="1" applyFont="1" applyFill="1" applyBorder="1" applyAlignment="1">
      <alignment horizontal="right"/>
    </xf>
    <xf numFmtId="0" fontId="15" fillId="0" borderId="13" xfId="0" applyFont="1" applyFill="1" applyBorder="1" applyAlignment="1">
      <alignment horizontal="right"/>
    </xf>
    <xf numFmtId="165" fontId="15" fillId="0" borderId="13" xfId="0" applyNumberFormat="1" applyFont="1" applyFill="1" applyBorder="1" applyAlignment="1">
      <alignment horizontal="right"/>
    </xf>
    <xf numFmtId="0" fontId="15" fillId="0" borderId="13" xfId="0" applyFont="1" applyFill="1" applyBorder="1" applyAlignment="1">
      <alignment horizontal="center"/>
    </xf>
    <xf numFmtId="165" fontId="11" fillId="0" borderId="1" xfId="0" applyNumberFormat="1" applyFont="1" applyBorder="1" applyAlignment="1">
      <alignment horizontal="left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center" wrapText="1"/>
    </xf>
    <xf numFmtId="0" fontId="11" fillId="0" borderId="1" xfId="4" applyFont="1" applyBorder="1" applyAlignment="1">
      <alignment horizontal="center" vertical="center"/>
    </xf>
    <xf numFmtId="1" fontId="11" fillId="0" borderId="1" xfId="4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wrapText="1"/>
    </xf>
    <xf numFmtId="1" fontId="11" fillId="0" borderId="1" xfId="0" applyNumberFormat="1" applyFont="1" applyFill="1" applyBorder="1" applyAlignment="1">
      <alignment horizontal="center"/>
    </xf>
    <xf numFmtId="1" fontId="11" fillId="0" borderId="2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right"/>
    </xf>
    <xf numFmtId="4" fontId="19" fillId="0" borderId="1" xfId="6" applyNumberFormat="1" applyFont="1" applyFill="1" applyBorder="1" applyAlignment="1">
      <alignment horizontal="right" wrapText="1"/>
    </xf>
    <xf numFmtId="0" fontId="13" fillId="0" borderId="0" xfId="0" applyFont="1"/>
    <xf numFmtId="0" fontId="13" fillId="0" borderId="0" xfId="0" applyFont="1" applyFill="1"/>
    <xf numFmtId="0" fontId="25" fillId="0" borderId="1" xfId="5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left" wrapText="1"/>
    </xf>
    <xf numFmtId="0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8" fillId="0" borderId="0" xfId="0" applyFont="1" applyFill="1" applyAlignment="1">
      <alignment horizontal="center"/>
    </xf>
    <xf numFmtId="0" fontId="24" fillId="0" borderId="3" xfId="0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3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6" fillId="0" borderId="0" xfId="0" applyFont="1" applyFill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textRotation="90" wrapText="1"/>
    </xf>
    <xf numFmtId="2" fontId="10" fillId="0" borderId="1" xfId="0" applyNumberFormat="1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textRotation="90" wrapText="1"/>
    </xf>
    <xf numFmtId="0" fontId="15" fillId="0" borderId="3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left" wrapText="1"/>
    </xf>
    <xf numFmtId="0" fontId="16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textRotation="90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textRotation="90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right" vertical="center" textRotation="90" wrapText="1"/>
    </xf>
    <xf numFmtId="0" fontId="10" fillId="0" borderId="1" xfId="1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left" textRotation="90" wrapText="1"/>
    </xf>
    <xf numFmtId="0" fontId="2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2" fillId="0" borderId="3" xfId="2" applyFont="1" applyBorder="1" applyAlignment="1">
      <alignment wrapText="1"/>
    </xf>
    <xf numFmtId="0" fontId="2" fillId="0" borderId="2" xfId="2" applyFont="1" applyBorder="1" applyAlignment="1">
      <alignment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textRotation="90" wrapText="1"/>
    </xf>
    <xf numFmtId="0" fontId="10" fillId="0" borderId="5" xfId="0" applyFont="1" applyFill="1" applyBorder="1" applyAlignment="1">
      <alignment horizontal="center" vertical="center" textRotation="90" wrapText="1"/>
    </xf>
    <xf numFmtId="0" fontId="10" fillId="0" borderId="8" xfId="0" applyFont="1" applyFill="1" applyBorder="1" applyAlignment="1">
      <alignment horizontal="center" vertical="center" textRotation="90" wrapText="1"/>
    </xf>
    <xf numFmtId="2" fontId="2" fillId="0" borderId="4" xfId="3" applyNumberFormat="1" applyFont="1" applyFill="1" applyBorder="1" applyAlignment="1">
      <alignment horizontal="center" vertical="center" textRotation="90" wrapText="1"/>
    </xf>
    <xf numFmtId="2" fontId="2" fillId="0" borderId="8" xfId="3" applyNumberFormat="1" applyFont="1" applyFill="1" applyBorder="1" applyAlignment="1">
      <alignment horizontal="center" vertical="center" textRotation="90" wrapText="1"/>
    </xf>
    <xf numFmtId="2" fontId="2" fillId="0" borderId="4" xfId="0" applyNumberFormat="1" applyFont="1" applyFill="1" applyBorder="1" applyAlignment="1">
      <alignment horizontal="center" vertical="center" textRotation="90" wrapText="1"/>
    </xf>
    <xf numFmtId="2" fontId="2" fillId="0" borderId="8" xfId="0" applyNumberFormat="1" applyFont="1" applyFill="1" applyBorder="1" applyAlignment="1">
      <alignment horizontal="center" vertical="center" textRotation="90" wrapText="1"/>
    </xf>
    <xf numFmtId="2" fontId="20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164" fontId="13" fillId="0" borderId="3" xfId="0" applyNumberFormat="1" applyFont="1" applyFill="1" applyBorder="1" applyAlignment="1">
      <alignment horizontal="left" vertical="top" wrapText="1"/>
    </xf>
    <xf numFmtId="164" fontId="13" fillId="0" borderId="2" xfId="0" applyNumberFormat="1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left" wrapText="1"/>
    </xf>
    <xf numFmtId="164" fontId="11" fillId="0" borderId="2" xfId="0" applyNumberFormat="1" applyFont="1" applyFill="1" applyBorder="1" applyAlignment="1">
      <alignment horizontal="left" wrapText="1"/>
    </xf>
    <xf numFmtId="0" fontId="11" fillId="0" borderId="4" xfId="4" applyFont="1" applyBorder="1" applyAlignment="1">
      <alignment horizontal="center" textRotation="90" wrapText="1"/>
    </xf>
    <xf numFmtId="0" fontId="11" fillId="0" borderId="5" xfId="4" applyFont="1" applyBorder="1" applyAlignment="1">
      <alignment horizontal="center" wrapText="1"/>
    </xf>
    <xf numFmtId="0" fontId="11" fillId="0" borderId="8" xfId="4" applyFont="1" applyBorder="1" applyAlignment="1">
      <alignment horizontal="center" wrapText="1"/>
    </xf>
    <xf numFmtId="0" fontId="11" fillId="0" borderId="5" xfId="4" applyFont="1" applyBorder="1" applyAlignment="1">
      <alignment horizontal="center" textRotation="90" wrapText="1"/>
    </xf>
    <xf numFmtId="0" fontId="11" fillId="0" borderId="8" xfId="4" applyFont="1" applyBorder="1" applyAlignment="1">
      <alignment horizontal="center" textRotation="90" wrapText="1"/>
    </xf>
    <xf numFmtId="0" fontId="11" fillId="0" borderId="0" xfId="0" applyFont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11" fillId="0" borderId="4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textRotation="90" wrapText="1"/>
    </xf>
    <xf numFmtId="0" fontId="11" fillId="0" borderId="5" xfId="4" applyFont="1" applyBorder="1" applyAlignment="1">
      <alignment vertical="center" wrapText="1"/>
    </xf>
    <xf numFmtId="0" fontId="11" fillId="0" borderId="8" xfId="4" applyFont="1" applyBorder="1" applyAlignment="1">
      <alignment vertical="center"/>
    </xf>
    <xf numFmtId="0" fontId="13" fillId="0" borderId="3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1" fillId="0" borderId="1" xfId="4" applyFont="1" applyBorder="1" applyAlignment="1">
      <alignment vertical="center" wrapText="1"/>
    </xf>
    <xf numFmtId="0" fontId="11" fillId="0" borderId="1" xfId="4" applyFont="1" applyBorder="1" applyAlignment="1">
      <alignment vertical="center"/>
    </xf>
    <xf numFmtId="0" fontId="11" fillId="0" borderId="1" xfId="4" applyFont="1" applyBorder="1" applyAlignment="1">
      <alignment horizontal="center" vertical="center" textRotation="90" wrapText="1"/>
    </xf>
    <xf numFmtId="0" fontId="11" fillId="0" borderId="1" xfId="4" applyFont="1" applyBorder="1" applyAlignment="1">
      <alignment horizontal="center" textRotation="90" wrapText="1"/>
    </xf>
    <xf numFmtId="0" fontId="11" fillId="0" borderId="1" xfId="4" applyFont="1" applyBorder="1" applyAlignment="1">
      <alignment horizontal="center" wrapText="1"/>
    </xf>
    <xf numFmtId="0" fontId="11" fillId="0" borderId="8" xfId="4" applyFont="1" applyBorder="1" applyAlignment="1">
      <alignment horizontal="center" vertical="center"/>
    </xf>
    <xf numFmtId="0" fontId="11" fillId="0" borderId="8" xfId="4" applyFont="1" applyBorder="1" applyAlignment="1">
      <alignment vertical="center" wrapText="1"/>
    </xf>
  </cellXfs>
  <cellStyles count="7">
    <cellStyle name="Excel Built-in Normal" xfId="6"/>
    <cellStyle name="Обычный" xfId="0" builtinId="0"/>
    <cellStyle name="Обычный 11" xfId="3"/>
    <cellStyle name="Обычный 2" xfId="1"/>
    <cellStyle name="Обычный 2 8" xfId="4"/>
    <cellStyle name="Обычный 4 2 2 2" xfId="2"/>
    <cellStyle name="Обычный_Лист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"/>
  <sheetViews>
    <sheetView topLeftCell="H1" zoomScale="50" zoomScaleNormal="50" workbookViewId="0">
      <selection activeCell="AA1" sqref="AA1:AG1"/>
    </sheetView>
  </sheetViews>
  <sheetFormatPr defaultRowHeight="15" x14ac:dyDescent="0.25"/>
  <cols>
    <col min="1" max="1" width="8.85546875" customWidth="1"/>
    <col min="2" max="2" width="47.85546875" style="5" customWidth="1"/>
    <col min="3" max="3" width="30.7109375" style="5" customWidth="1"/>
    <col min="4" max="4" width="21.5703125" style="5" customWidth="1"/>
    <col min="5" max="5" width="26.42578125" style="5" customWidth="1"/>
    <col min="6" max="6" width="21.7109375" style="5" customWidth="1"/>
    <col min="7" max="7" width="23" style="5" customWidth="1"/>
    <col min="8" max="8" width="22.42578125" style="5" customWidth="1"/>
    <col min="9" max="9" width="12.7109375" style="5" customWidth="1"/>
    <col min="10" max="10" width="11.140625" style="5" customWidth="1"/>
    <col min="11" max="11" width="26.42578125" style="5" customWidth="1"/>
    <col min="12" max="12" width="15" style="5" customWidth="1"/>
    <col min="13" max="13" width="25.140625" style="5" customWidth="1"/>
    <col min="14" max="14" width="19.42578125" style="5" bestFit="1" customWidth="1"/>
    <col min="15" max="15" width="22.140625" style="5" customWidth="1"/>
    <col min="16" max="16" width="17.42578125" style="5" customWidth="1"/>
    <col min="17" max="17" width="25.28515625" style="5" customWidth="1"/>
    <col min="18" max="18" width="13.140625" style="5" customWidth="1"/>
    <col min="19" max="19" width="24.5703125" style="5" customWidth="1"/>
    <col min="20" max="20" width="19.42578125" style="5" customWidth="1"/>
    <col min="21" max="21" width="27.28515625" style="5" customWidth="1"/>
    <col min="22" max="22" width="12" style="5" customWidth="1"/>
    <col min="23" max="24" width="19.42578125" style="5" bestFit="1" customWidth="1"/>
    <col min="25" max="25" width="17.28515625" style="5" customWidth="1"/>
    <col min="26" max="27" width="19.42578125" style="5" bestFit="1" customWidth="1"/>
    <col min="28" max="29" width="21.42578125" style="5" customWidth="1"/>
    <col min="30" max="30" width="15" style="5" customWidth="1"/>
    <col min="31" max="31" width="11.85546875" style="5" customWidth="1"/>
    <col min="32" max="32" width="22" style="5" bestFit="1" customWidth="1"/>
    <col min="33" max="33" width="13.140625" style="5" customWidth="1"/>
  </cols>
  <sheetData>
    <row r="1" spans="1:39" ht="245.25" customHeight="1" x14ac:dyDescent="0.25">
      <c r="A1" s="5"/>
      <c r="W1" s="6"/>
      <c r="X1" s="6"/>
      <c r="Y1" s="6"/>
      <c r="Z1" s="6"/>
      <c r="AA1" s="89" t="s">
        <v>132</v>
      </c>
      <c r="AB1" s="89"/>
      <c r="AC1" s="89"/>
      <c r="AD1" s="89"/>
      <c r="AE1" s="89"/>
      <c r="AF1" s="89"/>
      <c r="AG1" s="89"/>
      <c r="AH1" s="6"/>
      <c r="AI1" s="6"/>
      <c r="AJ1" s="6"/>
      <c r="AK1" s="6"/>
      <c r="AL1" s="6"/>
      <c r="AM1" s="6"/>
    </row>
    <row r="2" spans="1:39" ht="162.75" customHeight="1" x14ac:dyDescent="0.25">
      <c r="A2" s="90" t="s">
        <v>118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7"/>
      <c r="AI2" s="7"/>
      <c r="AJ2" s="7"/>
      <c r="AK2" s="7"/>
      <c r="AL2" s="7"/>
      <c r="AM2" s="7"/>
    </row>
    <row r="3" spans="1:39" ht="33" x14ac:dyDescent="0.25">
      <c r="A3" s="96" t="s">
        <v>0</v>
      </c>
      <c r="B3" s="93" t="s">
        <v>1</v>
      </c>
      <c r="C3" s="99" t="s">
        <v>2</v>
      </c>
      <c r="D3" s="100" t="s">
        <v>34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1" t="s">
        <v>3</v>
      </c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92" t="s">
        <v>4</v>
      </c>
      <c r="AF3" s="91" t="s">
        <v>5</v>
      </c>
      <c r="AG3" s="92" t="s">
        <v>6</v>
      </c>
    </row>
    <row r="4" spans="1:39" ht="30.75" x14ac:dyDescent="0.25">
      <c r="A4" s="96"/>
      <c r="B4" s="93"/>
      <c r="C4" s="99"/>
      <c r="D4" s="93" t="s">
        <v>7</v>
      </c>
      <c r="E4" s="93"/>
      <c r="F4" s="93"/>
      <c r="G4" s="93"/>
      <c r="H4" s="93"/>
      <c r="I4" s="93"/>
      <c r="J4" s="93" t="s">
        <v>8</v>
      </c>
      <c r="K4" s="93"/>
      <c r="L4" s="93" t="s">
        <v>9</v>
      </c>
      <c r="M4" s="93"/>
      <c r="N4" s="93" t="s">
        <v>10</v>
      </c>
      <c r="O4" s="93"/>
      <c r="P4" s="93" t="s">
        <v>11</v>
      </c>
      <c r="Q4" s="93"/>
      <c r="R4" s="93" t="s">
        <v>12</v>
      </c>
      <c r="S4" s="93"/>
      <c r="T4" s="94" t="s">
        <v>13</v>
      </c>
      <c r="U4" s="95" t="s">
        <v>14</v>
      </c>
      <c r="V4" s="95" t="s">
        <v>15</v>
      </c>
      <c r="W4" s="95" t="s">
        <v>16</v>
      </c>
      <c r="X4" s="94" t="s">
        <v>17</v>
      </c>
      <c r="Y4" s="95" t="s">
        <v>18</v>
      </c>
      <c r="Z4" s="95" t="s">
        <v>19</v>
      </c>
      <c r="AA4" s="95" t="s">
        <v>20</v>
      </c>
      <c r="AB4" s="94" t="s">
        <v>21</v>
      </c>
      <c r="AC4" s="102" t="s">
        <v>22</v>
      </c>
      <c r="AD4" s="95" t="s">
        <v>23</v>
      </c>
      <c r="AE4" s="92"/>
      <c r="AF4" s="91"/>
      <c r="AG4" s="92"/>
    </row>
    <row r="5" spans="1:39" x14ac:dyDescent="0.25">
      <c r="A5" s="96"/>
      <c r="B5" s="93"/>
      <c r="C5" s="99"/>
      <c r="D5" s="92" t="s">
        <v>24</v>
      </c>
      <c r="E5" s="92" t="s">
        <v>25</v>
      </c>
      <c r="F5" s="92" t="s">
        <v>26</v>
      </c>
      <c r="G5" s="92" t="s">
        <v>27</v>
      </c>
      <c r="H5" s="92" t="s">
        <v>28</v>
      </c>
      <c r="I5" s="92" t="s">
        <v>29</v>
      </c>
      <c r="J5" s="93"/>
      <c r="K5" s="93"/>
      <c r="L5" s="93"/>
      <c r="M5" s="93"/>
      <c r="N5" s="93"/>
      <c r="O5" s="93"/>
      <c r="P5" s="93"/>
      <c r="Q5" s="93"/>
      <c r="R5" s="93"/>
      <c r="S5" s="93"/>
      <c r="T5" s="94"/>
      <c r="U5" s="95"/>
      <c r="V5" s="95"/>
      <c r="W5" s="95"/>
      <c r="X5" s="94"/>
      <c r="Y5" s="95"/>
      <c r="Z5" s="95"/>
      <c r="AA5" s="95"/>
      <c r="AB5" s="94"/>
      <c r="AC5" s="102"/>
      <c r="AD5" s="95"/>
      <c r="AE5" s="92"/>
      <c r="AF5" s="91"/>
      <c r="AG5" s="92"/>
    </row>
    <row r="6" spans="1:39" x14ac:dyDescent="0.25">
      <c r="A6" s="96"/>
      <c r="B6" s="93"/>
      <c r="C6" s="99"/>
      <c r="D6" s="92"/>
      <c r="E6" s="92"/>
      <c r="F6" s="92"/>
      <c r="G6" s="92"/>
      <c r="H6" s="92"/>
      <c r="I6" s="92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U6" s="95"/>
      <c r="V6" s="95"/>
      <c r="W6" s="95"/>
      <c r="X6" s="94"/>
      <c r="Y6" s="95"/>
      <c r="Z6" s="95"/>
      <c r="AA6" s="95"/>
      <c r="AB6" s="94"/>
      <c r="AC6" s="102"/>
      <c r="AD6" s="95"/>
      <c r="AE6" s="92"/>
      <c r="AF6" s="91"/>
      <c r="AG6" s="92"/>
    </row>
    <row r="7" spans="1:39" ht="259.5" customHeight="1" x14ac:dyDescent="0.25">
      <c r="A7" s="96"/>
      <c r="B7" s="93"/>
      <c r="C7" s="99"/>
      <c r="D7" s="92"/>
      <c r="E7" s="92"/>
      <c r="F7" s="92"/>
      <c r="G7" s="92"/>
      <c r="H7" s="92"/>
      <c r="I7" s="92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U7" s="95"/>
      <c r="V7" s="95"/>
      <c r="W7" s="95"/>
      <c r="X7" s="94"/>
      <c r="Y7" s="95"/>
      <c r="Z7" s="95"/>
      <c r="AA7" s="95"/>
      <c r="AB7" s="94"/>
      <c r="AC7" s="102"/>
      <c r="AD7" s="95"/>
      <c r="AE7" s="92"/>
      <c r="AF7" s="91"/>
      <c r="AG7" s="92"/>
    </row>
    <row r="8" spans="1:39" ht="189" customHeight="1" x14ac:dyDescent="0.25">
      <c r="A8" s="96"/>
      <c r="B8" s="93"/>
      <c r="C8" s="99"/>
      <c r="D8" s="92"/>
      <c r="E8" s="92"/>
      <c r="F8" s="92"/>
      <c r="G8" s="92"/>
      <c r="H8" s="92"/>
      <c r="I8" s="92"/>
      <c r="J8" s="93"/>
      <c r="K8" s="93"/>
      <c r="L8" s="93"/>
      <c r="M8" s="93"/>
      <c r="N8" s="93"/>
      <c r="O8" s="93"/>
      <c r="P8" s="93"/>
      <c r="Q8" s="93"/>
      <c r="R8" s="93"/>
      <c r="S8" s="93"/>
      <c r="T8" s="94"/>
      <c r="U8" s="95"/>
      <c r="V8" s="95"/>
      <c r="W8" s="95"/>
      <c r="X8" s="94"/>
      <c r="Y8" s="95"/>
      <c r="Z8" s="95"/>
      <c r="AA8" s="95"/>
      <c r="AB8" s="94"/>
      <c r="AC8" s="102"/>
      <c r="AD8" s="95"/>
      <c r="AE8" s="92"/>
      <c r="AF8" s="91"/>
      <c r="AG8" s="92"/>
    </row>
    <row r="9" spans="1:39" ht="35.25" customHeight="1" x14ac:dyDescent="0.25">
      <c r="A9" s="97"/>
      <c r="B9" s="98"/>
      <c r="C9" s="41" t="s">
        <v>30</v>
      </c>
      <c r="D9" s="41" t="s">
        <v>30</v>
      </c>
      <c r="E9" s="41" t="s">
        <v>30</v>
      </c>
      <c r="F9" s="41" t="s">
        <v>30</v>
      </c>
      <c r="G9" s="41" t="s">
        <v>30</v>
      </c>
      <c r="H9" s="41" t="s">
        <v>30</v>
      </c>
      <c r="I9" s="41" t="s">
        <v>30</v>
      </c>
      <c r="J9" s="81" t="s">
        <v>31</v>
      </c>
      <c r="K9" s="40" t="s">
        <v>30</v>
      </c>
      <c r="L9" s="40" t="s">
        <v>32</v>
      </c>
      <c r="M9" s="40" t="s">
        <v>30</v>
      </c>
      <c r="N9" s="40" t="s">
        <v>32</v>
      </c>
      <c r="O9" s="40" t="s">
        <v>30</v>
      </c>
      <c r="P9" s="40" t="s">
        <v>32</v>
      </c>
      <c r="Q9" s="40" t="s">
        <v>30</v>
      </c>
      <c r="R9" s="40" t="s">
        <v>33</v>
      </c>
      <c r="S9" s="40" t="s">
        <v>30</v>
      </c>
      <c r="T9" s="40" t="s">
        <v>30</v>
      </c>
      <c r="U9" s="82" t="s">
        <v>30</v>
      </c>
      <c r="V9" s="40" t="s">
        <v>30</v>
      </c>
      <c r="W9" s="40" t="s">
        <v>30</v>
      </c>
      <c r="X9" s="41" t="s">
        <v>30</v>
      </c>
      <c r="Y9" s="40" t="s">
        <v>30</v>
      </c>
      <c r="Z9" s="40" t="s">
        <v>30</v>
      </c>
      <c r="AA9" s="40" t="s">
        <v>30</v>
      </c>
      <c r="AB9" s="40" t="s">
        <v>30</v>
      </c>
      <c r="AC9" s="41" t="s">
        <v>30</v>
      </c>
      <c r="AD9" s="40" t="s">
        <v>30</v>
      </c>
      <c r="AE9" s="92"/>
      <c r="AF9" s="91"/>
      <c r="AG9" s="92"/>
    </row>
    <row r="10" spans="1:39" s="83" customFormat="1" ht="31.5" x14ac:dyDescent="0.5">
      <c r="A10" s="40">
        <v>1</v>
      </c>
      <c r="B10" s="40">
        <v>2</v>
      </c>
      <c r="C10" s="40">
        <v>3</v>
      </c>
      <c r="D10" s="40">
        <v>4</v>
      </c>
      <c r="E10" s="40">
        <v>5</v>
      </c>
      <c r="F10" s="40">
        <v>6</v>
      </c>
      <c r="G10" s="40">
        <v>7</v>
      </c>
      <c r="H10" s="40">
        <v>8</v>
      </c>
      <c r="I10" s="40">
        <v>9</v>
      </c>
      <c r="J10" s="81">
        <v>10</v>
      </c>
      <c r="K10" s="40">
        <v>11</v>
      </c>
      <c r="L10" s="40">
        <v>12</v>
      </c>
      <c r="M10" s="40">
        <v>13</v>
      </c>
      <c r="N10" s="40">
        <v>14</v>
      </c>
      <c r="O10" s="40">
        <v>15</v>
      </c>
      <c r="P10" s="40">
        <v>16</v>
      </c>
      <c r="Q10" s="40">
        <v>17</v>
      </c>
      <c r="R10" s="40">
        <v>18</v>
      </c>
      <c r="S10" s="40">
        <v>19</v>
      </c>
      <c r="T10" s="40">
        <v>20</v>
      </c>
      <c r="U10" s="40">
        <v>21</v>
      </c>
      <c r="V10" s="40">
        <v>22</v>
      </c>
      <c r="W10" s="40">
        <v>23</v>
      </c>
      <c r="X10" s="40">
        <v>24</v>
      </c>
      <c r="Y10" s="40">
        <v>25</v>
      </c>
      <c r="Z10" s="40">
        <v>26</v>
      </c>
      <c r="AA10" s="40">
        <v>27</v>
      </c>
      <c r="AB10" s="40">
        <v>28</v>
      </c>
      <c r="AC10" s="40">
        <v>29</v>
      </c>
      <c r="AD10" s="40">
        <v>30</v>
      </c>
      <c r="AE10" s="40">
        <v>31</v>
      </c>
      <c r="AF10" s="40">
        <v>32</v>
      </c>
      <c r="AG10" s="40">
        <v>33</v>
      </c>
    </row>
    <row r="11" spans="1:39" ht="66.75" customHeight="1" x14ac:dyDescent="0.4">
      <c r="A11" s="85" t="s">
        <v>104</v>
      </c>
      <c r="B11" s="86"/>
      <c r="C11" s="37">
        <f>SUM(C12:C16)</f>
        <v>11570369.789999999</v>
      </c>
      <c r="D11" s="37">
        <f t="shared" ref="D11:AD11" si="0">SUM(D12:D16)</f>
        <v>0</v>
      </c>
      <c r="E11" s="37">
        <f t="shared" si="0"/>
        <v>0</v>
      </c>
      <c r="F11" s="37">
        <f t="shared" si="0"/>
        <v>0</v>
      </c>
      <c r="G11" s="37">
        <f t="shared" si="0"/>
        <v>0</v>
      </c>
      <c r="H11" s="37">
        <f t="shared" si="0"/>
        <v>0</v>
      </c>
      <c r="I11" s="37">
        <f t="shared" si="0"/>
        <v>0</v>
      </c>
      <c r="J11" s="50">
        <f t="shared" si="0"/>
        <v>4</v>
      </c>
      <c r="K11" s="37">
        <f t="shared" si="0"/>
        <v>6300657.04</v>
      </c>
      <c r="L11" s="37">
        <f t="shared" si="0"/>
        <v>346.6</v>
      </c>
      <c r="M11" s="37">
        <f t="shared" si="0"/>
        <v>1209598.77</v>
      </c>
      <c r="N11" s="37">
        <f t="shared" si="0"/>
        <v>0</v>
      </c>
      <c r="O11" s="37">
        <f t="shared" si="0"/>
        <v>0</v>
      </c>
      <c r="P11" s="37">
        <f t="shared" si="0"/>
        <v>2995.9</v>
      </c>
      <c r="Q11" s="37">
        <f t="shared" si="0"/>
        <v>3560240.43</v>
      </c>
      <c r="R11" s="37">
        <f t="shared" si="0"/>
        <v>0</v>
      </c>
      <c r="S11" s="37">
        <f t="shared" si="0"/>
        <v>0</v>
      </c>
      <c r="T11" s="37">
        <f t="shared" si="0"/>
        <v>0</v>
      </c>
      <c r="U11" s="37">
        <f t="shared" si="0"/>
        <v>0</v>
      </c>
      <c r="V11" s="37">
        <f t="shared" si="0"/>
        <v>0</v>
      </c>
      <c r="W11" s="37">
        <f t="shared" si="0"/>
        <v>0</v>
      </c>
      <c r="X11" s="37">
        <f t="shared" si="0"/>
        <v>0</v>
      </c>
      <c r="Y11" s="37">
        <f t="shared" si="0"/>
        <v>0</v>
      </c>
      <c r="Z11" s="37">
        <f t="shared" si="0"/>
        <v>0</v>
      </c>
      <c r="AA11" s="37">
        <f t="shared" si="0"/>
        <v>0</v>
      </c>
      <c r="AB11" s="37">
        <f t="shared" si="0"/>
        <v>30765.46</v>
      </c>
      <c r="AC11" s="37">
        <f t="shared" si="0"/>
        <v>469108.09</v>
      </c>
      <c r="AD11" s="37">
        <f t="shared" si="0"/>
        <v>0</v>
      </c>
      <c r="AE11" s="44" t="s">
        <v>87</v>
      </c>
      <c r="AF11" s="44" t="s">
        <v>87</v>
      </c>
      <c r="AG11" s="72" t="s">
        <v>87</v>
      </c>
    </row>
    <row r="12" spans="1:39" ht="70.5" x14ac:dyDescent="0.5">
      <c r="A12" s="79">
        <v>1</v>
      </c>
      <c r="B12" s="80" t="s">
        <v>92</v>
      </c>
      <c r="C12" s="37">
        <v>1217400.68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50">
        <v>0</v>
      </c>
      <c r="K12" s="37">
        <v>0</v>
      </c>
      <c r="L12" s="36">
        <v>346.6</v>
      </c>
      <c r="M12" s="36">
        <v>1209598.77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6">
        <v>7801.91</v>
      </c>
      <c r="AC12" s="37">
        <v>0</v>
      </c>
      <c r="AD12" s="37">
        <v>0</v>
      </c>
      <c r="AE12" s="73" t="s">
        <v>80</v>
      </c>
      <c r="AF12" s="73">
        <v>2020</v>
      </c>
      <c r="AG12" s="74">
        <v>2020</v>
      </c>
    </row>
    <row r="13" spans="1:39" ht="70.5" x14ac:dyDescent="0.5">
      <c r="A13" s="79">
        <v>2</v>
      </c>
      <c r="B13" s="80" t="s">
        <v>93</v>
      </c>
      <c r="C13" s="37">
        <v>3757493.57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50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6">
        <v>2995.9</v>
      </c>
      <c r="Q13" s="38">
        <v>3560240.43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8">
        <v>22963.55</v>
      </c>
      <c r="AC13" s="36">
        <v>174289.59</v>
      </c>
      <c r="AD13" s="37">
        <v>0</v>
      </c>
      <c r="AE13" s="73">
        <v>2020</v>
      </c>
      <c r="AF13" s="73">
        <v>2020</v>
      </c>
      <c r="AG13" s="74">
        <v>2020</v>
      </c>
    </row>
    <row r="14" spans="1:39" ht="70.5" x14ac:dyDescent="0.5">
      <c r="A14" s="79">
        <v>3</v>
      </c>
      <c r="B14" s="80" t="s">
        <v>94</v>
      </c>
      <c r="C14" s="37">
        <v>174120.8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50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8">
        <v>174120.8</v>
      </c>
      <c r="AD14" s="37">
        <v>0</v>
      </c>
      <c r="AE14" s="73">
        <v>2020</v>
      </c>
      <c r="AF14" s="74" t="s">
        <v>80</v>
      </c>
      <c r="AG14" s="74" t="s">
        <v>80</v>
      </c>
    </row>
    <row r="15" spans="1:39" ht="70.5" x14ac:dyDescent="0.5">
      <c r="A15" s="79">
        <v>4</v>
      </c>
      <c r="B15" s="80" t="s">
        <v>97</v>
      </c>
      <c r="C15" s="37">
        <v>6300657.04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75">
        <v>4</v>
      </c>
      <c r="K15" s="36">
        <v>6300657.04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73" t="s">
        <v>80</v>
      </c>
      <c r="AF15" s="73">
        <v>2020</v>
      </c>
      <c r="AG15" s="74" t="s">
        <v>80</v>
      </c>
    </row>
    <row r="16" spans="1:39" ht="70.5" x14ac:dyDescent="0.5">
      <c r="A16" s="79">
        <v>5</v>
      </c>
      <c r="B16" s="80" t="s">
        <v>84</v>
      </c>
      <c r="C16" s="37">
        <v>120697.7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51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120697.7</v>
      </c>
      <c r="AD16" s="37">
        <v>0</v>
      </c>
      <c r="AE16" s="73">
        <v>2020</v>
      </c>
      <c r="AF16" s="74" t="s">
        <v>80</v>
      </c>
      <c r="AG16" s="74" t="s">
        <v>80</v>
      </c>
    </row>
    <row r="17" spans="1:33" ht="65.25" customHeight="1" x14ac:dyDescent="0.5">
      <c r="A17" s="87" t="s">
        <v>102</v>
      </c>
      <c r="B17" s="88"/>
      <c r="C17" s="37">
        <f>SUM(C18:C29)</f>
        <v>103984266.24000001</v>
      </c>
      <c r="D17" s="16">
        <f t="shared" ref="D17:AD17" si="1">SUM(D18:D29)</f>
        <v>1687981.85</v>
      </c>
      <c r="E17" s="37">
        <f t="shared" si="1"/>
        <v>3794416.2800000003</v>
      </c>
      <c r="F17" s="16">
        <f t="shared" si="1"/>
        <v>7664612.0899999999</v>
      </c>
      <c r="G17" s="37">
        <f t="shared" si="1"/>
        <v>3136482.6500000004</v>
      </c>
      <c r="H17" s="16">
        <f t="shared" si="1"/>
        <v>6112887.9399999995</v>
      </c>
      <c r="I17" s="37">
        <f t="shared" si="1"/>
        <v>0</v>
      </c>
      <c r="J17" s="37">
        <f t="shared" si="1"/>
        <v>21</v>
      </c>
      <c r="K17" s="37">
        <f t="shared" si="1"/>
        <v>47013784.719999999</v>
      </c>
      <c r="L17" s="16">
        <f t="shared" si="1"/>
        <v>2148</v>
      </c>
      <c r="M17" s="37">
        <f t="shared" si="1"/>
        <v>7163737.3700000001</v>
      </c>
      <c r="N17" s="37">
        <f t="shared" si="1"/>
        <v>0</v>
      </c>
      <c r="O17" s="37">
        <f t="shared" si="1"/>
        <v>0</v>
      </c>
      <c r="P17" s="20">
        <f t="shared" si="1"/>
        <v>13569.8</v>
      </c>
      <c r="Q17" s="37">
        <f t="shared" si="1"/>
        <v>25216991.830000002</v>
      </c>
      <c r="R17" s="37">
        <f t="shared" si="1"/>
        <v>0</v>
      </c>
      <c r="S17" s="37">
        <f t="shared" si="1"/>
        <v>0</v>
      </c>
      <c r="T17" s="37">
        <f t="shared" si="1"/>
        <v>0</v>
      </c>
      <c r="U17" s="37">
        <f t="shared" si="1"/>
        <v>0</v>
      </c>
      <c r="V17" s="37">
        <f t="shared" si="1"/>
        <v>0</v>
      </c>
      <c r="W17" s="37">
        <f t="shared" si="1"/>
        <v>0</v>
      </c>
      <c r="X17" s="37">
        <f t="shared" si="1"/>
        <v>0</v>
      </c>
      <c r="Y17" s="37">
        <f t="shared" si="1"/>
        <v>0</v>
      </c>
      <c r="Z17" s="37">
        <f t="shared" si="1"/>
        <v>0</v>
      </c>
      <c r="AA17" s="37">
        <f t="shared" si="1"/>
        <v>0</v>
      </c>
      <c r="AB17" s="37">
        <f t="shared" si="1"/>
        <v>821656.64999999991</v>
      </c>
      <c r="AC17" s="16">
        <f t="shared" si="1"/>
        <v>1371714.8599999999</v>
      </c>
      <c r="AD17" s="37">
        <f t="shared" si="1"/>
        <v>0</v>
      </c>
      <c r="AE17" s="44" t="s">
        <v>87</v>
      </c>
      <c r="AF17" s="44" t="s">
        <v>87</v>
      </c>
      <c r="AG17" s="72" t="s">
        <v>87</v>
      </c>
    </row>
    <row r="18" spans="1:33" ht="70.5" x14ac:dyDescent="0.5">
      <c r="A18" s="79">
        <v>1</v>
      </c>
      <c r="B18" s="80" t="s">
        <v>84</v>
      </c>
      <c r="C18" s="37">
        <v>7144908.0199999996</v>
      </c>
      <c r="D18" s="37">
        <v>0</v>
      </c>
      <c r="E18" s="37">
        <v>0</v>
      </c>
      <c r="F18" s="37">
        <v>0</v>
      </c>
      <c r="G18" s="37">
        <v>0</v>
      </c>
      <c r="H18" s="16">
        <v>0</v>
      </c>
      <c r="I18" s="37">
        <v>0</v>
      </c>
      <c r="J18" s="51">
        <v>4</v>
      </c>
      <c r="K18" s="37">
        <v>7144908.0199999996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73" t="s">
        <v>80</v>
      </c>
      <c r="AF18" s="73">
        <v>2021</v>
      </c>
      <c r="AG18" s="74" t="s">
        <v>80</v>
      </c>
    </row>
    <row r="19" spans="1:33" ht="70.5" x14ac:dyDescent="0.5">
      <c r="A19" s="79">
        <v>2</v>
      </c>
      <c r="B19" s="80" t="s">
        <v>98</v>
      </c>
      <c r="C19" s="37">
        <v>7152713.7700000005</v>
      </c>
      <c r="D19" s="37">
        <v>601798.30000000005</v>
      </c>
      <c r="E19" s="37">
        <v>1360064.57</v>
      </c>
      <c r="F19" s="16">
        <v>2159210.9500000002</v>
      </c>
      <c r="G19" s="37">
        <v>1072260.3</v>
      </c>
      <c r="H19" s="16">
        <v>1605699.19</v>
      </c>
      <c r="I19" s="37">
        <v>0</v>
      </c>
      <c r="J19" s="50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101985.5</v>
      </c>
      <c r="AC19" s="38">
        <v>251694.96</v>
      </c>
      <c r="AD19" s="37">
        <v>0</v>
      </c>
      <c r="AE19" s="73">
        <v>2021</v>
      </c>
      <c r="AF19" s="73">
        <v>2021</v>
      </c>
      <c r="AG19" s="74">
        <v>2021</v>
      </c>
    </row>
    <row r="20" spans="1:33" ht="70.5" x14ac:dyDescent="0.5">
      <c r="A20" s="79">
        <v>3</v>
      </c>
      <c r="B20" s="80" t="s">
        <v>99</v>
      </c>
      <c r="C20" s="37">
        <v>5582003.7400000002</v>
      </c>
      <c r="D20" s="37">
        <v>0</v>
      </c>
      <c r="E20" s="37">
        <v>0</v>
      </c>
      <c r="F20" s="16">
        <v>0</v>
      </c>
      <c r="G20" s="37">
        <v>0</v>
      </c>
      <c r="H20" s="16">
        <v>0</v>
      </c>
      <c r="I20" s="37">
        <v>0</v>
      </c>
      <c r="J20" s="50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2476.9</v>
      </c>
      <c r="Q20" s="37">
        <v>5381264.8700000001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80718.97</v>
      </c>
      <c r="AC20" s="38">
        <v>120019.9</v>
      </c>
      <c r="AD20" s="37">
        <v>0</v>
      </c>
      <c r="AE20" s="73">
        <v>2021</v>
      </c>
      <c r="AF20" s="73">
        <v>2021</v>
      </c>
      <c r="AG20" s="74">
        <v>2021</v>
      </c>
    </row>
    <row r="21" spans="1:33" ht="70.5" x14ac:dyDescent="0.5">
      <c r="A21" s="79">
        <v>4</v>
      </c>
      <c r="B21" s="80" t="s">
        <v>95</v>
      </c>
      <c r="C21" s="37">
        <v>15831307.709999999</v>
      </c>
      <c r="D21" s="16">
        <v>1086183.55</v>
      </c>
      <c r="E21" s="37">
        <v>2434351.71</v>
      </c>
      <c r="F21" s="16">
        <v>5505401.1399999997</v>
      </c>
      <c r="G21" s="37">
        <v>2064222.35</v>
      </c>
      <c r="H21" s="16">
        <v>4507188.75</v>
      </c>
      <c r="I21" s="37">
        <v>0</v>
      </c>
      <c r="J21" s="50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233960.21</v>
      </c>
      <c r="AC21" s="37">
        <v>0</v>
      </c>
      <c r="AD21" s="37">
        <v>0</v>
      </c>
      <c r="AE21" s="74" t="s">
        <v>80</v>
      </c>
      <c r="AF21" s="73">
        <v>2021</v>
      </c>
      <c r="AG21" s="74">
        <v>2021</v>
      </c>
    </row>
    <row r="22" spans="1:33" ht="70.5" x14ac:dyDescent="0.5">
      <c r="A22" s="79">
        <v>5</v>
      </c>
      <c r="B22" s="80" t="s">
        <v>94</v>
      </c>
      <c r="C22" s="37">
        <v>14320790.300000001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50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8596</v>
      </c>
      <c r="Q22" s="37">
        <v>14109153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211637.3</v>
      </c>
      <c r="AC22" s="38">
        <v>0</v>
      </c>
      <c r="AD22" s="37">
        <v>0</v>
      </c>
      <c r="AE22" s="74" t="s">
        <v>80</v>
      </c>
      <c r="AF22" s="73">
        <v>2021</v>
      </c>
      <c r="AG22" s="74">
        <v>2021</v>
      </c>
    </row>
    <row r="23" spans="1:33" ht="70.5" x14ac:dyDescent="0.5">
      <c r="A23" s="79">
        <v>6</v>
      </c>
      <c r="B23" s="80" t="s">
        <v>96</v>
      </c>
      <c r="C23" s="37">
        <v>3601876.7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75">
        <v>2</v>
      </c>
      <c r="K23" s="36">
        <v>3601876.7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74" t="s">
        <v>80</v>
      </c>
      <c r="AF23" s="73">
        <v>2021</v>
      </c>
      <c r="AG23" s="74" t="s">
        <v>80</v>
      </c>
    </row>
    <row r="24" spans="1:33" ht="70.5" x14ac:dyDescent="0.5">
      <c r="A24" s="79">
        <v>7</v>
      </c>
      <c r="B24" s="80" t="s">
        <v>110</v>
      </c>
      <c r="C24" s="37">
        <v>6012472.5700000003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50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2496.9</v>
      </c>
      <c r="Q24" s="37">
        <v>5726573.96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85898.61</v>
      </c>
      <c r="AC24" s="37">
        <v>200000</v>
      </c>
      <c r="AD24" s="37">
        <v>0</v>
      </c>
      <c r="AE24" s="73">
        <v>2021</v>
      </c>
      <c r="AF24" s="73">
        <v>2021</v>
      </c>
      <c r="AG24" s="74">
        <v>2021</v>
      </c>
    </row>
    <row r="25" spans="1:33" ht="70.5" x14ac:dyDescent="0.5">
      <c r="A25" s="79">
        <v>8</v>
      </c>
      <c r="B25" s="80" t="s">
        <v>114</v>
      </c>
      <c r="C25" s="37">
        <v>7471193.4299999997</v>
      </c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50">
        <v>0</v>
      </c>
      <c r="K25" s="37">
        <v>0</v>
      </c>
      <c r="L25" s="16">
        <v>2148</v>
      </c>
      <c r="M25" s="37">
        <v>7163737.3700000001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107456.06</v>
      </c>
      <c r="AC25" s="37">
        <v>200000</v>
      </c>
      <c r="AD25" s="37">
        <v>0</v>
      </c>
      <c r="AE25" s="73">
        <v>2021</v>
      </c>
      <c r="AF25" s="73">
        <v>2021</v>
      </c>
      <c r="AG25" s="74">
        <v>2021</v>
      </c>
    </row>
    <row r="26" spans="1:33" ht="70.5" x14ac:dyDescent="0.5">
      <c r="A26" s="79">
        <v>9</v>
      </c>
      <c r="B26" s="80" t="s">
        <v>83</v>
      </c>
      <c r="C26" s="37">
        <v>9831200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50">
        <v>4</v>
      </c>
      <c r="K26" s="37">
        <v>9681200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150000</v>
      </c>
      <c r="AD26" s="37">
        <v>0</v>
      </c>
      <c r="AE26" s="73">
        <v>2021</v>
      </c>
      <c r="AF26" s="73">
        <v>2021</v>
      </c>
      <c r="AG26" s="74" t="s">
        <v>80</v>
      </c>
    </row>
    <row r="27" spans="1:33" ht="70.5" x14ac:dyDescent="0.5">
      <c r="A27" s="79">
        <v>10</v>
      </c>
      <c r="B27" s="80" t="s">
        <v>85</v>
      </c>
      <c r="C27" s="37">
        <v>9831200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50">
        <v>4</v>
      </c>
      <c r="K27" s="37">
        <v>9681200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150000</v>
      </c>
      <c r="AD27" s="37">
        <v>0</v>
      </c>
      <c r="AE27" s="73">
        <v>2021</v>
      </c>
      <c r="AF27" s="73">
        <v>2021</v>
      </c>
      <c r="AG27" s="74" t="s">
        <v>80</v>
      </c>
    </row>
    <row r="28" spans="1:33" ht="70.5" x14ac:dyDescent="0.5">
      <c r="A28" s="79">
        <v>11</v>
      </c>
      <c r="B28" s="80" t="s">
        <v>115</v>
      </c>
      <c r="C28" s="37">
        <v>7373400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50">
        <v>3</v>
      </c>
      <c r="K28" s="37">
        <v>7223400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150000</v>
      </c>
      <c r="AD28" s="37">
        <v>0</v>
      </c>
      <c r="AE28" s="73">
        <v>2021</v>
      </c>
      <c r="AF28" s="73">
        <v>2021</v>
      </c>
      <c r="AG28" s="74" t="s">
        <v>80</v>
      </c>
    </row>
    <row r="29" spans="1:33" ht="70.5" x14ac:dyDescent="0.5">
      <c r="A29" s="79">
        <v>12</v>
      </c>
      <c r="B29" s="80" t="s">
        <v>116</v>
      </c>
      <c r="C29" s="37">
        <v>9831200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50">
        <v>4</v>
      </c>
      <c r="K29" s="37">
        <v>9681200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150000</v>
      </c>
      <c r="AD29" s="37">
        <v>0</v>
      </c>
      <c r="AE29" s="73">
        <v>2021</v>
      </c>
      <c r="AF29" s="73">
        <v>2021</v>
      </c>
      <c r="AG29" s="74" t="s">
        <v>80</v>
      </c>
    </row>
    <row r="30" spans="1:33" ht="83.25" customHeight="1" x14ac:dyDescent="0.4">
      <c r="A30" s="85" t="s">
        <v>103</v>
      </c>
      <c r="B30" s="86"/>
      <c r="C30" s="37">
        <f>SUM(C31:C32)</f>
        <v>21856214.649999999</v>
      </c>
      <c r="D30" s="37">
        <f t="shared" ref="D30:AD30" si="2">SUM(D31:D32)</f>
        <v>564251.4</v>
      </c>
      <c r="E30" s="37">
        <f t="shared" si="2"/>
        <v>1368969.5</v>
      </c>
      <c r="F30" s="16">
        <f t="shared" si="2"/>
        <v>1773880.4000000001</v>
      </c>
      <c r="G30" s="37">
        <f t="shared" si="2"/>
        <v>1005360.8</v>
      </c>
      <c r="H30" s="16">
        <f t="shared" si="2"/>
        <v>2430648.5</v>
      </c>
      <c r="I30" s="37">
        <f t="shared" si="2"/>
        <v>0</v>
      </c>
      <c r="J30" s="50">
        <f t="shared" si="2"/>
        <v>0</v>
      </c>
      <c r="K30" s="37">
        <f t="shared" si="2"/>
        <v>0</v>
      </c>
      <c r="L30" s="37">
        <f t="shared" si="2"/>
        <v>0</v>
      </c>
      <c r="M30" s="37">
        <f t="shared" si="2"/>
        <v>0</v>
      </c>
      <c r="N30" s="37">
        <f t="shared" si="2"/>
        <v>0</v>
      </c>
      <c r="O30" s="37">
        <f t="shared" si="2"/>
        <v>0</v>
      </c>
      <c r="P30" s="37">
        <f t="shared" si="2"/>
        <v>7025.9</v>
      </c>
      <c r="Q30" s="37">
        <f t="shared" si="2"/>
        <v>13897494.970000001</v>
      </c>
      <c r="R30" s="37">
        <f t="shared" si="2"/>
        <v>0</v>
      </c>
      <c r="S30" s="37">
        <f t="shared" si="2"/>
        <v>0</v>
      </c>
      <c r="T30" s="37">
        <f t="shared" si="2"/>
        <v>0</v>
      </c>
      <c r="U30" s="37">
        <f t="shared" si="2"/>
        <v>0</v>
      </c>
      <c r="V30" s="37">
        <f t="shared" si="2"/>
        <v>0</v>
      </c>
      <c r="W30" s="37">
        <f t="shared" si="2"/>
        <v>0</v>
      </c>
      <c r="X30" s="37">
        <f t="shared" si="2"/>
        <v>0</v>
      </c>
      <c r="Y30" s="37">
        <f t="shared" si="2"/>
        <v>0</v>
      </c>
      <c r="Z30" s="37">
        <f t="shared" si="2"/>
        <v>0</v>
      </c>
      <c r="AA30" s="37">
        <f t="shared" si="2"/>
        <v>0</v>
      </c>
      <c r="AB30" s="37">
        <f t="shared" si="2"/>
        <v>315609.08</v>
      </c>
      <c r="AC30" s="37">
        <f t="shared" si="2"/>
        <v>500000</v>
      </c>
      <c r="AD30" s="37">
        <f t="shared" si="2"/>
        <v>0</v>
      </c>
      <c r="AE30" s="44" t="s">
        <v>87</v>
      </c>
      <c r="AF30" s="44" t="s">
        <v>87</v>
      </c>
      <c r="AG30" s="72" t="s">
        <v>87</v>
      </c>
    </row>
    <row r="31" spans="1:33" ht="70.5" x14ac:dyDescent="0.5">
      <c r="A31" s="79">
        <v>1</v>
      </c>
      <c r="B31" s="80" t="s">
        <v>100</v>
      </c>
      <c r="C31" s="37">
        <v>7550257.2599999998</v>
      </c>
      <c r="D31" s="37">
        <v>564251.4</v>
      </c>
      <c r="E31" s="37">
        <v>1368969.5</v>
      </c>
      <c r="F31" s="16">
        <v>1773880.4000000001</v>
      </c>
      <c r="G31" s="37">
        <v>1005360.8</v>
      </c>
      <c r="H31" s="16">
        <v>2430648.5</v>
      </c>
      <c r="I31" s="37">
        <v>0</v>
      </c>
      <c r="J31" s="50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107146.66</v>
      </c>
      <c r="AC31" s="37">
        <v>300000</v>
      </c>
      <c r="AD31" s="37">
        <v>0</v>
      </c>
      <c r="AE31" s="73">
        <v>2022</v>
      </c>
      <c r="AF31" s="73">
        <v>2022</v>
      </c>
      <c r="AG31" s="74">
        <v>2022</v>
      </c>
    </row>
    <row r="32" spans="1:33" ht="70.5" x14ac:dyDescent="0.5">
      <c r="A32" s="79">
        <v>2</v>
      </c>
      <c r="B32" s="80" t="s">
        <v>101</v>
      </c>
      <c r="C32" s="37">
        <v>14305957.390000001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50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7025.9</v>
      </c>
      <c r="Q32" s="37">
        <v>13897494.970000001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208462.42</v>
      </c>
      <c r="AC32" s="37">
        <v>200000</v>
      </c>
      <c r="AD32" s="37">
        <v>0</v>
      </c>
      <c r="AE32" s="73">
        <v>2022</v>
      </c>
      <c r="AF32" s="73">
        <v>2022</v>
      </c>
      <c r="AG32" s="74">
        <v>2022</v>
      </c>
    </row>
    <row r="36" spans="1:45" ht="50.25" x14ac:dyDescent="0.7">
      <c r="A36" s="84" t="s">
        <v>119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1:45" ht="50.25" x14ac:dyDescent="0.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1:45" ht="50.25" x14ac:dyDescent="0.7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1:45" ht="50.25" x14ac:dyDescent="0.7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1:45" ht="50.25" x14ac:dyDescent="0.7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1:45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</row>
    <row r="42" spans="1:45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</row>
    <row r="43" spans="1:45" ht="30.75" x14ac:dyDescent="0.45">
      <c r="A43" s="77" t="s">
        <v>120</v>
      </c>
      <c r="B43" s="78"/>
      <c r="C43" s="78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</row>
  </sheetData>
  <autoFilter ref="A11:AG11"/>
  <mergeCells count="37">
    <mergeCell ref="A3:A9"/>
    <mergeCell ref="B3:B9"/>
    <mergeCell ref="C3:C8"/>
    <mergeCell ref="D3:S3"/>
    <mergeCell ref="T3:AD3"/>
    <mergeCell ref="V4:V8"/>
    <mergeCell ref="W4:W8"/>
    <mergeCell ref="X4:X8"/>
    <mergeCell ref="Y4:Y8"/>
    <mergeCell ref="H5:H8"/>
    <mergeCell ref="I5:I8"/>
    <mergeCell ref="Z4:Z8"/>
    <mergeCell ref="AA4:AA8"/>
    <mergeCell ref="AB4:AB8"/>
    <mergeCell ref="AC4:AC8"/>
    <mergeCell ref="AE3:AE9"/>
    <mergeCell ref="AD4:AD8"/>
    <mergeCell ref="D5:D8"/>
    <mergeCell ref="E5:E8"/>
    <mergeCell ref="F5:F8"/>
    <mergeCell ref="G5:G8"/>
    <mergeCell ref="A36:AG36"/>
    <mergeCell ref="A11:B11"/>
    <mergeCell ref="A17:B17"/>
    <mergeCell ref="A30:B30"/>
    <mergeCell ref="AA1:AG1"/>
    <mergeCell ref="A2:AG2"/>
    <mergeCell ref="AF3:AF9"/>
    <mergeCell ref="AG3:AG9"/>
    <mergeCell ref="D4:I4"/>
    <mergeCell ref="J4:K8"/>
    <mergeCell ref="L4:M8"/>
    <mergeCell ref="N4:O8"/>
    <mergeCell ref="P4:Q8"/>
    <mergeCell ref="R4:S8"/>
    <mergeCell ref="T4:T8"/>
    <mergeCell ref="U4:U8"/>
  </mergeCells>
  <pageMargins left="0.70866141732283472" right="0.70866141732283472" top="0.35433070866141736" bottom="0.35433070866141736" header="0.31496062992125984" footer="0.31496062992125984"/>
  <pageSetup paperSize="9" scale="1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zoomScale="70" zoomScaleNormal="70" workbookViewId="0">
      <selection activeCell="M2" sqref="M2:T3"/>
    </sheetView>
  </sheetViews>
  <sheetFormatPr defaultRowHeight="15" x14ac:dyDescent="0.25"/>
  <cols>
    <col min="1" max="1" width="12.5703125" style="5" customWidth="1"/>
    <col min="2" max="2" width="53.42578125" style="5" customWidth="1"/>
    <col min="3" max="3" width="15.85546875" style="5" customWidth="1"/>
    <col min="4" max="4" width="17.85546875" style="5" customWidth="1"/>
    <col min="5" max="5" width="35.5703125" style="5" customWidth="1"/>
    <col min="6" max="6" width="16.85546875" style="5" customWidth="1"/>
    <col min="7" max="7" width="17" style="5" customWidth="1"/>
    <col min="8" max="8" width="23.85546875" style="5" customWidth="1"/>
    <col min="9" max="9" width="22.5703125" style="5" customWidth="1"/>
    <col min="10" max="10" width="22.42578125" style="5" customWidth="1"/>
    <col min="11" max="11" width="18.85546875" style="5" customWidth="1"/>
    <col min="12" max="12" width="18" style="5" customWidth="1"/>
    <col min="13" max="13" width="19.140625" style="5" customWidth="1"/>
    <col min="14" max="14" width="64.28515625" style="5" customWidth="1"/>
    <col min="15" max="15" width="27.42578125" style="5" customWidth="1"/>
    <col min="16" max="18" width="27.42578125" style="5" hidden="1" customWidth="1"/>
    <col min="19" max="19" width="26.28515625" style="5" customWidth="1"/>
    <col min="20" max="20" width="18.85546875" style="5" customWidth="1"/>
  </cols>
  <sheetData>
    <row r="1" spans="1:20" ht="31.5" x14ac:dyDescent="0.5">
      <c r="E1" s="105"/>
      <c r="F1" s="105"/>
      <c r="K1" s="21"/>
      <c r="L1" s="22"/>
      <c r="M1" s="107" t="s">
        <v>121</v>
      </c>
      <c r="N1" s="107"/>
      <c r="O1" s="107"/>
      <c r="P1" s="107"/>
      <c r="Q1" s="107"/>
      <c r="R1" s="107"/>
      <c r="S1" s="107"/>
      <c r="T1" s="107"/>
    </row>
    <row r="2" spans="1:20" ht="15" customHeight="1" x14ac:dyDescent="0.25">
      <c r="E2" s="23"/>
      <c r="K2" s="21"/>
      <c r="L2" s="22"/>
      <c r="M2" s="108" t="s">
        <v>133</v>
      </c>
      <c r="N2" s="108"/>
      <c r="O2" s="108"/>
      <c r="P2" s="108"/>
      <c r="Q2" s="108"/>
      <c r="R2" s="108"/>
      <c r="S2" s="108"/>
      <c r="T2" s="108"/>
    </row>
    <row r="3" spans="1:20" ht="217.5" customHeight="1" x14ac:dyDescent="0.25">
      <c r="E3" s="23"/>
      <c r="K3" s="21"/>
      <c r="L3" s="22"/>
      <c r="M3" s="108"/>
      <c r="N3" s="108"/>
      <c r="O3" s="108"/>
      <c r="P3" s="108"/>
      <c r="Q3" s="108"/>
      <c r="R3" s="108"/>
      <c r="S3" s="108"/>
      <c r="T3" s="108"/>
    </row>
    <row r="4" spans="1:20" ht="135" customHeight="1" x14ac:dyDescent="0.25">
      <c r="A4" s="106" t="s">
        <v>122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6" spans="1:20" ht="23.25" x14ac:dyDescent="0.25">
      <c r="A6" s="112" t="s">
        <v>0</v>
      </c>
      <c r="B6" s="112" t="s">
        <v>35</v>
      </c>
      <c r="C6" s="112" t="s">
        <v>36</v>
      </c>
      <c r="D6" s="112"/>
      <c r="E6" s="111" t="s">
        <v>37</v>
      </c>
      <c r="F6" s="111" t="s">
        <v>38</v>
      </c>
      <c r="G6" s="111" t="s">
        <v>39</v>
      </c>
      <c r="H6" s="111" t="s">
        <v>40</v>
      </c>
      <c r="I6" s="112" t="s">
        <v>41</v>
      </c>
      <c r="J6" s="112"/>
      <c r="K6" s="117" t="s">
        <v>42</v>
      </c>
      <c r="L6" s="119" t="s">
        <v>43</v>
      </c>
      <c r="M6" s="119" t="s">
        <v>44</v>
      </c>
      <c r="N6" s="112" t="s">
        <v>45</v>
      </c>
      <c r="O6" s="110" t="s">
        <v>46</v>
      </c>
      <c r="P6" s="110"/>
      <c r="Q6" s="110"/>
      <c r="R6" s="110"/>
      <c r="S6" s="109" t="s">
        <v>47</v>
      </c>
      <c r="T6" s="109" t="s">
        <v>48</v>
      </c>
    </row>
    <row r="7" spans="1:20" x14ac:dyDescent="0.25">
      <c r="A7" s="112"/>
      <c r="B7" s="112"/>
      <c r="C7" s="111" t="s">
        <v>49</v>
      </c>
      <c r="D7" s="111" t="s">
        <v>50</v>
      </c>
      <c r="E7" s="112"/>
      <c r="F7" s="112"/>
      <c r="G7" s="112"/>
      <c r="H7" s="112"/>
      <c r="I7" s="111" t="s">
        <v>51</v>
      </c>
      <c r="J7" s="111" t="s">
        <v>52</v>
      </c>
      <c r="K7" s="118"/>
      <c r="L7" s="119"/>
      <c r="M7" s="119"/>
      <c r="N7" s="112"/>
      <c r="O7" s="109" t="s">
        <v>51</v>
      </c>
      <c r="P7" s="109" t="s">
        <v>53</v>
      </c>
      <c r="Q7" s="109" t="s">
        <v>54</v>
      </c>
      <c r="R7" s="109" t="s">
        <v>55</v>
      </c>
      <c r="S7" s="110"/>
      <c r="T7" s="110"/>
    </row>
    <row r="8" spans="1:20" ht="301.5" customHeight="1" x14ac:dyDescent="0.25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8"/>
      <c r="L8" s="119"/>
      <c r="M8" s="119"/>
      <c r="N8" s="112"/>
      <c r="O8" s="110"/>
      <c r="P8" s="109"/>
      <c r="Q8" s="109"/>
      <c r="R8" s="109"/>
      <c r="S8" s="110"/>
      <c r="T8" s="110"/>
    </row>
    <row r="9" spans="1:20" ht="23.25" x14ac:dyDescent="0.25">
      <c r="A9" s="113"/>
      <c r="B9" s="113"/>
      <c r="C9" s="113"/>
      <c r="D9" s="113"/>
      <c r="E9" s="112"/>
      <c r="F9" s="113"/>
      <c r="G9" s="113"/>
      <c r="H9" s="28" t="s">
        <v>32</v>
      </c>
      <c r="I9" s="28" t="s">
        <v>32</v>
      </c>
      <c r="J9" s="28" t="s">
        <v>32</v>
      </c>
      <c r="K9" s="29" t="s">
        <v>56</v>
      </c>
      <c r="L9" s="119"/>
      <c r="M9" s="119"/>
      <c r="N9" s="113"/>
      <c r="O9" s="30" t="s">
        <v>30</v>
      </c>
      <c r="P9" s="30" t="s">
        <v>30</v>
      </c>
      <c r="Q9" s="30" t="s">
        <v>30</v>
      </c>
      <c r="R9" s="30" t="s">
        <v>30</v>
      </c>
      <c r="S9" s="30" t="s">
        <v>57</v>
      </c>
      <c r="T9" s="30" t="s">
        <v>57</v>
      </c>
    </row>
    <row r="10" spans="1:20" ht="18.75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1">
        <v>11</v>
      </c>
      <c r="L10" s="4">
        <v>12</v>
      </c>
      <c r="M10" s="4">
        <v>13</v>
      </c>
      <c r="N10" s="4">
        <v>14</v>
      </c>
      <c r="O10" s="114">
        <v>15</v>
      </c>
      <c r="P10" s="115"/>
      <c r="Q10" s="115"/>
      <c r="R10" s="116"/>
      <c r="S10" s="4">
        <v>16</v>
      </c>
      <c r="T10" s="4">
        <v>17</v>
      </c>
    </row>
    <row r="11" spans="1:20" ht="61.5" customHeight="1" x14ac:dyDescent="0.4">
      <c r="A11" s="103" t="s">
        <v>104</v>
      </c>
      <c r="B11" s="104"/>
      <c r="C11" s="31" t="s">
        <v>79</v>
      </c>
      <c r="D11" s="31" t="s">
        <v>79</v>
      </c>
      <c r="E11" s="31" t="s">
        <v>79</v>
      </c>
      <c r="F11" s="31" t="s">
        <v>79</v>
      </c>
      <c r="G11" s="31" t="s">
        <v>79</v>
      </c>
      <c r="H11" s="32">
        <f>SUM(H12:H16)</f>
        <v>38189.1</v>
      </c>
      <c r="I11" s="32">
        <f>SUM(I12:I16)</f>
        <v>33999.300000000003</v>
      </c>
      <c r="J11" s="32">
        <f>SUM(J12:J16)</f>
        <v>33586.1</v>
      </c>
      <c r="K11" s="33">
        <f>SUM(K12:K16)</f>
        <v>1569</v>
      </c>
      <c r="L11" s="31" t="s">
        <v>79</v>
      </c>
      <c r="M11" s="31" t="s">
        <v>79</v>
      </c>
      <c r="N11" s="15" t="s">
        <v>79</v>
      </c>
      <c r="O11" s="32">
        <f>SUM(O12:O16)</f>
        <v>11570369.789999999</v>
      </c>
      <c r="P11" s="32">
        <f>SUM(P12:P16)</f>
        <v>0</v>
      </c>
      <c r="Q11" s="32">
        <f>SUM(Q12:Q16)</f>
        <v>0</v>
      </c>
      <c r="R11" s="32">
        <v>26597638.940000001</v>
      </c>
      <c r="S11" s="34">
        <f>O11/H11</f>
        <v>302.975712703363</v>
      </c>
      <c r="T11" s="34">
        <f>MAX(T12:T16)</f>
        <v>5973.586655167127</v>
      </c>
    </row>
    <row r="12" spans="1:20" ht="26.25" x14ac:dyDescent="0.4">
      <c r="A12" s="25">
        <v>1</v>
      </c>
      <c r="B12" s="26" t="s">
        <v>92</v>
      </c>
      <c r="C12" s="31">
        <v>1977</v>
      </c>
      <c r="D12" s="31">
        <v>2016</v>
      </c>
      <c r="E12" s="35" t="s">
        <v>90</v>
      </c>
      <c r="F12" s="31">
        <v>14</v>
      </c>
      <c r="G12" s="31" t="s">
        <v>111</v>
      </c>
      <c r="H12" s="34">
        <v>4634.7</v>
      </c>
      <c r="I12" s="34">
        <v>4158.8</v>
      </c>
      <c r="J12" s="34">
        <v>3801.6</v>
      </c>
      <c r="K12" s="33">
        <v>190</v>
      </c>
      <c r="L12" s="31" t="s">
        <v>105</v>
      </c>
      <c r="M12" s="31" t="s">
        <v>89</v>
      </c>
      <c r="N12" s="15" t="s">
        <v>91</v>
      </c>
      <c r="O12" s="34">
        <v>1217400.68</v>
      </c>
      <c r="P12" s="34">
        <v>0</v>
      </c>
      <c r="Q12" s="34">
        <v>0</v>
      </c>
      <c r="R12" s="34">
        <v>1217400.68</v>
      </c>
      <c r="S12" s="34">
        <v>262.67086974345699</v>
      </c>
      <c r="T12" s="34">
        <v>466.56875439618534</v>
      </c>
    </row>
    <row r="13" spans="1:20" ht="26.25" x14ac:dyDescent="0.4">
      <c r="A13" s="25">
        <v>2</v>
      </c>
      <c r="B13" s="26" t="s">
        <v>93</v>
      </c>
      <c r="C13" s="31">
        <v>1982</v>
      </c>
      <c r="D13" s="31">
        <v>2016</v>
      </c>
      <c r="E13" s="35" t="s">
        <v>90</v>
      </c>
      <c r="F13" s="31">
        <v>5</v>
      </c>
      <c r="G13" s="31" t="s">
        <v>112</v>
      </c>
      <c r="H13" s="34">
        <v>3913.2</v>
      </c>
      <c r="I13" s="34">
        <v>3443.4</v>
      </c>
      <c r="J13" s="34">
        <v>3443.4</v>
      </c>
      <c r="K13" s="33">
        <v>152</v>
      </c>
      <c r="L13" s="31" t="s">
        <v>105</v>
      </c>
      <c r="M13" s="31" t="s">
        <v>89</v>
      </c>
      <c r="N13" s="15" t="s">
        <v>91</v>
      </c>
      <c r="O13" s="34">
        <v>3757493.57</v>
      </c>
      <c r="P13" s="34">
        <v>0</v>
      </c>
      <c r="Q13" s="34">
        <v>0</v>
      </c>
      <c r="R13" s="34">
        <v>3757493.57</v>
      </c>
      <c r="S13" s="34">
        <v>960.20994837984256</v>
      </c>
      <c r="T13" s="34">
        <v>5973.586655167127</v>
      </c>
    </row>
    <row r="14" spans="1:20" ht="26.25" x14ac:dyDescent="0.4">
      <c r="A14" s="25">
        <v>3</v>
      </c>
      <c r="B14" s="26" t="s">
        <v>94</v>
      </c>
      <c r="C14" s="31">
        <v>1995</v>
      </c>
      <c r="D14" s="31">
        <v>2015</v>
      </c>
      <c r="E14" s="35" t="s">
        <v>90</v>
      </c>
      <c r="F14" s="31">
        <v>9</v>
      </c>
      <c r="G14" s="31" t="s">
        <v>112</v>
      </c>
      <c r="H14" s="34">
        <v>12180.7</v>
      </c>
      <c r="I14" s="34">
        <v>10849.3</v>
      </c>
      <c r="J14" s="34">
        <v>10849.3</v>
      </c>
      <c r="K14" s="33">
        <v>500</v>
      </c>
      <c r="L14" s="31" t="s">
        <v>105</v>
      </c>
      <c r="M14" s="31" t="s">
        <v>89</v>
      </c>
      <c r="N14" s="15" t="s">
        <v>91</v>
      </c>
      <c r="O14" s="34">
        <v>174120.8</v>
      </c>
      <c r="P14" s="34">
        <v>0</v>
      </c>
      <c r="Q14" s="34">
        <v>0</v>
      </c>
      <c r="R14" s="34">
        <v>174120.8</v>
      </c>
      <c r="S14" s="34">
        <v>14.294810643066489</v>
      </c>
      <c r="T14" s="34">
        <v>14.294810643066489</v>
      </c>
    </row>
    <row r="15" spans="1:20" ht="26.25" x14ac:dyDescent="0.4">
      <c r="A15" s="25">
        <v>4</v>
      </c>
      <c r="B15" s="26" t="s">
        <v>97</v>
      </c>
      <c r="C15" s="31">
        <v>1981</v>
      </c>
      <c r="D15" s="31">
        <v>2015</v>
      </c>
      <c r="E15" s="35" t="s">
        <v>88</v>
      </c>
      <c r="F15" s="31">
        <v>9</v>
      </c>
      <c r="G15" s="31" t="s">
        <v>113</v>
      </c>
      <c r="H15" s="34">
        <v>8863.2999999999993</v>
      </c>
      <c r="I15" s="34">
        <v>7831.5</v>
      </c>
      <c r="J15" s="34">
        <v>7831.5</v>
      </c>
      <c r="K15" s="33">
        <v>357</v>
      </c>
      <c r="L15" s="31" t="s">
        <v>105</v>
      </c>
      <c r="M15" s="31" t="s">
        <v>89</v>
      </c>
      <c r="N15" s="15" t="s">
        <v>91</v>
      </c>
      <c r="O15" s="34">
        <v>6300657.04</v>
      </c>
      <c r="P15" s="34">
        <v>0</v>
      </c>
      <c r="Q15" s="34">
        <v>0</v>
      </c>
      <c r="R15" s="34">
        <v>6300657.04</v>
      </c>
      <c r="S15" s="34">
        <v>710.87033497681455</v>
      </c>
      <c r="T15" s="34">
        <v>1109.2031184773166</v>
      </c>
    </row>
    <row r="16" spans="1:20" ht="26.25" x14ac:dyDescent="0.4">
      <c r="A16" s="25">
        <v>5</v>
      </c>
      <c r="B16" s="26" t="s">
        <v>84</v>
      </c>
      <c r="C16" s="31">
        <v>1982</v>
      </c>
      <c r="D16" s="31">
        <v>2015</v>
      </c>
      <c r="E16" s="35" t="s">
        <v>106</v>
      </c>
      <c r="F16" s="31">
        <v>9</v>
      </c>
      <c r="G16" s="31" t="s">
        <v>113</v>
      </c>
      <c r="H16" s="34">
        <v>8597.2000000000007</v>
      </c>
      <c r="I16" s="34">
        <v>7716.3</v>
      </c>
      <c r="J16" s="34">
        <v>7660.3</v>
      </c>
      <c r="K16" s="33">
        <v>370</v>
      </c>
      <c r="L16" s="31" t="s">
        <v>105</v>
      </c>
      <c r="M16" s="31" t="s">
        <v>89</v>
      </c>
      <c r="N16" s="15" t="s">
        <v>91</v>
      </c>
      <c r="O16" s="34">
        <v>120697.7</v>
      </c>
      <c r="P16" s="34">
        <v>0</v>
      </c>
      <c r="Q16" s="34">
        <v>0</v>
      </c>
      <c r="R16" s="34">
        <v>120697.7</v>
      </c>
      <c r="S16" s="34">
        <v>14.039187177220489</v>
      </c>
      <c r="T16" s="34">
        <v>14.039187177220489</v>
      </c>
    </row>
    <row r="17" spans="1:20" ht="61.5" customHeight="1" x14ac:dyDescent="0.4">
      <c r="A17" s="103" t="s">
        <v>102</v>
      </c>
      <c r="B17" s="104"/>
      <c r="C17" s="31" t="s">
        <v>79</v>
      </c>
      <c r="D17" s="31" t="s">
        <v>79</v>
      </c>
      <c r="E17" s="31" t="s">
        <v>79</v>
      </c>
      <c r="F17" s="31" t="s">
        <v>79</v>
      </c>
      <c r="G17" s="31" t="s">
        <v>79</v>
      </c>
      <c r="H17" s="32">
        <f>SUM(H18:H29)</f>
        <v>89434.3</v>
      </c>
      <c r="I17" s="32">
        <f t="shared" ref="I17:K17" si="0">SUM(I18:I29)</f>
        <v>75388.700000000012</v>
      </c>
      <c r="J17" s="32">
        <f t="shared" si="0"/>
        <v>74704.500000000015</v>
      </c>
      <c r="K17" s="33">
        <f t="shared" si="0"/>
        <v>3712</v>
      </c>
      <c r="L17" s="31" t="s">
        <v>79</v>
      </c>
      <c r="M17" s="31" t="s">
        <v>79</v>
      </c>
      <c r="N17" s="15" t="s">
        <v>79</v>
      </c>
      <c r="O17" s="32">
        <f>SUM(O18:O29)</f>
        <v>103984266.24000001</v>
      </c>
      <c r="P17" s="32">
        <f>SUM(P18:P20)</f>
        <v>4146432</v>
      </c>
      <c r="Q17" s="32">
        <f>SUM(Q18:Q20)</f>
        <v>0</v>
      </c>
      <c r="R17" s="32">
        <v>47943565.089999996</v>
      </c>
      <c r="S17" s="34">
        <f t="shared" ref="S17:S30" si="1">O17/H17</f>
        <v>1162.688881558865</v>
      </c>
      <c r="T17" s="34">
        <f>MAX(T18:T29)</f>
        <v>5506.3531291305089</v>
      </c>
    </row>
    <row r="18" spans="1:20" ht="26.25" x14ac:dyDescent="0.4">
      <c r="A18" s="25">
        <v>1</v>
      </c>
      <c r="B18" s="26" t="s">
        <v>84</v>
      </c>
      <c r="C18" s="31">
        <v>1982</v>
      </c>
      <c r="D18" s="31">
        <v>2015</v>
      </c>
      <c r="E18" s="35" t="s">
        <v>106</v>
      </c>
      <c r="F18" s="31">
        <v>9</v>
      </c>
      <c r="G18" s="31" t="s">
        <v>113</v>
      </c>
      <c r="H18" s="32">
        <v>8597.2000000000007</v>
      </c>
      <c r="I18" s="32">
        <v>7716.3</v>
      </c>
      <c r="J18" s="32">
        <v>7660.3</v>
      </c>
      <c r="K18" s="33">
        <v>370</v>
      </c>
      <c r="L18" s="31" t="s">
        <v>105</v>
      </c>
      <c r="M18" s="31" t="s">
        <v>89</v>
      </c>
      <c r="N18" s="15" t="s">
        <v>91</v>
      </c>
      <c r="O18" s="34">
        <v>7144908.0199999996</v>
      </c>
      <c r="P18" s="34">
        <v>4146432</v>
      </c>
      <c r="Q18" s="34">
        <v>0</v>
      </c>
      <c r="R18" s="34">
        <v>2998476.0199999996</v>
      </c>
      <c r="S18" s="34">
        <v>831.07384032010407</v>
      </c>
      <c r="T18" s="34">
        <v>1143.5351044526124</v>
      </c>
    </row>
    <row r="19" spans="1:20" ht="26.25" x14ac:dyDescent="0.4">
      <c r="A19" s="25">
        <v>2</v>
      </c>
      <c r="B19" s="26" t="s">
        <v>98</v>
      </c>
      <c r="C19" s="31">
        <v>1981</v>
      </c>
      <c r="D19" s="31">
        <v>2015</v>
      </c>
      <c r="E19" s="35" t="s">
        <v>106</v>
      </c>
      <c r="F19" s="31">
        <v>5</v>
      </c>
      <c r="G19" s="31" t="s">
        <v>112</v>
      </c>
      <c r="H19" s="32">
        <v>3965.2</v>
      </c>
      <c r="I19" s="32">
        <v>3485.8</v>
      </c>
      <c r="J19" s="32">
        <v>3424</v>
      </c>
      <c r="K19" s="33">
        <v>178</v>
      </c>
      <c r="L19" s="31" t="s">
        <v>105</v>
      </c>
      <c r="M19" s="31" t="s">
        <v>89</v>
      </c>
      <c r="N19" s="15" t="s">
        <v>108</v>
      </c>
      <c r="O19" s="34">
        <v>7152713.7700000005</v>
      </c>
      <c r="P19" s="34">
        <v>0</v>
      </c>
      <c r="Q19" s="34">
        <v>0</v>
      </c>
      <c r="R19" s="34">
        <v>7152713.7700000005</v>
      </c>
      <c r="S19" s="34">
        <v>1803.8721300312723</v>
      </c>
      <c r="T19" s="34">
        <v>4630.9400000000005</v>
      </c>
    </row>
    <row r="20" spans="1:20" ht="26.25" x14ac:dyDescent="0.4">
      <c r="A20" s="25">
        <v>3</v>
      </c>
      <c r="B20" s="26" t="s">
        <v>99</v>
      </c>
      <c r="C20" s="31">
        <v>1973</v>
      </c>
      <c r="D20" s="31">
        <v>2017</v>
      </c>
      <c r="E20" s="35" t="s">
        <v>106</v>
      </c>
      <c r="F20" s="31">
        <v>5</v>
      </c>
      <c r="G20" s="31" t="s">
        <v>112</v>
      </c>
      <c r="H20" s="32">
        <v>3822.6</v>
      </c>
      <c r="I20" s="32">
        <v>3360.4</v>
      </c>
      <c r="J20" s="32">
        <v>3360.4</v>
      </c>
      <c r="K20" s="33">
        <v>155</v>
      </c>
      <c r="L20" s="31" t="s">
        <v>105</v>
      </c>
      <c r="M20" s="31" t="s">
        <v>89</v>
      </c>
      <c r="N20" s="15" t="s">
        <v>108</v>
      </c>
      <c r="O20" s="34">
        <v>5582003.7400000002</v>
      </c>
      <c r="P20" s="34">
        <v>0</v>
      </c>
      <c r="Q20" s="34">
        <v>0</v>
      </c>
      <c r="R20" s="34">
        <v>5582003.7400000002</v>
      </c>
      <c r="S20" s="34">
        <v>1460.2636268508345</v>
      </c>
      <c r="T20" s="34">
        <v>5055.7957173128234</v>
      </c>
    </row>
    <row r="21" spans="1:20" ht="26.25" x14ac:dyDescent="0.4">
      <c r="A21" s="25">
        <v>4</v>
      </c>
      <c r="B21" s="26" t="s">
        <v>95</v>
      </c>
      <c r="C21" s="31">
        <v>1979</v>
      </c>
      <c r="D21" s="31">
        <v>2016</v>
      </c>
      <c r="E21" s="35" t="s">
        <v>106</v>
      </c>
      <c r="F21" s="31">
        <v>9</v>
      </c>
      <c r="G21" s="31" t="s">
        <v>113</v>
      </c>
      <c r="H21" s="34">
        <v>7590.3</v>
      </c>
      <c r="I21" s="34">
        <v>7004.9</v>
      </c>
      <c r="J21" s="34">
        <v>6957</v>
      </c>
      <c r="K21" s="33">
        <v>363</v>
      </c>
      <c r="L21" s="31" t="s">
        <v>105</v>
      </c>
      <c r="M21" s="31" t="s">
        <v>89</v>
      </c>
      <c r="N21" s="15" t="s">
        <v>91</v>
      </c>
      <c r="O21" s="34">
        <v>15831307.709999999</v>
      </c>
      <c r="P21" s="34">
        <v>0</v>
      </c>
      <c r="Q21" s="34">
        <v>0</v>
      </c>
      <c r="R21" s="34">
        <v>15831307.709999999</v>
      </c>
      <c r="S21" s="34">
        <v>2085.7288526145212</v>
      </c>
      <c r="T21" s="34">
        <v>4630.9400000000005</v>
      </c>
    </row>
    <row r="22" spans="1:20" ht="26.25" x14ac:dyDescent="0.4">
      <c r="A22" s="25">
        <v>5</v>
      </c>
      <c r="B22" s="26" t="s">
        <v>94</v>
      </c>
      <c r="C22" s="31">
        <v>1995</v>
      </c>
      <c r="D22" s="31">
        <v>2015</v>
      </c>
      <c r="E22" s="35" t="s">
        <v>90</v>
      </c>
      <c r="F22" s="31">
        <v>9</v>
      </c>
      <c r="G22" s="31" t="s">
        <v>112</v>
      </c>
      <c r="H22" s="32">
        <v>12180.7</v>
      </c>
      <c r="I22" s="32">
        <v>10849.3</v>
      </c>
      <c r="J22" s="32">
        <v>10849.3</v>
      </c>
      <c r="K22" s="33">
        <v>500</v>
      </c>
      <c r="L22" s="31" t="s">
        <v>105</v>
      </c>
      <c r="M22" s="31" t="s">
        <v>89</v>
      </c>
      <c r="N22" s="15" t="s">
        <v>91</v>
      </c>
      <c r="O22" s="34">
        <v>14320790.300000001</v>
      </c>
      <c r="P22" s="34">
        <v>0</v>
      </c>
      <c r="Q22" s="34">
        <v>0</v>
      </c>
      <c r="R22" s="34">
        <v>14320790.300000001</v>
      </c>
      <c r="S22" s="34">
        <v>1175.6951817219044</v>
      </c>
      <c r="T22" s="34">
        <v>5506.3531291305089</v>
      </c>
    </row>
    <row r="23" spans="1:20" ht="26.25" x14ac:dyDescent="0.4">
      <c r="A23" s="25">
        <v>6</v>
      </c>
      <c r="B23" s="26" t="s">
        <v>96</v>
      </c>
      <c r="C23" s="31">
        <v>1985</v>
      </c>
      <c r="D23" s="31">
        <v>2018</v>
      </c>
      <c r="E23" s="35" t="s">
        <v>88</v>
      </c>
      <c r="F23" s="31">
        <v>9</v>
      </c>
      <c r="G23" s="31" t="s">
        <v>111</v>
      </c>
      <c r="H23" s="34">
        <v>5367.9</v>
      </c>
      <c r="I23" s="34">
        <v>4145.6000000000004</v>
      </c>
      <c r="J23" s="34">
        <v>3643.5</v>
      </c>
      <c r="K23" s="33">
        <v>300</v>
      </c>
      <c r="L23" s="31" t="s">
        <v>105</v>
      </c>
      <c r="M23" s="31" t="s">
        <v>89</v>
      </c>
      <c r="N23" s="15" t="s">
        <v>107</v>
      </c>
      <c r="O23" s="34">
        <v>3601876.7</v>
      </c>
      <c r="P23" s="34">
        <v>0</v>
      </c>
      <c r="Q23" s="34">
        <v>0</v>
      </c>
      <c r="R23" s="34">
        <v>3601876.7</v>
      </c>
      <c r="S23" s="34">
        <v>671.00294342294012</v>
      </c>
      <c r="T23" s="34">
        <v>915.73986102572712</v>
      </c>
    </row>
    <row r="24" spans="1:20" ht="26.25" x14ac:dyDescent="0.4">
      <c r="A24" s="25">
        <v>7</v>
      </c>
      <c r="B24" s="26" t="s">
        <v>110</v>
      </c>
      <c r="C24" s="31">
        <v>1975</v>
      </c>
      <c r="D24" s="31"/>
      <c r="E24" s="35" t="s">
        <v>106</v>
      </c>
      <c r="F24" s="31" t="s">
        <v>112</v>
      </c>
      <c r="G24" s="31" t="s">
        <v>112</v>
      </c>
      <c r="H24" s="34">
        <v>5911.9</v>
      </c>
      <c r="I24" s="34">
        <v>3394.8</v>
      </c>
      <c r="J24" s="34">
        <v>3394.8</v>
      </c>
      <c r="K24" s="33">
        <v>170</v>
      </c>
      <c r="L24" s="31" t="s">
        <v>105</v>
      </c>
      <c r="M24" s="31" t="s">
        <v>89</v>
      </c>
      <c r="N24" s="15" t="s">
        <v>91</v>
      </c>
      <c r="O24" s="34">
        <v>6012472.5700000003</v>
      </c>
      <c r="P24" s="34">
        <v>0</v>
      </c>
      <c r="Q24" s="34">
        <v>0</v>
      </c>
      <c r="R24" s="34">
        <v>6012472.5700000003</v>
      </c>
      <c r="S24" s="34">
        <v>1017.0118861956394</v>
      </c>
      <c r="T24" s="34">
        <v>3295.4442580219556</v>
      </c>
    </row>
    <row r="25" spans="1:20" ht="26.25" x14ac:dyDescent="0.4">
      <c r="A25" s="25">
        <v>8</v>
      </c>
      <c r="B25" s="26" t="s">
        <v>114</v>
      </c>
      <c r="C25" s="31">
        <v>2004</v>
      </c>
      <c r="D25" s="31"/>
      <c r="E25" s="35" t="s">
        <v>106</v>
      </c>
      <c r="F25" s="31" t="s">
        <v>112</v>
      </c>
      <c r="G25" s="31" t="s">
        <v>112</v>
      </c>
      <c r="H25" s="34">
        <v>6988.9</v>
      </c>
      <c r="I25" s="34">
        <v>6308.3</v>
      </c>
      <c r="J25" s="34">
        <v>6308.3</v>
      </c>
      <c r="K25" s="33">
        <v>305</v>
      </c>
      <c r="L25" s="31" t="s">
        <v>105</v>
      </c>
      <c r="M25" s="31" t="s">
        <v>89</v>
      </c>
      <c r="N25" s="15" t="s">
        <v>91</v>
      </c>
      <c r="O25" s="34">
        <v>7471193.4299999997</v>
      </c>
      <c r="P25" s="34">
        <v>0</v>
      </c>
      <c r="Q25" s="34">
        <v>0</v>
      </c>
      <c r="R25" s="34">
        <v>7471193.4299999997</v>
      </c>
      <c r="S25" s="34">
        <v>1069.0084891756928</v>
      </c>
      <c r="T25" s="34">
        <v>2000.1058249509938</v>
      </c>
    </row>
    <row r="26" spans="1:20" ht="26.25" x14ac:dyDescent="0.4">
      <c r="A26" s="25">
        <v>9</v>
      </c>
      <c r="B26" s="26" t="s">
        <v>83</v>
      </c>
      <c r="C26" s="31">
        <v>1981</v>
      </c>
      <c r="D26" s="31"/>
      <c r="E26" s="35" t="s">
        <v>106</v>
      </c>
      <c r="F26" s="31">
        <v>9</v>
      </c>
      <c r="G26" s="31">
        <v>4</v>
      </c>
      <c r="H26" s="32">
        <v>8719.1</v>
      </c>
      <c r="I26" s="32">
        <v>7825</v>
      </c>
      <c r="J26" s="32">
        <v>7825</v>
      </c>
      <c r="K26" s="33">
        <v>380</v>
      </c>
      <c r="L26" s="31" t="s">
        <v>105</v>
      </c>
      <c r="M26" s="31" t="s">
        <v>89</v>
      </c>
      <c r="N26" s="15" t="s">
        <v>91</v>
      </c>
      <c r="O26" s="34">
        <v>9831200</v>
      </c>
      <c r="P26" s="34">
        <v>0</v>
      </c>
      <c r="Q26" s="34">
        <v>0</v>
      </c>
      <c r="R26" s="34">
        <v>9831200</v>
      </c>
      <c r="S26" s="34">
        <v>1127.547567982934</v>
      </c>
      <c r="T26" s="34">
        <v>1127.547567982934</v>
      </c>
    </row>
    <row r="27" spans="1:20" ht="26.25" x14ac:dyDescent="0.4">
      <c r="A27" s="25">
        <v>10</v>
      </c>
      <c r="B27" s="26" t="s">
        <v>85</v>
      </c>
      <c r="C27" s="31">
        <v>1983</v>
      </c>
      <c r="D27" s="31"/>
      <c r="E27" s="35" t="s">
        <v>106</v>
      </c>
      <c r="F27" s="31">
        <v>9</v>
      </c>
      <c r="G27" s="31" t="s">
        <v>113</v>
      </c>
      <c r="H27" s="32">
        <v>8604</v>
      </c>
      <c r="I27" s="32">
        <v>7732.2</v>
      </c>
      <c r="J27" s="32">
        <v>7732.2</v>
      </c>
      <c r="K27" s="33">
        <v>380</v>
      </c>
      <c r="L27" s="31" t="s">
        <v>105</v>
      </c>
      <c r="M27" s="31" t="s">
        <v>89</v>
      </c>
      <c r="N27" s="15" t="s">
        <v>91</v>
      </c>
      <c r="O27" s="34">
        <v>9831200</v>
      </c>
      <c r="P27" s="34">
        <v>0</v>
      </c>
      <c r="Q27" s="34">
        <v>0</v>
      </c>
      <c r="R27" s="34">
        <v>9831200</v>
      </c>
      <c r="S27" s="34">
        <v>1142.6313342631333</v>
      </c>
      <c r="T27" s="34">
        <v>1142.6313342631333</v>
      </c>
    </row>
    <row r="28" spans="1:20" ht="26.25" x14ac:dyDescent="0.4">
      <c r="A28" s="25">
        <v>11</v>
      </c>
      <c r="B28" s="26" t="s">
        <v>115</v>
      </c>
      <c r="C28" s="31">
        <v>1984</v>
      </c>
      <c r="D28" s="31"/>
      <c r="E28" s="35" t="s">
        <v>106</v>
      </c>
      <c r="F28" s="31">
        <v>9</v>
      </c>
      <c r="G28" s="31" t="s">
        <v>117</v>
      </c>
      <c r="H28" s="32">
        <v>9052.5</v>
      </c>
      <c r="I28" s="32">
        <v>5819.6</v>
      </c>
      <c r="J28" s="32">
        <v>5819.6</v>
      </c>
      <c r="K28" s="33">
        <v>262</v>
      </c>
      <c r="L28" s="31" t="s">
        <v>105</v>
      </c>
      <c r="M28" s="31" t="s">
        <v>89</v>
      </c>
      <c r="N28" s="15" t="s">
        <v>91</v>
      </c>
      <c r="O28" s="34">
        <v>7373400</v>
      </c>
      <c r="P28" s="34">
        <v>0</v>
      </c>
      <c r="Q28" s="34">
        <v>0</v>
      </c>
      <c r="R28" s="34">
        <v>7373400</v>
      </c>
      <c r="S28" s="34">
        <v>814.51532725766367</v>
      </c>
      <c r="T28" s="34">
        <v>814.51532725766367</v>
      </c>
    </row>
    <row r="29" spans="1:20" ht="26.25" x14ac:dyDescent="0.4">
      <c r="A29" s="25">
        <v>12</v>
      </c>
      <c r="B29" s="26" t="s">
        <v>116</v>
      </c>
      <c r="C29" s="31">
        <v>1986</v>
      </c>
      <c r="D29" s="31"/>
      <c r="E29" s="35" t="s">
        <v>106</v>
      </c>
      <c r="F29" s="31">
        <v>9</v>
      </c>
      <c r="G29" s="31" t="s">
        <v>113</v>
      </c>
      <c r="H29" s="32">
        <v>8634</v>
      </c>
      <c r="I29" s="32">
        <v>7746.5</v>
      </c>
      <c r="J29" s="32">
        <v>7730.1</v>
      </c>
      <c r="K29" s="33">
        <v>349</v>
      </c>
      <c r="L29" s="31" t="s">
        <v>105</v>
      </c>
      <c r="M29" s="31" t="s">
        <v>89</v>
      </c>
      <c r="N29" s="15" t="s">
        <v>91</v>
      </c>
      <c r="O29" s="34">
        <v>9831200</v>
      </c>
      <c r="P29" s="34">
        <v>0</v>
      </c>
      <c r="Q29" s="34">
        <v>0</v>
      </c>
      <c r="R29" s="34">
        <v>9831200</v>
      </c>
      <c r="S29" s="34">
        <v>1138.6611072504054</v>
      </c>
      <c r="T29" s="34">
        <v>1138.6611072504054</v>
      </c>
    </row>
    <row r="30" spans="1:20" ht="53.25" customHeight="1" x14ac:dyDescent="0.4">
      <c r="A30" s="103" t="s">
        <v>103</v>
      </c>
      <c r="B30" s="104"/>
      <c r="C30" s="31" t="s">
        <v>79</v>
      </c>
      <c r="D30" s="31" t="s">
        <v>79</v>
      </c>
      <c r="E30" s="31" t="s">
        <v>79</v>
      </c>
      <c r="F30" s="31" t="s">
        <v>79</v>
      </c>
      <c r="G30" s="31" t="s">
        <v>79</v>
      </c>
      <c r="H30" s="32">
        <f>H31+H32</f>
        <v>13712.699999999999</v>
      </c>
      <c r="I30" s="32">
        <f>I31+I32</f>
        <v>12166.6</v>
      </c>
      <c r="J30" s="32">
        <f>J31+J32</f>
        <v>11718.300000000001</v>
      </c>
      <c r="K30" s="33">
        <f>K31+K32</f>
        <v>547</v>
      </c>
      <c r="L30" s="31" t="s">
        <v>79</v>
      </c>
      <c r="M30" s="31" t="s">
        <v>79</v>
      </c>
      <c r="N30" s="15" t="s">
        <v>79</v>
      </c>
      <c r="O30" s="32">
        <f>SUM(O31:O32)</f>
        <v>21856214.649999999</v>
      </c>
      <c r="P30" s="32">
        <f>P31+P32</f>
        <v>0</v>
      </c>
      <c r="Q30" s="32">
        <f>Q31+Q32</f>
        <v>0</v>
      </c>
      <c r="R30" s="32">
        <v>21856214.649999999</v>
      </c>
      <c r="S30" s="34">
        <f t="shared" si="1"/>
        <v>1593.8666090558388</v>
      </c>
      <c r="T30" s="34">
        <f>MAX(T31:T32)</f>
        <v>5633.9843169275355</v>
      </c>
    </row>
    <row r="31" spans="1:20" ht="26.25" x14ac:dyDescent="0.4">
      <c r="A31" s="25">
        <v>1</v>
      </c>
      <c r="B31" s="26" t="s">
        <v>100</v>
      </c>
      <c r="C31" s="31">
        <v>1981</v>
      </c>
      <c r="D31" s="31">
        <v>2016</v>
      </c>
      <c r="E31" s="35" t="s">
        <v>90</v>
      </c>
      <c r="F31" s="31">
        <v>5</v>
      </c>
      <c r="G31" s="31" t="s">
        <v>112</v>
      </c>
      <c r="H31" s="32">
        <v>3982.4</v>
      </c>
      <c r="I31" s="32">
        <v>3501.5</v>
      </c>
      <c r="J31" s="32">
        <v>3375.6</v>
      </c>
      <c r="K31" s="33">
        <v>165</v>
      </c>
      <c r="L31" s="31" t="s">
        <v>105</v>
      </c>
      <c r="M31" s="31" t="s">
        <v>89</v>
      </c>
      <c r="N31" s="15" t="s">
        <v>91</v>
      </c>
      <c r="O31" s="34">
        <v>7550257.2599999998</v>
      </c>
      <c r="P31" s="34">
        <v>0</v>
      </c>
      <c r="Q31" s="34">
        <v>0</v>
      </c>
      <c r="R31" s="34">
        <v>7550257.2599999998</v>
      </c>
      <c r="S31" s="34">
        <v>1895.9063027320208</v>
      </c>
      <c r="T31" s="34">
        <v>4630.9400000000005</v>
      </c>
    </row>
    <row r="32" spans="1:20" ht="26.25" x14ac:dyDescent="0.4">
      <c r="A32" s="25">
        <v>2</v>
      </c>
      <c r="B32" s="26" t="s">
        <v>101</v>
      </c>
      <c r="C32" s="31">
        <v>1999</v>
      </c>
      <c r="D32" s="31">
        <v>2016</v>
      </c>
      <c r="E32" s="35" t="s">
        <v>90</v>
      </c>
      <c r="F32" s="31">
        <v>9</v>
      </c>
      <c r="G32" s="31" t="s">
        <v>113</v>
      </c>
      <c r="H32" s="32">
        <v>9730.2999999999993</v>
      </c>
      <c r="I32" s="32">
        <v>8665.1</v>
      </c>
      <c r="J32" s="32">
        <v>8342.7000000000007</v>
      </c>
      <c r="K32" s="33">
        <v>382</v>
      </c>
      <c r="L32" s="31" t="s">
        <v>105</v>
      </c>
      <c r="M32" s="31" t="s">
        <v>89</v>
      </c>
      <c r="N32" s="15" t="s">
        <v>91</v>
      </c>
      <c r="O32" s="34">
        <v>14305957.390000001</v>
      </c>
      <c r="P32" s="34">
        <v>0</v>
      </c>
      <c r="Q32" s="34">
        <v>0</v>
      </c>
      <c r="R32" s="34">
        <v>14305957.390000001</v>
      </c>
      <c r="S32" s="34">
        <v>1470.2483366391582</v>
      </c>
      <c r="T32" s="34">
        <v>5633.9843169275355</v>
      </c>
    </row>
    <row r="35" spans="1:1" ht="26.25" x14ac:dyDescent="0.4">
      <c r="A35" s="24" t="s">
        <v>123</v>
      </c>
    </row>
    <row r="36" spans="1:1" ht="26.25" x14ac:dyDescent="0.4">
      <c r="A36" s="24" t="s">
        <v>124</v>
      </c>
    </row>
  </sheetData>
  <mergeCells count="31">
    <mergeCell ref="A6:A9"/>
    <mergeCell ref="B6:B9"/>
    <mergeCell ref="C6:D6"/>
    <mergeCell ref="E6:E9"/>
    <mergeCell ref="F6:F9"/>
    <mergeCell ref="C7:C9"/>
    <mergeCell ref="D7:D9"/>
    <mergeCell ref="I7:I8"/>
    <mergeCell ref="J7:J8"/>
    <mergeCell ref="O7:O8"/>
    <mergeCell ref="I6:J6"/>
    <mergeCell ref="K6:K8"/>
    <mergeCell ref="L6:L9"/>
    <mergeCell ref="M6:M9"/>
    <mergeCell ref="N6:N9"/>
    <mergeCell ref="A11:B11"/>
    <mergeCell ref="A17:B17"/>
    <mergeCell ref="A30:B30"/>
    <mergeCell ref="E1:F1"/>
    <mergeCell ref="A4:T4"/>
    <mergeCell ref="M1:T1"/>
    <mergeCell ref="M2:T3"/>
    <mergeCell ref="T6:T8"/>
    <mergeCell ref="P7:P8"/>
    <mergeCell ref="Q7:Q8"/>
    <mergeCell ref="G6:G9"/>
    <mergeCell ref="R7:R8"/>
    <mergeCell ref="H6:H8"/>
    <mergeCell ref="O10:R10"/>
    <mergeCell ref="O6:R6"/>
    <mergeCell ref="S6:S8"/>
  </mergeCells>
  <pageMargins left="0.7" right="0.7" top="0.75" bottom="0.75" header="0.3" footer="0.3"/>
  <pageSetup paperSize="9" scale="3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zoomScale="80" zoomScaleNormal="80" workbookViewId="0">
      <selection activeCell="B3" sqref="B3:C3"/>
    </sheetView>
  </sheetViews>
  <sheetFormatPr defaultRowHeight="15" x14ac:dyDescent="0.25"/>
  <cols>
    <col min="1" max="1" width="22.28515625" customWidth="1"/>
    <col min="2" max="2" width="48.140625" customWidth="1"/>
    <col min="3" max="3" width="30.85546875" customWidth="1"/>
  </cols>
  <sheetData>
    <row r="1" spans="1:3" ht="18.75" x14ac:dyDescent="0.25">
      <c r="B1" s="120" t="s">
        <v>125</v>
      </c>
      <c r="C1" s="120"/>
    </row>
    <row r="2" spans="1:3" ht="66.75" customHeight="1" x14ac:dyDescent="0.25">
      <c r="B2" s="121" t="s">
        <v>126</v>
      </c>
      <c r="C2" s="121"/>
    </row>
    <row r="3" spans="1:3" ht="58.5" customHeight="1" x14ac:dyDescent="0.25">
      <c r="B3" s="122" t="s">
        <v>134</v>
      </c>
      <c r="C3" s="122"/>
    </row>
    <row r="4" spans="1:3" ht="101.25" customHeight="1" x14ac:dyDescent="0.25">
      <c r="A4" s="127" t="s">
        <v>127</v>
      </c>
      <c r="B4" s="127"/>
      <c r="C4" s="127"/>
    </row>
    <row r="5" spans="1:3" ht="37.5" x14ac:dyDescent="0.25">
      <c r="A5" s="125" t="s">
        <v>58</v>
      </c>
      <c r="B5" s="126"/>
      <c r="C5" s="2" t="s">
        <v>59</v>
      </c>
    </row>
    <row r="6" spans="1:3" ht="18.75" x14ac:dyDescent="0.3">
      <c r="A6" s="123" t="s">
        <v>60</v>
      </c>
      <c r="B6" s="124"/>
      <c r="C6" s="3">
        <v>11570369.789999999</v>
      </c>
    </row>
    <row r="7" spans="1:3" ht="18.75" x14ac:dyDescent="0.3">
      <c r="A7" s="123" t="s">
        <v>61</v>
      </c>
      <c r="B7" s="124"/>
      <c r="C7" s="3">
        <v>0</v>
      </c>
    </row>
    <row r="8" spans="1:3" ht="18.75" x14ac:dyDescent="0.3">
      <c r="A8" s="123" t="s">
        <v>62</v>
      </c>
      <c r="B8" s="124"/>
      <c r="C8" s="3">
        <v>0</v>
      </c>
    </row>
    <row r="9" spans="1:3" ht="18.75" x14ac:dyDescent="0.3">
      <c r="A9" s="123" t="s">
        <v>63</v>
      </c>
      <c r="B9" s="124"/>
      <c r="C9" s="3">
        <v>0</v>
      </c>
    </row>
    <row r="10" spans="1:3" ht="18.75" x14ac:dyDescent="0.3">
      <c r="A10" s="123" t="s">
        <v>64</v>
      </c>
      <c r="B10" s="124"/>
      <c r="C10" s="3">
        <f>C6-C7-C8-C9</f>
        <v>11570369.789999999</v>
      </c>
    </row>
    <row r="11" spans="1:3" ht="37.5" x14ac:dyDescent="0.25">
      <c r="A11" s="125" t="s">
        <v>58</v>
      </c>
      <c r="B11" s="126"/>
      <c r="C11" s="2" t="s">
        <v>65</v>
      </c>
    </row>
    <row r="12" spans="1:3" ht="18.75" x14ac:dyDescent="0.3">
      <c r="A12" s="123" t="s">
        <v>60</v>
      </c>
      <c r="B12" s="124"/>
      <c r="C12" s="3">
        <v>103984266.24000001</v>
      </c>
    </row>
    <row r="13" spans="1:3" ht="18.75" x14ac:dyDescent="0.3">
      <c r="A13" s="123" t="s">
        <v>61</v>
      </c>
      <c r="B13" s="124"/>
      <c r="C13" s="3">
        <v>0</v>
      </c>
    </row>
    <row r="14" spans="1:3" ht="18.75" x14ac:dyDescent="0.3">
      <c r="A14" s="123" t="s">
        <v>62</v>
      </c>
      <c r="B14" s="124"/>
      <c r="C14" s="3">
        <v>4146432</v>
      </c>
    </row>
    <row r="15" spans="1:3" ht="18.75" x14ac:dyDescent="0.3">
      <c r="A15" s="123" t="s">
        <v>63</v>
      </c>
      <c r="B15" s="124"/>
      <c r="C15" s="3">
        <v>0</v>
      </c>
    </row>
    <row r="16" spans="1:3" ht="18.75" x14ac:dyDescent="0.3">
      <c r="A16" s="123" t="s">
        <v>64</v>
      </c>
      <c r="B16" s="124"/>
      <c r="C16" s="3">
        <f>C12-C13-C14-C15</f>
        <v>99837834.24000001</v>
      </c>
    </row>
    <row r="17" spans="1:3" ht="37.5" x14ac:dyDescent="0.25">
      <c r="A17" s="125" t="s">
        <v>58</v>
      </c>
      <c r="B17" s="126"/>
      <c r="C17" s="2" t="s">
        <v>66</v>
      </c>
    </row>
    <row r="18" spans="1:3" ht="18.75" x14ac:dyDescent="0.3">
      <c r="A18" s="123" t="s">
        <v>60</v>
      </c>
      <c r="B18" s="124"/>
      <c r="C18" s="3">
        <v>21856214.649999999</v>
      </c>
    </row>
    <row r="19" spans="1:3" ht="18.75" x14ac:dyDescent="0.3">
      <c r="A19" s="123" t="s">
        <v>61</v>
      </c>
      <c r="B19" s="124"/>
      <c r="C19" s="3">
        <v>0</v>
      </c>
    </row>
    <row r="20" spans="1:3" ht="18.75" x14ac:dyDescent="0.3">
      <c r="A20" s="123" t="s">
        <v>62</v>
      </c>
      <c r="B20" s="124"/>
      <c r="C20" s="3">
        <v>0</v>
      </c>
    </row>
    <row r="21" spans="1:3" ht="18.75" x14ac:dyDescent="0.3">
      <c r="A21" s="123" t="s">
        <v>63</v>
      </c>
      <c r="B21" s="124"/>
      <c r="C21" s="3">
        <v>0</v>
      </c>
    </row>
    <row r="22" spans="1:3" ht="18.75" x14ac:dyDescent="0.3">
      <c r="A22" s="123" t="s">
        <v>64</v>
      </c>
      <c r="B22" s="124"/>
      <c r="C22" s="3">
        <f>C18-C19-C20-C21</f>
        <v>21856214.649999999</v>
      </c>
    </row>
    <row r="23" spans="1:3" ht="124.5" customHeight="1" x14ac:dyDescent="0.25">
      <c r="A23" s="125" t="s">
        <v>67</v>
      </c>
      <c r="B23" s="126"/>
      <c r="C23" s="2" t="s">
        <v>68</v>
      </c>
    </row>
    <row r="24" spans="1:3" ht="18.75" x14ac:dyDescent="0.3">
      <c r="A24" s="123" t="s">
        <v>60</v>
      </c>
      <c r="B24" s="124"/>
      <c r="C24" s="3">
        <v>0</v>
      </c>
    </row>
    <row r="25" spans="1:3" ht="18.75" x14ac:dyDescent="0.3">
      <c r="A25" s="123" t="s">
        <v>62</v>
      </c>
      <c r="B25" s="124"/>
      <c r="C25" s="3">
        <v>0</v>
      </c>
    </row>
    <row r="26" spans="1:3" ht="18.75" x14ac:dyDescent="0.3">
      <c r="A26" s="123" t="s">
        <v>63</v>
      </c>
      <c r="B26" s="124"/>
      <c r="C26" s="3">
        <v>0</v>
      </c>
    </row>
    <row r="27" spans="1:3" ht="18.75" x14ac:dyDescent="0.3">
      <c r="A27" s="123" t="s">
        <v>64</v>
      </c>
      <c r="B27" s="124"/>
      <c r="C27" s="3">
        <v>0</v>
      </c>
    </row>
    <row r="29" spans="1:3" ht="15.75" x14ac:dyDescent="0.25">
      <c r="A29" s="39" t="s">
        <v>123</v>
      </c>
    </row>
    <row r="30" spans="1:3" ht="15.75" x14ac:dyDescent="0.25">
      <c r="A30" s="39" t="s">
        <v>124</v>
      </c>
    </row>
  </sheetData>
  <mergeCells count="27">
    <mergeCell ref="A14:B14"/>
    <mergeCell ref="A9:B9"/>
    <mergeCell ref="A10:B10"/>
    <mergeCell ref="A11:B11"/>
    <mergeCell ref="A12:B12"/>
    <mergeCell ref="A13:B13"/>
    <mergeCell ref="A4:C4"/>
    <mergeCell ref="A5:B5"/>
    <mergeCell ref="A6:B6"/>
    <mergeCell ref="A7:B7"/>
    <mergeCell ref="A8:B8"/>
    <mergeCell ref="B1:C1"/>
    <mergeCell ref="B2:C2"/>
    <mergeCell ref="B3:C3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</mergeCells>
  <pageMargins left="0.7" right="0.7" top="0.75" bottom="0.75" header="0.3" footer="0.3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3"/>
  <sheetViews>
    <sheetView topLeftCell="K1" zoomScale="70" zoomScaleNormal="70" workbookViewId="0">
      <selection activeCell="X2" sqref="X2:AI2"/>
    </sheetView>
  </sheetViews>
  <sheetFormatPr defaultRowHeight="15" x14ac:dyDescent="0.25"/>
  <cols>
    <col min="1" max="1" width="13.85546875" customWidth="1"/>
    <col min="2" max="2" width="34.42578125" style="5" customWidth="1"/>
    <col min="3" max="3" width="27.140625" style="5" customWidth="1"/>
    <col min="4" max="4" width="22.5703125" style="5" customWidth="1"/>
    <col min="5" max="5" width="22" style="5" customWidth="1"/>
    <col min="6" max="13" width="13.7109375" style="5" customWidth="1"/>
    <col min="14" max="14" width="19.85546875" style="5" customWidth="1"/>
    <col min="15" max="15" width="24.140625" style="5" customWidth="1"/>
    <col min="16" max="29" width="13.140625" style="5" customWidth="1"/>
    <col min="30" max="30" width="16.42578125" style="5" customWidth="1"/>
    <col min="31" max="32" width="13.140625" style="5" customWidth="1"/>
    <col min="33" max="35" width="19.85546875" style="5" customWidth="1"/>
  </cols>
  <sheetData>
    <row r="1" spans="1:35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ht="234" customHeight="1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 s="132" t="s">
        <v>135</v>
      </c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</row>
    <row r="3" spans="1:35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ht="213.75" customHeight="1" x14ac:dyDescent="0.25">
      <c r="A4" s="141" t="s">
        <v>128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</row>
    <row r="5" spans="1:35" ht="103.5" customHeight="1" x14ac:dyDescent="0.25">
      <c r="A5" s="142" t="s">
        <v>129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</row>
    <row r="6" spans="1:35" ht="33" x14ac:dyDescent="0.25">
      <c r="A6" s="149" t="s">
        <v>0</v>
      </c>
      <c r="B6" s="93" t="s">
        <v>1</v>
      </c>
      <c r="C6" s="93" t="s">
        <v>69</v>
      </c>
      <c r="D6" s="150" t="s">
        <v>70</v>
      </c>
      <c r="E6" s="153" t="s">
        <v>2</v>
      </c>
      <c r="F6" s="93" t="s">
        <v>34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140" t="s">
        <v>3</v>
      </c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33" t="s">
        <v>4</v>
      </c>
      <c r="AH6" s="133" t="s">
        <v>5</v>
      </c>
      <c r="AI6" s="133" t="s">
        <v>6</v>
      </c>
    </row>
    <row r="7" spans="1:35" ht="30.75" x14ac:dyDescent="0.25">
      <c r="A7" s="149"/>
      <c r="B7" s="93"/>
      <c r="C7" s="93"/>
      <c r="D7" s="151"/>
      <c r="E7" s="154"/>
      <c r="F7" s="93" t="s">
        <v>7</v>
      </c>
      <c r="G7" s="93"/>
      <c r="H7" s="93"/>
      <c r="I7" s="93"/>
      <c r="J7" s="93"/>
      <c r="K7" s="93"/>
      <c r="L7" s="128" t="s">
        <v>8</v>
      </c>
      <c r="M7" s="129"/>
      <c r="N7" s="128" t="s">
        <v>9</v>
      </c>
      <c r="O7" s="129"/>
      <c r="P7" s="128" t="s">
        <v>10</v>
      </c>
      <c r="Q7" s="129"/>
      <c r="R7" s="128" t="s">
        <v>11</v>
      </c>
      <c r="S7" s="129"/>
      <c r="T7" s="128" t="s">
        <v>12</v>
      </c>
      <c r="U7" s="129"/>
      <c r="V7" s="136" t="s">
        <v>13</v>
      </c>
      <c r="W7" s="136" t="s">
        <v>71</v>
      </c>
      <c r="X7" s="136" t="s">
        <v>15</v>
      </c>
      <c r="Y7" s="136" t="s">
        <v>16</v>
      </c>
      <c r="Z7" s="136" t="s">
        <v>17</v>
      </c>
      <c r="AA7" s="136" t="s">
        <v>72</v>
      </c>
      <c r="AB7" s="136" t="s">
        <v>73</v>
      </c>
      <c r="AC7" s="136" t="s">
        <v>74</v>
      </c>
      <c r="AD7" s="138" t="s">
        <v>21</v>
      </c>
      <c r="AE7" s="138" t="s">
        <v>22</v>
      </c>
      <c r="AF7" s="138" t="s">
        <v>75</v>
      </c>
      <c r="AG7" s="134"/>
      <c r="AH7" s="134"/>
      <c r="AI7" s="134"/>
    </row>
    <row r="8" spans="1:35" ht="176.25" customHeight="1" x14ac:dyDescent="0.25">
      <c r="A8" s="149"/>
      <c r="B8" s="93"/>
      <c r="C8" s="93"/>
      <c r="D8" s="152"/>
      <c r="E8" s="155"/>
      <c r="F8" s="42" t="s">
        <v>24</v>
      </c>
      <c r="G8" s="42" t="s">
        <v>25</v>
      </c>
      <c r="H8" s="42" t="s">
        <v>26</v>
      </c>
      <c r="I8" s="42" t="s">
        <v>27</v>
      </c>
      <c r="J8" s="42" t="s">
        <v>28</v>
      </c>
      <c r="K8" s="42" t="s">
        <v>29</v>
      </c>
      <c r="L8" s="130"/>
      <c r="M8" s="131"/>
      <c r="N8" s="130"/>
      <c r="O8" s="131"/>
      <c r="P8" s="130"/>
      <c r="Q8" s="131"/>
      <c r="R8" s="130"/>
      <c r="S8" s="131"/>
      <c r="T8" s="130"/>
      <c r="U8" s="131"/>
      <c r="V8" s="137"/>
      <c r="W8" s="137"/>
      <c r="X8" s="137"/>
      <c r="Y8" s="137"/>
      <c r="Z8" s="137"/>
      <c r="AA8" s="137"/>
      <c r="AB8" s="137"/>
      <c r="AC8" s="137"/>
      <c r="AD8" s="139"/>
      <c r="AE8" s="139"/>
      <c r="AF8" s="139"/>
      <c r="AG8" s="134"/>
      <c r="AH8" s="134"/>
      <c r="AI8" s="134"/>
    </row>
    <row r="9" spans="1:35" ht="30.75" x14ac:dyDescent="0.25">
      <c r="A9" s="149"/>
      <c r="B9" s="93"/>
      <c r="C9" s="93"/>
      <c r="D9" s="40" t="s">
        <v>76</v>
      </c>
      <c r="E9" s="41" t="s">
        <v>30</v>
      </c>
      <c r="F9" s="40" t="s">
        <v>30</v>
      </c>
      <c r="G9" s="40" t="s">
        <v>30</v>
      </c>
      <c r="H9" s="40" t="s">
        <v>30</v>
      </c>
      <c r="I9" s="40" t="s">
        <v>30</v>
      </c>
      <c r="J9" s="40" t="s">
        <v>30</v>
      </c>
      <c r="K9" s="40" t="s">
        <v>30</v>
      </c>
      <c r="L9" s="40" t="s">
        <v>31</v>
      </c>
      <c r="M9" s="40" t="s">
        <v>30</v>
      </c>
      <c r="N9" s="40" t="s">
        <v>32</v>
      </c>
      <c r="O9" s="40" t="s">
        <v>30</v>
      </c>
      <c r="P9" s="40" t="s">
        <v>32</v>
      </c>
      <c r="Q9" s="40" t="s">
        <v>30</v>
      </c>
      <c r="R9" s="40" t="s">
        <v>32</v>
      </c>
      <c r="S9" s="40" t="s">
        <v>30</v>
      </c>
      <c r="T9" s="40" t="s">
        <v>33</v>
      </c>
      <c r="U9" s="40" t="s">
        <v>30</v>
      </c>
      <c r="V9" s="40" t="s">
        <v>30</v>
      </c>
      <c r="W9" s="40" t="s">
        <v>30</v>
      </c>
      <c r="X9" s="40" t="s">
        <v>30</v>
      </c>
      <c r="Y9" s="40" t="s">
        <v>30</v>
      </c>
      <c r="Z9" s="40" t="s">
        <v>30</v>
      </c>
      <c r="AA9" s="40" t="s">
        <v>30</v>
      </c>
      <c r="AB9" s="40" t="s">
        <v>30</v>
      </c>
      <c r="AC9" s="40" t="s">
        <v>30</v>
      </c>
      <c r="AD9" s="40" t="s">
        <v>30</v>
      </c>
      <c r="AE9" s="40" t="s">
        <v>30</v>
      </c>
      <c r="AF9" s="40" t="s">
        <v>30</v>
      </c>
      <c r="AG9" s="135"/>
      <c r="AH9" s="135"/>
      <c r="AI9" s="135"/>
    </row>
    <row r="10" spans="1:35" s="45" customFormat="1" ht="28.5" x14ac:dyDescent="0.45">
      <c r="A10" s="43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4">
        <v>7</v>
      </c>
      <c r="H10" s="44">
        <v>8</v>
      </c>
      <c r="I10" s="44">
        <v>9</v>
      </c>
      <c r="J10" s="44">
        <v>10</v>
      </c>
      <c r="K10" s="44">
        <v>11</v>
      </c>
      <c r="L10" s="44">
        <v>12</v>
      </c>
      <c r="M10" s="44">
        <v>13</v>
      </c>
      <c r="N10" s="44">
        <v>14</v>
      </c>
      <c r="O10" s="44">
        <v>15</v>
      </c>
      <c r="P10" s="44">
        <v>16</v>
      </c>
      <c r="Q10" s="44">
        <v>17</v>
      </c>
      <c r="R10" s="44">
        <v>18</v>
      </c>
      <c r="S10" s="44">
        <v>19</v>
      </c>
      <c r="T10" s="44">
        <v>20</v>
      </c>
      <c r="U10" s="44">
        <v>21</v>
      </c>
      <c r="V10" s="44">
        <v>22</v>
      </c>
      <c r="W10" s="44">
        <v>23</v>
      </c>
      <c r="X10" s="44">
        <v>24</v>
      </c>
      <c r="Y10" s="44">
        <v>25</v>
      </c>
      <c r="Z10" s="44">
        <v>26</v>
      </c>
      <c r="AA10" s="44">
        <v>27</v>
      </c>
      <c r="AB10" s="44">
        <v>28</v>
      </c>
      <c r="AC10" s="44">
        <v>29</v>
      </c>
      <c r="AD10" s="44">
        <v>30</v>
      </c>
      <c r="AE10" s="44">
        <v>31</v>
      </c>
      <c r="AF10" s="44">
        <v>32</v>
      </c>
      <c r="AG10" s="44">
        <v>33</v>
      </c>
      <c r="AH10" s="44">
        <v>34</v>
      </c>
      <c r="AI10" s="44">
        <v>35</v>
      </c>
    </row>
    <row r="11" spans="1:35" ht="30.75" x14ac:dyDescent="0.25">
      <c r="A11" s="146" t="s">
        <v>78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</row>
    <row r="12" spans="1:35" ht="69" customHeight="1" x14ac:dyDescent="0.4">
      <c r="A12" s="144" t="s">
        <v>81</v>
      </c>
      <c r="B12" s="145"/>
      <c r="C12" s="47" t="s">
        <v>79</v>
      </c>
      <c r="D12" s="48">
        <f>AVERAGE(D13:D18)</f>
        <v>0.89380629497361996</v>
      </c>
      <c r="E12" s="20">
        <f>SUM(E13:E18)</f>
        <v>1550578.68</v>
      </c>
      <c r="F12" s="16">
        <f t="shared" ref="F12:AF12" si="0">SUM(F13:F18)</f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7">
        <f t="shared" si="0"/>
        <v>0</v>
      </c>
      <c r="M12" s="16">
        <f t="shared" si="0"/>
        <v>0</v>
      </c>
      <c r="N12" s="16">
        <f t="shared" si="0"/>
        <v>6063.4000000000005</v>
      </c>
      <c r="O12" s="16">
        <f t="shared" si="0"/>
        <v>1527663.73</v>
      </c>
      <c r="P12" s="16">
        <f t="shared" si="0"/>
        <v>0</v>
      </c>
      <c r="Q12" s="16">
        <f t="shared" si="0"/>
        <v>0</v>
      </c>
      <c r="R12" s="16">
        <f t="shared" si="0"/>
        <v>0</v>
      </c>
      <c r="S12" s="16">
        <f t="shared" si="0"/>
        <v>0</v>
      </c>
      <c r="T12" s="16">
        <f t="shared" si="0"/>
        <v>0</v>
      </c>
      <c r="U12" s="16">
        <f t="shared" si="0"/>
        <v>0</v>
      </c>
      <c r="V12" s="16">
        <f t="shared" si="0"/>
        <v>0</v>
      </c>
      <c r="W12" s="16">
        <f t="shared" si="0"/>
        <v>0</v>
      </c>
      <c r="X12" s="16">
        <f t="shared" si="0"/>
        <v>0</v>
      </c>
      <c r="Y12" s="16">
        <f t="shared" si="0"/>
        <v>0</v>
      </c>
      <c r="Z12" s="16">
        <f t="shared" si="0"/>
        <v>0</v>
      </c>
      <c r="AA12" s="16">
        <f t="shared" si="0"/>
        <v>0</v>
      </c>
      <c r="AB12" s="16">
        <f t="shared" si="0"/>
        <v>0</v>
      </c>
      <c r="AC12" s="16">
        <f t="shared" si="0"/>
        <v>0</v>
      </c>
      <c r="AD12" s="16">
        <f t="shared" si="0"/>
        <v>22914.949999999997</v>
      </c>
      <c r="AE12" s="16">
        <f t="shared" si="0"/>
        <v>0</v>
      </c>
      <c r="AF12" s="16">
        <f t="shared" si="0"/>
        <v>0</v>
      </c>
      <c r="AG12" s="27" t="s">
        <v>79</v>
      </c>
      <c r="AH12" s="27" t="s">
        <v>79</v>
      </c>
      <c r="AI12" s="27" t="s">
        <v>79</v>
      </c>
    </row>
    <row r="13" spans="1:35" ht="61.5" x14ac:dyDescent="0.45">
      <c r="A13" s="14">
        <v>1</v>
      </c>
      <c r="B13" s="46" t="s">
        <v>82</v>
      </c>
      <c r="C13" s="19" t="s">
        <v>109</v>
      </c>
      <c r="D13" s="48">
        <v>0.9054350997618551</v>
      </c>
      <c r="E13" s="16">
        <v>382556.25999999995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8">
        <v>0</v>
      </c>
      <c r="M13" s="16">
        <v>0</v>
      </c>
      <c r="N13" s="16">
        <v>1160.0999999999999</v>
      </c>
      <c r="O13" s="16">
        <v>376902.72</v>
      </c>
      <c r="P13" s="16">
        <v>0</v>
      </c>
      <c r="Q13" s="16">
        <v>0</v>
      </c>
      <c r="R13" s="16">
        <v>0</v>
      </c>
      <c r="S13" s="49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5653.54</v>
      </c>
      <c r="AE13" s="16">
        <v>0</v>
      </c>
      <c r="AF13" s="16">
        <v>0</v>
      </c>
      <c r="AG13" s="27" t="s">
        <v>80</v>
      </c>
      <c r="AH13" s="27">
        <v>2020</v>
      </c>
      <c r="AI13" s="27">
        <v>2020</v>
      </c>
    </row>
    <row r="14" spans="1:35" ht="61.5" x14ac:dyDescent="0.45">
      <c r="A14" s="14">
        <v>2</v>
      </c>
      <c r="B14" s="46" t="s">
        <v>83</v>
      </c>
      <c r="C14" s="19" t="s">
        <v>109</v>
      </c>
      <c r="D14" s="48">
        <v>0.87345236547698324</v>
      </c>
      <c r="E14" s="16">
        <v>381284.05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8">
        <v>0</v>
      </c>
      <c r="M14" s="16">
        <v>0</v>
      </c>
      <c r="N14" s="16">
        <v>1192.7</v>
      </c>
      <c r="O14" s="16">
        <v>375649.31</v>
      </c>
      <c r="P14" s="16">
        <v>0</v>
      </c>
      <c r="Q14" s="16">
        <v>0</v>
      </c>
      <c r="R14" s="16">
        <v>0</v>
      </c>
      <c r="S14" s="49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5634.74</v>
      </c>
      <c r="AE14" s="16">
        <v>0</v>
      </c>
      <c r="AF14" s="16">
        <v>0</v>
      </c>
      <c r="AG14" s="27" t="s">
        <v>80</v>
      </c>
      <c r="AH14" s="27">
        <v>2020</v>
      </c>
      <c r="AI14" s="27">
        <v>2020</v>
      </c>
    </row>
    <row r="15" spans="1:35" ht="61.5" x14ac:dyDescent="0.45">
      <c r="A15" s="14">
        <v>3</v>
      </c>
      <c r="B15" s="46" t="s">
        <v>84</v>
      </c>
      <c r="C15" s="19" t="s">
        <v>109</v>
      </c>
      <c r="D15" s="48">
        <v>0.86236529068576662</v>
      </c>
      <c r="E15" s="16">
        <v>292385.17000000004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8">
        <v>0</v>
      </c>
      <c r="M15" s="16">
        <v>0</v>
      </c>
      <c r="N15" s="16">
        <v>1207</v>
      </c>
      <c r="O15" s="16">
        <v>288064.21000000002</v>
      </c>
      <c r="P15" s="16">
        <v>0</v>
      </c>
      <c r="Q15" s="16">
        <v>0</v>
      </c>
      <c r="R15" s="16">
        <v>0</v>
      </c>
      <c r="S15" s="49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4320.96</v>
      </c>
      <c r="AE15" s="16">
        <v>0</v>
      </c>
      <c r="AF15" s="16">
        <v>0</v>
      </c>
      <c r="AG15" s="27" t="s">
        <v>80</v>
      </c>
      <c r="AH15" s="27">
        <v>2020</v>
      </c>
      <c r="AI15" s="27">
        <v>2020</v>
      </c>
    </row>
    <row r="16" spans="1:35" ht="61.5" x14ac:dyDescent="0.45">
      <c r="A16" s="14">
        <v>4</v>
      </c>
      <c r="B16" s="46" t="s">
        <v>85</v>
      </c>
      <c r="C16" s="19" t="s">
        <v>109</v>
      </c>
      <c r="D16" s="48">
        <v>0.85951459937778774</v>
      </c>
      <c r="E16" s="16">
        <v>292385.17000000004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8">
        <v>0</v>
      </c>
      <c r="M16" s="16">
        <v>0</v>
      </c>
      <c r="N16" s="16">
        <v>1206</v>
      </c>
      <c r="O16" s="16">
        <v>288064.21000000002</v>
      </c>
      <c r="P16" s="16">
        <v>0</v>
      </c>
      <c r="Q16" s="16">
        <v>0</v>
      </c>
      <c r="R16" s="16">
        <v>0</v>
      </c>
      <c r="S16" s="49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4320.96</v>
      </c>
      <c r="AE16" s="16">
        <v>0</v>
      </c>
      <c r="AF16" s="16">
        <v>0</v>
      </c>
      <c r="AG16" s="27" t="s">
        <v>80</v>
      </c>
      <c r="AH16" s="27">
        <v>2020</v>
      </c>
      <c r="AI16" s="27">
        <v>2020</v>
      </c>
    </row>
    <row r="17" spans="1:35" ht="61.5" x14ac:dyDescent="0.45">
      <c r="A17" s="14">
        <v>5</v>
      </c>
      <c r="B17" s="46" t="s">
        <v>86</v>
      </c>
      <c r="C17" s="19" t="s">
        <v>109</v>
      </c>
      <c r="D17" s="48">
        <v>0.89797041453932691</v>
      </c>
      <c r="E17" s="16">
        <v>193920.28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8">
        <v>0</v>
      </c>
      <c r="M17" s="16">
        <v>0</v>
      </c>
      <c r="N17" s="16">
        <v>516.6</v>
      </c>
      <c r="O17" s="16">
        <v>191054.46</v>
      </c>
      <c r="P17" s="16">
        <v>0</v>
      </c>
      <c r="Q17" s="16">
        <v>0</v>
      </c>
      <c r="R17" s="16">
        <v>0</v>
      </c>
      <c r="S17" s="49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2865.82</v>
      </c>
      <c r="AE17" s="16">
        <v>0</v>
      </c>
      <c r="AF17" s="16">
        <v>0</v>
      </c>
      <c r="AG17" s="27" t="s">
        <v>80</v>
      </c>
      <c r="AH17" s="27">
        <v>2020</v>
      </c>
      <c r="AI17" s="27">
        <v>2020</v>
      </c>
    </row>
    <row r="18" spans="1:35" ht="61.5" x14ac:dyDescent="0.45">
      <c r="A18" s="14">
        <v>6</v>
      </c>
      <c r="B18" s="46" t="s">
        <v>115</v>
      </c>
      <c r="C18" s="19">
        <v>2014</v>
      </c>
      <c r="D18" s="48">
        <v>0.96409999999999996</v>
      </c>
      <c r="E18" s="16">
        <v>8047.75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8">
        <v>0</v>
      </c>
      <c r="M18" s="16">
        <v>0</v>
      </c>
      <c r="N18" s="16">
        <v>781</v>
      </c>
      <c r="O18" s="16">
        <v>7928.82</v>
      </c>
      <c r="P18" s="16">
        <v>0</v>
      </c>
      <c r="Q18" s="16">
        <v>0</v>
      </c>
      <c r="R18" s="16">
        <v>0</v>
      </c>
      <c r="S18" s="49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118.93</v>
      </c>
      <c r="AE18" s="16">
        <v>0</v>
      </c>
      <c r="AF18" s="16">
        <v>0</v>
      </c>
      <c r="AG18" s="27" t="s">
        <v>80</v>
      </c>
      <c r="AH18" s="27">
        <v>2021</v>
      </c>
      <c r="AI18" s="27">
        <v>2021</v>
      </c>
    </row>
    <row r="19" spans="1:35" ht="30.75" x14ac:dyDescent="0.45">
      <c r="A19" s="52"/>
      <c r="B19" s="53"/>
      <c r="C19" s="54"/>
      <c r="D19" s="55"/>
      <c r="E19" s="56"/>
      <c r="F19" s="56"/>
      <c r="G19" s="56"/>
      <c r="H19" s="56"/>
      <c r="I19" s="56"/>
      <c r="J19" s="56"/>
      <c r="K19" s="56"/>
      <c r="L19" s="57"/>
      <c r="M19" s="56"/>
      <c r="N19" s="56"/>
      <c r="O19" s="56"/>
      <c r="P19" s="56"/>
      <c r="Q19" s="56"/>
      <c r="R19" s="56"/>
      <c r="S19" s="58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9"/>
      <c r="AH19" s="59"/>
      <c r="AI19" s="59"/>
    </row>
    <row r="20" spans="1:35" ht="50.25" x14ac:dyDescent="0.7">
      <c r="A20" s="143" t="s">
        <v>130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</row>
    <row r="21" spans="1:35" x14ac:dyDescent="0.2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</row>
    <row r="22" spans="1:35" x14ac:dyDescent="0.25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1:35" ht="23.25" x14ac:dyDescent="0.35">
      <c r="A23" s="12" t="s">
        <v>120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</sheetData>
  <mergeCells count="33">
    <mergeCell ref="N7:O8"/>
    <mergeCell ref="A5:AI5"/>
    <mergeCell ref="AA7:AA8"/>
    <mergeCell ref="A20:AI20"/>
    <mergeCell ref="A12:B12"/>
    <mergeCell ref="AG6:AG9"/>
    <mergeCell ref="AF7:AF8"/>
    <mergeCell ref="A11:AI11"/>
    <mergeCell ref="T7:U8"/>
    <mergeCell ref="A6:A9"/>
    <mergeCell ref="B6:B9"/>
    <mergeCell ref="C6:C9"/>
    <mergeCell ref="D6:D8"/>
    <mergeCell ref="E6:E8"/>
    <mergeCell ref="F6:U6"/>
    <mergeCell ref="F7:K7"/>
    <mergeCell ref="L7:M8"/>
    <mergeCell ref="R7:S8"/>
    <mergeCell ref="P7:Q8"/>
    <mergeCell ref="X2:AI2"/>
    <mergeCell ref="AH6:AH9"/>
    <mergeCell ref="AI6:AI9"/>
    <mergeCell ref="V7:V8"/>
    <mergeCell ref="W7:W8"/>
    <mergeCell ref="X7:X8"/>
    <mergeCell ref="Y7:Y8"/>
    <mergeCell ref="Z7:Z8"/>
    <mergeCell ref="AB7:AB8"/>
    <mergeCell ref="AC7:AC8"/>
    <mergeCell ref="AD7:AD8"/>
    <mergeCell ref="AE7:AE8"/>
    <mergeCell ref="V6:AF6"/>
    <mergeCell ref="A4:AI4"/>
  </mergeCells>
  <pageMargins left="0.7" right="0.7" top="0.75" bottom="0.75" header="0.3" footer="0.3"/>
  <pageSetup paperSize="9" scale="2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topLeftCell="C1" zoomScale="70" zoomScaleNormal="70" workbookViewId="0">
      <selection activeCell="L2" sqref="L2"/>
    </sheetView>
  </sheetViews>
  <sheetFormatPr defaultRowHeight="15" x14ac:dyDescent="0.25"/>
  <cols>
    <col min="1" max="1" width="15.85546875" customWidth="1"/>
    <col min="2" max="2" width="38" customWidth="1"/>
    <col min="3" max="3" width="21.42578125" customWidth="1"/>
    <col min="4" max="4" width="14.85546875" customWidth="1"/>
    <col min="5" max="5" width="40.140625" customWidth="1"/>
    <col min="6" max="6" width="12.85546875" customWidth="1"/>
    <col min="7" max="7" width="13.85546875" customWidth="1"/>
    <col min="8" max="12" width="28.140625" customWidth="1"/>
    <col min="13" max="13" width="54" customWidth="1"/>
    <col min="14" max="14" width="32.85546875" customWidth="1"/>
    <col min="15" max="15" width="29.85546875" customWidth="1"/>
    <col min="16" max="16" width="25.5703125" customWidth="1"/>
  </cols>
  <sheetData>
    <row r="1" spans="1:16" ht="243.75" customHeight="1" x14ac:dyDescent="0.45">
      <c r="A1" s="45"/>
      <c r="B1" s="45"/>
      <c r="C1" s="45"/>
      <c r="D1" s="45"/>
      <c r="E1" s="45"/>
      <c r="F1" s="45"/>
      <c r="G1" s="45"/>
      <c r="H1" s="45"/>
      <c r="I1" s="45"/>
      <c r="J1" s="163" t="s">
        <v>136</v>
      </c>
      <c r="K1" s="163"/>
      <c r="L1" s="163"/>
      <c r="M1" s="163"/>
      <c r="N1" s="163"/>
      <c r="O1" s="163"/>
      <c r="P1" s="163"/>
    </row>
    <row r="2" spans="1:16" ht="28.5" x14ac:dyDescent="0.4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44.75" customHeight="1" x14ac:dyDescent="0.45">
      <c r="A3" s="164" t="s">
        <v>131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7" spans="1:16" ht="27.75" x14ac:dyDescent="0.25">
      <c r="A7" s="175" t="s">
        <v>0</v>
      </c>
      <c r="B7" s="175" t="s">
        <v>77</v>
      </c>
      <c r="C7" s="175" t="s">
        <v>36</v>
      </c>
      <c r="D7" s="176"/>
      <c r="E7" s="178" t="s">
        <v>37</v>
      </c>
      <c r="F7" s="169" t="s">
        <v>38</v>
      </c>
      <c r="G7" s="169" t="s">
        <v>39</v>
      </c>
      <c r="H7" s="178" t="s">
        <v>40</v>
      </c>
      <c r="I7" s="175" t="s">
        <v>41</v>
      </c>
      <c r="J7" s="176"/>
      <c r="K7" s="158" t="s">
        <v>42</v>
      </c>
      <c r="L7" s="158" t="s">
        <v>44</v>
      </c>
      <c r="M7" s="158" t="s">
        <v>45</v>
      </c>
      <c r="N7" s="166" t="s">
        <v>2</v>
      </c>
      <c r="O7" s="179" t="s">
        <v>47</v>
      </c>
      <c r="P7" s="179" t="s">
        <v>48</v>
      </c>
    </row>
    <row r="8" spans="1:16" x14ac:dyDescent="0.25">
      <c r="A8" s="176"/>
      <c r="B8" s="176"/>
      <c r="C8" s="178" t="s">
        <v>49</v>
      </c>
      <c r="D8" s="169" t="s">
        <v>50</v>
      </c>
      <c r="E8" s="176"/>
      <c r="F8" s="170"/>
      <c r="G8" s="170"/>
      <c r="H8" s="176"/>
      <c r="I8" s="178" t="s">
        <v>51</v>
      </c>
      <c r="J8" s="169" t="s">
        <v>52</v>
      </c>
      <c r="K8" s="159"/>
      <c r="L8" s="161"/>
      <c r="M8" s="161"/>
      <c r="N8" s="167"/>
      <c r="O8" s="180"/>
      <c r="P8" s="180"/>
    </row>
    <row r="9" spans="1:16" ht="222.75" customHeight="1" x14ac:dyDescent="0.25">
      <c r="A9" s="176"/>
      <c r="B9" s="176"/>
      <c r="C9" s="176"/>
      <c r="D9" s="167"/>
      <c r="E9" s="176"/>
      <c r="F9" s="170"/>
      <c r="G9" s="170"/>
      <c r="H9" s="176"/>
      <c r="I9" s="176"/>
      <c r="J9" s="182"/>
      <c r="K9" s="160"/>
      <c r="L9" s="161"/>
      <c r="M9" s="161"/>
      <c r="N9" s="168"/>
      <c r="O9" s="180"/>
      <c r="P9" s="180"/>
    </row>
    <row r="10" spans="1:16" ht="27.75" x14ac:dyDescent="0.25">
      <c r="A10" s="177"/>
      <c r="B10" s="177"/>
      <c r="C10" s="177"/>
      <c r="D10" s="181"/>
      <c r="E10" s="176"/>
      <c r="F10" s="171"/>
      <c r="G10" s="171"/>
      <c r="H10" s="70" t="s">
        <v>32</v>
      </c>
      <c r="I10" s="70" t="s">
        <v>32</v>
      </c>
      <c r="J10" s="70" t="s">
        <v>32</v>
      </c>
      <c r="K10" s="70" t="s">
        <v>56</v>
      </c>
      <c r="L10" s="162"/>
      <c r="M10" s="162"/>
      <c r="N10" s="70" t="s">
        <v>30</v>
      </c>
      <c r="O10" s="70" t="s">
        <v>57</v>
      </c>
      <c r="P10" s="70" t="s">
        <v>57</v>
      </c>
    </row>
    <row r="11" spans="1:16" s="45" customFormat="1" ht="28.5" x14ac:dyDescent="0.45">
      <c r="A11" s="70">
        <v>1</v>
      </c>
      <c r="B11" s="70">
        <v>2</v>
      </c>
      <c r="C11" s="70">
        <v>3</v>
      </c>
      <c r="D11" s="70">
        <v>4</v>
      </c>
      <c r="E11" s="70">
        <v>5</v>
      </c>
      <c r="F11" s="71">
        <v>5.5697674418604599</v>
      </c>
      <c r="G11" s="71">
        <v>7</v>
      </c>
      <c r="H11" s="71">
        <v>8</v>
      </c>
      <c r="I11" s="71">
        <v>9</v>
      </c>
      <c r="J11" s="71">
        <v>10</v>
      </c>
      <c r="K11" s="70">
        <v>11</v>
      </c>
      <c r="L11" s="71">
        <v>12</v>
      </c>
      <c r="M11" s="71">
        <v>13</v>
      </c>
      <c r="N11" s="71">
        <v>14</v>
      </c>
      <c r="O11" s="71">
        <v>15</v>
      </c>
      <c r="P11" s="71">
        <v>16</v>
      </c>
    </row>
    <row r="12" spans="1:16" ht="30.75" x14ac:dyDescent="0.25">
      <c r="A12" s="172" t="s">
        <v>78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4"/>
    </row>
    <row r="13" spans="1:16" ht="57" customHeight="1" x14ac:dyDescent="0.45">
      <c r="A13" s="156" t="s">
        <v>81</v>
      </c>
      <c r="B13" s="157"/>
      <c r="C13" s="61" t="s">
        <v>87</v>
      </c>
      <c r="D13" s="61" t="s">
        <v>87</v>
      </c>
      <c r="E13" s="62" t="s">
        <v>87</v>
      </c>
      <c r="F13" s="61" t="s">
        <v>87</v>
      </c>
      <c r="G13" s="61" t="s">
        <v>87</v>
      </c>
      <c r="H13" s="63">
        <f>SUM(H14:H19)</f>
        <v>45795.1</v>
      </c>
      <c r="I13" s="63">
        <f>SUM(I14:I19)</f>
        <v>40691.799999999996</v>
      </c>
      <c r="J13" s="63">
        <f>SUM(J14:J19)</f>
        <v>37862.1</v>
      </c>
      <c r="K13" s="64">
        <f>SUM(K14:K19)</f>
        <v>2257</v>
      </c>
      <c r="L13" s="61" t="s">
        <v>79</v>
      </c>
      <c r="M13" s="61" t="s">
        <v>79</v>
      </c>
      <c r="N13" s="63">
        <f>SUM(N14:N19)</f>
        <v>1550578.68</v>
      </c>
      <c r="O13" s="63">
        <f>N13/H13</f>
        <v>33.859052169336891</v>
      </c>
      <c r="P13" s="63">
        <f>MAX(P14:P19)</f>
        <v>875.92932069326514</v>
      </c>
    </row>
    <row r="14" spans="1:16" ht="61.5" x14ac:dyDescent="0.45">
      <c r="A14" s="13">
        <v>1</v>
      </c>
      <c r="B14" s="60" t="s">
        <v>82</v>
      </c>
      <c r="C14" s="65">
        <v>1978</v>
      </c>
      <c r="D14" s="65"/>
      <c r="E14" s="66" t="s">
        <v>90</v>
      </c>
      <c r="F14" s="65">
        <v>9</v>
      </c>
      <c r="G14" s="65">
        <v>4</v>
      </c>
      <c r="H14" s="67">
        <v>8707</v>
      </c>
      <c r="I14" s="67">
        <v>7693.6</v>
      </c>
      <c r="J14" s="67">
        <v>7347.1</v>
      </c>
      <c r="K14" s="68">
        <v>357</v>
      </c>
      <c r="L14" s="65" t="s">
        <v>89</v>
      </c>
      <c r="M14" s="69" t="s">
        <v>91</v>
      </c>
      <c r="N14" s="67">
        <v>382556.25999999995</v>
      </c>
      <c r="O14" s="67">
        <v>43.936632594464221</v>
      </c>
      <c r="P14" s="67">
        <v>831.25755036177782</v>
      </c>
    </row>
    <row r="15" spans="1:16" ht="61.5" x14ac:dyDescent="0.45">
      <c r="A15" s="13">
        <v>2</v>
      </c>
      <c r="B15" s="60" t="s">
        <v>83</v>
      </c>
      <c r="C15" s="65">
        <v>1981</v>
      </c>
      <c r="D15" s="65"/>
      <c r="E15" s="66" t="s">
        <v>90</v>
      </c>
      <c r="F15" s="65">
        <v>9</v>
      </c>
      <c r="G15" s="65">
        <v>4</v>
      </c>
      <c r="H15" s="67">
        <v>8838.4</v>
      </c>
      <c r="I15" s="67">
        <v>7825</v>
      </c>
      <c r="J15" s="67">
        <v>7353.9</v>
      </c>
      <c r="K15" s="68">
        <v>387</v>
      </c>
      <c r="L15" s="65" t="s">
        <v>89</v>
      </c>
      <c r="M15" s="69" t="s">
        <v>91</v>
      </c>
      <c r="N15" s="67">
        <v>381284.05</v>
      </c>
      <c r="O15" s="67">
        <v>43.139487916364956</v>
      </c>
      <c r="P15" s="67">
        <v>841.91120078294728</v>
      </c>
    </row>
    <row r="16" spans="1:16" ht="61.5" x14ac:dyDescent="0.45">
      <c r="A16" s="13">
        <v>3</v>
      </c>
      <c r="B16" s="60" t="s">
        <v>84</v>
      </c>
      <c r="C16" s="65">
        <v>1982</v>
      </c>
      <c r="D16" s="65"/>
      <c r="E16" s="66" t="s">
        <v>90</v>
      </c>
      <c r="F16" s="65">
        <v>9</v>
      </c>
      <c r="G16" s="65">
        <v>4</v>
      </c>
      <c r="H16" s="67">
        <v>8597</v>
      </c>
      <c r="I16" s="67">
        <v>7716.1</v>
      </c>
      <c r="J16" s="67">
        <v>7190.6</v>
      </c>
      <c r="K16" s="68">
        <v>399</v>
      </c>
      <c r="L16" s="65" t="s">
        <v>89</v>
      </c>
      <c r="M16" s="69" t="s">
        <v>91</v>
      </c>
      <c r="N16" s="67">
        <v>292385.17000000004</v>
      </c>
      <c r="O16" s="67">
        <v>34.010139583575672</v>
      </c>
      <c r="P16" s="67">
        <v>875.92932069326514</v>
      </c>
    </row>
    <row r="17" spans="1:16" ht="61.5" x14ac:dyDescent="0.45">
      <c r="A17" s="13">
        <v>4</v>
      </c>
      <c r="B17" s="60" t="s">
        <v>85</v>
      </c>
      <c r="C17" s="65">
        <v>1983</v>
      </c>
      <c r="D17" s="65"/>
      <c r="E17" s="66" t="s">
        <v>90</v>
      </c>
      <c r="F17" s="65">
        <v>9</v>
      </c>
      <c r="G17" s="65">
        <v>4</v>
      </c>
      <c r="H17" s="67">
        <v>8601.7999999999993</v>
      </c>
      <c r="I17" s="67">
        <v>7730</v>
      </c>
      <c r="J17" s="67">
        <v>7318.9</v>
      </c>
      <c r="K17" s="68">
        <v>404</v>
      </c>
      <c r="L17" s="65" t="s">
        <v>89</v>
      </c>
      <c r="M17" s="69" t="s">
        <v>91</v>
      </c>
      <c r="N17" s="67">
        <v>292385.17000000004</v>
      </c>
      <c r="O17" s="67">
        <v>33.991161152316963</v>
      </c>
      <c r="P17" s="67">
        <v>874.71522937059694</v>
      </c>
    </row>
    <row r="18" spans="1:16" ht="61.5" x14ac:dyDescent="0.45">
      <c r="A18" s="13">
        <v>5</v>
      </c>
      <c r="B18" s="60" t="s">
        <v>86</v>
      </c>
      <c r="C18" s="65">
        <v>1987</v>
      </c>
      <c r="D18" s="65"/>
      <c r="E18" s="66" t="s">
        <v>88</v>
      </c>
      <c r="F18" s="65">
        <v>12</v>
      </c>
      <c r="G18" s="65">
        <v>1</v>
      </c>
      <c r="H18" s="67">
        <v>4535.8</v>
      </c>
      <c r="I18" s="67">
        <v>3907.5</v>
      </c>
      <c r="J18" s="67">
        <v>3078</v>
      </c>
      <c r="K18" s="68">
        <v>448</v>
      </c>
      <c r="L18" s="65" t="s">
        <v>89</v>
      </c>
      <c r="M18" s="69" t="s">
        <v>91</v>
      </c>
      <c r="N18" s="67">
        <v>193920.28</v>
      </c>
      <c r="O18" s="67">
        <v>42.753269544512541</v>
      </c>
      <c r="P18" s="67">
        <v>710.57385819480578</v>
      </c>
    </row>
    <row r="19" spans="1:16" ht="61.5" x14ac:dyDescent="0.45">
      <c r="A19" s="13">
        <v>6</v>
      </c>
      <c r="B19" s="60" t="s">
        <v>115</v>
      </c>
      <c r="C19" s="65">
        <v>1984</v>
      </c>
      <c r="D19" s="65"/>
      <c r="E19" s="66" t="s">
        <v>90</v>
      </c>
      <c r="F19" s="65">
        <v>9</v>
      </c>
      <c r="G19" s="65">
        <v>3</v>
      </c>
      <c r="H19" s="67">
        <v>6515.1</v>
      </c>
      <c r="I19" s="67">
        <v>5819.6</v>
      </c>
      <c r="J19" s="67">
        <v>5573.6</v>
      </c>
      <c r="K19" s="68">
        <v>262</v>
      </c>
      <c r="L19" s="65" t="s">
        <v>89</v>
      </c>
      <c r="M19" s="69" t="s">
        <v>91</v>
      </c>
      <c r="N19" s="67">
        <v>8047.75</v>
      </c>
      <c r="O19" s="67">
        <v>1.2352458135715492</v>
      </c>
      <c r="P19" s="67">
        <v>747.89162253841073</v>
      </c>
    </row>
    <row r="22" spans="1:16" ht="23.25" x14ac:dyDescent="0.35">
      <c r="A22" s="12" t="s">
        <v>120</v>
      </c>
    </row>
  </sheetData>
  <mergeCells count="22">
    <mergeCell ref="C8:C10"/>
    <mergeCell ref="D8:D10"/>
    <mergeCell ref="I8:I9"/>
    <mergeCell ref="J8:J9"/>
    <mergeCell ref="H7:H9"/>
    <mergeCell ref="I7:J7"/>
    <mergeCell ref="A13:B13"/>
    <mergeCell ref="K7:K9"/>
    <mergeCell ref="L7:L10"/>
    <mergeCell ref="M7:M10"/>
    <mergeCell ref="J1:P1"/>
    <mergeCell ref="A3:P3"/>
    <mergeCell ref="N7:N9"/>
    <mergeCell ref="G7:G10"/>
    <mergeCell ref="A12:P12"/>
    <mergeCell ref="A7:A10"/>
    <mergeCell ref="B7:B10"/>
    <mergeCell ref="C7:D7"/>
    <mergeCell ref="E7:E10"/>
    <mergeCell ref="F7:F10"/>
    <mergeCell ref="O7:O9"/>
    <mergeCell ref="P7:P9"/>
  </mergeCells>
  <pageMargins left="0.7" right="0.7" top="0.75" bottom="0.75" header="0.3" footer="0.3"/>
  <pageSetup paperSize="9" scale="2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р_1</vt:lpstr>
      <vt:lpstr>р_2</vt:lpstr>
      <vt:lpstr>р_3</vt:lpstr>
      <vt:lpstr>р_4</vt:lpstr>
      <vt:lpstr>р_5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Александровна Бутылина</dc:creator>
  <cp:lastModifiedBy>gkmh98</cp:lastModifiedBy>
  <cp:lastPrinted>2021-04-22T06:53:02Z</cp:lastPrinted>
  <dcterms:created xsi:type="dcterms:W3CDTF">2020-07-31T07:59:09Z</dcterms:created>
  <dcterms:modified xsi:type="dcterms:W3CDTF">2021-04-26T05:35:24Z</dcterms:modified>
</cp:coreProperties>
</file>