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2265" windowWidth="15120" windowHeight="5850"/>
  </bookViews>
  <sheets>
    <sheet name="Стимулирование развития жил. ст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39" i="1" l="1"/>
  <c r="L51" i="1" l="1"/>
  <c r="K51" i="1" l="1"/>
  <c r="G51" i="1" s="1"/>
  <c r="K50" i="1"/>
  <c r="L50" i="1"/>
  <c r="K49" i="1"/>
  <c r="L49" i="1"/>
  <c r="G43" i="1" l="1"/>
  <c r="K53" i="1" l="1"/>
  <c r="L53" i="1"/>
  <c r="L52" i="1"/>
  <c r="G41" i="1"/>
  <c r="G53" i="1" l="1"/>
  <c r="G44" i="1"/>
  <c r="G45" i="1"/>
  <c r="G42" i="1"/>
  <c r="L46" i="1"/>
  <c r="L30" i="1"/>
  <c r="G29" i="1"/>
  <c r="L21" i="1"/>
  <c r="G17" i="1"/>
  <c r="G18" i="1"/>
  <c r="G19" i="1"/>
  <c r="G20" i="1"/>
  <c r="G50" i="1" l="1"/>
  <c r="K52" i="1"/>
  <c r="G52" i="1" s="1"/>
  <c r="G40" i="1"/>
  <c r="G38" i="1" l="1"/>
  <c r="K46" i="1" l="1"/>
  <c r="K48" i="1" l="1"/>
  <c r="L48" i="1" l="1"/>
  <c r="G35" i="1"/>
  <c r="L47" i="1" l="1"/>
  <c r="L54" i="1" s="1"/>
  <c r="G13" i="1" l="1"/>
  <c r="G14" i="1"/>
  <c r="K47" i="1"/>
  <c r="K54" i="1" s="1"/>
  <c r="G54" i="1" s="1"/>
  <c r="G49" i="1"/>
  <c r="G37" i="1"/>
  <c r="G36" i="1"/>
  <c r="G34" i="1"/>
  <c r="K30" i="1"/>
  <c r="G28" i="1"/>
  <c r="G27" i="1"/>
  <c r="G26" i="1"/>
  <c r="G25" i="1"/>
  <c r="G16" i="1"/>
  <c r="G15" i="1"/>
  <c r="G30" i="1" l="1"/>
  <c r="G46" i="1"/>
  <c r="G48" i="1"/>
  <c r="G21" i="1"/>
  <c r="G47" i="1"/>
</calcChain>
</file>

<file path=xl/sharedStrings.xml><?xml version="1.0" encoding="utf-8"?>
<sst xmlns="http://schemas.openxmlformats.org/spreadsheetml/2006/main" count="90" uniqueCount="59">
  <si>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</si>
  <si>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</si>
  <si>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</si>
  <si>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</si>
  <si>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</si>
  <si>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</si>
  <si>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</si>
  <si>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</si>
  <si>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</si>
  <si>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</si>
  <si>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2.</t>
  </si>
  <si>
    <t>Итого по п.2</t>
  </si>
  <si>
    <t>Итого по п.1</t>
  </si>
  <si>
    <t>3.</t>
  </si>
  <si>
    <t xml:space="preserve">Итого по п.3 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</si>
  <si>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</si>
  <si>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</si>
  <si>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</si>
  <si>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</si>
  <si>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</si>
  <si>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</si>
  <si>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</si>
  <si>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</si>
  <si>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</si>
  <si>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</si>
  <si>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</si>
  <si>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 xml:space="preserve">Увеличение годового объема ввода жилья к 2020 году до 17,0 тыс.кв. метров 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</si>
  <si>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</si>
  <si>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объекта   "Газоснабжение в квартале в 7/1  ЗАТО г. Радужный Владимирской  области"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</si>
  <si>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</si>
  <si>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ПИР и экспертиза проекта  на строительство сетей газоснабжение и водоснабжения</t>
  </si>
  <si>
    <t>Строительство инженерной инфраструктуры в 9 квартале (строительство сетей водоснабжения, теплоснабжения, электроснабжения и др.)</t>
  </si>
  <si>
    <t>Технический паспорт на  сети водоснабжения,  теплоснабжения, водоотведения</t>
  </si>
  <si>
    <t>Строительство инженерной инфраструктуры в 7/1  квартале</t>
  </si>
  <si>
    <t xml:space="preserve">Строительство инженерной и транспортной  инфраструктуры в 7/1 квартале </t>
  </si>
  <si>
    <t>Строительство инженерной и транспортной инфраструктуры в 7/3 и 9 кварталах</t>
  </si>
  <si>
    <t>Строительство детского сада на 235 мест (начало) в 7/3 квартале - 35 млн.</t>
  </si>
  <si>
    <t>Исполнители, соисполнители,ответственные за реализацию мероприятий</t>
  </si>
  <si>
    <t>МКУ "ГКМХ"</t>
  </si>
  <si>
    <t xml:space="preserve">Строительство сетей  водоснабжения, водоотведения в 7/1 квартале, технический паспорт на сети газоснабжения, водоснабжения </t>
  </si>
  <si>
    <t>Перечень мероприятий подпрограммы 2 "Стимулирование развития жилищного строительства ЗАТО г. Радужный"</t>
  </si>
  <si>
    <t>Строительство временной дороги в 7/1 квартале ЗАТО г. Радужный Владимирской  области</t>
  </si>
  <si>
    <t>Строительство наружных сетей водоотведения. Владимирская обл., ЗАТО г. Радужный,  квартал 7/1</t>
  </si>
  <si>
    <t>Строительство площадок  и объектов благоустройства в 7/1  квартале</t>
  </si>
  <si>
    <t>2015-2021</t>
  </si>
  <si>
    <t>к постановлению администрации ЗАТО г. Радужный</t>
  </si>
  <si>
    <t>Владимирской области</t>
  </si>
  <si>
    <t>2015 год</t>
  </si>
  <si>
    <t>2021 год</t>
  </si>
  <si>
    <t xml:space="preserve">2016 год </t>
  </si>
  <si>
    <t xml:space="preserve">2017 год </t>
  </si>
  <si>
    <t xml:space="preserve">2018 год </t>
  </si>
  <si>
    <t xml:space="preserve">2019 год </t>
  </si>
  <si>
    <t xml:space="preserve">2020 год </t>
  </si>
  <si>
    <t>2015-2021 годы</t>
  </si>
  <si>
    <t xml:space="preserve">2015-2021 годы </t>
  </si>
  <si>
    <t>Приложение  № 5</t>
  </si>
  <si>
    <t>О. И. Будалова, 3 42 95</t>
  </si>
  <si>
    <t>от 03.10.2019 №1324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</si>
</sst>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"/>
    <numFmt numFmtId="166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4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165" fontId="8" fillId="0" borderId="8" xfId="0" applyNumberFormat="1" applyFont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0" fillId="0" borderId="9" xfId="0" applyFont="1" applyBorder="1" applyAlignment="1">
      <alignment vertical="top"/>
    </xf>
    <xf numFmtId="0" fontId="1" fillId="0" borderId="9" xfId="0" applyFont="1" applyBorder="1"/>
    <xf numFmtId="0" fontId="1" fillId="0" borderId="9" xfId="0" applyFont="1" applyFill="1" applyBorder="1" applyAlignment="1">
      <alignment horizontal="center" vertical="center"/>
    </xf>
    <xf numFmtId="0" fontId="0" fillId="0" borderId="9" xfId="0" applyFont="1" applyBorder="1"/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/>
    <xf numFmtId="0" fontId="0" fillId="0" borderId="1" xfId="0" applyFont="1" applyBorder="1"/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4" fontId="0" fillId="0" borderId="0" xfId="0" applyNumberFormat="1" applyBorder="1"/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4"/>
  <sheetViews>
    <sheetView tabSelected="1" view="pageBreakPreview" zoomScaleSheetLayoutView="100" workbookViewId="0">
      <selection activeCell="A12" sqref="A12:O12"/>
    </sheetView>
  </sheetViews>
  <sheetFormatPr defaultRowHeight="15" x14ac:dyDescent="0.25"/>
  <cols>
    <col min="1" max="1" width="3.85546875" customWidth="1"/>
    <col min="3" max="3" width="9.140625" customWidth="1"/>
    <col min="4" max="4" width="9.710937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4" style="45" customWidth="1"/>
    <col min="13" max="14" width="13.140625" customWidth="1"/>
    <col min="15" max="15" width="16.42578125" customWidth="1"/>
  </cols>
  <sheetData>
    <row r="1" spans="1:15" ht="18.75" x14ac:dyDescent="0.25">
      <c r="A1" s="7"/>
      <c r="B1" s="7"/>
      <c r="C1" s="7"/>
      <c r="D1" s="7"/>
      <c r="E1" s="7"/>
      <c r="F1" s="7"/>
      <c r="G1" s="7"/>
      <c r="H1" s="7"/>
      <c r="I1" s="7"/>
      <c r="J1" s="144" t="s">
        <v>56</v>
      </c>
      <c r="K1" s="144"/>
      <c r="L1" s="144"/>
      <c r="M1" s="144"/>
      <c r="N1" s="144"/>
      <c r="O1" s="144"/>
    </row>
    <row r="2" spans="1:15" ht="27" customHeight="1" x14ac:dyDescent="0.25">
      <c r="A2" s="7"/>
      <c r="B2" s="7"/>
      <c r="C2" s="7"/>
      <c r="D2" s="7"/>
      <c r="E2" s="7"/>
      <c r="F2" s="7"/>
      <c r="G2" s="7"/>
      <c r="H2" s="7"/>
      <c r="I2" s="7"/>
      <c r="J2" s="78" t="s">
        <v>45</v>
      </c>
      <c r="K2" s="78"/>
      <c r="L2" s="78"/>
      <c r="M2" s="78"/>
      <c r="N2" s="78"/>
      <c r="O2" s="78"/>
    </row>
    <row r="3" spans="1:15" ht="23.2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78" t="s">
        <v>46</v>
      </c>
      <c r="K3" s="78"/>
      <c r="L3" s="78"/>
      <c r="M3" s="78"/>
      <c r="N3" s="78"/>
      <c r="O3" s="78"/>
    </row>
    <row r="4" spans="1:15" ht="18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78" t="s">
        <v>58</v>
      </c>
      <c r="K4" s="78"/>
      <c r="L4" s="78"/>
      <c r="M4" s="78"/>
      <c r="N4" s="78"/>
      <c r="O4" s="78"/>
    </row>
    <row r="5" spans="1:15" ht="42" customHeight="1" x14ac:dyDescent="0.25">
      <c r="A5" s="146" t="s">
        <v>40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</row>
    <row r="6" spans="1:15" x14ac:dyDescent="0.25">
      <c r="A6" s="136" t="s">
        <v>1</v>
      </c>
      <c r="B6" s="136" t="s">
        <v>0</v>
      </c>
      <c r="C6" s="136"/>
      <c r="D6" s="136"/>
      <c r="E6" s="136" t="s">
        <v>2</v>
      </c>
      <c r="F6" s="136"/>
      <c r="G6" s="136" t="s">
        <v>19</v>
      </c>
      <c r="H6" s="136"/>
      <c r="I6" s="136"/>
      <c r="J6" s="126" t="s">
        <v>3</v>
      </c>
      <c r="K6" s="126"/>
      <c r="L6" s="126"/>
      <c r="M6" s="141" t="s">
        <v>8</v>
      </c>
      <c r="N6" s="140" t="s">
        <v>37</v>
      </c>
      <c r="O6" s="136" t="s">
        <v>9</v>
      </c>
    </row>
    <row r="7" spans="1:15" x14ac:dyDescent="0.25">
      <c r="A7" s="136"/>
      <c r="B7" s="136"/>
      <c r="C7" s="136"/>
      <c r="D7" s="136"/>
      <c r="E7" s="136"/>
      <c r="F7" s="136"/>
      <c r="G7" s="136"/>
      <c r="H7" s="136"/>
      <c r="I7" s="136"/>
      <c r="J7" s="142" t="s">
        <v>4</v>
      </c>
      <c r="K7" s="126" t="s">
        <v>5</v>
      </c>
      <c r="L7" s="126"/>
      <c r="M7" s="141"/>
      <c r="N7" s="140"/>
      <c r="O7" s="150"/>
    </row>
    <row r="8" spans="1:15" ht="41.25" customHeight="1" x14ac:dyDescent="0.25">
      <c r="A8" s="136"/>
      <c r="B8" s="136"/>
      <c r="C8" s="136"/>
      <c r="D8" s="136"/>
      <c r="E8" s="136"/>
      <c r="F8" s="136"/>
      <c r="G8" s="136"/>
      <c r="H8" s="136"/>
      <c r="I8" s="136"/>
      <c r="J8" s="143"/>
      <c r="K8" s="58" t="s">
        <v>6</v>
      </c>
      <c r="L8" s="39" t="s">
        <v>7</v>
      </c>
      <c r="M8" s="141"/>
      <c r="N8" s="140"/>
      <c r="O8" s="150"/>
    </row>
    <row r="9" spans="1:15" x14ac:dyDescent="0.25">
      <c r="A9" s="8">
        <v>1</v>
      </c>
      <c r="B9" s="95">
        <v>2</v>
      </c>
      <c r="C9" s="95"/>
      <c r="D9" s="95"/>
      <c r="E9" s="95">
        <v>3</v>
      </c>
      <c r="F9" s="95"/>
      <c r="G9" s="95">
        <v>4</v>
      </c>
      <c r="H9" s="95"/>
      <c r="I9" s="95"/>
      <c r="J9" s="8">
        <v>5</v>
      </c>
      <c r="K9" s="59">
        <v>6</v>
      </c>
      <c r="L9" s="44">
        <v>7</v>
      </c>
      <c r="M9" s="64">
        <v>8</v>
      </c>
      <c r="N9" s="16">
        <v>9</v>
      </c>
      <c r="O9" s="8">
        <v>10</v>
      </c>
    </row>
    <row r="10" spans="1:15" ht="17.25" customHeight="1" x14ac:dyDescent="0.25">
      <c r="A10" s="96" t="s">
        <v>17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5" x14ac:dyDescent="0.25">
      <c r="A11" s="151" t="s">
        <v>20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</row>
    <row r="12" spans="1:15" ht="69.75" customHeight="1" x14ac:dyDescent="0.25">
      <c r="A12" s="86" t="s">
        <v>21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</row>
    <row r="13" spans="1:15" ht="54" customHeight="1" x14ac:dyDescent="0.25">
      <c r="A13" s="86"/>
      <c r="B13" s="80" t="s">
        <v>31</v>
      </c>
      <c r="C13" s="81"/>
      <c r="D13" s="82"/>
      <c r="E13" s="79" t="s">
        <v>47</v>
      </c>
      <c r="F13" s="79"/>
      <c r="G13" s="79">
        <f t="shared" ref="G13:G16" si="0">SUM(J13:M13)</f>
        <v>8000</v>
      </c>
      <c r="H13" s="79"/>
      <c r="I13" s="79"/>
      <c r="J13" s="6">
        <v>0</v>
      </c>
      <c r="K13" s="50">
        <v>0</v>
      </c>
      <c r="L13" s="42">
        <v>8000</v>
      </c>
      <c r="M13" s="51"/>
      <c r="N13" s="92" t="s">
        <v>38</v>
      </c>
      <c r="O13" s="145" t="s">
        <v>26</v>
      </c>
    </row>
    <row r="14" spans="1:15" ht="39.75" customHeight="1" x14ac:dyDescent="0.25">
      <c r="A14" s="86"/>
      <c r="B14" s="83"/>
      <c r="C14" s="84"/>
      <c r="D14" s="85"/>
      <c r="E14" s="79" t="s">
        <v>49</v>
      </c>
      <c r="F14" s="79"/>
      <c r="G14" s="79">
        <f t="shared" si="0"/>
        <v>3729.1007100000002</v>
      </c>
      <c r="H14" s="79"/>
      <c r="I14" s="79"/>
      <c r="J14" s="6">
        <v>0</v>
      </c>
      <c r="K14" s="50">
        <v>0</v>
      </c>
      <c r="L14" s="42">
        <v>3729.1007100000002</v>
      </c>
      <c r="M14" s="51"/>
      <c r="N14" s="93"/>
      <c r="O14" s="145"/>
    </row>
    <row r="15" spans="1:15" s="3" customFormat="1" ht="48.75" customHeight="1" x14ac:dyDescent="0.25">
      <c r="A15" s="86"/>
      <c r="B15" s="86" t="s">
        <v>32</v>
      </c>
      <c r="C15" s="86"/>
      <c r="D15" s="86"/>
      <c r="E15" s="73" t="s">
        <v>50</v>
      </c>
      <c r="F15" s="73"/>
      <c r="G15" s="73">
        <f t="shared" si="0"/>
        <v>49.939959999999999</v>
      </c>
      <c r="H15" s="73"/>
      <c r="I15" s="73"/>
      <c r="J15" s="4"/>
      <c r="K15" s="43"/>
      <c r="L15" s="40">
        <v>49.939959999999999</v>
      </c>
      <c r="M15" s="65"/>
      <c r="N15" s="93"/>
      <c r="O15" s="145"/>
    </row>
    <row r="16" spans="1:15" s="3" customFormat="1" ht="18.75" customHeight="1" x14ac:dyDescent="0.25">
      <c r="A16" s="86"/>
      <c r="B16" s="127" t="s">
        <v>35</v>
      </c>
      <c r="C16" s="128"/>
      <c r="D16" s="129"/>
      <c r="E16" s="73" t="s">
        <v>52</v>
      </c>
      <c r="F16" s="73"/>
      <c r="G16" s="73">
        <f t="shared" si="0"/>
        <v>0</v>
      </c>
      <c r="H16" s="73"/>
      <c r="I16" s="73"/>
      <c r="J16" s="4"/>
      <c r="K16" s="43"/>
      <c r="L16" s="40">
        <v>0</v>
      </c>
      <c r="M16" s="65"/>
      <c r="N16" s="93"/>
      <c r="O16" s="145"/>
    </row>
    <row r="17" spans="1:15" s="3" customFormat="1" ht="18.75" customHeight="1" x14ac:dyDescent="0.25">
      <c r="A17" s="86"/>
      <c r="B17" s="133"/>
      <c r="C17" s="134"/>
      <c r="D17" s="135"/>
      <c r="E17" s="74" t="s">
        <v>53</v>
      </c>
      <c r="F17" s="75"/>
      <c r="G17" s="73">
        <f t="shared" ref="G17:G20" si="1">SUM(J17:M17)</f>
        <v>0</v>
      </c>
      <c r="H17" s="73"/>
      <c r="I17" s="73"/>
      <c r="J17" s="28"/>
      <c r="K17" s="43"/>
      <c r="L17" s="40">
        <v>0</v>
      </c>
      <c r="M17" s="65"/>
      <c r="N17" s="93"/>
      <c r="O17" s="145"/>
    </row>
    <row r="18" spans="1:15" s="3" customFormat="1" ht="18.75" customHeight="1" x14ac:dyDescent="0.25">
      <c r="A18" s="86"/>
      <c r="B18" s="130"/>
      <c r="C18" s="131"/>
      <c r="D18" s="132"/>
      <c r="E18" s="74" t="s">
        <v>48</v>
      </c>
      <c r="F18" s="75"/>
      <c r="G18" s="73">
        <f t="shared" si="1"/>
        <v>0</v>
      </c>
      <c r="H18" s="73"/>
      <c r="I18" s="73"/>
      <c r="J18" s="28"/>
      <c r="K18" s="43"/>
      <c r="L18" s="40">
        <v>0</v>
      </c>
      <c r="M18" s="65"/>
      <c r="N18" s="93"/>
      <c r="O18" s="145"/>
    </row>
    <row r="19" spans="1:15" s="3" customFormat="1" ht="21" customHeight="1" x14ac:dyDescent="0.25">
      <c r="A19" s="86"/>
      <c r="B19" s="127" t="s">
        <v>36</v>
      </c>
      <c r="C19" s="128"/>
      <c r="D19" s="129"/>
      <c r="E19" s="73" t="s">
        <v>53</v>
      </c>
      <c r="F19" s="73"/>
      <c r="G19" s="73">
        <f t="shared" si="1"/>
        <v>0</v>
      </c>
      <c r="H19" s="73"/>
      <c r="I19" s="73"/>
      <c r="J19" s="4"/>
      <c r="K19" s="43"/>
      <c r="L19" s="40">
        <v>0</v>
      </c>
      <c r="M19" s="65"/>
      <c r="N19" s="94"/>
      <c r="O19" s="145"/>
    </row>
    <row r="20" spans="1:15" s="3" customFormat="1" ht="24" customHeight="1" x14ac:dyDescent="0.25">
      <c r="A20" s="29"/>
      <c r="B20" s="130"/>
      <c r="C20" s="131"/>
      <c r="D20" s="132"/>
      <c r="E20" s="74" t="s">
        <v>48</v>
      </c>
      <c r="F20" s="75"/>
      <c r="G20" s="73">
        <f t="shared" si="1"/>
        <v>0</v>
      </c>
      <c r="H20" s="73"/>
      <c r="I20" s="73"/>
      <c r="J20" s="28"/>
      <c r="K20" s="43"/>
      <c r="L20" s="40">
        <v>0</v>
      </c>
      <c r="M20" s="65"/>
      <c r="N20" s="24"/>
      <c r="O20" s="25"/>
    </row>
    <row r="21" spans="1:15" s="3" customFormat="1" ht="33" customHeight="1" x14ac:dyDescent="0.25">
      <c r="A21" s="9"/>
      <c r="B21" s="77" t="s">
        <v>12</v>
      </c>
      <c r="C21" s="77"/>
      <c r="D21" s="77"/>
      <c r="E21" s="90" t="s">
        <v>54</v>
      </c>
      <c r="F21" s="91"/>
      <c r="G21" s="73">
        <f>SUM(G13:I19)</f>
        <v>11779.04067</v>
      </c>
      <c r="H21" s="73"/>
      <c r="I21" s="73"/>
      <c r="J21" s="4"/>
      <c r="K21" s="43"/>
      <c r="L21" s="40">
        <f>SUM(L13:L20)</f>
        <v>11779.04067</v>
      </c>
      <c r="M21" s="65"/>
      <c r="N21" s="9"/>
      <c r="O21" s="9"/>
    </row>
    <row r="22" spans="1:15" s="3" customFormat="1" ht="16.5" customHeight="1" x14ac:dyDescent="0.25">
      <c r="A22" s="149" t="s">
        <v>10</v>
      </c>
      <c r="B22" s="77" t="s">
        <v>16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spans="1:15" ht="18" customHeight="1" x14ac:dyDescent="0.25">
      <c r="A23" s="149"/>
      <c r="B23" s="86" t="s">
        <v>22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  <row r="24" spans="1:15" x14ac:dyDescent="0.25">
      <c r="A24" s="149"/>
      <c r="B24" s="88" t="s">
        <v>23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</row>
    <row r="25" spans="1:15" ht="126.75" customHeight="1" x14ac:dyDescent="0.25">
      <c r="A25" s="149"/>
      <c r="B25" s="80" t="s">
        <v>27</v>
      </c>
      <c r="C25" s="81"/>
      <c r="D25" s="82"/>
      <c r="E25" s="79" t="s">
        <v>47</v>
      </c>
      <c r="F25" s="79"/>
      <c r="G25" s="73">
        <f t="shared" ref="G25:G28" si="2">SUM(J25:M25)</f>
        <v>18496.412</v>
      </c>
      <c r="H25" s="73"/>
      <c r="I25" s="73"/>
      <c r="J25" s="4"/>
      <c r="K25" s="43">
        <v>8075</v>
      </c>
      <c r="L25" s="41">
        <v>10421.412</v>
      </c>
      <c r="M25" s="66"/>
      <c r="N25" s="92" t="s">
        <v>38</v>
      </c>
      <c r="O25" s="115" t="s">
        <v>26</v>
      </c>
    </row>
    <row r="26" spans="1:15" ht="42" customHeight="1" x14ac:dyDescent="0.25">
      <c r="A26" s="149"/>
      <c r="B26" s="83"/>
      <c r="C26" s="84"/>
      <c r="D26" s="85"/>
      <c r="E26" s="79" t="s">
        <v>49</v>
      </c>
      <c r="F26" s="79"/>
      <c r="G26" s="73">
        <f t="shared" si="2"/>
        <v>55.269260000000003</v>
      </c>
      <c r="H26" s="73"/>
      <c r="I26" s="73"/>
      <c r="J26" s="4"/>
      <c r="K26" s="43"/>
      <c r="L26" s="14">
        <v>55.269260000000003</v>
      </c>
      <c r="M26" s="66"/>
      <c r="N26" s="93"/>
      <c r="O26" s="115"/>
    </row>
    <row r="27" spans="1:15" ht="45.75" customHeight="1" x14ac:dyDescent="0.25">
      <c r="A27" s="149"/>
      <c r="B27" s="102" t="s">
        <v>33</v>
      </c>
      <c r="C27" s="103"/>
      <c r="D27" s="104"/>
      <c r="E27" s="73" t="s">
        <v>52</v>
      </c>
      <c r="F27" s="73"/>
      <c r="G27" s="97">
        <f t="shared" si="2"/>
        <v>0</v>
      </c>
      <c r="H27" s="97"/>
      <c r="I27" s="97"/>
      <c r="J27" s="5"/>
      <c r="K27" s="48"/>
      <c r="L27" s="38">
        <v>0</v>
      </c>
      <c r="M27" s="66"/>
      <c r="N27" s="93"/>
      <c r="O27" s="115"/>
    </row>
    <row r="28" spans="1:15" ht="28.5" customHeight="1" x14ac:dyDescent="0.25">
      <c r="A28" s="149"/>
      <c r="B28" s="80" t="s">
        <v>43</v>
      </c>
      <c r="C28" s="81"/>
      <c r="D28" s="82"/>
      <c r="E28" s="74" t="s">
        <v>53</v>
      </c>
      <c r="F28" s="75"/>
      <c r="G28" s="97">
        <f t="shared" si="2"/>
        <v>0</v>
      </c>
      <c r="H28" s="97"/>
      <c r="I28" s="97"/>
      <c r="J28" s="5"/>
      <c r="K28" s="48"/>
      <c r="L28" s="38">
        <v>0</v>
      </c>
      <c r="M28" s="66"/>
      <c r="N28" s="94"/>
      <c r="O28" s="115"/>
    </row>
    <row r="29" spans="1:15" ht="22.5" customHeight="1" x14ac:dyDescent="0.25">
      <c r="A29" s="149"/>
      <c r="B29" s="83"/>
      <c r="C29" s="84"/>
      <c r="D29" s="85"/>
      <c r="E29" s="74" t="s">
        <v>48</v>
      </c>
      <c r="F29" s="75"/>
      <c r="G29" s="111">
        <f t="shared" ref="G29" si="3">SUM(J29:M29)</f>
        <v>0</v>
      </c>
      <c r="H29" s="112"/>
      <c r="I29" s="113"/>
      <c r="J29" s="27"/>
      <c r="K29" s="48"/>
      <c r="L29" s="38">
        <v>0</v>
      </c>
      <c r="M29" s="66"/>
      <c r="N29" s="24"/>
      <c r="O29" s="26"/>
    </row>
    <row r="30" spans="1:15" ht="34.5" customHeight="1" x14ac:dyDescent="0.25">
      <c r="A30" s="149"/>
      <c r="B30" s="77" t="s">
        <v>11</v>
      </c>
      <c r="C30" s="77"/>
      <c r="D30" s="77"/>
      <c r="E30" s="90" t="s">
        <v>54</v>
      </c>
      <c r="F30" s="91"/>
      <c r="G30" s="73">
        <f>SUM(G25:I29)</f>
        <v>18551.681260000001</v>
      </c>
      <c r="H30" s="73"/>
      <c r="I30" s="73"/>
      <c r="J30" s="4"/>
      <c r="K30" s="43">
        <f>SUM(K25:K28)</f>
        <v>8075</v>
      </c>
      <c r="L30" s="40">
        <f>SUM(L25:L29)</f>
        <v>10476.681259999999</v>
      </c>
      <c r="M30" s="65"/>
      <c r="N30" s="9"/>
      <c r="O30" s="9"/>
    </row>
    <row r="31" spans="1:15" ht="50.25" customHeight="1" x14ac:dyDescent="0.25">
      <c r="A31" s="73" t="s">
        <v>13</v>
      </c>
      <c r="B31" s="77" t="s">
        <v>15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spans="1:15" s="1" customFormat="1" ht="32.25" customHeight="1" x14ac:dyDescent="0.25">
      <c r="A32" s="73"/>
      <c r="B32" s="86" t="s">
        <v>24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</row>
    <row r="33" spans="1:15" s="1" customFormat="1" ht="30.75" customHeight="1" x14ac:dyDescent="0.25">
      <c r="A33" s="73"/>
      <c r="B33" s="86" t="s">
        <v>25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</row>
    <row r="34" spans="1:15" ht="117.75" customHeight="1" x14ac:dyDescent="0.25">
      <c r="A34" s="73"/>
      <c r="B34" s="137" t="s">
        <v>29</v>
      </c>
      <c r="C34" s="138"/>
      <c r="D34" s="139"/>
      <c r="E34" s="115" t="s">
        <v>47</v>
      </c>
      <c r="F34" s="115"/>
      <c r="G34" s="97">
        <f t="shared" ref="G34:G38" si="4">SUM(J34:M34)</f>
        <v>1953.7380000000001</v>
      </c>
      <c r="H34" s="97"/>
      <c r="I34" s="97"/>
      <c r="J34" s="5"/>
      <c r="K34" s="48"/>
      <c r="L34" s="38">
        <v>1953.7380000000001</v>
      </c>
      <c r="M34" s="49"/>
      <c r="N34" s="21" t="s">
        <v>38</v>
      </c>
      <c r="O34" s="115" t="s">
        <v>26</v>
      </c>
    </row>
    <row r="35" spans="1:15" ht="60.75" customHeight="1" x14ac:dyDescent="0.25">
      <c r="A35" s="73"/>
      <c r="B35" s="114" t="s">
        <v>28</v>
      </c>
      <c r="C35" s="114"/>
      <c r="D35" s="114"/>
      <c r="E35" s="115" t="s">
        <v>49</v>
      </c>
      <c r="F35" s="115"/>
      <c r="G35" s="97">
        <f t="shared" si="4"/>
        <v>5969.4907899999998</v>
      </c>
      <c r="H35" s="97"/>
      <c r="I35" s="97"/>
      <c r="J35" s="11"/>
      <c r="K35" s="48">
        <v>5285</v>
      </c>
      <c r="L35" s="15">
        <v>684.49078999999995</v>
      </c>
      <c r="M35" s="49"/>
      <c r="N35" s="93" t="s">
        <v>38</v>
      </c>
      <c r="O35" s="115"/>
    </row>
    <row r="36" spans="1:15" ht="58.5" customHeight="1" x14ac:dyDescent="0.25">
      <c r="A36" s="73"/>
      <c r="B36" s="114" t="s">
        <v>30</v>
      </c>
      <c r="C36" s="114"/>
      <c r="D36" s="114"/>
      <c r="E36" s="97" t="s">
        <v>50</v>
      </c>
      <c r="F36" s="97"/>
      <c r="G36" s="97">
        <f t="shared" si="4"/>
        <v>157.49299999999999</v>
      </c>
      <c r="H36" s="97"/>
      <c r="I36" s="97"/>
      <c r="J36" s="5"/>
      <c r="K36" s="48"/>
      <c r="L36" s="15">
        <v>157.49299999999999</v>
      </c>
      <c r="M36" s="49"/>
      <c r="N36" s="93"/>
      <c r="O36" s="115"/>
    </row>
    <row r="37" spans="1:15" ht="89.25" customHeight="1" x14ac:dyDescent="0.25">
      <c r="A37" s="73"/>
      <c r="B37" s="114" t="s">
        <v>39</v>
      </c>
      <c r="C37" s="114"/>
      <c r="D37" s="114"/>
      <c r="E37" s="97" t="s">
        <v>50</v>
      </c>
      <c r="F37" s="97"/>
      <c r="G37" s="97">
        <f t="shared" si="4"/>
        <v>10448.25657</v>
      </c>
      <c r="H37" s="97"/>
      <c r="I37" s="97"/>
      <c r="J37" s="5"/>
      <c r="K37" s="48">
        <v>9301</v>
      </c>
      <c r="L37" s="38">
        <v>1147.25657</v>
      </c>
      <c r="M37" s="67"/>
      <c r="N37" s="93"/>
      <c r="O37" s="115"/>
    </row>
    <row r="38" spans="1:15" ht="24.75" customHeight="1" x14ac:dyDescent="0.25">
      <c r="A38" s="73"/>
      <c r="B38" s="105" t="s">
        <v>42</v>
      </c>
      <c r="C38" s="106"/>
      <c r="D38" s="107"/>
      <c r="E38" s="73" t="s">
        <v>51</v>
      </c>
      <c r="F38" s="73"/>
      <c r="G38" s="97">
        <f t="shared" si="4"/>
        <v>10482.596450000001</v>
      </c>
      <c r="H38" s="97"/>
      <c r="I38" s="97"/>
      <c r="J38" s="5"/>
      <c r="K38" s="70">
        <v>8713.5</v>
      </c>
      <c r="L38" s="35">
        <v>1769.09645</v>
      </c>
      <c r="M38" s="49"/>
      <c r="N38" s="20"/>
      <c r="O38" s="5"/>
    </row>
    <row r="39" spans="1:15" ht="28.5" customHeight="1" x14ac:dyDescent="0.25">
      <c r="A39" s="73"/>
      <c r="B39" s="123"/>
      <c r="C39" s="124"/>
      <c r="D39" s="125"/>
      <c r="E39" s="73" t="s">
        <v>52</v>
      </c>
      <c r="F39" s="73"/>
      <c r="G39" s="99">
        <f>SUM(J39:M39)</f>
        <v>4942.835</v>
      </c>
      <c r="H39" s="99"/>
      <c r="I39" s="99"/>
      <c r="J39" s="34"/>
      <c r="K39" s="72">
        <v>4171.8270000000002</v>
      </c>
      <c r="L39" s="71">
        <v>771.00800000000004</v>
      </c>
      <c r="M39" s="49"/>
      <c r="N39" s="20"/>
      <c r="O39" s="23"/>
    </row>
    <row r="40" spans="1:15" ht="23.25" customHeight="1" x14ac:dyDescent="0.25">
      <c r="A40" s="73"/>
      <c r="B40" s="123"/>
      <c r="C40" s="124"/>
      <c r="D40" s="125"/>
      <c r="E40" s="74" t="s">
        <v>53</v>
      </c>
      <c r="F40" s="75"/>
      <c r="G40" s="76">
        <f t="shared" ref="G40" si="5">SUM(J40:M40)</f>
        <v>7382</v>
      </c>
      <c r="H40" s="76"/>
      <c r="I40" s="76"/>
      <c r="J40" s="34"/>
      <c r="K40" s="52">
        <v>7382</v>
      </c>
      <c r="L40" s="47"/>
      <c r="M40" s="49"/>
      <c r="N40" s="20"/>
      <c r="O40" s="23"/>
    </row>
    <row r="41" spans="1:15" ht="23.25" customHeight="1" x14ac:dyDescent="0.25">
      <c r="A41" s="73"/>
      <c r="B41" s="108"/>
      <c r="C41" s="109"/>
      <c r="D41" s="110"/>
      <c r="E41" s="74" t="s">
        <v>48</v>
      </c>
      <c r="F41" s="75"/>
      <c r="G41" s="120">
        <f t="shared" ref="G41" si="6">SUM(J41:M41)</f>
        <v>12498</v>
      </c>
      <c r="H41" s="121"/>
      <c r="I41" s="122"/>
      <c r="J41" s="34"/>
      <c r="K41" s="52">
        <v>12498</v>
      </c>
      <c r="L41" s="47"/>
      <c r="M41" s="49"/>
      <c r="N41" s="20"/>
      <c r="O41" s="32"/>
    </row>
    <row r="42" spans="1:15" ht="33.75" customHeight="1" x14ac:dyDescent="0.25">
      <c r="A42" s="73"/>
      <c r="B42" s="105" t="s">
        <v>41</v>
      </c>
      <c r="C42" s="106"/>
      <c r="D42" s="107"/>
      <c r="E42" s="73" t="s">
        <v>51</v>
      </c>
      <c r="F42" s="73"/>
      <c r="G42" s="97">
        <f>SUM(J42:M42)</f>
        <v>3230.1260000000002</v>
      </c>
      <c r="H42" s="97"/>
      <c r="I42" s="97"/>
      <c r="J42" s="22"/>
      <c r="K42" s="48"/>
      <c r="L42" s="69">
        <v>3230.1260000000002</v>
      </c>
      <c r="M42" s="49"/>
      <c r="N42" s="20"/>
      <c r="O42" s="22"/>
    </row>
    <row r="43" spans="1:15" ht="33.75" customHeight="1" x14ac:dyDescent="0.25">
      <c r="A43" s="73"/>
      <c r="B43" s="108"/>
      <c r="C43" s="109"/>
      <c r="D43" s="110"/>
      <c r="E43" s="73" t="s">
        <v>52</v>
      </c>
      <c r="F43" s="73"/>
      <c r="G43" s="97">
        <f>L43+K43</f>
        <v>864.25400000000002</v>
      </c>
      <c r="H43" s="97"/>
      <c r="I43" s="97"/>
      <c r="J43" s="69"/>
      <c r="K43" s="69"/>
      <c r="L43" s="69">
        <v>864.25400000000002</v>
      </c>
      <c r="M43" s="49"/>
      <c r="N43" s="20"/>
      <c r="O43" s="36"/>
    </row>
    <row r="44" spans="1:15" ht="25.5" customHeight="1" x14ac:dyDescent="0.25">
      <c r="A44" s="73"/>
      <c r="B44" s="105" t="s">
        <v>34</v>
      </c>
      <c r="C44" s="106"/>
      <c r="D44" s="107"/>
      <c r="E44" s="74" t="s">
        <v>53</v>
      </c>
      <c r="F44" s="75"/>
      <c r="G44" s="97">
        <f t="shared" ref="G44:G45" si="7">SUM(J44:M44)</f>
        <v>0</v>
      </c>
      <c r="H44" s="97"/>
      <c r="I44" s="97"/>
      <c r="J44" s="5"/>
      <c r="K44" s="48"/>
      <c r="L44" s="38">
        <v>0</v>
      </c>
      <c r="M44" s="49"/>
      <c r="N44" s="17"/>
      <c r="O44" s="5"/>
    </row>
    <row r="45" spans="1:15" ht="34.5" customHeight="1" x14ac:dyDescent="0.25">
      <c r="A45" s="73"/>
      <c r="B45" s="108"/>
      <c r="C45" s="109"/>
      <c r="D45" s="110"/>
      <c r="E45" s="74" t="s">
        <v>48</v>
      </c>
      <c r="F45" s="75"/>
      <c r="G45" s="97">
        <f t="shared" si="7"/>
        <v>5000</v>
      </c>
      <c r="H45" s="97"/>
      <c r="I45" s="97"/>
      <c r="J45" s="27"/>
      <c r="K45" s="48"/>
      <c r="L45" s="38">
        <v>5000</v>
      </c>
      <c r="M45" s="49"/>
      <c r="N45" s="27"/>
      <c r="O45" s="27"/>
    </row>
    <row r="46" spans="1:15" ht="37.5" customHeight="1" x14ac:dyDescent="0.25">
      <c r="A46" s="73"/>
      <c r="B46" s="102" t="s">
        <v>14</v>
      </c>
      <c r="C46" s="103"/>
      <c r="D46" s="104"/>
      <c r="E46" s="90" t="s">
        <v>55</v>
      </c>
      <c r="F46" s="91"/>
      <c r="G46" s="98">
        <f>SUM(G34:I45)</f>
        <v>62928.789810000002</v>
      </c>
      <c r="H46" s="98"/>
      <c r="I46" s="98"/>
      <c r="J46" s="53"/>
      <c r="K46" s="60">
        <f>SUM(K34:K44)</f>
        <v>47351.327000000005</v>
      </c>
      <c r="L46" s="54">
        <f>SUM(L34:L45)</f>
        <v>15577.462810000001</v>
      </c>
      <c r="M46" s="49"/>
      <c r="N46" s="17"/>
      <c r="O46" s="5"/>
    </row>
    <row r="47" spans="1:15" ht="18.75" customHeight="1" x14ac:dyDescent="0.25">
      <c r="A47" s="89"/>
      <c r="B47" s="115" t="s">
        <v>18</v>
      </c>
      <c r="C47" s="115"/>
      <c r="D47" s="115"/>
      <c r="E47" s="111" t="s">
        <v>47</v>
      </c>
      <c r="F47" s="113"/>
      <c r="G47" s="76">
        <f t="shared" ref="G47:G49" si="8">SUM(J47:M47)</f>
        <v>28450.15</v>
      </c>
      <c r="H47" s="76"/>
      <c r="I47" s="76"/>
      <c r="J47" s="13"/>
      <c r="K47" s="52">
        <f>K25</f>
        <v>8075</v>
      </c>
      <c r="L47" s="47">
        <f>L25+L34+L13</f>
        <v>20375.150000000001</v>
      </c>
      <c r="M47" s="68"/>
      <c r="N47" s="19"/>
      <c r="O47" s="10"/>
    </row>
    <row r="48" spans="1:15" x14ac:dyDescent="0.25">
      <c r="A48" s="89"/>
      <c r="B48" s="115"/>
      <c r="C48" s="115"/>
      <c r="D48" s="115"/>
      <c r="E48" s="111" t="s">
        <v>49</v>
      </c>
      <c r="F48" s="113"/>
      <c r="G48" s="117">
        <f t="shared" si="8"/>
        <v>9911.35376</v>
      </c>
      <c r="H48" s="117"/>
      <c r="I48" s="117"/>
      <c r="J48" s="12"/>
      <c r="K48" s="52">
        <f>K36+K35+K26+K14</f>
        <v>5285</v>
      </c>
      <c r="L48" s="46">
        <f>L26+L36+L14+L35</f>
        <v>4626.35376</v>
      </c>
      <c r="M48" s="68"/>
      <c r="N48" s="19"/>
      <c r="O48" s="10"/>
    </row>
    <row r="49" spans="1:15" x14ac:dyDescent="0.25">
      <c r="A49" s="89"/>
      <c r="B49" s="115"/>
      <c r="C49" s="115"/>
      <c r="D49" s="115"/>
      <c r="E49" s="111" t="s">
        <v>50</v>
      </c>
      <c r="F49" s="113"/>
      <c r="G49" s="117">
        <f t="shared" si="8"/>
        <v>10498.196529999999</v>
      </c>
      <c r="H49" s="117"/>
      <c r="I49" s="117"/>
      <c r="J49" s="13"/>
      <c r="K49" s="61">
        <f>K15+K37</f>
        <v>9301</v>
      </c>
      <c r="L49" s="46">
        <f>L15+L37</f>
        <v>1197.1965299999999</v>
      </c>
      <c r="M49" s="68"/>
      <c r="N49" s="19"/>
      <c r="O49" s="10"/>
    </row>
    <row r="50" spans="1:15" x14ac:dyDescent="0.25">
      <c r="A50" s="89"/>
      <c r="B50" s="115"/>
      <c r="C50" s="115"/>
      <c r="D50" s="115"/>
      <c r="E50" s="73" t="s">
        <v>51</v>
      </c>
      <c r="F50" s="73"/>
      <c r="G50" s="117">
        <f>SUM(J50:M50)</f>
        <v>13712.722450000001</v>
      </c>
      <c r="H50" s="117"/>
      <c r="I50" s="117"/>
      <c r="J50" s="13"/>
      <c r="K50" s="52">
        <f>K38</f>
        <v>8713.5</v>
      </c>
      <c r="L50" s="46">
        <f>L38+L42</f>
        <v>4999.2224500000002</v>
      </c>
      <c r="M50" s="68"/>
      <c r="N50" s="19"/>
      <c r="O50" s="10"/>
    </row>
    <row r="51" spans="1:15" x14ac:dyDescent="0.25">
      <c r="A51" s="89"/>
      <c r="B51" s="115"/>
      <c r="C51" s="115"/>
      <c r="D51" s="115"/>
      <c r="E51" s="73" t="s">
        <v>52</v>
      </c>
      <c r="F51" s="73"/>
      <c r="G51" s="118">
        <f>J51+K51+L51</f>
        <v>5807.0889999999999</v>
      </c>
      <c r="H51" s="118"/>
      <c r="I51" s="118"/>
      <c r="J51" s="55"/>
      <c r="K51" s="62">
        <f>K27+K39</f>
        <v>4171.8270000000002</v>
      </c>
      <c r="L51" s="56">
        <f>L27+L39+L43</f>
        <v>1635.2620000000002</v>
      </c>
      <c r="M51" s="68"/>
      <c r="N51" s="19"/>
      <c r="O51" s="10"/>
    </row>
    <row r="52" spans="1:15" x14ac:dyDescent="0.25">
      <c r="A52" s="89"/>
      <c r="B52" s="115"/>
      <c r="C52" s="115"/>
      <c r="D52" s="115"/>
      <c r="E52" s="74" t="s">
        <v>53</v>
      </c>
      <c r="F52" s="75"/>
      <c r="G52" s="76">
        <f>SUM(J52:M52)</f>
        <v>7382</v>
      </c>
      <c r="H52" s="76"/>
      <c r="I52" s="76"/>
      <c r="J52" s="13"/>
      <c r="K52" s="52">
        <f>K19+K28+K40</f>
        <v>7382</v>
      </c>
      <c r="L52" s="47">
        <f>L19+L28+L40+L44</f>
        <v>0</v>
      </c>
      <c r="M52" s="68"/>
      <c r="N52" s="19"/>
      <c r="O52" s="10"/>
    </row>
    <row r="53" spans="1:15" x14ac:dyDescent="0.25">
      <c r="A53" s="89"/>
      <c r="B53" s="115"/>
      <c r="C53" s="115"/>
      <c r="D53" s="115"/>
      <c r="E53" s="74" t="s">
        <v>48</v>
      </c>
      <c r="F53" s="75"/>
      <c r="G53" s="76">
        <f>SUM(J53:M53)</f>
        <v>17498</v>
      </c>
      <c r="H53" s="76"/>
      <c r="I53" s="76"/>
      <c r="J53" s="31"/>
      <c r="K53" s="52">
        <f>K45+K29+K20+K41</f>
        <v>12498</v>
      </c>
      <c r="L53" s="47">
        <f>L45+L29+L20+L41</f>
        <v>5000</v>
      </c>
      <c r="M53" s="68"/>
      <c r="N53" s="30"/>
      <c r="O53" s="30"/>
    </row>
    <row r="54" spans="1:15" x14ac:dyDescent="0.25">
      <c r="A54" s="89"/>
      <c r="B54" s="115"/>
      <c r="C54" s="115"/>
      <c r="D54" s="115"/>
      <c r="E54" s="88" t="s">
        <v>44</v>
      </c>
      <c r="F54" s="89"/>
      <c r="G54" s="116">
        <f>SUM(J54:M54)</f>
        <v>93259.511740000002</v>
      </c>
      <c r="H54" s="116"/>
      <c r="I54" s="116"/>
      <c r="J54" s="37"/>
      <c r="K54" s="63">
        <f>SUM(K47:K53)</f>
        <v>55426.326999999997</v>
      </c>
      <c r="L54" s="57">
        <f>SUM(L47:L53)</f>
        <v>37833.184740000004</v>
      </c>
      <c r="M54" s="68"/>
      <c r="N54" s="19"/>
      <c r="O54" s="10"/>
    </row>
    <row r="55" spans="1:15" x14ac:dyDescent="0.25">
      <c r="A55" s="100"/>
      <c r="B55" s="101"/>
      <c r="C55" s="101"/>
      <c r="D55" s="101"/>
      <c r="E55" s="100"/>
      <c r="F55" s="100"/>
      <c r="G55" s="100"/>
      <c r="H55" s="100"/>
      <c r="I55" s="100"/>
      <c r="J55" s="2"/>
      <c r="K55" s="2"/>
      <c r="M55" s="2"/>
      <c r="N55" s="18"/>
      <c r="O55" s="2"/>
    </row>
    <row r="56" spans="1:15" x14ac:dyDescent="0.25">
      <c r="A56" s="100"/>
      <c r="B56" s="101"/>
      <c r="C56" s="101"/>
      <c r="D56" s="101"/>
      <c r="E56" s="100"/>
      <c r="F56" s="100"/>
      <c r="G56" s="119"/>
      <c r="H56" s="100"/>
      <c r="I56" s="100"/>
      <c r="J56" s="2"/>
      <c r="K56" s="2"/>
      <c r="M56" s="2"/>
      <c r="N56" s="18"/>
      <c r="O56" s="2"/>
    </row>
    <row r="57" spans="1:15" x14ac:dyDescent="0.25">
      <c r="A57" s="100"/>
      <c r="B57" s="101" t="s">
        <v>57</v>
      </c>
      <c r="C57" s="101"/>
      <c r="D57" s="101"/>
      <c r="E57" s="100"/>
      <c r="F57" s="100"/>
      <c r="G57" s="119"/>
      <c r="H57" s="100"/>
      <c r="I57" s="100"/>
      <c r="J57" s="2"/>
      <c r="K57" s="2"/>
      <c r="M57" s="2"/>
      <c r="N57" s="18"/>
      <c r="O57" s="2"/>
    </row>
    <row r="58" spans="1:15" x14ac:dyDescent="0.25">
      <c r="A58" s="100"/>
      <c r="B58" s="100"/>
      <c r="C58" s="100"/>
      <c r="D58" s="100"/>
      <c r="E58" s="100"/>
      <c r="F58" s="100"/>
      <c r="G58" s="100"/>
      <c r="H58" s="100"/>
      <c r="I58" s="100"/>
      <c r="J58" s="2"/>
      <c r="K58" s="2"/>
      <c r="M58" s="2"/>
      <c r="N58" s="18"/>
      <c r="O58" s="2"/>
    </row>
    <row r="59" spans="1:15" x14ac:dyDescent="0.25">
      <c r="A59" s="100"/>
      <c r="B59" s="100"/>
      <c r="C59" s="100"/>
      <c r="D59" s="100"/>
      <c r="E59" s="100"/>
      <c r="F59" s="100"/>
      <c r="G59" s="100"/>
      <c r="H59" s="100"/>
      <c r="I59" s="100"/>
      <c r="J59" s="2"/>
      <c r="K59" s="2"/>
      <c r="M59" s="2"/>
      <c r="N59" s="18"/>
      <c r="O59" s="2"/>
    </row>
    <row r="60" spans="1:15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2"/>
      <c r="K60" s="2"/>
      <c r="M60" s="2"/>
      <c r="N60" s="18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</sheetData>
  <mergeCells count="146">
    <mergeCell ref="J1:O1"/>
    <mergeCell ref="J2:O2"/>
    <mergeCell ref="O13:O19"/>
    <mergeCell ref="O25:O28"/>
    <mergeCell ref="O34:O37"/>
    <mergeCell ref="A5:O5"/>
    <mergeCell ref="G16:I16"/>
    <mergeCell ref="G19:I19"/>
    <mergeCell ref="G25:I25"/>
    <mergeCell ref="G21:I21"/>
    <mergeCell ref="A22:A30"/>
    <mergeCell ref="B21:D21"/>
    <mergeCell ref="E15:F15"/>
    <mergeCell ref="O6:O8"/>
    <mergeCell ref="A11:O11"/>
    <mergeCell ref="A12:O12"/>
    <mergeCell ref="G35:I35"/>
    <mergeCell ref="B6:D8"/>
    <mergeCell ref="A6:A8"/>
    <mergeCell ref="A13:A19"/>
    <mergeCell ref="B27:D27"/>
    <mergeCell ref="E17:F17"/>
    <mergeCell ref="E18:F18"/>
    <mergeCell ref="J6:L6"/>
    <mergeCell ref="B44:D45"/>
    <mergeCell ref="B16:D18"/>
    <mergeCell ref="E6:F8"/>
    <mergeCell ref="G6:I8"/>
    <mergeCell ref="B9:D9"/>
    <mergeCell ref="E35:F35"/>
    <mergeCell ref="E36:F36"/>
    <mergeCell ref="G30:I30"/>
    <mergeCell ref="E16:F16"/>
    <mergeCell ref="E19:F19"/>
    <mergeCell ref="E9:F9"/>
    <mergeCell ref="B34:D34"/>
    <mergeCell ref="B36:D36"/>
    <mergeCell ref="B31:O31"/>
    <mergeCell ref="B32:O32"/>
    <mergeCell ref="B33:O33"/>
    <mergeCell ref="G34:I34"/>
    <mergeCell ref="N6:N8"/>
    <mergeCell ref="M6:M8"/>
    <mergeCell ref="N13:N19"/>
    <mergeCell ref="J7:J8"/>
    <mergeCell ref="B15:D15"/>
    <mergeCell ref="B13:D14"/>
    <mergeCell ref="G13:I13"/>
    <mergeCell ref="E13:F13"/>
    <mergeCell ref="G14:I14"/>
    <mergeCell ref="K7:L7"/>
    <mergeCell ref="G17:I17"/>
    <mergeCell ref="G18:I18"/>
    <mergeCell ref="B19:D20"/>
    <mergeCell ref="E20:F20"/>
    <mergeCell ref="G20:I20"/>
    <mergeCell ref="E14:F14"/>
    <mergeCell ref="N35:N37"/>
    <mergeCell ref="A47:A54"/>
    <mergeCell ref="G54:I54"/>
    <mergeCell ref="B47:D54"/>
    <mergeCell ref="A55:A60"/>
    <mergeCell ref="G48:I48"/>
    <mergeCell ref="G49:I49"/>
    <mergeCell ref="G50:I50"/>
    <mergeCell ref="G51:I51"/>
    <mergeCell ref="G52:I52"/>
    <mergeCell ref="E47:F47"/>
    <mergeCell ref="E48:F48"/>
    <mergeCell ref="E49:F49"/>
    <mergeCell ref="E50:F50"/>
    <mergeCell ref="E51:F51"/>
    <mergeCell ref="E52:F52"/>
    <mergeCell ref="E60:F60"/>
    <mergeCell ref="G55:I55"/>
    <mergeCell ref="G56:I56"/>
    <mergeCell ref="G57:I57"/>
    <mergeCell ref="G58:I58"/>
    <mergeCell ref="G37:I37"/>
    <mergeCell ref="G41:I41"/>
    <mergeCell ref="B38:D41"/>
    <mergeCell ref="E27:F27"/>
    <mergeCell ref="B46:D46"/>
    <mergeCell ref="E44:F44"/>
    <mergeCell ref="E46:F46"/>
    <mergeCell ref="B42:D43"/>
    <mergeCell ref="E43:F43"/>
    <mergeCell ref="G43:I43"/>
    <mergeCell ref="E28:F28"/>
    <mergeCell ref="G28:I28"/>
    <mergeCell ref="E45:F45"/>
    <mergeCell ref="G45:I45"/>
    <mergeCell ref="B28:D29"/>
    <mergeCell ref="E29:F29"/>
    <mergeCell ref="G29:I29"/>
    <mergeCell ref="E30:F30"/>
    <mergeCell ref="B35:D35"/>
    <mergeCell ref="E38:F38"/>
    <mergeCell ref="G36:I36"/>
    <mergeCell ref="B37:D37"/>
    <mergeCell ref="G38:I38"/>
    <mergeCell ref="E37:F37"/>
    <mergeCell ref="E34:F34"/>
    <mergeCell ref="G42:I42"/>
    <mergeCell ref="E41:F41"/>
    <mergeCell ref="G60:I60"/>
    <mergeCell ref="B56:D56"/>
    <mergeCell ref="G47:I47"/>
    <mergeCell ref="E55:F55"/>
    <mergeCell ref="B60:D60"/>
    <mergeCell ref="G59:I59"/>
    <mergeCell ref="E56:F56"/>
    <mergeCell ref="E57:F57"/>
    <mergeCell ref="E58:F58"/>
    <mergeCell ref="E59:F59"/>
    <mergeCell ref="B55:D55"/>
    <mergeCell ref="E54:F54"/>
    <mergeCell ref="B57:D57"/>
    <mergeCell ref="B58:D58"/>
    <mergeCell ref="B59:D59"/>
    <mergeCell ref="E53:F53"/>
    <mergeCell ref="G53:I53"/>
    <mergeCell ref="A31:A46"/>
    <mergeCell ref="E40:F40"/>
    <mergeCell ref="G40:I40"/>
    <mergeCell ref="B30:D30"/>
    <mergeCell ref="E42:F42"/>
    <mergeCell ref="J3:O3"/>
    <mergeCell ref="J4:O4"/>
    <mergeCell ref="E25:F25"/>
    <mergeCell ref="B25:D26"/>
    <mergeCell ref="B23:O23"/>
    <mergeCell ref="B24:O24"/>
    <mergeCell ref="B22:O22"/>
    <mergeCell ref="G26:I26"/>
    <mergeCell ref="E21:F21"/>
    <mergeCell ref="E26:F26"/>
    <mergeCell ref="N25:N28"/>
    <mergeCell ref="G15:I15"/>
    <mergeCell ref="G9:I9"/>
    <mergeCell ref="A10:O10"/>
    <mergeCell ref="G27:I27"/>
    <mergeCell ref="G44:I44"/>
    <mergeCell ref="G46:I46"/>
    <mergeCell ref="E39:F39"/>
    <mergeCell ref="G39:I39"/>
  </mergeCells>
  <pageMargins left="0.31496062992125984" right="0.31496062992125984" top="0.35433070866141736" bottom="0.35433070866141736" header="0.31496062992125984" footer="0.31496062992125984"/>
  <pageSetup paperSize="9" scale="69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2019-10-04T05:32:50Z</dcterms:modified>
</cp:coreProperties>
</file>