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38" activeTab="1"/>
  </bookViews>
  <sheets>
    <sheet name="Правонарушения" sheetId="2" r:id="rId1"/>
    <sheet name="Экстремизм " sheetId="8" r:id="rId2"/>
  </sheets>
  <definedNames>
    <definedName name="Excel_BuiltIn_Print_Area" localSheetId="1">'Экстремизм '!$A$2:$L$187</definedName>
    <definedName name="_xlnm.Print_Area" localSheetId="0">Правонарушения!$A$1:$L$66</definedName>
    <definedName name="_xlnm.Print_Area" localSheetId="1">'Экстремизм '!$A$1:$L$188</definedName>
  </definedNames>
  <calcPr calcId="145621"/>
</workbook>
</file>

<file path=xl/calcChain.xml><?xml version="1.0" encoding="utf-8"?>
<calcChain xmlns="http://schemas.openxmlformats.org/spreadsheetml/2006/main">
  <c r="I181" i="8"/>
  <c r="D181"/>
  <c r="I63" i="2" l="1"/>
  <c r="D57" i="8"/>
  <c r="D54"/>
  <c r="I59"/>
  <c r="D183" l="1"/>
  <c r="D182"/>
  <c r="D169"/>
  <c r="D168"/>
  <c r="D167"/>
  <c r="D164"/>
  <c r="D163"/>
  <c r="D162"/>
  <c r="D161"/>
  <c r="D160"/>
  <c r="D159"/>
  <c r="D158"/>
  <c r="D157"/>
  <c r="D156"/>
  <c r="D154"/>
  <c r="D153"/>
  <c r="D152"/>
  <c r="D151"/>
  <c r="D150"/>
  <c r="D148"/>
  <c r="D147"/>
  <c r="I144"/>
  <c r="D144" s="1"/>
  <c r="D142"/>
  <c r="D141"/>
  <c r="D140"/>
  <c r="D137"/>
  <c r="I134"/>
  <c r="D134" s="1"/>
  <c r="D133"/>
  <c r="I132"/>
  <c r="D132" s="1"/>
  <c r="J130"/>
  <c r="H130"/>
  <c r="E130"/>
  <c r="D129"/>
  <c r="D128"/>
  <c r="D127"/>
  <c r="D126"/>
  <c r="D125"/>
  <c r="D124"/>
  <c r="I123"/>
  <c r="D123" s="1"/>
  <c r="D122"/>
  <c r="I121"/>
  <c r="D121" s="1"/>
  <c r="D120"/>
  <c r="D118"/>
  <c r="I179"/>
  <c r="I182"/>
  <c r="I183"/>
  <c r="I114"/>
  <c r="D114" s="1"/>
  <c r="D113"/>
  <c r="I112"/>
  <c r="D112" s="1"/>
  <c r="I111"/>
  <c r="D111" s="1"/>
  <c r="I110"/>
  <c r="D110" s="1"/>
  <c r="I109"/>
  <c r="D109" s="1"/>
  <c r="J108"/>
  <c r="H108"/>
  <c r="E108"/>
  <c r="D106"/>
  <c r="D105"/>
  <c r="I102"/>
  <c r="D101"/>
  <c r="I100"/>
  <c r="I99"/>
  <c r="I97"/>
  <c r="I96"/>
  <c r="D99" l="1"/>
  <c r="I55"/>
  <c r="D97"/>
  <c r="I53"/>
  <c r="D100"/>
  <c r="I56"/>
  <c r="D102"/>
  <c r="I58"/>
  <c r="D58" s="1"/>
  <c r="D179"/>
  <c r="D96"/>
  <c r="D130"/>
  <c r="I108"/>
  <c r="D108"/>
  <c r="I143"/>
  <c r="D143" s="1"/>
  <c r="I119"/>
  <c r="D119" s="1"/>
  <c r="I130"/>
  <c r="D59"/>
  <c r="J56"/>
  <c r="H56"/>
  <c r="D56"/>
  <c r="J55"/>
  <c r="H55"/>
  <c r="E55"/>
  <c r="J54"/>
  <c r="H54"/>
  <c r="E54"/>
  <c r="J53"/>
  <c r="D53"/>
  <c r="H53"/>
  <c r="E53"/>
  <c r="J45"/>
  <c r="I45"/>
  <c r="H45"/>
  <c r="E45"/>
  <c r="D45"/>
  <c r="D38"/>
  <c r="D180" s="1"/>
  <c r="D37"/>
  <c r="D184" l="1"/>
  <c r="I184" s="1"/>
  <c r="I180"/>
  <c r="E52"/>
  <c r="J52"/>
  <c r="H52"/>
  <c r="I65" i="2"/>
  <c r="I64"/>
  <c r="D65"/>
  <c r="D64"/>
  <c r="J64" l="1"/>
  <c r="J65"/>
  <c r="I62" l="1"/>
  <c r="I66" s="1"/>
  <c r="D21"/>
  <c r="D63" s="1"/>
  <c r="D27"/>
  <c r="J61"/>
  <c r="D62"/>
  <c r="J62"/>
  <c r="J63"/>
  <c r="J66" l="1"/>
  <c r="D66" l="1"/>
  <c r="I52" i="8" l="1"/>
  <c r="D55"/>
  <c r="D52" s="1"/>
</calcChain>
</file>

<file path=xl/sharedStrings.xml><?xml version="1.0" encoding="utf-8"?>
<sst xmlns="http://schemas.openxmlformats.org/spreadsheetml/2006/main" count="791" uniqueCount="214">
  <si>
    <t>Наименование мероприятия</t>
  </si>
  <si>
    <t>Срок исполнения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</si>
  <si>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</si>
  <si>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</si>
  <si>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</si>
  <si>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</si>
  <si>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</si>
  <si>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-</t>
  </si>
  <si>
    <t>2017-2020</t>
  </si>
  <si>
    <r>
      <rPr>
        <sz val="13"/>
        <rFont val="Times New Roman"/>
        <family val="1"/>
        <charset val="204"/>
      </rPr>
      <t xml:space="preserve">                                                         </t>
    </r>
    <r>
      <rPr>
        <sz val="14"/>
        <rFont val="Times New Roman"/>
        <family val="1"/>
        <charset val="204"/>
      </rPr>
      <t xml:space="preserve"> </t>
    </r>
    <r>
      <rPr>
        <sz val="16"/>
        <color indexed="8"/>
        <rFont val="Times New Roman"/>
        <family val="1"/>
        <charset val="1"/>
      </rPr>
      <t>Приложение к подпрограмме</t>
    </r>
  </si>
  <si>
    <t>№ п/п</t>
  </si>
  <si>
    <t>Объем финансирования, тыс.руб.</t>
  </si>
  <si>
    <t>В том числе:</t>
  </si>
  <si>
    <t>Основное мероприятие "Профилактика правонарушений"</t>
  </si>
  <si>
    <r>
      <rPr>
        <b/>
        <sz val="13"/>
        <color indexed="8"/>
        <rFont val="Times New Roman"/>
        <family val="1"/>
        <charset val="204"/>
      </rPr>
      <t>Цель:</t>
    </r>
    <r>
      <rPr>
        <sz val="12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</si>
  <si>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rPr>
        <b/>
        <sz val="13"/>
        <color indexed="8"/>
        <rFont val="Times New Roman"/>
        <family val="1"/>
        <charset val="204"/>
      </rPr>
      <t>Задачи:</t>
    </r>
    <r>
      <rPr>
        <sz val="12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</si>
  <si>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</si>
  <si>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</si>
  <si>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>Административная комиссия
МО МВД России по ЗАТО г.Радужный (по согласованию)
УФСБ (по согласованию)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</si>
  <si>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</si>
  <si>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</si>
  <si>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</si>
  <si>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</si>
  <si>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</si>
  <si>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МКУ «УАЗ»</t>
  </si>
  <si>
    <t>4.</t>
  </si>
  <si>
    <t>Ежегодное проведение межведомственной комплексной профилактической операции "Подросток"</t>
  </si>
  <si>
    <t xml:space="preserve"> Профилактика правонарушений среди подростков и молодежи в каникулярное время</t>
  </si>
  <si>
    <t>5.</t>
  </si>
  <si>
    <t>Реализация комплекса мероприятий по совершенствованию профилактической работы в неблагополучных семьях, своевременному пресечению насилия в быту и преступлений на этой почве</t>
  </si>
  <si>
    <t>Привлечение внимания правоохранительных органов к проблемам борьбы с насильственными посягательствами, совершаемыми на бытовой почве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</si>
  <si>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</si>
  <si>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</si>
  <si>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 xml:space="preserve">                             ФСПН                        По согласованию: УФСИН,  КДНиЗП</t>
  </si>
  <si>
    <t>Уменьшение социальной напряженности в семьях и обществе</t>
  </si>
  <si>
    <t>7.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</si>
  <si>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совершаемых в отношении детей, а также фактов немедицинского потребления психоактивных веществ</t>
  </si>
  <si>
    <t>Снижение количества случаев насилия в отношении несовершеннолетних в неблагополучных семьях</t>
  </si>
  <si>
    <t>8.</t>
  </si>
  <si>
    <t>Проведение мониторинга состояния   правонарушений несовершеннолетних в образовательных организациях</t>
  </si>
  <si>
    <t>Управление образования;     МО МВД (по согласованию)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</si>
  <si>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</si>
  <si>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9.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</si>
  <si>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</si>
  <si>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</si>
  <si>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</si>
  <si>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</si>
  <si>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</si>
  <si>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</si>
  <si>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ИТОГО ПО ПОДПРОГРАММЕ:</t>
  </si>
  <si>
    <t>Объем финанси-рования (тыс. руб.)</t>
  </si>
  <si>
    <t>Цель: предупреждение (профилактика) терроризма и экстремизма.</t>
  </si>
  <si>
    <t xml:space="preserve">На плановой основе ежегодное проведение комплексных проверок состояния антитеррористической защищенности объектов, представляющих повышенную технологическую и экологическую опасность, определение дополнительных мер по устранению выявленных недостатков. </t>
  </si>
  <si>
    <t>Совершенствование уровня противодиверсионной и антитеррористической защищенности критически важных и потенциально опасных объектов</t>
  </si>
  <si>
    <t>Разработка планов мероприятий по предотвращению  террористических актов в организациях социальной направленности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</si>
  <si>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</si>
  <si>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</si>
  <si>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</si>
  <si>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</si>
  <si>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</si>
  <si>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МКУ " УГОЧС",  руководители городских организаций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</si>
  <si>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</si>
  <si>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</si>
  <si>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</si>
  <si>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</si>
  <si>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</si>
  <si>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</si>
  <si>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</si>
  <si>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>МУП "ЖКХ", Управляющие организации (по согласованию)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</si>
  <si>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</si>
  <si>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</si>
  <si>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 xml:space="preserve">-мероприятия по улучшению освещенности придомовых территорий и мест общего пользования многоквартирных жилых домов </t>
  </si>
  <si>
    <t>**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</si>
  <si>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</si>
  <si>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МКУ "УГОЧС",                                организации  города</t>
  </si>
  <si>
    <t>Оценка состояния антитеррористичесой защищенности объектов с массовым пребыванием людей</t>
  </si>
  <si>
    <t>Проведение комплексных обследований объектов промышленности, а также объектов с массовым пребыванием людей</t>
  </si>
  <si>
    <t>Выявление  состояния антитеррористичесой защищенности объектов с массовым пребыванием людей</t>
  </si>
  <si>
    <t>Ремонт ограждений территорий дошкольных и образовательных учреждений ***</t>
  </si>
  <si>
    <t>***</t>
  </si>
  <si>
    <t>МКУ "ГКМХ", УО</t>
  </si>
  <si>
    <t>Повышение безопасности в учреждениях</t>
  </si>
  <si>
    <t>Восстановление уличного освещения на территории дошкольных и школьных организаций **</t>
  </si>
  <si>
    <t>Оснащение дошкольных и школьных организаций устройствами тревожной сигнализации ***</t>
  </si>
  <si>
    <t>Установка камер видеонаблюдения и пожарно-охранной сигнализации для дошкольных и школьных организаций ***</t>
  </si>
  <si>
    <t>МКУ "УАЗ"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</si>
  <si>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</si>
  <si>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</si>
  <si>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</si>
  <si>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НП "МГКТВ"(по согласованию),               МКУ "УГОЧС",                                               МКУ "ККиС"</t>
  </si>
  <si>
    <t>Проведение воспитательной, пропагантистской  работы с населением</t>
  </si>
  <si>
    <t>НП "МГКТВ"(по согласованию),               МКУ "УГОЧС",                                                  МКУ "ККиС"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</si>
  <si>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</si>
  <si>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</si>
  <si>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Проведение воспитательной, пропагантистской работы среди подростков и молодежи</t>
  </si>
  <si>
    <t>Организация и проведение городских конкурсов, акций в сфере профилактики экстремизма в подростковой среде</t>
  </si>
  <si>
    <t>УО, МКУ "ККиС",                  образовательные организации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</si>
  <si>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</si>
  <si>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</si>
  <si>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 xml:space="preserve"> МКУ "ККиС"                 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</si>
  <si>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</si>
  <si>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</si>
  <si>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УО, МКУ "ККиС",                образовательные организации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</si>
  <si>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</si>
  <si>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</si>
  <si>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УО, МКУ "ККиС",                   образовательные организации</t>
  </si>
  <si>
    <t>Проведение воспитательной, пропагантистской работы  с населением</t>
  </si>
  <si>
    <t>Издание листовок, буклетов, других материалов антитеррористической и антиэкстремистской направленности *</t>
  </si>
  <si>
    <t>*</t>
  </si>
  <si>
    <t>МКУ "УГОЧС"</t>
  </si>
  <si>
    <t>Проведение воспитательной,  пропагантистскойработы с населением</t>
  </si>
  <si>
    <t>Цель: Укрепление межнационального и межконфессионального согласия</t>
  </si>
  <si>
    <t>Задача: Недопущения межнациональных и межконфессиональных конфликтов</t>
  </si>
  <si>
    <t>Мониторинг ситуации по незаконной миграции на территории города</t>
  </si>
  <si>
    <t>постоянно</t>
  </si>
  <si>
    <t>Недопущение фактов незаконной миграции</t>
  </si>
  <si>
    <t>Мероприятия, направленные на укрепление межнационального и межконфессионального согласия, поддержку и развитие языков и культуры народов Российской Федерации, проживающих на территории городского округа, реализации прав национальных меньшинств, обеспечение социальной и культурной адаптации мигрантов, профилактику межнациональных (межэтнических) конфликтов.. Мониторинг состояния межэтнических отношений на территории  города</t>
  </si>
  <si>
    <t>Недопущения межнациональных и межконфессиональных конфликтов</t>
  </si>
  <si>
    <t>Проведение "круглых столов", семинаров, встреч с участием представителей религиозных конфессий,  национальных объединений, руководителей учебных заведений, общественных организаций  по проблемам укрепления нравственного здоровья в обществе и вопросам профилактики проявления терроризма и экстремизма, укрепления межнациональных отношений.</t>
  </si>
  <si>
    <t>- МКУ "ККиС",                                         - управление образования</t>
  </si>
  <si>
    <t>Создание условий для укрепления межконфессионального  диалога в обществе</t>
  </si>
  <si>
    <t>Оказание поддержки общественным организациям</t>
  </si>
  <si>
    <t xml:space="preserve">  - заместитель главы администрации по социальной политике и организационным вопросам,                                            - ККиС</t>
  </si>
  <si>
    <t xml:space="preserve">Издание буклетов, листовок, плакатов, брошюр </t>
  </si>
  <si>
    <t>Мониторинг рынка труда и потребностей в рабочей силе</t>
  </si>
  <si>
    <t>Обеспеченность рынка труда рабочей силой</t>
  </si>
  <si>
    <t>Проведение дней национальных культур в общеобразовательных организациях города</t>
  </si>
  <si>
    <t>- управление образования,                        - МКУ "ККиС",                                        -образовательные организации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</si>
  <si>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</si>
  <si>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</si>
  <si>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</si>
  <si>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</si>
  <si>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</si>
  <si>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</si>
  <si>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Обепечение антитерроористической защищенности учреждений культуры и образования</t>
  </si>
  <si>
    <t>Оснащение системой контроля и управления доступом(СКУД)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</si>
  <si>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</si>
  <si>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</si>
  <si>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</si>
  <si>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</si>
  <si>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</si>
  <si>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</si>
  <si>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 xml:space="preserve"> учреждения образования</t>
  </si>
  <si>
    <t>Оснащение образовательных учреждений ручными металлодетекторами</t>
  </si>
  <si>
    <t>учреждения образования</t>
  </si>
  <si>
    <t>Дооборудование газовой миникотельной системой двухрубежной  охранной сигнализацией</t>
  </si>
  <si>
    <t xml:space="preserve">Обеспечение модернизированной системой     видеонаблюдения  </t>
  </si>
  <si>
    <t>Установка уличного оповещения</t>
  </si>
  <si>
    <t>Замена шлейфа для АПС</t>
  </si>
  <si>
    <t>Обеспечение охранной сигнализацией</t>
  </si>
  <si>
    <t>Оснащение системой контроля и управления доступом(СКУД) всех образовательных учреждений на 100%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</si>
  <si>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</si>
  <si>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Обеспечение системой видеонаблюдения по всем образовательным учреждениям  на 100 %</t>
  </si>
  <si>
    <t>Оснащение ручными металлодетекторами всех образовательных учреждений на 100%</t>
  </si>
  <si>
    <t>Установка уличного оповещения на 100 %</t>
  </si>
  <si>
    <t>Антитеррористическая защищенность учреждений культуры и образования   на 100 %</t>
  </si>
  <si>
    <t>Управление образования (дол)</t>
  </si>
  <si>
    <t>Управление образования (ДООЛ)</t>
  </si>
  <si>
    <t xml:space="preserve"> (МБОУ ДОД ЦВР «Лад»)</t>
  </si>
  <si>
    <t xml:space="preserve"> (МБОУ СОШ №2)</t>
  </si>
  <si>
    <t xml:space="preserve"> (МБОУ СОШ №1)</t>
  </si>
  <si>
    <t xml:space="preserve"> (МБДОУ ЦРР д/с №6)</t>
  </si>
  <si>
    <t xml:space="preserve"> (МБДОУ ЦРР д/с №5)</t>
  </si>
  <si>
    <t xml:space="preserve"> (МБДОУ ЦРР д/с №3)</t>
  </si>
  <si>
    <t>Разрешение на водопользование скважиной</t>
  </si>
  <si>
    <t>ЦВР (доол)</t>
  </si>
  <si>
    <t>ЦВР (сск)</t>
  </si>
  <si>
    <t>Всего по ОУ управления образования</t>
  </si>
  <si>
    <t>Всего по учреждениям  культуры</t>
  </si>
  <si>
    <t>Всего</t>
  </si>
  <si>
    <t>в том числе</t>
  </si>
  <si>
    <t>из федерального бюджета</t>
  </si>
  <si>
    <t>из областного бюджета</t>
  </si>
  <si>
    <t>Ожидаемые показатели оценки эффективности (количественные и качественные</t>
  </si>
  <si>
    <t xml:space="preserve">
Приложение к подпрограмме        </t>
  </si>
  <si>
    <t>Исполнители, соисполнители ответственные за реализацию мероприятия</t>
  </si>
  <si>
    <t>2017-2021</t>
  </si>
  <si>
    <t>Администрация ЗАТО г.Радужный Владимирской области
КДНиЗП
МО МВД (по согласованию)</t>
  </si>
  <si>
    <t>Администрация ЗАТО г.Радужный Владимирской области;                           КДНиЗП;                                   МО МВД   (по согласованию)</t>
  </si>
  <si>
    <t>Администрация ЗАТО г.Радужный Владимирской области;                      КДНиЗП;                                МВД (по согласованию)</t>
  </si>
  <si>
    <t>Администрация ЗАТО г.Радужный Владимирской области;  КДНиЗП;                  МО МВД (по согласованию)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</si>
  <si>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Владимирской области"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</si>
  <si>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</si>
  <si>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</si>
  <si>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Антитеррористическая комиссия ЗАТО г. Радужный Владимирской области Владимирской области Владимирской области,          МКУ " УГОЧС",                                              МО МВД России по ЗАТО г.Радужный Владимирской области Владимирской области (по согласованию)</t>
  </si>
  <si>
    <t>Администрация ЗАТО г. Радужный Владимирской области Владимирской области Владимирской области,  МКУ "ККиС",  Управление образования администрации ЗАТО г. Радужный Владимирской области Владимирской области Владимирской области</t>
  </si>
  <si>
    <t>УФСБ России,                                                   МКУ "УГОЧС",    МО МВД России по ЗАТО г.Радужный Владимирской области Владимирской области (по согласованию)</t>
  </si>
  <si>
    <t>Управление по делам ГО и ЧС,                     МО МВД России по ЗАТО г.Радужный Владимирской области Владимирской области (по согласованию)</t>
  </si>
  <si>
    <t>Администрация ЗАТО г. Радужный Владимирской области Владимирской области, МО МВД России по ЗАТО г.Радужный Владимирской области Владимирской области (по согласованию)</t>
  </si>
  <si>
    <t xml:space="preserve"> МКУ "ГКМХ", МУП "ЖКХ",             МУП "АТП", Администрация ЗАТО г. Радужный Владимирской области Владимирской области Владимирской области</t>
  </si>
  <si>
    <t>МО МВД России по ЗАТО г.Радужный Владимирской области Владимирской области (по согласованию),                               МКУ "УГОЧС"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</si>
  <si>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</si>
  <si>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</si>
  <si>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УО, МКУ "ККиС",  МКУ "УГОЧС", Правовая лекторская группа при администрации ЗАТО г. Радужный Владимирской области Владимирской области</t>
  </si>
  <si>
    <t>ТП в г. Радужный Владимирской области Владимирской области МРО УФМС России по Владимирской области в г. Владимире (по согласованию),             - МО МВД России по ЗАТО г. Радужный Владимирской области Владимирской области (по согласованию),                  - заместитель главы администрации по социальной политике и организационным вопросам</t>
  </si>
  <si>
    <t xml:space="preserve"> МО МВД России по ЗАТО г. Радужный Владимирской области Владимирской области (по согласованию),                                                    - заместитель главы администрации по социальной политике и организационным вопросам,                                                                  - ККиС</t>
  </si>
  <si>
    <t>- отдел по обслуживанию населения г. Радужный Владимирской области Владимирской области «ГУ ЦЗН города Владимира» (по согласованию),                - заместитель главы администрации по социальной политике и организационным вопросам</t>
  </si>
  <si>
    <t xml:space="preserve">* пункт 4  Муниципальной программы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                                                          объектах ЗАТО г. Радужный Владимирской области Владимирской области Владимирской области" </t>
  </si>
  <si>
    <t>** пункт 3.1. Муниципальной программы "Приведение в нормативное состояние улично-дорожной сети и объектов благоустройства ЗАТО г.Радужный Владимирской области Владимирской области Владимирской области."</t>
  </si>
  <si>
    <t>*** пункты 3.1., 3.2., 3.3.,  4.2. Муниципальной программы «Развитие образования ЗАТО г. Радужный Владимирской области Владимирской области Владимирской области»</t>
  </si>
  <si>
    <t xml:space="preserve">**** пункт 16 муниципальной подпрограммы «Комплексные меры профилактики правонарушений ЗАТО г. Радужный Владимирской области Владимирской области Владимирской области » муниципальной программы «Обеспечение общественного порядка и профилактики правонарушений ЗАТО г. Радужный Владимирской области Владимирской области </t>
  </si>
  <si>
    <t>24.1.</t>
  </si>
  <si>
    <t>24.2.</t>
  </si>
  <si>
    <t>24.3.</t>
  </si>
  <si>
    <t>24.4.</t>
  </si>
  <si>
    <t>24.5.</t>
  </si>
  <si>
    <t>24.6.</t>
  </si>
  <si>
    <t>24.7.</t>
  </si>
  <si>
    <t>2. Основное мероприятие  "Укрепление межнационального и межконфессионального согласия на территории ЗАТО г. Радужный Владимирской области Владимирской области"</t>
  </si>
  <si>
    <t>Текущий ремонт помещений здания №110, 17 квартала ЗАТО г.Радужный Владимирской области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</si>
  <si>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</si>
  <si>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"ККиС" (МБУ ДО «ДШИ»)</t>
  </si>
  <si>
    <t>4. Перечень мероприятий муниципальной подпрограммы «Комплексные меры профилактики правонарушений ЗАТО г.Радужный Владимирской области»</t>
  </si>
  <si>
    <t>Повышение эффективности системы социальной профилактики правонарушений</t>
  </si>
</sst>
</file>

<file path=xl/styles.xml><?xml version="1.0" encoding="utf-8"?>
<styleSheet xmlns="http://schemas.openxmlformats.org/spreadsheetml/2006/main">
  <numFmts count="5">
    <numFmt numFmtId="164" formatCode="_-* #,##0.00\ _₽_-;\-* #,##0.00\ _₽_-;_-* &quot;-&quot;??\ _₽_-;_-@_-"/>
    <numFmt numFmtId="165" formatCode="0.00000"/>
    <numFmt numFmtId="166" formatCode="0.000"/>
    <numFmt numFmtId="170" formatCode="_-* #,##0.0\ _₽_-;\-* #,##0.0\ _₽_-;_-* &quot;-&quot;??\ _₽_-;_-@_-"/>
    <numFmt numFmtId="172" formatCode="0.0000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3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3"/>
      <name val="Times New Roman"/>
      <family val="1"/>
      <charset val="1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16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4" fillId="0" borderId="13" xfId="0" applyFont="1" applyBorder="1"/>
    <xf numFmtId="170" fontId="13" fillId="0" borderId="1" xfId="1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4" fontId="14" fillId="0" borderId="14" xfId="1" applyFont="1" applyBorder="1"/>
    <xf numFmtId="164" fontId="14" fillId="0" borderId="15" xfId="1" applyFont="1" applyBorder="1"/>
    <xf numFmtId="164" fontId="14" fillId="0" borderId="16" xfId="1" applyFont="1" applyBorder="1"/>
    <xf numFmtId="165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4" fillId="0" borderId="18" xfId="1" applyNumberFormat="1" applyFont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72" fontId="4" fillId="0" borderId="5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 indent="3"/>
    </xf>
    <xf numFmtId="2" fontId="6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166" fontId="7" fillId="0" borderId="14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2" fontId="7" fillId="0" borderId="42" xfId="0" applyNumberFormat="1" applyFont="1" applyFill="1" applyBorder="1" applyAlignment="1">
      <alignment horizontal="center" vertical="center" wrapText="1"/>
    </xf>
    <xf numFmtId="2" fontId="7" fillId="0" borderId="42" xfId="0" applyNumberFormat="1" applyFont="1" applyFill="1" applyBorder="1" applyAlignment="1">
      <alignment horizontal="left" vertical="center" wrapText="1" indent="1"/>
    </xf>
    <xf numFmtId="0" fontId="7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2" fontId="2" fillId="0" borderId="47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2" fillId="0" borderId="4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 vertical="top" wrapText="1"/>
    </xf>
    <xf numFmtId="0" fontId="12" fillId="0" borderId="19" xfId="0" applyFont="1" applyFill="1" applyBorder="1" applyAlignment="1">
      <alignment horizontal="right" vertical="top"/>
    </xf>
    <xf numFmtId="0" fontId="4" fillId="0" borderId="3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65552"/>
  <sheetViews>
    <sheetView view="pageBreakPreview" topLeftCell="A10" zoomScale="60" workbookViewId="0">
      <selection activeCell="L19" sqref="L19:L23"/>
    </sheetView>
  </sheetViews>
  <sheetFormatPr defaultColWidth="12.42578125" defaultRowHeight="17.25" customHeight="1"/>
  <cols>
    <col min="1" max="1" width="8.85546875" style="3" customWidth="1"/>
    <col min="2" max="2" width="62" style="3" customWidth="1"/>
    <col min="3" max="3" width="15.85546875" style="3" customWidth="1"/>
    <col min="4" max="4" width="14.7109375" style="3" customWidth="1"/>
    <col min="5" max="7" width="9" style="3" customWidth="1"/>
    <col min="8" max="8" width="17.42578125" style="3" customWidth="1"/>
    <col min="9" max="9" width="14.28515625" style="3" customWidth="1"/>
    <col min="10" max="10" width="11.140625" style="3" customWidth="1"/>
    <col min="11" max="11" width="33.140625" style="3" customWidth="1"/>
    <col min="12" max="12" width="41.42578125" style="3" customWidth="1"/>
    <col min="13" max="14" width="3.140625" style="1" customWidth="1"/>
    <col min="15" max="15" width="3.5703125" style="1" customWidth="1"/>
    <col min="16" max="16384" width="12.42578125" style="3"/>
  </cols>
  <sheetData>
    <row r="1" spans="1:12" ht="59.2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9.45" customHeight="1">
      <c r="A2" s="142" t="s">
        <v>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27.6" customHeight="1">
      <c r="A3" s="143" t="s">
        <v>212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29.25" customHeight="1" thickBot="1">
      <c r="A4" s="128" t="s">
        <v>10</v>
      </c>
      <c r="B4" s="128" t="s">
        <v>0</v>
      </c>
      <c r="C4" s="128" t="s">
        <v>1</v>
      </c>
      <c r="D4" s="128" t="s">
        <v>11</v>
      </c>
      <c r="E4" s="128" t="s">
        <v>12</v>
      </c>
      <c r="F4" s="128"/>
      <c r="G4" s="128"/>
      <c r="H4" s="128"/>
      <c r="I4" s="128"/>
      <c r="J4" s="128" t="s">
        <v>4</v>
      </c>
      <c r="K4" s="128" t="s">
        <v>175</v>
      </c>
      <c r="L4" s="128" t="s">
        <v>173</v>
      </c>
    </row>
    <row r="5" spans="1:12" ht="31.7" customHeight="1" thickBot="1">
      <c r="A5" s="128"/>
      <c r="B5" s="128"/>
      <c r="C5" s="128"/>
      <c r="D5" s="128"/>
      <c r="E5" s="128" t="s">
        <v>2</v>
      </c>
      <c r="F5" s="130" t="s">
        <v>3</v>
      </c>
      <c r="G5" s="137"/>
      <c r="H5" s="137"/>
      <c r="I5" s="138"/>
      <c r="J5" s="128"/>
      <c r="K5" s="128"/>
      <c r="L5" s="128"/>
    </row>
    <row r="6" spans="1:12" ht="31.7" customHeight="1" thickBot="1">
      <c r="A6" s="128"/>
      <c r="B6" s="128"/>
      <c r="C6" s="128"/>
      <c r="D6" s="128"/>
      <c r="E6" s="128"/>
      <c r="F6" s="130" t="s">
        <v>5</v>
      </c>
      <c r="G6" s="137"/>
      <c r="H6" s="137"/>
      <c r="I6" s="144" t="s">
        <v>6</v>
      </c>
      <c r="J6" s="128"/>
      <c r="K6" s="128"/>
      <c r="L6" s="128"/>
    </row>
    <row r="7" spans="1:12" ht="31.7" customHeight="1" thickBot="1">
      <c r="A7" s="128"/>
      <c r="B7" s="128"/>
      <c r="C7" s="128"/>
      <c r="D7" s="128"/>
      <c r="E7" s="128"/>
      <c r="F7" s="147" t="s">
        <v>169</v>
      </c>
      <c r="G7" s="137" t="s">
        <v>170</v>
      </c>
      <c r="H7" s="137"/>
      <c r="I7" s="145"/>
      <c r="J7" s="128"/>
      <c r="K7" s="128"/>
      <c r="L7" s="128"/>
    </row>
    <row r="8" spans="1:12" ht="81" customHeight="1" thickBot="1">
      <c r="A8" s="128"/>
      <c r="B8" s="128"/>
      <c r="C8" s="128"/>
      <c r="D8" s="128"/>
      <c r="E8" s="128"/>
      <c r="F8" s="148"/>
      <c r="G8" s="47" t="s">
        <v>171</v>
      </c>
      <c r="H8" s="48" t="s">
        <v>172</v>
      </c>
      <c r="I8" s="146"/>
      <c r="J8" s="128"/>
      <c r="K8" s="128"/>
      <c r="L8" s="128"/>
    </row>
    <row r="9" spans="1:12" ht="40.9" customHeight="1" thickBo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6">
        <v>6</v>
      </c>
      <c r="G9" s="46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33.200000000000003" customHeight="1">
      <c r="A10" s="139" t="s">
        <v>13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2" ht="21.75" customHeight="1">
      <c r="A11" s="140" t="s">
        <v>14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2" ht="20.100000000000001" customHeight="1" thickBot="1">
      <c r="A12" s="140" t="s">
        <v>15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2" ht="21" customHeight="1" thickBot="1">
      <c r="A13" s="128" t="s">
        <v>16</v>
      </c>
      <c r="B13" s="128" t="s">
        <v>17</v>
      </c>
      <c r="C13" s="128" t="s">
        <v>176</v>
      </c>
      <c r="D13" s="127" t="s">
        <v>7</v>
      </c>
      <c r="E13" s="127" t="s">
        <v>7</v>
      </c>
      <c r="F13" s="134" t="s">
        <v>7</v>
      </c>
      <c r="G13" s="134" t="s">
        <v>7</v>
      </c>
      <c r="H13" s="127" t="s">
        <v>7</v>
      </c>
      <c r="I13" s="127" t="s">
        <v>7</v>
      </c>
      <c r="J13" s="151" t="s">
        <v>7</v>
      </c>
      <c r="K13" s="129" t="s">
        <v>18</v>
      </c>
      <c r="L13" s="128" t="s">
        <v>19</v>
      </c>
    </row>
    <row r="14" spans="1:12" ht="45" customHeight="1" thickBot="1">
      <c r="A14" s="128"/>
      <c r="B14" s="128"/>
      <c r="C14" s="128"/>
      <c r="D14" s="127"/>
      <c r="E14" s="127"/>
      <c r="F14" s="135"/>
      <c r="G14" s="135"/>
      <c r="H14" s="127"/>
      <c r="I14" s="127"/>
      <c r="J14" s="151"/>
      <c r="K14" s="129"/>
      <c r="L14" s="128"/>
    </row>
    <row r="15" spans="1:12" ht="43.5" customHeight="1" thickBot="1">
      <c r="A15" s="128"/>
      <c r="B15" s="128"/>
      <c r="C15" s="128"/>
      <c r="D15" s="127"/>
      <c r="E15" s="127"/>
      <c r="F15" s="136"/>
      <c r="G15" s="136"/>
      <c r="H15" s="127"/>
      <c r="I15" s="127"/>
      <c r="J15" s="151"/>
      <c r="K15" s="129"/>
      <c r="L15" s="128"/>
    </row>
    <row r="16" spans="1:12" ht="28.5" customHeight="1" thickBot="1">
      <c r="A16" s="128" t="s">
        <v>20</v>
      </c>
      <c r="B16" s="128" t="s">
        <v>21</v>
      </c>
      <c r="C16" s="128" t="s">
        <v>176</v>
      </c>
      <c r="D16" s="127" t="s">
        <v>7</v>
      </c>
      <c r="E16" s="127" t="s">
        <v>7</v>
      </c>
      <c r="F16" s="134" t="s">
        <v>7</v>
      </c>
      <c r="G16" s="134" t="s">
        <v>7</v>
      </c>
      <c r="H16" s="127" t="s">
        <v>7</v>
      </c>
      <c r="I16" s="127" t="s">
        <v>7</v>
      </c>
      <c r="J16" s="129" t="s">
        <v>7</v>
      </c>
      <c r="K16" s="129" t="s">
        <v>177</v>
      </c>
      <c r="L16" s="128" t="s">
        <v>22</v>
      </c>
    </row>
    <row r="17" spans="1:12" ht="29.25" customHeight="1" thickBot="1">
      <c r="A17" s="128"/>
      <c r="B17" s="128"/>
      <c r="C17" s="128"/>
      <c r="D17" s="127"/>
      <c r="E17" s="127"/>
      <c r="F17" s="135"/>
      <c r="G17" s="135"/>
      <c r="H17" s="127"/>
      <c r="I17" s="127"/>
      <c r="J17" s="129"/>
      <c r="K17" s="129"/>
      <c r="L17" s="128"/>
    </row>
    <row r="18" spans="1:12" ht="87.6" customHeight="1" thickBot="1">
      <c r="A18" s="128"/>
      <c r="B18" s="128"/>
      <c r="C18" s="128"/>
      <c r="D18" s="127"/>
      <c r="E18" s="127"/>
      <c r="F18" s="136"/>
      <c r="G18" s="136"/>
      <c r="H18" s="127"/>
      <c r="I18" s="127"/>
      <c r="J18" s="129"/>
      <c r="K18" s="129"/>
      <c r="L18" s="128"/>
    </row>
    <row r="19" spans="1:12" ht="34.35" customHeight="1" thickBot="1">
      <c r="A19" s="109" t="s">
        <v>23</v>
      </c>
      <c r="B19" s="109" t="s">
        <v>210</v>
      </c>
      <c r="C19" s="4">
        <v>2017</v>
      </c>
      <c r="D19" s="7"/>
      <c r="E19" s="7" t="s">
        <v>7</v>
      </c>
      <c r="F19" s="7" t="s">
        <v>7</v>
      </c>
      <c r="G19" s="7" t="s">
        <v>7</v>
      </c>
      <c r="H19" s="7" t="s">
        <v>7</v>
      </c>
      <c r="I19" s="7"/>
      <c r="J19" s="4" t="s">
        <v>7</v>
      </c>
      <c r="K19" s="109" t="s">
        <v>24</v>
      </c>
      <c r="L19" s="109" t="s">
        <v>213</v>
      </c>
    </row>
    <row r="20" spans="1:12" ht="33.4" customHeight="1" thickBot="1">
      <c r="A20" s="110"/>
      <c r="B20" s="110"/>
      <c r="C20" s="4">
        <v>2018</v>
      </c>
      <c r="D20" s="7">
        <v>0</v>
      </c>
      <c r="E20" s="7" t="s">
        <v>7</v>
      </c>
      <c r="F20" s="7" t="s">
        <v>7</v>
      </c>
      <c r="G20" s="7" t="s">
        <v>7</v>
      </c>
      <c r="H20" s="7" t="s">
        <v>7</v>
      </c>
      <c r="I20" s="7">
        <v>0</v>
      </c>
      <c r="J20" s="4" t="s">
        <v>7</v>
      </c>
      <c r="K20" s="110"/>
      <c r="L20" s="110"/>
    </row>
    <row r="21" spans="1:12" ht="30.75" customHeight="1" thickBot="1">
      <c r="A21" s="110"/>
      <c r="B21" s="110"/>
      <c r="C21" s="4">
        <v>2019</v>
      </c>
      <c r="D21" s="7">
        <f>I21</f>
        <v>60</v>
      </c>
      <c r="E21" s="7" t="s">
        <v>7</v>
      </c>
      <c r="F21" s="7" t="s">
        <v>7</v>
      </c>
      <c r="G21" s="7" t="s">
        <v>7</v>
      </c>
      <c r="H21" s="7" t="s">
        <v>7</v>
      </c>
      <c r="I21" s="7">
        <v>60</v>
      </c>
      <c r="J21" s="4" t="s">
        <v>7</v>
      </c>
      <c r="K21" s="110"/>
      <c r="L21" s="110"/>
    </row>
    <row r="22" spans="1:12" ht="30.75" customHeight="1" thickBot="1">
      <c r="A22" s="110"/>
      <c r="B22" s="110"/>
      <c r="C22" s="4">
        <v>2020</v>
      </c>
      <c r="D22" s="7">
        <v>60</v>
      </c>
      <c r="E22" s="7"/>
      <c r="F22" s="7" t="s">
        <v>7</v>
      </c>
      <c r="G22" s="7" t="s">
        <v>7</v>
      </c>
      <c r="H22" s="7"/>
      <c r="I22" s="7">
        <v>60</v>
      </c>
      <c r="J22" s="4"/>
      <c r="K22" s="110"/>
      <c r="L22" s="110"/>
    </row>
    <row r="23" spans="1:12" ht="30.75" customHeight="1" thickBot="1">
      <c r="A23" s="111"/>
      <c r="B23" s="111"/>
      <c r="C23" s="55">
        <v>2021</v>
      </c>
      <c r="D23" s="58">
        <v>60</v>
      </c>
      <c r="E23" s="7"/>
      <c r="F23" s="58"/>
      <c r="G23" s="58"/>
      <c r="H23" s="58"/>
      <c r="I23" s="58">
        <v>60</v>
      </c>
      <c r="J23" s="55"/>
      <c r="K23" s="110"/>
      <c r="L23" s="110"/>
    </row>
    <row r="24" spans="1:12" ht="90.75" customHeight="1" thickBot="1">
      <c r="A24" s="8" t="s">
        <v>25</v>
      </c>
      <c r="B24" s="6" t="s">
        <v>26</v>
      </c>
      <c r="C24" s="9" t="s">
        <v>8</v>
      </c>
      <c r="D24" s="10" t="s">
        <v>7</v>
      </c>
      <c r="E24" s="5" t="s">
        <v>7</v>
      </c>
      <c r="F24" s="49" t="s">
        <v>7</v>
      </c>
      <c r="G24" s="49" t="s">
        <v>7</v>
      </c>
      <c r="H24" s="10" t="s">
        <v>7</v>
      </c>
      <c r="I24" s="10" t="s">
        <v>7</v>
      </c>
      <c r="J24" s="59" t="s">
        <v>7</v>
      </c>
      <c r="K24" s="60" t="s">
        <v>178</v>
      </c>
      <c r="L24" s="60" t="s">
        <v>27</v>
      </c>
    </row>
    <row r="25" spans="1:12" ht="42.75" customHeight="1" thickBot="1">
      <c r="A25" s="128" t="s">
        <v>28</v>
      </c>
      <c r="B25" s="109" t="s">
        <v>29</v>
      </c>
      <c r="C25" s="109" t="s">
        <v>176</v>
      </c>
      <c r="D25" s="134" t="s">
        <v>7</v>
      </c>
      <c r="E25" s="134" t="s">
        <v>7</v>
      </c>
      <c r="F25" s="134" t="s">
        <v>7</v>
      </c>
      <c r="G25" s="49"/>
      <c r="H25" s="134" t="s">
        <v>7</v>
      </c>
      <c r="I25" s="134" t="s">
        <v>7</v>
      </c>
      <c r="J25" s="109" t="s">
        <v>7</v>
      </c>
      <c r="K25" s="110" t="s">
        <v>179</v>
      </c>
      <c r="L25" s="110" t="s">
        <v>30</v>
      </c>
    </row>
    <row r="26" spans="1:12" ht="133.9" customHeight="1" thickBot="1">
      <c r="A26" s="128"/>
      <c r="B26" s="109"/>
      <c r="C26" s="109"/>
      <c r="D26" s="134"/>
      <c r="E26" s="134"/>
      <c r="F26" s="136"/>
      <c r="G26" s="49" t="s">
        <v>7</v>
      </c>
      <c r="H26" s="134"/>
      <c r="I26" s="134"/>
      <c r="J26" s="109"/>
      <c r="K26" s="109"/>
      <c r="L26" s="109"/>
    </row>
    <row r="27" spans="1:12" ht="44.25" customHeight="1" thickBot="1">
      <c r="A27" s="128" t="s">
        <v>31</v>
      </c>
      <c r="B27" s="128" t="s">
        <v>32</v>
      </c>
      <c r="C27" s="4">
        <v>2017</v>
      </c>
      <c r="D27" s="7">
        <f>J27</f>
        <v>10</v>
      </c>
      <c r="E27" s="7" t="s">
        <v>7</v>
      </c>
      <c r="F27" s="7" t="s">
        <v>7</v>
      </c>
      <c r="G27" s="7" t="s">
        <v>7</v>
      </c>
      <c r="H27" s="7" t="s">
        <v>7</v>
      </c>
      <c r="I27" s="7" t="s">
        <v>7</v>
      </c>
      <c r="J27" s="7">
        <v>10</v>
      </c>
      <c r="K27" s="128" t="s">
        <v>33</v>
      </c>
      <c r="L27" s="128" t="s">
        <v>34</v>
      </c>
    </row>
    <row r="28" spans="1:12" ht="46.15" customHeight="1">
      <c r="A28" s="128"/>
      <c r="B28" s="128"/>
      <c r="C28" s="4">
        <v>2018</v>
      </c>
      <c r="D28" s="7" t="s">
        <v>7</v>
      </c>
      <c r="E28" s="7" t="s">
        <v>7</v>
      </c>
      <c r="F28" s="7" t="s">
        <v>7</v>
      </c>
      <c r="G28" s="7" t="s">
        <v>7</v>
      </c>
      <c r="H28" s="7" t="s">
        <v>7</v>
      </c>
      <c r="I28" s="7" t="s">
        <v>7</v>
      </c>
      <c r="J28" s="7" t="s">
        <v>7</v>
      </c>
      <c r="K28" s="128"/>
      <c r="L28" s="128"/>
    </row>
    <row r="29" spans="1:12" ht="39.4" customHeight="1" thickBot="1">
      <c r="A29" s="128"/>
      <c r="B29" s="128"/>
      <c r="C29" s="4">
        <v>2019</v>
      </c>
      <c r="D29" s="7">
        <v>10</v>
      </c>
      <c r="E29" s="7" t="s">
        <v>7</v>
      </c>
      <c r="F29" s="7" t="s">
        <v>7</v>
      </c>
      <c r="G29" s="7" t="s">
        <v>7</v>
      </c>
      <c r="H29" s="7" t="s">
        <v>7</v>
      </c>
      <c r="I29" s="7" t="s">
        <v>7</v>
      </c>
      <c r="J29" s="7">
        <v>10</v>
      </c>
      <c r="K29" s="128"/>
      <c r="L29" s="128"/>
    </row>
    <row r="30" spans="1:12" ht="39.4" customHeight="1" thickBot="1">
      <c r="A30" s="128"/>
      <c r="B30" s="128"/>
      <c r="C30" s="52">
        <v>2020</v>
      </c>
      <c r="D30" s="7">
        <v>10</v>
      </c>
      <c r="E30" s="7"/>
      <c r="F30" s="7"/>
      <c r="G30" s="7"/>
      <c r="H30" s="7"/>
      <c r="I30" s="7"/>
      <c r="J30" s="7">
        <v>10</v>
      </c>
      <c r="K30" s="128"/>
      <c r="L30" s="128"/>
    </row>
    <row r="31" spans="1:12" ht="39.4" customHeight="1" thickBot="1">
      <c r="A31" s="128"/>
      <c r="B31" s="128"/>
      <c r="C31" s="4">
        <v>2021</v>
      </c>
      <c r="D31" s="7">
        <v>10</v>
      </c>
      <c r="E31" s="7"/>
      <c r="F31" s="7" t="s">
        <v>7</v>
      </c>
      <c r="G31" s="7" t="s">
        <v>7</v>
      </c>
      <c r="H31" s="7"/>
      <c r="I31" s="7"/>
      <c r="J31" s="7">
        <v>10</v>
      </c>
      <c r="K31" s="128"/>
      <c r="L31" s="128"/>
    </row>
    <row r="32" spans="1:12" ht="16.5" customHeight="1" thickBot="1">
      <c r="A32" s="128" t="s">
        <v>35</v>
      </c>
      <c r="B32" s="130" t="s">
        <v>36</v>
      </c>
      <c r="C32" s="128" t="s">
        <v>176</v>
      </c>
      <c r="D32" s="127" t="s">
        <v>7</v>
      </c>
      <c r="E32" s="127" t="s">
        <v>7</v>
      </c>
      <c r="F32" s="134" t="s">
        <v>7</v>
      </c>
      <c r="G32" s="134" t="s">
        <v>7</v>
      </c>
      <c r="H32" s="127" t="s">
        <v>7</v>
      </c>
      <c r="I32" s="127" t="s">
        <v>7</v>
      </c>
      <c r="J32" s="128" t="s">
        <v>7</v>
      </c>
      <c r="K32" s="128" t="s">
        <v>180</v>
      </c>
      <c r="L32" s="128" t="s">
        <v>37</v>
      </c>
    </row>
    <row r="33" spans="1:12" ht="29.25" customHeight="1" thickBot="1">
      <c r="A33" s="128"/>
      <c r="B33" s="130"/>
      <c r="C33" s="128"/>
      <c r="D33" s="127"/>
      <c r="E33" s="127"/>
      <c r="F33" s="135"/>
      <c r="G33" s="135"/>
      <c r="H33" s="127"/>
      <c r="I33" s="127"/>
      <c r="J33" s="128"/>
      <c r="K33" s="128"/>
      <c r="L33" s="128"/>
    </row>
    <row r="34" spans="1:12" ht="57.95" customHeight="1" thickBot="1">
      <c r="A34" s="128"/>
      <c r="B34" s="130"/>
      <c r="C34" s="128"/>
      <c r="D34" s="127"/>
      <c r="E34" s="127"/>
      <c r="F34" s="136"/>
      <c r="G34" s="136"/>
      <c r="H34" s="127"/>
      <c r="I34" s="127"/>
      <c r="J34" s="128"/>
      <c r="K34" s="128"/>
      <c r="L34" s="128"/>
    </row>
    <row r="35" spans="1:12" ht="67.5" customHeight="1" thickBot="1">
      <c r="A35" s="128"/>
      <c r="B35" s="130"/>
      <c r="C35" s="109"/>
      <c r="D35" s="127"/>
      <c r="E35" s="127"/>
      <c r="F35" s="45"/>
      <c r="G35" s="45"/>
      <c r="H35" s="127"/>
      <c r="I35" s="127"/>
      <c r="J35" s="128"/>
      <c r="K35" s="128"/>
      <c r="L35" s="128"/>
    </row>
    <row r="36" spans="1:12" ht="30" customHeight="1" thickBot="1">
      <c r="A36" s="109" t="s">
        <v>38</v>
      </c>
      <c r="B36" s="131" t="s">
        <v>39</v>
      </c>
      <c r="C36" s="60">
        <v>2017</v>
      </c>
      <c r="D36" s="72" t="s">
        <v>7</v>
      </c>
      <c r="E36" s="66"/>
      <c r="F36" s="67"/>
      <c r="G36" s="67"/>
      <c r="H36" s="66"/>
      <c r="I36" s="66" t="s">
        <v>7</v>
      </c>
      <c r="J36" s="65"/>
      <c r="K36" s="109" t="s">
        <v>40</v>
      </c>
      <c r="L36" s="121" t="s">
        <v>41</v>
      </c>
    </row>
    <row r="37" spans="1:12" ht="27.75" customHeight="1" thickBot="1">
      <c r="A37" s="110"/>
      <c r="B37" s="132"/>
      <c r="C37" s="60">
        <v>2018</v>
      </c>
      <c r="D37" s="72" t="s">
        <v>7</v>
      </c>
      <c r="E37" s="66"/>
      <c r="F37" s="67"/>
      <c r="G37" s="67"/>
      <c r="H37" s="66"/>
      <c r="I37" s="66" t="s">
        <v>7</v>
      </c>
      <c r="J37" s="65"/>
      <c r="K37" s="110"/>
      <c r="L37" s="122"/>
    </row>
    <row r="38" spans="1:12" ht="21" customHeight="1" thickBot="1">
      <c r="A38" s="110"/>
      <c r="B38" s="132"/>
      <c r="C38" s="149">
        <v>2019</v>
      </c>
      <c r="D38" s="150" t="s">
        <v>7</v>
      </c>
      <c r="E38" s="127" t="s">
        <v>7</v>
      </c>
      <c r="F38" s="134" t="s">
        <v>7</v>
      </c>
      <c r="G38" s="134" t="s">
        <v>7</v>
      </c>
      <c r="H38" s="127" t="s">
        <v>7</v>
      </c>
      <c r="I38" s="127" t="s">
        <v>7</v>
      </c>
      <c r="J38" s="128" t="s">
        <v>7</v>
      </c>
      <c r="K38" s="110"/>
      <c r="L38" s="122"/>
    </row>
    <row r="39" spans="1:12" ht="13.5" customHeight="1" thickBot="1">
      <c r="A39" s="110"/>
      <c r="B39" s="132"/>
      <c r="C39" s="149"/>
      <c r="D39" s="150"/>
      <c r="E39" s="127"/>
      <c r="F39" s="136"/>
      <c r="G39" s="136"/>
      <c r="H39" s="127"/>
      <c r="I39" s="127"/>
      <c r="J39" s="128"/>
      <c r="K39" s="110"/>
      <c r="L39" s="122"/>
    </row>
    <row r="40" spans="1:12" ht="53.25" hidden="1" customHeight="1" thickBot="1">
      <c r="A40" s="110"/>
      <c r="B40" s="132"/>
      <c r="C40" s="60">
        <v>2020</v>
      </c>
      <c r="D40" s="72"/>
      <c r="E40" s="66"/>
      <c r="F40" s="68"/>
      <c r="G40" s="68"/>
      <c r="H40" s="66"/>
      <c r="I40" s="66"/>
      <c r="J40" s="65"/>
      <c r="K40" s="110"/>
      <c r="L40" s="122"/>
    </row>
    <row r="41" spans="1:12" ht="132.75" hidden="1" customHeight="1" thickBot="1">
      <c r="A41" s="110"/>
      <c r="B41" s="132"/>
      <c r="C41" s="60">
        <v>2021</v>
      </c>
      <c r="D41" s="72"/>
      <c r="E41" s="66"/>
      <c r="F41" s="68"/>
      <c r="G41" s="68"/>
      <c r="H41" s="66"/>
      <c r="I41" s="66"/>
      <c r="J41" s="65"/>
      <c r="K41" s="110"/>
      <c r="L41" s="122"/>
    </row>
    <row r="42" spans="1:12" ht="35.25" customHeight="1" thickBot="1">
      <c r="A42" s="110"/>
      <c r="B42" s="132"/>
      <c r="C42" s="60">
        <v>2020</v>
      </c>
      <c r="D42" s="84">
        <v>0</v>
      </c>
      <c r="E42" s="66"/>
      <c r="F42" s="68"/>
      <c r="G42" s="68"/>
      <c r="H42" s="66"/>
      <c r="I42" s="83">
        <v>0</v>
      </c>
      <c r="J42" s="65"/>
      <c r="K42" s="110"/>
      <c r="L42" s="122"/>
    </row>
    <row r="43" spans="1:12" ht="28.5" customHeight="1" thickBot="1">
      <c r="A43" s="111"/>
      <c r="B43" s="133"/>
      <c r="C43" s="60">
        <v>2021</v>
      </c>
      <c r="D43" s="84">
        <v>0</v>
      </c>
      <c r="E43" s="66"/>
      <c r="F43" s="68"/>
      <c r="G43" s="68"/>
      <c r="H43" s="66"/>
      <c r="I43" s="83">
        <v>0</v>
      </c>
      <c r="J43" s="65"/>
      <c r="K43" s="111"/>
      <c r="L43" s="123"/>
    </row>
    <row r="44" spans="1:12" ht="26.65" customHeight="1" thickBot="1">
      <c r="A44" s="109" t="s">
        <v>42</v>
      </c>
      <c r="B44" s="124" t="s">
        <v>43</v>
      </c>
      <c r="C44" s="73">
        <v>2017</v>
      </c>
      <c r="D44" s="5" t="s">
        <v>7</v>
      </c>
      <c r="E44" s="5" t="s">
        <v>7</v>
      </c>
      <c r="F44" s="45" t="s">
        <v>7</v>
      </c>
      <c r="G44" s="45" t="s">
        <v>7</v>
      </c>
      <c r="H44" s="5" t="s">
        <v>7</v>
      </c>
      <c r="I44" s="5" t="s">
        <v>7</v>
      </c>
      <c r="J44" s="4" t="s">
        <v>7</v>
      </c>
      <c r="K44" s="109" t="s">
        <v>44</v>
      </c>
      <c r="L44" s="109" t="s">
        <v>45</v>
      </c>
    </row>
    <row r="45" spans="1:12" ht="27.6" customHeight="1" thickBot="1">
      <c r="A45" s="110"/>
      <c r="B45" s="125"/>
      <c r="C45" s="11">
        <v>2018</v>
      </c>
      <c r="D45" s="5">
        <v>1068.164</v>
      </c>
      <c r="E45" s="5" t="s">
        <v>7</v>
      </c>
      <c r="F45" s="45" t="s">
        <v>7</v>
      </c>
      <c r="G45" s="45" t="s">
        <v>7</v>
      </c>
      <c r="H45" s="5" t="s">
        <v>7</v>
      </c>
      <c r="I45" s="5">
        <v>1068.164</v>
      </c>
      <c r="J45" s="4" t="s">
        <v>7</v>
      </c>
      <c r="K45" s="110"/>
      <c r="L45" s="110"/>
    </row>
    <row r="46" spans="1:12" ht="22.7" customHeight="1" thickBot="1">
      <c r="A46" s="110"/>
      <c r="B46" s="125"/>
      <c r="C46" s="11">
        <v>2019</v>
      </c>
      <c r="D46" s="53">
        <v>0</v>
      </c>
      <c r="E46" s="5" t="s">
        <v>7</v>
      </c>
      <c r="F46" s="45" t="s">
        <v>7</v>
      </c>
      <c r="G46" s="45" t="s">
        <v>7</v>
      </c>
      <c r="H46" s="5" t="s">
        <v>7</v>
      </c>
      <c r="I46" s="53">
        <v>0</v>
      </c>
      <c r="J46" s="4" t="s">
        <v>7</v>
      </c>
      <c r="K46" s="110"/>
      <c r="L46" s="110"/>
    </row>
    <row r="47" spans="1:12" ht="25.7" customHeight="1" thickBot="1">
      <c r="A47" s="110"/>
      <c r="B47" s="125"/>
      <c r="C47" s="11">
        <v>2020</v>
      </c>
      <c r="D47" s="53">
        <v>0</v>
      </c>
      <c r="E47" s="5" t="s">
        <v>7</v>
      </c>
      <c r="F47" s="45" t="s">
        <v>7</v>
      </c>
      <c r="G47" s="45" t="s">
        <v>7</v>
      </c>
      <c r="H47" s="5" t="s">
        <v>7</v>
      </c>
      <c r="I47" s="53">
        <v>0</v>
      </c>
      <c r="J47" s="4" t="s">
        <v>7</v>
      </c>
      <c r="K47" s="110"/>
      <c r="L47" s="110"/>
    </row>
    <row r="48" spans="1:12" ht="25.7" customHeight="1" thickBot="1">
      <c r="A48" s="111"/>
      <c r="B48" s="126"/>
      <c r="C48" s="54">
        <v>2021</v>
      </c>
      <c r="D48" s="57">
        <v>0</v>
      </c>
      <c r="E48" s="53"/>
      <c r="F48" s="53"/>
      <c r="G48" s="53"/>
      <c r="H48" s="53"/>
      <c r="I48" s="57">
        <v>0</v>
      </c>
      <c r="J48" s="52"/>
      <c r="K48" s="111"/>
      <c r="L48" s="111"/>
    </row>
    <row r="49" spans="1:258" ht="25.7" customHeight="1" thickBot="1">
      <c r="A49" s="109">
        <v>10</v>
      </c>
      <c r="B49" s="124" t="s">
        <v>209</v>
      </c>
      <c r="C49" s="101">
        <v>2017</v>
      </c>
      <c r="D49" s="99">
        <v>0</v>
      </c>
      <c r="E49" s="99" t="s">
        <v>7</v>
      </c>
      <c r="F49" s="99" t="s">
        <v>7</v>
      </c>
      <c r="G49" s="99" t="s">
        <v>7</v>
      </c>
      <c r="H49" s="99" t="s">
        <v>7</v>
      </c>
      <c r="I49" s="99">
        <v>0</v>
      </c>
      <c r="J49" s="100" t="s">
        <v>7</v>
      </c>
      <c r="K49" s="109" t="s">
        <v>44</v>
      </c>
      <c r="L49" s="109" t="s">
        <v>45</v>
      </c>
    </row>
    <row r="50" spans="1:258" ht="25.7" customHeight="1" thickBot="1">
      <c r="A50" s="110"/>
      <c r="B50" s="125"/>
      <c r="C50" s="101">
        <v>2018</v>
      </c>
      <c r="D50" s="99">
        <v>0</v>
      </c>
      <c r="E50" s="99" t="s">
        <v>7</v>
      </c>
      <c r="F50" s="99" t="s">
        <v>7</v>
      </c>
      <c r="G50" s="99" t="s">
        <v>7</v>
      </c>
      <c r="H50" s="99" t="s">
        <v>7</v>
      </c>
      <c r="I50" s="99">
        <v>0</v>
      </c>
      <c r="J50" s="100" t="s">
        <v>7</v>
      </c>
      <c r="K50" s="110"/>
      <c r="L50" s="110"/>
    </row>
    <row r="51" spans="1:258" ht="25.7" customHeight="1" thickBot="1">
      <c r="A51" s="110"/>
      <c r="B51" s="125"/>
      <c r="C51" s="101">
        <v>2019</v>
      </c>
      <c r="D51" s="105">
        <v>429.97451999999998</v>
      </c>
      <c r="E51" s="99" t="s">
        <v>7</v>
      </c>
      <c r="F51" s="99" t="s">
        <v>7</v>
      </c>
      <c r="G51" s="99" t="s">
        <v>7</v>
      </c>
      <c r="H51" s="99" t="s">
        <v>7</v>
      </c>
      <c r="I51" s="105">
        <v>429.97451999999998</v>
      </c>
      <c r="J51" s="100" t="s">
        <v>7</v>
      </c>
      <c r="K51" s="110"/>
      <c r="L51" s="110"/>
    </row>
    <row r="52" spans="1:258" ht="25.7" customHeight="1" thickBot="1">
      <c r="A52" s="110"/>
      <c r="B52" s="125"/>
      <c r="C52" s="101">
        <v>2020</v>
      </c>
      <c r="D52" s="99">
        <v>0</v>
      </c>
      <c r="E52" s="99"/>
      <c r="F52" s="99"/>
      <c r="G52" s="99"/>
      <c r="H52" s="99"/>
      <c r="I52" s="99">
        <v>0</v>
      </c>
      <c r="J52" s="100" t="s">
        <v>7</v>
      </c>
      <c r="K52" s="110"/>
      <c r="L52" s="110"/>
    </row>
    <row r="53" spans="1:258" ht="28.5" customHeight="1" thickBot="1">
      <c r="A53" s="111"/>
      <c r="B53" s="126"/>
      <c r="C53" s="101">
        <v>2021</v>
      </c>
      <c r="D53" s="99">
        <v>0</v>
      </c>
      <c r="E53" s="99" t="s">
        <v>7</v>
      </c>
      <c r="F53" s="99" t="s">
        <v>7</v>
      </c>
      <c r="G53" s="99" t="s">
        <v>7</v>
      </c>
      <c r="H53" s="99" t="s">
        <v>7</v>
      </c>
      <c r="I53" s="99">
        <v>0</v>
      </c>
      <c r="J53" s="100" t="s">
        <v>7</v>
      </c>
      <c r="K53" s="111"/>
      <c r="L53" s="111"/>
    </row>
    <row r="54" spans="1:258" ht="79.5" customHeight="1" thickBot="1">
      <c r="A54" s="4">
        <v>11</v>
      </c>
      <c r="B54" s="9" t="s">
        <v>46</v>
      </c>
      <c r="C54" s="56" t="s">
        <v>176</v>
      </c>
      <c r="D54" s="5" t="s">
        <v>7</v>
      </c>
      <c r="E54" s="5" t="s">
        <v>7</v>
      </c>
      <c r="F54" s="45" t="s">
        <v>7</v>
      </c>
      <c r="G54" s="45" t="s">
        <v>7</v>
      </c>
      <c r="H54" s="5" t="s">
        <v>7</v>
      </c>
      <c r="I54" s="5" t="s">
        <v>7</v>
      </c>
      <c r="J54" s="4" t="s">
        <v>7</v>
      </c>
      <c r="K54" s="4" t="s">
        <v>47</v>
      </c>
      <c r="L54" s="12" t="s">
        <v>48</v>
      </c>
    </row>
    <row r="55" spans="1:258" ht="79.5" hidden="1" customHeight="1">
      <c r="A55" s="4"/>
      <c r="B55" s="9"/>
      <c r="C55" s="4"/>
      <c r="D55" s="5"/>
      <c r="E55" s="5"/>
      <c r="F55" s="45"/>
      <c r="G55" s="45"/>
      <c r="H55" s="5"/>
      <c r="I55" s="5"/>
      <c r="J55" s="4"/>
      <c r="K55" s="4"/>
      <c r="L55" s="12"/>
    </row>
    <row r="56" spans="1:258" ht="79.5" hidden="1" customHeight="1">
      <c r="A56" s="4"/>
      <c r="B56" s="9"/>
      <c r="C56" s="4"/>
      <c r="D56" s="5"/>
      <c r="E56" s="5"/>
      <c r="F56" s="45"/>
      <c r="G56" s="45"/>
      <c r="H56" s="5"/>
      <c r="I56" s="5"/>
      <c r="J56" s="4"/>
      <c r="K56" s="4"/>
      <c r="L56" s="12"/>
    </row>
    <row r="57" spans="1:258" ht="79.5" hidden="1" customHeight="1">
      <c r="A57" s="4"/>
      <c r="B57" s="9"/>
      <c r="C57" s="4"/>
      <c r="D57" s="5"/>
      <c r="E57" s="5"/>
      <c r="F57" s="45"/>
      <c r="G57" s="45"/>
      <c r="H57" s="5"/>
      <c r="I57" s="5"/>
      <c r="J57" s="4"/>
      <c r="K57" s="4"/>
      <c r="L57" s="12"/>
    </row>
    <row r="58" spans="1:258" ht="36.4" hidden="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</row>
    <row r="59" spans="1:258" ht="38.25" hidden="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</row>
    <row r="60" spans="1:258" ht="35.65" hidden="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</row>
    <row r="61" spans="1:258" ht="19.5" customHeight="1">
      <c r="A61" s="112" t="s">
        <v>49</v>
      </c>
      <c r="B61" s="113"/>
      <c r="C61" s="77">
        <v>2017</v>
      </c>
      <c r="D61" s="78">
        <v>10</v>
      </c>
      <c r="E61" s="78" t="s">
        <v>7</v>
      </c>
      <c r="F61" s="78" t="s">
        <v>7</v>
      </c>
      <c r="G61" s="78" t="s">
        <v>7</v>
      </c>
      <c r="H61" s="78" t="s">
        <v>7</v>
      </c>
      <c r="I61" s="79"/>
      <c r="J61" s="78">
        <f>J27</f>
        <v>10</v>
      </c>
      <c r="K61" s="113"/>
      <c r="L61" s="118"/>
    </row>
    <row r="62" spans="1:258" ht="19.5" customHeight="1">
      <c r="A62" s="114"/>
      <c r="B62" s="115"/>
      <c r="C62" s="74">
        <v>2018</v>
      </c>
      <c r="D62" s="76">
        <f>D45+D20</f>
        <v>1068.164</v>
      </c>
      <c r="E62" s="75" t="s">
        <v>7</v>
      </c>
      <c r="F62" s="75" t="s">
        <v>7</v>
      </c>
      <c r="G62" s="75" t="s">
        <v>7</v>
      </c>
      <c r="H62" s="75" t="s">
        <v>7</v>
      </c>
      <c r="I62" s="76">
        <f>I45+I20</f>
        <v>1068.164</v>
      </c>
      <c r="J62" s="75" t="str">
        <f>J28</f>
        <v>-</v>
      </c>
      <c r="K62" s="115"/>
      <c r="L62" s="119"/>
    </row>
    <row r="63" spans="1:258" ht="20.25" customHeight="1">
      <c r="A63" s="114"/>
      <c r="B63" s="115"/>
      <c r="C63" s="74">
        <v>2019</v>
      </c>
      <c r="D63" s="107">
        <f>D46+D29+D21+D51</f>
        <v>499.97451999999998</v>
      </c>
      <c r="E63" s="75" t="s">
        <v>7</v>
      </c>
      <c r="F63" s="75" t="s">
        <v>7</v>
      </c>
      <c r="G63" s="75" t="s">
        <v>7</v>
      </c>
      <c r="H63" s="75" t="s">
        <v>7</v>
      </c>
      <c r="I63" s="107">
        <f>I46+I21+I51</f>
        <v>489.97451999999998</v>
      </c>
      <c r="J63" s="75">
        <f>J29</f>
        <v>10</v>
      </c>
      <c r="K63" s="115"/>
      <c r="L63" s="119"/>
    </row>
    <row r="64" spans="1:258" ht="20.25" customHeight="1">
      <c r="A64" s="114"/>
      <c r="B64" s="115"/>
      <c r="C64" s="74">
        <v>2020</v>
      </c>
      <c r="D64" s="76">
        <f>D47+D30+D22+D42</f>
        <v>70</v>
      </c>
      <c r="E64" s="75" t="s">
        <v>7</v>
      </c>
      <c r="F64" s="75" t="s">
        <v>7</v>
      </c>
      <c r="G64" s="75" t="s">
        <v>7</v>
      </c>
      <c r="H64" s="75" t="s">
        <v>7</v>
      </c>
      <c r="I64" s="76">
        <f>I47+I22+I42</f>
        <v>60</v>
      </c>
      <c r="J64" s="75">
        <f t="shared" ref="J64:J65" si="0">J30</f>
        <v>10</v>
      </c>
      <c r="K64" s="115"/>
      <c r="L64" s="119"/>
    </row>
    <row r="65" spans="1:12" ht="26.25" customHeight="1">
      <c r="A65" s="114"/>
      <c r="B65" s="115"/>
      <c r="C65" s="74">
        <v>2021</v>
      </c>
      <c r="D65" s="76">
        <f>D48+D31+D23+D43</f>
        <v>70</v>
      </c>
      <c r="E65" s="75" t="s">
        <v>7</v>
      </c>
      <c r="F65" s="75" t="s">
        <v>7</v>
      </c>
      <c r="G65" s="75" t="s">
        <v>7</v>
      </c>
      <c r="H65" s="75" t="s">
        <v>7</v>
      </c>
      <c r="I65" s="76">
        <f>I48+I23+I43</f>
        <v>60</v>
      </c>
      <c r="J65" s="75">
        <f t="shared" si="0"/>
        <v>10</v>
      </c>
      <c r="K65" s="115"/>
      <c r="L65" s="119"/>
    </row>
    <row r="66" spans="1:12" ht="29.25" customHeight="1" thickBot="1">
      <c r="A66" s="116"/>
      <c r="B66" s="117"/>
      <c r="C66" s="80" t="s">
        <v>176</v>
      </c>
      <c r="D66" s="108">
        <f>D61+D62+D63+D64+D65</f>
        <v>1718.13852</v>
      </c>
      <c r="E66" s="81"/>
      <c r="F66" s="81"/>
      <c r="G66" s="81"/>
      <c r="H66" s="81"/>
      <c r="I66" s="108">
        <f>I62+I63+I64+I65</f>
        <v>1678.13852</v>
      </c>
      <c r="J66" s="82">
        <f>J61+J63+J64+J65</f>
        <v>40</v>
      </c>
      <c r="K66" s="117"/>
      <c r="L66" s="120"/>
    </row>
    <row r="65534" ht="12.95" customHeight="1"/>
    <row r="65535" ht="12.95" customHeight="1"/>
    <row r="65536" ht="12.95" customHeight="1"/>
    <row r="65537" ht="12.95" customHeight="1"/>
    <row r="65538" ht="12.95" customHeight="1"/>
    <row r="65539" ht="12.95" customHeight="1"/>
    <row r="65540" ht="12.95" customHeight="1"/>
    <row r="65541" ht="12.95" customHeight="1"/>
    <row r="65542" ht="12.95" customHeight="1"/>
    <row r="65543" ht="12.95" customHeight="1"/>
    <row r="65544" ht="12.95" customHeight="1"/>
    <row r="65545" ht="12.95" customHeight="1"/>
    <row r="65546" ht="12.95" customHeight="1"/>
    <row r="65547" ht="12.95" customHeight="1"/>
    <row r="65548" ht="12.95" customHeight="1"/>
    <row r="65549" ht="12.95" customHeight="1"/>
    <row r="65550" ht="12.95" customHeight="1"/>
    <row r="65551" ht="12.95" customHeight="1"/>
    <row r="65552" ht="12.95" customHeight="1"/>
  </sheetData>
  <sheetProtection selectLockedCells="1" selectUnlockedCells="1"/>
  <mergeCells count="98">
    <mergeCell ref="I13:I15"/>
    <mergeCell ref="J13:J15"/>
    <mergeCell ref="L13:L15"/>
    <mergeCell ref="L19:L23"/>
    <mergeCell ref="F38:F39"/>
    <mergeCell ref="G38:G39"/>
    <mergeCell ref="F32:F34"/>
    <mergeCell ref="G32:G34"/>
    <mergeCell ref="F25:F26"/>
    <mergeCell ref="I32:I35"/>
    <mergeCell ref="J32:J35"/>
    <mergeCell ref="K32:K35"/>
    <mergeCell ref="L32:L35"/>
    <mergeCell ref="H38:H39"/>
    <mergeCell ref="H32:H35"/>
    <mergeCell ref="K25:K26"/>
    <mergeCell ref="D32:D35"/>
    <mergeCell ref="E32:E35"/>
    <mergeCell ref="C38:C39"/>
    <mergeCell ref="D38:D39"/>
    <mergeCell ref="E38:E39"/>
    <mergeCell ref="L27:L31"/>
    <mergeCell ref="A25:A26"/>
    <mergeCell ref="B25:B26"/>
    <mergeCell ref="C25:C26"/>
    <mergeCell ref="D25:D26"/>
    <mergeCell ref="E25:E26"/>
    <mergeCell ref="H25:H26"/>
    <mergeCell ref="I25:I26"/>
    <mergeCell ref="J25:J26"/>
    <mergeCell ref="L25:L26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I6:I8"/>
    <mergeCell ref="F7:F8"/>
    <mergeCell ref="G7:H7"/>
    <mergeCell ref="L16:L18"/>
    <mergeCell ref="F13:F15"/>
    <mergeCell ref="G13:G15"/>
    <mergeCell ref="F5:I5"/>
    <mergeCell ref="F6:H6"/>
    <mergeCell ref="I16:I18"/>
    <mergeCell ref="J16:J18"/>
    <mergeCell ref="H16:H18"/>
    <mergeCell ref="F16:F18"/>
    <mergeCell ref="G16:G18"/>
    <mergeCell ref="A10:L10"/>
    <mergeCell ref="A11:L11"/>
    <mergeCell ref="A12:L12"/>
    <mergeCell ref="A13:A15"/>
    <mergeCell ref="B13:B15"/>
    <mergeCell ref="C13:C15"/>
    <mergeCell ref="A32:A35"/>
    <mergeCell ref="B32:B35"/>
    <mergeCell ref="C32:C35"/>
    <mergeCell ref="A44:A48"/>
    <mergeCell ref="B36:B43"/>
    <mergeCell ref="A36:A43"/>
    <mergeCell ref="A19:A23"/>
    <mergeCell ref="B19:B23"/>
    <mergeCell ref="K13:K15"/>
    <mergeCell ref="A27:A31"/>
    <mergeCell ref="B27:B31"/>
    <mergeCell ref="K27:K31"/>
    <mergeCell ref="A16:A18"/>
    <mergeCell ref="B16:B18"/>
    <mergeCell ref="K19:K23"/>
    <mergeCell ref="K16:K18"/>
    <mergeCell ref="C16:C18"/>
    <mergeCell ref="D16:D18"/>
    <mergeCell ref="E16:E18"/>
    <mergeCell ref="D13:D15"/>
    <mergeCell ref="E13:E15"/>
    <mergeCell ref="H13:H15"/>
    <mergeCell ref="L44:L48"/>
    <mergeCell ref="A61:B66"/>
    <mergeCell ref="K61:K66"/>
    <mergeCell ref="L61:L66"/>
    <mergeCell ref="K36:K43"/>
    <mergeCell ref="L36:L43"/>
    <mergeCell ref="B44:B48"/>
    <mergeCell ref="K44:K48"/>
    <mergeCell ref="I38:I39"/>
    <mergeCell ref="J38:J39"/>
    <mergeCell ref="K49:K53"/>
    <mergeCell ref="L49:L53"/>
    <mergeCell ref="A49:A53"/>
    <mergeCell ref="B49:B53"/>
  </mergeCells>
  <pageMargins left="0.3576388888888889" right="0.30486111111111114" top="0.35138888888888886" bottom="0.12916666666666668" header="0.51180555555555551" footer="0.51180555555555551"/>
  <pageSetup paperSize="9" scale="51" firstPageNumber="0" orientation="landscape" horizontalDpi="300" verticalDpi="300" r:id="rId1"/>
  <headerFooter alignWithMargins="0"/>
  <rowBreaks count="1" manualBreakCount="1">
    <brk id="26" max="16383" man="1"/>
  </rowBreaks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197"/>
  <sheetViews>
    <sheetView tabSelected="1" view="pageBreakPreview" topLeftCell="B1" zoomScale="50" zoomScaleSheetLayoutView="50" workbookViewId="0">
      <selection activeCell="D181" sqref="D181"/>
    </sheetView>
  </sheetViews>
  <sheetFormatPr defaultColWidth="9" defaultRowHeight="16.5" customHeight="1"/>
  <cols>
    <col min="1" max="1" width="9.42578125" style="2" customWidth="1"/>
    <col min="2" max="2" width="51.140625" style="13" customWidth="1"/>
    <col min="3" max="3" width="16.140625" style="2" customWidth="1"/>
    <col min="4" max="4" width="20.5703125" style="2" customWidth="1"/>
    <col min="5" max="7" width="17" style="2" customWidth="1"/>
    <col min="8" max="8" width="20.42578125" style="2" customWidth="1"/>
    <col min="9" max="9" width="20.28515625" style="2" customWidth="1"/>
    <col min="10" max="10" width="14.7109375" style="2" customWidth="1"/>
    <col min="11" max="11" width="50.85546875" style="2" customWidth="1"/>
    <col min="12" max="12" width="36.140625" style="2" customWidth="1"/>
    <col min="13" max="16384" width="9" style="2"/>
  </cols>
  <sheetData>
    <row r="1" spans="1:12" ht="3" customHeight="1">
      <c r="B1" s="181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s="14" customFormat="1" ht="42.75" customHeight="1">
      <c r="A2" s="183" t="s">
        <v>174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s="14" customFormat="1" ht="30.4" customHeight="1" thickBot="1">
      <c r="A3" s="184" t="s">
        <v>181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2" s="14" customFormat="1" ht="30.75" customHeight="1" thickBot="1">
      <c r="A4" s="154" t="s">
        <v>10</v>
      </c>
      <c r="B4" s="154" t="s">
        <v>0</v>
      </c>
      <c r="C4" s="154" t="s">
        <v>1</v>
      </c>
      <c r="D4" s="154" t="s">
        <v>50</v>
      </c>
      <c r="E4" s="154" t="s">
        <v>12</v>
      </c>
      <c r="F4" s="153"/>
      <c r="G4" s="153"/>
      <c r="H4" s="153"/>
      <c r="I4" s="153"/>
      <c r="J4" s="154" t="s">
        <v>4</v>
      </c>
      <c r="K4" s="154" t="s">
        <v>175</v>
      </c>
      <c r="L4" s="154" t="s">
        <v>173</v>
      </c>
    </row>
    <row r="5" spans="1:12" s="14" customFormat="1" ht="17.25" customHeight="1" thickBot="1">
      <c r="A5" s="154"/>
      <c r="B5" s="154"/>
      <c r="C5" s="154"/>
      <c r="D5" s="154"/>
      <c r="E5" s="155" t="s">
        <v>2</v>
      </c>
      <c r="F5" s="157" t="s">
        <v>3</v>
      </c>
      <c r="G5" s="158"/>
      <c r="H5" s="158"/>
      <c r="I5" s="159"/>
      <c r="J5" s="156"/>
      <c r="K5" s="154"/>
      <c r="L5" s="154"/>
    </row>
    <row r="6" spans="1:12" s="14" customFormat="1" ht="17.25" customHeight="1" thickBot="1">
      <c r="A6" s="154"/>
      <c r="B6" s="154"/>
      <c r="C6" s="154"/>
      <c r="D6" s="154"/>
      <c r="E6" s="154"/>
      <c r="F6" s="185" t="s">
        <v>5</v>
      </c>
      <c r="G6" s="186"/>
      <c r="H6" s="186"/>
      <c r="I6" s="160" t="s">
        <v>6</v>
      </c>
      <c r="J6" s="156"/>
      <c r="K6" s="154"/>
      <c r="L6" s="154"/>
    </row>
    <row r="7" spans="1:12" s="14" customFormat="1" ht="17.25" customHeight="1" thickBot="1">
      <c r="A7" s="154"/>
      <c r="B7" s="154"/>
      <c r="C7" s="154"/>
      <c r="D7" s="154"/>
      <c r="E7" s="155"/>
      <c r="F7" s="160" t="s">
        <v>169</v>
      </c>
      <c r="G7" s="177" t="s">
        <v>170</v>
      </c>
      <c r="H7" s="178"/>
      <c r="I7" s="162"/>
      <c r="J7" s="156"/>
      <c r="K7" s="154"/>
      <c r="L7" s="154"/>
    </row>
    <row r="8" spans="1:12" s="14" customFormat="1" ht="51.75" customHeight="1" thickBot="1">
      <c r="A8" s="154"/>
      <c r="B8" s="154"/>
      <c r="C8" s="154"/>
      <c r="D8" s="154"/>
      <c r="E8" s="155"/>
      <c r="F8" s="161"/>
      <c r="G8" s="86" t="s">
        <v>171</v>
      </c>
      <c r="H8" s="89" t="s">
        <v>172</v>
      </c>
      <c r="I8" s="161"/>
      <c r="J8" s="156"/>
      <c r="K8" s="154"/>
      <c r="L8" s="154"/>
    </row>
    <row r="9" spans="1:12" s="14" customFormat="1" ht="17.25" customHeight="1" thickBot="1">
      <c r="A9" s="85">
        <v>1</v>
      </c>
      <c r="B9" s="86">
        <v>2</v>
      </c>
      <c r="C9" s="86">
        <v>3</v>
      </c>
      <c r="D9" s="86">
        <v>4</v>
      </c>
      <c r="E9" s="86">
        <v>5</v>
      </c>
      <c r="F9" s="86">
        <v>6</v>
      </c>
      <c r="G9" s="86">
        <v>7</v>
      </c>
      <c r="H9" s="86">
        <v>8</v>
      </c>
      <c r="I9" s="86">
        <v>9</v>
      </c>
      <c r="J9" s="86">
        <v>10</v>
      </c>
      <c r="K9" s="86">
        <v>11</v>
      </c>
      <c r="L9" s="86">
        <v>12</v>
      </c>
    </row>
    <row r="10" spans="1:12" s="14" customFormat="1" ht="24" customHeight="1" thickBot="1">
      <c r="A10" s="152" t="s">
        <v>182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spans="1:12" s="14" customFormat="1" ht="17.25" customHeight="1">
      <c r="A11" s="179" t="s">
        <v>51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12" s="14" customFormat="1" ht="54" customHeight="1" thickBot="1">
      <c r="A12" s="180" t="s">
        <v>183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</row>
    <row r="13" spans="1:12" ht="105.75" customHeight="1" thickBot="1">
      <c r="A13" s="88">
        <v>1</v>
      </c>
      <c r="B13" s="88" t="s">
        <v>52</v>
      </c>
      <c r="C13" s="88" t="s">
        <v>176</v>
      </c>
      <c r="D13" s="88" t="s">
        <v>7</v>
      </c>
      <c r="E13" s="88" t="s">
        <v>7</v>
      </c>
      <c r="F13" s="88" t="s">
        <v>7</v>
      </c>
      <c r="G13" s="88" t="s">
        <v>7</v>
      </c>
      <c r="H13" s="88" t="s">
        <v>7</v>
      </c>
      <c r="I13" s="88" t="s">
        <v>7</v>
      </c>
      <c r="J13" s="88" t="s">
        <v>7</v>
      </c>
      <c r="K13" s="88" t="s">
        <v>184</v>
      </c>
      <c r="L13" s="88" t="s">
        <v>53</v>
      </c>
    </row>
    <row r="14" spans="1:12" ht="91.5" customHeight="1" thickBot="1">
      <c r="A14" s="88">
        <v>2</v>
      </c>
      <c r="B14" s="88" t="s">
        <v>54</v>
      </c>
      <c r="C14" s="88" t="s">
        <v>176</v>
      </c>
      <c r="D14" s="88"/>
      <c r="E14" s="88" t="s">
        <v>7</v>
      </c>
      <c r="F14" s="88" t="s">
        <v>7</v>
      </c>
      <c r="G14" s="88" t="s">
        <v>7</v>
      </c>
      <c r="H14" s="88" t="s">
        <v>7</v>
      </c>
      <c r="I14" s="88" t="s">
        <v>7</v>
      </c>
      <c r="J14" s="88" t="s">
        <v>7</v>
      </c>
      <c r="K14" s="88" t="s">
        <v>185</v>
      </c>
      <c r="L14" s="88" t="s">
        <v>55</v>
      </c>
    </row>
    <row r="15" spans="1:12" ht="114.75" customHeight="1" thickBot="1">
      <c r="A15" s="88">
        <v>3</v>
      </c>
      <c r="B15" s="88" t="s">
        <v>56</v>
      </c>
      <c r="C15" s="88" t="s">
        <v>176</v>
      </c>
      <c r="D15" s="88" t="s">
        <v>7</v>
      </c>
      <c r="E15" s="88" t="s">
        <v>7</v>
      </c>
      <c r="F15" s="88" t="s">
        <v>7</v>
      </c>
      <c r="G15" s="88" t="s">
        <v>7</v>
      </c>
      <c r="H15" s="88" t="s">
        <v>7</v>
      </c>
      <c r="I15" s="88" t="s">
        <v>7</v>
      </c>
      <c r="J15" s="88" t="s">
        <v>7</v>
      </c>
      <c r="K15" s="88" t="s">
        <v>186</v>
      </c>
      <c r="L15" s="88" t="s">
        <v>57</v>
      </c>
    </row>
    <row r="16" spans="1:12" ht="96.75" customHeight="1" thickBot="1">
      <c r="A16" s="88">
        <v>4</v>
      </c>
      <c r="B16" s="88" t="s">
        <v>58</v>
      </c>
      <c r="C16" s="88" t="s">
        <v>176</v>
      </c>
      <c r="D16" s="88" t="s">
        <v>7</v>
      </c>
      <c r="E16" s="88" t="s">
        <v>7</v>
      </c>
      <c r="F16" s="88" t="s">
        <v>7</v>
      </c>
      <c r="G16" s="88" t="s">
        <v>7</v>
      </c>
      <c r="H16" s="88" t="s">
        <v>7</v>
      </c>
      <c r="I16" s="88" t="s">
        <v>7</v>
      </c>
      <c r="J16" s="88" t="s">
        <v>7</v>
      </c>
      <c r="K16" s="88" t="s">
        <v>187</v>
      </c>
      <c r="L16" s="88" t="s">
        <v>57</v>
      </c>
    </row>
    <row r="17" spans="1:12" ht="59.25" customHeight="1" thickBot="1">
      <c r="A17" s="88">
        <v>5</v>
      </c>
      <c r="B17" s="88" t="s">
        <v>59</v>
      </c>
      <c r="C17" s="88" t="s">
        <v>176</v>
      </c>
      <c r="D17" s="88" t="s">
        <v>7</v>
      </c>
      <c r="E17" s="88" t="s">
        <v>7</v>
      </c>
      <c r="F17" s="88" t="s">
        <v>7</v>
      </c>
      <c r="G17" s="88" t="s">
        <v>7</v>
      </c>
      <c r="H17" s="88" t="s">
        <v>7</v>
      </c>
      <c r="I17" s="88" t="s">
        <v>7</v>
      </c>
      <c r="J17" s="88" t="s">
        <v>7</v>
      </c>
      <c r="K17" s="88" t="s">
        <v>60</v>
      </c>
      <c r="L17" s="88" t="s">
        <v>61</v>
      </c>
    </row>
    <row r="18" spans="1:12" ht="145.69999999999999" customHeight="1" thickBot="1">
      <c r="A18" s="88">
        <v>6</v>
      </c>
      <c r="B18" s="88" t="s">
        <v>62</v>
      </c>
      <c r="C18" s="88" t="s">
        <v>176</v>
      </c>
      <c r="D18" s="88" t="s">
        <v>7</v>
      </c>
      <c r="E18" s="88" t="s">
        <v>7</v>
      </c>
      <c r="F18" s="88" t="s">
        <v>7</v>
      </c>
      <c r="G18" s="88" t="s">
        <v>7</v>
      </c>
      <c r="H18" s="88" t="s">
        <v>7</v>
      </c>
      <c r="I18" s="88" t="s">
        <v>7</v>
      </c>
      <c r="J18" s="88" t="s">
        <v>7</v>
      </c>
      <c r="K18" s="88" t="s">
        <v>188</v>
      </c>
      <c r="L18" s="88" t="s">
        <v>63</v>
      </c>
    </row>
    <row r="19" spans="1:12" ht="79.5" customHeight="1" thickBot="1">
      <c r="A19" s="88">
        <v>7</v>
      </c>
      <c r="B19" s="88" t="s">
        <v>64</v>
      </c>
      <c r="C19" s="88" t="s">
        <v>176</v>
      </c>
      <c r="D19" s="88" t="s">
        <v>7</v>
      </c>
      <c r="E19" s="88" t="s">
        <v>7</v>
      </c>
      <c r="F19" s="88" t="s">
        <v>7</v>
      </c>
      <c r="G19" s="88" t="s">
        <v>7</v>
      </c>
      <c r="H19" s="88" t="s">
        <v>7</v>
      </c>
      <c r="I19" s="88" t="s">
        <v>7</v>
      </c>
      <c r="J19" s="88" t="s">
        <v>7</v>
      </c>
      <c r="K19" s="88" t="s">
        <v>189</v>
      </c>
      <c r="L19" s="88" t="s">
        <v>61</v>
      </c>
    </row>
    <row r="20" spans="1:12" ht="57" customHeight="1" thickBot="1">
      <c r="A20" s="176">
        <v>8</v>
      </c>
      <c r="B20" s="88" t="s">
        <v>65</v>
      </c>
      <c r="C20" s="176" t="s">
        <v>176</v>
      </c>
      <c r="D20" s="88" t="s">
        <v>7</v>
      </c>
      <c r="E20" s="88" t="s">
        <v>7</v>
      </c>
      <c r="F20" s="88" t="s">
        <v>7</v>
      </c>
      <c r="G20" s="88" t="s">
        <v>7</v>
      </c>
      <c r="H20" s="88" t="s">
        <v>7</v>
      </c>
      <c r="I20" s="88" t="s">
        <v>7</v>
      </c>
      <c r="J20" s="88" t="s">
        <v>7</v>
      </c>
      <c r="K20" s="88"/>
      <c r="L20" s="176" t="s">
        <v>66</v>
      </c>
    </row>
    <row r="21" spans="1:12" ht="34.5" customHeight="1" thickBot="1">
      <c r="A21" s="176"/>
      <c r="B21" s="15" t="s">
        <v>67</v>
      </c>
      <c r="C21" s="176"/>
      <c r="D21" s="88" t="s">
        <v>7</v>
      </c>
      <c r="E21" s="88" t="s">
        <v>7</v>
      </c>
      <c r="F21" s="88" t="s">
        <v>7</v>
      </c>
      <c r="G21" s="88" t="s">
        <v>7</v>
      </c>
      <c r="H21" s="88" t="s">
        <v>7</v>
      </c>
      <c r="I21" s="88" t="s">
        <v>7</v>
      </c>
      <c r="J21" s="88" t="s">
        <v>7</v>
      </c>
      <c r="K21" s="88" t="s">
        <v>68</v>
      </c>
      <c r="L21" s="176"/>
    </row>
    <row r="22" spans="1:12" ht="63" customHeight="1" thickBot="1">
      <c r="A22" s="176"/>
      <c r="B22" s="15" t="s">
        <v>69</v>
      </c>
      <c r="C22" s="176"/>
      <c r="D22" s="88" t="s">
        <v>7</v>
      </c>
      <c r="E22" s="88" t="s">
        <v>7</v>
      </c>
      <c r="F22" s="88" t="s">
        <v>7</v>
      </c>
      <c r="G22" s="88" t="s">
        <v>7</v>
      </c>
      <c r="H22" s="88" t="s">
        <v>7</v>
      </c>
      <c r="I22" s="88" t="s">
        <v>7</v>
      </c>
      <c r="J22" s="88" t="s">
        <v>7</v>
      </c>
      <c r="K22" s="88" t="s">
        <v>70</v>
      </c>
      <c r="L22" s="176"/>
    </row>
    <row r="23" spans="1:12" ht="56.85" customHeight="1" thickBot="1">
      <c r="A23" s="176"/>
      <c r="B23" s="15" t="s">
        <v>71</v>
      </c>
      <c r="C23" s="176"/>
      <c r="D23" s="88" t="s">
        <v>72</v>
      </c>
      <c r="E23" s="88" t="s">
        <v>72</v>
      </c>
      <c r="F23" s="88" t="s">
        <v>7</v>
      </c>
      <c r="G23" s="88" t="s">
        <v>7</v>
      </c>
      <c r="H23" s="88" t="s">
        <v>72</v>
      </c>
      <c r="I23" s="88" t="s">
        <v>72</v>
      </c>
      <c r="J23" s="88" t="s">
        <v>7</v>
      </c>
      <c r="K23" s="88" t="s">
        <v>70</v>
      </c>
      <c r="L23" s="176"/>
    </row>
    <row r="24" spans="1:12" ht="81.95" customHeight="1" thickBot="1">
      <c r="A24" s="88">
        <v>9</v>
      </c>
      <c r="B24" s="88" t="s">
        <v>73</v>
      </c>
      <c r="C24" s="88" t="s">
        <v>176</v>
      </c>
      <c r="D24" s="88" t="s">
        <v>7</v>
      </c>
      <c r="E24" s="88" t="s">
        <v>7</v>
      </c>
      <c r="F24" s="88" t="s">
        <v>7</v>
      </c>
      <c r="G24" s="88" t="s">
        <v>7</v>
      </c>
      <c r="H24" s="88" t="s">
        <v>7</v>
      </c>
      <c r="I24" s="88" t="s">
        <v>7</v>
      </c>
      <c r="J24" s="88" t="s">
        <v>7</v>
      </c>
      <c r="K24" s="88" t="s">
        <v>74</v>
      </c>
      <c r="L24" s="88" t="s">
        <v>75</v>
      </c>
    </row>
    <row r="25" spans="1:12" ht="85.7" customHeight="1" thickBot="1">
      <c r="A25" s="88">
        <v>10</v>
      </c>
      <c r="B25" s="88" t="s">
        <v>76</v>
      </c>
      <c r="C25" s="88" t="s">
        <v>176</v>
      </c>
      <c r="D25" s="88" t="s">
        <v>7</v>
      </c>
      <c r="E25" s="88" t="s">
        <v>7</v>
      </c>
      <c r="F25" s="88" t="s">
        <v>7</v>
      </c>
      <c r="G25" s="88" t="s">
        <v>7</v>
      </c>
      <c r="H25" s="88" t="s">
        <v>7</v>
      </c>
      <c r="I25" s="88" t="s">
        <v>7</v>
      </c>
      <c r="J25" s="88" t="s">
        <v>7</v>
      </c>
      <c r="K25" s="88" t="s">
        <v>190</v>
      </c>
      <c r="L25" s="88" t="s">
        <v>77</v>
      </c>
    </row>
    <row r="26" spans="1:12" ht="41.25" customHeight="1" thickBot="1">
      <c r="A26" s="88">
        <v>11</v>
      </c>
      <c r="B26" s="88" t="s">
        <v>78</v>
      </c>
      <c r="C26" s="88" t="s">
        <v>176</v>
      </c>
      <c r="D26" s="88" t="s">
        <v>79</v>
      </c>
      <c r="E26" s="88" t="s">
        <v>79</v>
      </c>
      <c r="F26" s="88" t="s">
        <v>79</v>
      </c>
      <c r="G26" s="88" t="s">
        <v>79</v>
      </c>
      <c r="H26" s="88" t="s">
        <v>79</v>
      </c>
      <c r="I26" s="88" t="s">
        <v>79</v>
      </c>
      <c r="J26" s="88" t="s">
        <v>7</v>
      </c>
      <c r="K26" s="88" t="s">
        <v>80</v>
      </c>
      <c r="L26" s="176" t="s">
        <v>81</v>
      </c>
    </row>
    <row r="27" spans="1:12" ht="56.25" customHeight="1" thickBot="1">
      <c r="A27" s="88">
        <v>12</v>
      </c>
      <c r="B27" s="88" t="s">
        <v>82</v>
      </c>
      <c r="C27" s="88" t="s">
        <v>176</v>
      </c>
      <c r="D27" s="88" t="s">
        <v>72</v>
      </c>
      <c r="E27" s="88" t="s">
        <v>72</v>
      </c>
      <c r="F27" s="88" t="s">
        <v>72</v>
      </c>
      <c r="G27" s="88" t="s">
        <v>72</v>
      </c>
      <c r="H27" s="88" t="s">
        <v>72</v>
      </c>
      <c r="I27" s="88" t="s">
        <v>72</v>
      </c>
      <c r="J27" s="88" t="s">
        <v>7</v>
      </c>
      <c r="K27" s="88" t="s">
        <v>80</v>
      </c>
      <c r="L27" s="176"/>
    </row>
    <row r="28" spans="1:12" ht="38.25" customHeight="1" thickBot="1">
      <c r="A28" s="88">
        <v>13</v>
      </c>
      <c r="B28" s="88" t="s">
        <v>83</v>
      </c>
      <c r="C28" s="88" t="s">
        <v>176</v>
      </c>
      <c r="D28" s="88" t="s">
        <v>79</v>
      </c>
      <c r="E28" s="88" t="s">
        <v>79</v>
      </c>
      <c r="F28" s="88" t="s">
        <v>79</v>
      </c>
      <c r="G28" s="88" t="s">
        <v>79</v>
      </c>
      <c r="H28" s="88" t="s">
        <v>79</v>
      </c>
      <c r="I28" s="88" t="s">
        <v>79</v>
      </c>
      <c r="J28" s="88" t="s">
        <v>7</v>
      </c>
      <c r="K28" s="88" t="s">
        <v>80</v>
      </c>
      <c r="L28" s="176"/>
    </row>
    <row r="29" spans="1:12" ht="53.25" customHeight="1" thickBot="1">
      <c r="A29" s="88">
        <v>14</v>
      </c>
      <c r="B29" s="88" t="s">
        <v>84</v>
      </c>
      <c r="C29" s="88" t="s">
        <v>176</v>
      </c>
      <c r="D29" s="88" t="s">
        <v>79</v>
      </c>
      <c r="E29" s="88" t="s">
        <v>79</v>
      </c>
      <c r="F29" s="88" t="s">
        <v>79</v>
      </c>
      <c r="G29" s="88" t="s">
        <v>79</v>
      </c>
      <c r="H29" s="88" t="s">
        <v>79</v>
      </c>
      <c r="I29" s="88" t="s">
        <v>79</v>
      </c>
      <c r="J29" s="88" t="s">
        <v>7</v>
      </c>
      <c r="K29" s="88" t="s">
        <v>80</v>
      </c>
      <c r="L29" s="176"/>
    </row>
    <row r="30" spans="1:12" ht="53.65" customHeight="1" thickBot="1">
      <c r="A30" s="176">
        <v>15</v>
      </c>
      <c r="B30" s="88" t="s">
        <v>191</v>
      </c>
      <c r="C30" s="176" t="s">
        <v>176</v>
      </c>
      <c r="D30" s="88" t="s">
        <v>7</v>
      </c>
      <c r="E30" s="88" t="s">
        <v>7</v>
      </c>
      <c r="F30" s="88" t="s">
        <v>7</v>
      </c>
      <c r="G30" s="88" t="s">
        <v>7</v>
      </c>
      <c r="H30" s="88" t="s">
        <v>7</v>
      </c>
      <c r="I30" s="88" t="s">
        <v>7</v>
      </c>
      <c r="J30" s="88" t="s">
        <v>7</v>
      </c>
      <c r="K30" s="88" t="s">
        <v>85</v>
      </c>
      <c r="L30" s="176"/>
    </row>
    <row r="31" spans="1:12" ht="49.7" customHeight="1" thickBot="1">
      <c r="A31" s="176"/>
      <c r="B31" s="15" t="s">
        <v>86</v>
      </c>
      <c r="C31" s="176"/>
      <c r="D31" s="88" t="s">
        <v>7</v>
      </c>
      <c r="E31" s="88" t="s">
        <v>7</v>
      </c>
      <c r="F31" s="88" t="s">
        <v>7</v>
      </c>
      <c r="G31" s="88" t="s">
        <v>7</v>
      </c>
      <c r="H31" s="88" t="s">
        <v>7</v>
      </c>
      <c r="I31" s="88" t="s">
        <v>7</v>
      </c>
      <c r="J31" s="88" t="s">
        <v>7</v>
      </c>
      <c r="K31" s="88" t="s">
        <v>85</v>
      </c>
      <c r="L31" s="176"/>
    </row>
    <row r="32" spans="1:12" ht="46.5" customHeight="1" thickBot="1">
      <c r="A32" s="176"/>
      <c r="B32" s="15" t="s">
        <v>87</v>
      </c>
      <c r="C32" s="176"/>
      <c r="D32" s="88" t="s">
        <v>7</v>
      </c>
      <c r="E32" s="88" t="s">
        <v>7</v>
      </c>
      <c r="F32" s="88" t="s">
        <v>7</v>
      </c>
      <c r="G32" s="88" t="s">
        <v>7</v>
      </c>
      <c r="H32" s="88" t="s">
        <v>7</v>
      </c>
      <c r="I32" s="88" t="s">
        <v>7</v>
      </c>
      <c r="J32" s="88" t="s">
        <v>7</v>
      </c>
      <c r="K32" s="88" t="s">
        <v>85</v>
      </c>
      <c r="L32" s="176"/>
    </row>
    <row r="33" spans="1:12" ht="80.849999999999994" customHeight="1" thickBot="1">
      <c r="A33" s="88">
        <v>16</v>
      </c>
      <c r="B33" s="88" t="s">
        <v>88</v>
      </c>
      <c r="C33" s="88" t="s">
        <v>176</v>
      </c>
      <c r="D33" s="88" t="s">
        <v>7</v>
      </c>
      <c r="E33" s="88" t="s">
        <v>7</v>
      </c>
      <c r="F33" s="88" t="s">
        <v>7</v>
      </c>
      <c r="G33" s="88" t="s">
        <v>7</v>
      </c>
      <c r="H33" s="88" t="s">
        <v>7</v>
      </c>
      <c r="I33" s="88" t="s">
        <v>7</v>
      </c>
      <c r="J33" s="88"/>
      <c r="K33" s="16" t="s">
        <v>89</v>
      </c>
      <c r="L33" s="88" t="s">
        <v>90</v>
      </c>
    </row>
    <row r="34" spans="1:12" ht="96.95" customHeight="1" thickBot="1">
      <c r="A34" s="88">
        <v>17</v>
      </c>
      <c r="B34" s="88" t="s">
        <v>192</v>
      </c>
      <c r="C34" s="88" t="s">
        <v>176</v>
      </c>
      <c r="D34" s="88" t="s">
        <v>7</v>
      </c>
      <c r="E34" s="88" t="s">
        <v>7</v>
      </c>
      <c r="F34" s="88" t="s">
        <v>7</v>
      </c>
      <c r="G34" s="88" t="s">
        <v>7</v>
      </c>
      <c r="H34" s="88" t="s">
        <v>7</v>
      </c>
      <c r="I34" s="88" t="s">
        <v>7</v>
      </c>
      <c r="J34" s="88" t="s">
        <v>7</v>
      </c>
      <c r="K34" s="16" t="s">
        <v>91</v>
      </c>
      <c r="L34" s="88" t="s">
        <v>92</v>
      </c>
    </row>
    <row r="35" spans="1:12" ht="102.75" customHeight="1" thickBot="1">
      <c r="A35" s="88">
        <v>18</v>
      </c>
      <c r="B35" s="88" t="s">
        <v>93</v>
      </c>
      <c r="C35" s="88" t="s">
        <v>176</v>
      </c>
      <c r="D35" s="88" t="s">
        <v>7</v>
      </c>
      <c r="E35" s="88" t="s">
        <v>7</v>
      </c>
      <c r="F35" s="88" t="s">
        <v>7</v>
      </c>
      <c r="G35" s="88" t="s">
        <v>7</v>
      </c>
      <c r="H35" s="88" t="s">
        <v>7</v>
      </c>
      <c r="I35" s="88" t="s">
        <v>7</v>
      </c>
      <c r="J35" s="88" t="s">
        <v>7</v>
      </c>
      <c r="K35" s="88" t="s">
        <v>193</v>
      </c>
      <c r="L35" s="88" t="s">
        <v>94</v>
      </c>
    </row>
    <row r="36" spans="1:12" ht="68.45" customHeight="1" thickBot="1">
      <c r="A36" s="88">
        <v>19</v>
      </c>
      <c r="B36" s="88" t="s">
        <v>95</v>
      </c>
      <c r="C36" s="88" t="s">
        <v>176</v>
      </c>
      <c r="D36" s="88" t="s">
        <v>7</v>
      </c>
      <c r="E36" s="88" t="s">
        <v>7</v>
      </c>
      <c r="F36" s="88" t="s">
        <v>7</v>
      </c>
      <c r="G36" s="88" t="s">
        <v>7</v>
      </c>
      <c r="H36" s="88" t="s">
        <v>7</v>
      </c>
      <c r="I36" s="88" t="s">
        <v>7</v>
      </c>
      <c r="J36" s="88" t="s">
        <v>7</v>
      </c>
      <c r="K36" s="88" t="s">
        <v>96</v>
      </c>
      <c r="L36" s="88" t="s">
        <v>97</v>
      </c>
    </row>
    <row r="37" spans="1:12" ht="25.7" customHeight="1" thickBot="1">
      <c r="A37" s="176">
        <v>20</v>
      </c>
      <c r="B37" s="176" t="s">
        <v>98</v>
      </c>
      <c r="C37" s="88">
        <v>2017</v>
      </c>
      <c r="D37" s="17">
        <f>I37</f>
        <v>5</v>
      </c>
      <c r="E37" s="17" t="s">
        <v>7</v>
      </c>
      <c r="F37" s="17" t="s">
        <v>7</v>
      </c>
      <c r="G37" s="17" t="s">
        <v>7</v>
      </c>
      <c r="H37" s="17" t="s">
        <v>7</v>
      </c>
      <c r="I37" s="17">
        <v>5</v>
      </c>
      <c r="J37" s="88" t="s">
        <v>7</v>
      </c>
      <c r="K37" s="176" t="s">
        <v>99</v>
      </c>
      <c r="L37" s="176" t="s">
        <v>100</v>
      </c>
    </row>
    <row r="38" spans="1:12" ht="28.5" customHeight="1" thickBot="1">
      <c r="A38" s="176"/>
      <c r="B38" s="176"/>
      <c r="C38" s="88">
        <v>2018</v>
      </c>
      <c r="D38" s="17">
        <f>I38</f>
        <v>5</v>
      </c>
      <c r="E38" s="17" t="s">
        <v>7</v>
      </c>
      <c r="F38" s="17" t="s">
        <v>7</v>
      </c>
      <c r="G38" s="17" t="s">
        <v>7</v>
      </c>
      <c r="H38" s="17" t="s">
        <v>7</v>
      </c>
      <c r="I38" s="17">
        <v>5</v>
      </c>
      <c r="J38" s="88" t="s">
        <v>7</v>
      </c>
      <c r="K38" s="176"/>
      <c r="L38" s="176"/>
    </row>
    <row r="39" spans="1:12" ht="24.95" customHeight="1" thickBot="1">
      <c r="A39" s="176"/>
      <c r="B39" s="176"/>
      <c r="C39" s="88">
        <v>2019</v>
      </c>
      <c r="D39" s="17">
        <v>3</v>
      </c>
      <c r="E39" s="17" t="s">
        <v>7</v>
      </c>
      <c r="F39" s="17" t="s">
        <v>7</v>
      </c>
      <c r="G39" s="17" t="s">
        <v>7</v>
      </c>
      <c r="H39" s="17" t="s">
        <v>7</v>
      </c>
      <c r="I39" s="17">
        <v>3</v>
      </c>
      <c r="J39" s="88" t="s">
        <v>7</v>
      </c>
      <c r="K39" s="176"/>
      <c r="L39" s="176"/>
    </row>
    <row r="40" spans="1:12" ht="24.95" customHeight="1" thickBot="1">
      <c r="A40" s="176"/>
      <c r="B40" s="176"/>
      <c r="C40" s="88">
        <v>2020</v>
      </c>
      <c r="D40" s="17">
        <v>3</v>
      </c>
      <c r="E40" s="17"/>
      <c r="F40" s="17"/>
      <c r="G40" s="17"/>
      <c r="H40" s="17"/>
      <c r="I40" s="17">
        <v>3</v>
      </c>
      <c r="J40" s="88"/>
      <c r="K40" s="176"/>
      <c r="L40" s="176"/>
    </row>
    <row r="41" spans="1:12" ht="24.95" customHeight="1" thickBot="1">
      <c r="A41" s="176"/>
      <c r="B41" s="176"/>
      <c r="C41" s="88">
        <v>2021</v>
      </c>
      <c r="D41" s="17">
        <v>3</v>
      </c>
      <c r="E41" s="17" t="s">
        <v>7</v>
      </c>
      <c r="F41" s="17" t="s">
        <v>7</v>
      </c>
      <c r="G41" s="17" t="s">
        <v>7</v>
      </c>
      <c r="H41" s="17" t="s">
        <v>7</v>
      </c>
      <c r="I41" s="17">
        <v>3</v>
      </c>
      <c r="J41" s="88" t="s">
        <v>7</v>
      </c>
      <c r="K41" s="176"/>
      <c r="L41" s="176"/>
    </row>
    <row r="42" spans="1:12" ht="90" customHeight="1" thickBot="1">
      <c r="A42" s="88">
        <v>21</v>
      </c>
      <c r="B42" s="88" t="s">
        <v>101</v>
      </c>
      <c r="C42" s="88" t="s">
        <v>176</v>
      </c>
      <c r="D42" s="88" t="s">
        <v>7</v>
      </c>
      <c r="E42" s="88" t="s">
        <v>7</v>
      </c>
      <c r="F42" s="88" t="s">
        <v>7</v>
      </c>
      <c r="G42" s="88" t="s">
        <v>7</v>
      </c>
      <c r="H42" s="88" t="s">
        <v>7</v>
      </c>
      <c r="I42" s="88" t="s">
        <v>7</v>
      </c>
      <c r="J42" s="88" t="s">
        <v>7</v>
      </c>
      <c r="K42" s="88" t="s">
        <v>102</v>
      </c>
      <c r="L42" s="18" t="s">
        <v>103</v>
      </c>
    </row>
    <row r="43" spans="1:12" ht="56.85" customHeight="1" thickBot="1">
      <c r="A43" s="88">
        <v>22</v>
      </c>
      <c r="B43" s="88" t="s">
        <v>104</v>
      </c>
      <c r="C43" s="88" t="s">
        <v>176</v>
      </c>
      <c r="D43" s="88" t="s">
        <v>7</v>
      </c>
      <c r="E43" s="88" t="s">
        <v>7</v>
      </c>
      <c r="F43" s="88" t="s">
        <v>7</v>
      </c>
      <c r="G43" s="88" t="s">
        <v>7</v>
      </c>
      <c r="H43" s="88" t="s">
        <v>7</v>
      </c>
      <c r="I43" s="88" t="s">
        <v>7</v>
      </c>
      <c r="J43" s="88" t="s">
        <v>7</v>
      </c>
      <c r="K43" s="88" t="s">
        <v>105</v>
      </c>
      <c r="L43" s="88" t="s">
        <v>106</v>
      </c>
    </row>
    <row r="44" spans="1:12" ht="46.15" customHeight="1" thickBot="1">
      <c r="A44" s="87">
        <v>23</v>
      </c>
      <c r="B44" s="87" t="s">
        <v>107</v>
      </c>
      <c r="C44" s="87" t="s">
        <v>176</v>
      </c>
      <c r="D44" s="87" t="s">
        <v>108</v>
      </c>
      <c r="E44" s="87" t="s">
        <v>108</v>
      </c>
      <c r="F44" s="87" t="s">
        <v>108</v>
      </c>
      <c r="G44" s="87" t="s">
        <v>108</v>
      </c>
      <c r="H44" s="87" t="s">
        <v>108</v>
      </c>
      <c r="I44" s="87" t="s">
        <v>108</v>
      </c>
      <c r="J44" s="87" t="s">
        <v>108</v>
      </c>
      <c r="K44" s="87" t="s">
        <v>109</v>
      </c>
      <c r="L44" s="87" t="s">
        <v>110</v>
      </c>
    </row>
    <row r="45" spans="1:12" ht="46.15" customHeight="1" thickBot="1">
      <c r="A45" s="163">
        <v>24</v>
      </c>
      <c r="B45" s="163" t="s">
        <v>134</v>
      </c>
      <c r="C45" s="163">
        <v>2018</v>
      </c>
      <c r="D45" s="51">
        <f>D46+D47+D48+D49+D50+D51</f>
        <v>1676.431</v>
      </c>
      <c r="E45" s="43">
        <f>E46+E47+E48+E49+E50+E51</f>
        <v>0</v>
      </c>
      <c r="F45" s="43"/>
      <c r="G45" s="43"/>
      <c r="H45" s="43">
        <f>H46+H47+H48+H49+H50+H51</f>
        <v>0</v>
      </c>
      <c r="I45" s="43">
        <f>I46+I47+I48+I49+I50+I51</f>
        <v>1676.431</v>
      </c>
      <c r="J45" s="43">
        <f>J46+J47+J48+J49+J50+J51</f>
        <v>0</v>
      </c>
      <c r="K45" s="42" t="s">
        <v>168</v>
      </c>
      <c r="L45" s="163" t="s">
        <v>155</v>
      </c>
    </row>
    <row r="46" spans="1:12" ht="46.15" customHeight="1" thickBot="1">
      <c r="A46" s="164"/>
      <c r="B46" s="164"/>
      <c r="C46" s="164"/>
      <c r="D46" s="50">
        <v>214.643</v>
      </c>
      <c r="E46" s="88">
        <v>0</v>
      </c>
      <c r="F46" s="88"/>
      <c r="G46" s="88"/>
      <c r="H46" s="88">
        <v>0</v>
      </c>
      <c r="I46" s="39">
        <v>214.643</v>
      </c>
      <c r="J46" s="88">
        <v>0</v>
      </c>
      <c r="K46" s="23" t="s">
        <v>128</v>
      </c>
      <c r="L46" s="164"/>
    </row>
    <row r="47" spans="1:12" ht="46.15" customHeight="1" thickBot="1">
      <c r="A47" s="164"/>
      <c r="B47" s="164"/>
      <c r="C47" s="164"/>
      <c r="D47" s="26">
        <v>246</v>
      </c>
      <c r="E47" s="88">
        <v>0</v>
      </c>
      <c r="F47" s="88"/>
      <c r="G47" s="88"/>
      <c r="H47" s="88">
        <v>0</v>
      </c>
      <c r="I47" s="39">
        <v>246</v>
      </c>
      <c r="J47" s="88">
        <v>0</v>
      </c>
      <c r="K47" s="23" t="s">
        <v>129</v>
      </c>
      <c r="L47" s="164"/>
    </row>
    <row r="48" spans="1:12" ht="46.15" customHeight="1" thickBot="1">
      <c r="A48" s="164"/>
      <c r="B48" s="164"/>
      <c r="C48" s="164"/>
      <c r="D48" s="26">
        <v>129.92500000000001</v>
      </c>
      <c r="E48" s="88">
        <v>0</v>
      </c>
      <c r="F48" s="88"/>
      <c r="G48" s="88"/>
      <c r="H48" s="88">
        <v>0</v>
      </c>
      <c r="I48" s="39">
        <v>129.92500000000001</v>
      </c>
      <c r="J48" s="88">
        <v>0</v>
      </c>
      <c r="K48" s="23" t="s">
        <v>130</v>
      </c>
      <c r="L48" s="164"/>
    </row>
    <row r="49" spans="1:12" ht="46.15" customHeight="1" thickBot="1">
      <c r="A49" s="164"/>
      <c r="B49" s="164"/>
      <c r="C49" s="164"/>
      <c r="D49" s="26">
        <v>91.626000000000005</v>
      </c>
      <c r="E49" s="88">
        <v>0</v>
      </c>
      <c r="F49" s="88"/>
      <c r="G49" s="88"/>
      <c r="H49" s="88">
        <v>0</v>
      </c>
      <c r="I49" s="39">
        <v>91.626000000000005</v>
      </c>
      <c r="J49" s="88">
        <v>0</v>
      </c>
      <c r="K49" s="23" t="s">
        <v>131</v>
      </c>
      <c r="L49" s="164"/>
    </row>
    <row r="50" spans="1:12" ht="46.15" customHeight="1" thickBot="1">
      <c r="A50" s="164"/>
      <c r="B50" s="164"/>
      <c r="C50" s="164"/>
      <c r="D50" s="26">
        <v>949.97</v>
      </c>
      <c r="E50" s="88">
        <v>0</v>
      </c>
      <c r="F50" s="88"/>
      <c r="G50" s="88"/>
      <c r="H50" s="88">
        <v>0</v>
      </c>
      <c r="I50" s="39">
        <v>949.97</v>
      </c>
      <c r="J50" s="88">
        <v>0</v>
      </c>
      <c r="K50" s="23" t="s">
        <v>132</v>
      </c>
      <c r="L50" s="164"/>
    </row>
    <row r="51" spans="1:12" ht="46.15" customHeight="1" thickBot="1">
      <c r="A51" s="164"/>
      <c r="B51" s="164"/>
      <c r="C51" s="164"/>
      <c r="D51" s="26">
        <v>44.267000000000003</v>
      </c>
      <c r="E51" s="88">
        <v>0</v>
      </c>
      <c r="F51" s="88"/>
      <c r="G51" s="88"/>
      <c r="H51" s="88">
        <v>0</v>
      </c>
      <c r="I51" s="39">
        <v>44.267000000000003</v>
      </c>
      <c r="J51" s="88">
        <v>0</v>
      </c>
      <c r="K51" s="23" t="s">
        <v>133</v>
      </c>
      <c r="L51" s="164"/>
    </row>
    <row r="52" spans="1:12" ht="46.15" customHeight="1" thickBot="1">
      <c r="A52" s="164"/>
      <c r="B52" s="164"/>
      <c r="C52" s="164"/>
      <c r="D52" s="38">
        <f>D53+D54+D55+D56+D57+D58+D59</f>
        <v>5381.3447800000013</v>
      </c>
      <c r="E52" s="38">
        <f>E53+E54+E55+E56+E57+E58+E59</f>
        <v>0</v>
      </c>
      <c r="F52" s="38"/>
      <c r="G52" s="38"/>
      <c r="H52" s="38">
        <f>H53+H54+H55+H56+H57+H58+H59</f>
        <v>0</v>
      </c>
      <c r="I52" s="38">
        <f>I53+I54+I55+I56+I57+I58+I59</f>
        <v>5381.3447800000013</v>
      </c>
      <c r="J52" s="38">
        <f>J53+J54+J55+J56+J57+J58+J59</f>
        <v>0</v>
      </c>
      <c r="K52" s="42" t="s">
        <v>167</v>
      </c>
      <c r="L52" s="164"/>
    </row>
    <row r="53" spans="1:12" ht="46.15" customHeight="1" thickBot="1">
      <c r="A53" s="164"/>
      <c r="B53" s="164"/>
      <c r="C53" s="164"/>
      <c r="D53" s="38">
        <f>I53</f>
        <v>774.57900000000006</v>
      </c>
      <c r="E53" s="29">
        <f>E203+E214+E225+E236+E248+E264</f>
        <v>0</v>
      </c>
      <c r="F53" s="29"/>
      <c r="G53" s="29"/>
      <c r="H53" s="29">
        <f>H203+H214+H225+H236+H248+H264</f>
        <v>0</v>
      </c>
      <c r="I53" s="38">
        <f>I97+I109+I120+I131+I144+I160</f>
        <v>774.57900000000006</v>
      </c>
      <c r="J53" s="29">
        <f>J203+J214+J225+J236+J248+J264</f>
        <v>0</v>
      </c>
      <c r="K53" s="23" t="s">
        <v>163</v>
      </c>
      <c r="L53" s="164"/>
    </row>
    <row r="54" spans="1:12" ht="46.15" customHeight="1" thickBot="1">
      <c r="A54" s="164"/>
      <c r="B54" s="164"/>
      <c r="C54" s="164"/>
      <c r="D54" s="38">
        <f>I54</f>
        <v>1854.38402</v>
      </c>
      <c r="E54" s="29">
        <f>E204+E215+E226+E237+E249</f>
        <v>0</v>
      </c>
      <c r="F54" s="29"/>
      <c r="G54" s="29"/>
      <c r="H54" s="29">
        <f>H204+H215+H226+H237+H249</f>
        <v>0</v>
      </c>
      <c r="I54" s="38">
        <v>1854.38402</v>
      </c>
      <c r="J54" s="29">
        <f>J204+J215+J226+J237+J249</f>
        <v>0</v>
      </c>
      <c r="K54" s="23" t="s">
        <v>162</v>
      </c>
      <c r="L54" s="164"/>
    </row>
    <row r="55" spans="1:12" ht="46.15" customHeight="1" thickBot="1">
      <c r="A55" s="164"/>
      <c r="B55" s="164"/>
      <c r="C55" s="164"/>
      <c r="D55" s="38">
        <f t="shared" ref="D55:D59" si="0">I55</f>
        <v>485.93573000000004</v>
      </c>
      <c r="E55" s="29">
        <f>E205+E216+E227+E238+E250</f>
        <v>0</v>
      </c>
      <c r="F55" s="29"/>
      <c r="G55" s="29"/>
      <c r="H55" s="29">
        <f>H205+H216+H227+H238+H250</f>
        <v>0</v>
      </c>
      <c r="I55" s="38">
        <f>I99+I111+I122+I133+I146</f>
        <v>485.93573000000004</v>
      </c>
      <c r="J55" s="29">
        <f>J205+J216+J227+J238+J250</f>
        <v>0</v>
      </c>
      <c r="K55" s="23" t="s">
        <v>161</v>
      </c>
      <c r="L55" s="164"/>
    </row>
    <row r="56" spans="1:12" ht="46.15" customHeight="1" thickBot="1">
      <c r="A56" s="164"/>
      <c r="B56" s="164"/>
      <c r="C56" s="164"/>
      <c r="D56" s="38">
        <f t="shared" si="0"/>
        <v>704.11299999999994</v>
      </c>
      <c r="E56" s="27">
        <v>0</v>
      </c>
      <c r="F56" s="27"/>
      <c r="G56" s="27"/>
      <c r="H56" s="29">
        <f>H217+H228+H239+H251</f>
        <v>0</v>
      </c>
      <c r="I56" s="38">
        <f>I100+I112+I123+I134+I147</f>
        <v>704.11299999999994</v>
      </c>
      <c r="J56" s="29">
        <f>J217+J228+J239+J251</f>
        <v>0</v>
      </c>
      <c r="K56" s="23" t="s">
        <v>160</v>
      </c>
      <c r="L56" s="164"/>
    </row>
    <row r="57" spans="1:12" ht="46.15" customHeight="1" thickBot="1">
      <c r="A57" s="164"/>
      <c r="B57" s="164"/>
      <c r="C57" s="164"/>
      <c r="D57" s="38">
        <f>I57</f>
        <v>746.36099999999999</v>
      </c>
      <c r="E57" s="27">
        <v>0</v>
      </c>
      <c r="F57" s="27"/>
      <c r="G57" s="27"/>
      <c r="H57" s="27">
        <v>0</v>
      </c>
      <c r="I57" s="38">
        <v>746.36099999999999</v>
      </c>
      <c r="J57" s="27">
        <v>0</v>
      </c>
      <c r="K57" s="23" t="s">
        <v>159</v>
      </c>
      <c r="L57" s="164"/>
    </row>
    <row r="58" spans="1:12" ht="46.15" customHeight="1" thickBot="1">
      <c r="A58" s="164"/>
      <c r="B58" s="164"/>
      <c r="C58" s="164"/>
      <c r="D58" s="38">
        <f>I58</f>
        <v>535.81306000000006</v>
      </c>
      <c r="E58" s="27">
        <v>0</v>
      </c>
      <c r="F58" s="27"/>
      <c r="G58" s="27"/>
      <c r="H58" s="27">
        <v>0</v>
      </c>
      <c r="I58" s="38">
        <f>I102+I114+I125+I136+I149</f>
        <v>535.81306000000006</v>
      </c>
      <c r="J58" s="27">
        <v>0</v>
      </c>
      <c r="K58" s="23" t="s">
        <v>158</v>
      </c>
      <c r="L58" s="164"/>
    </row>
    <row r="59" spans="1:12" ht="46.15" customHeight="1" thickBot="1">
      <c r="A59" s="164"/>
      <c r="B59" s="164"/>
      <c r="C59" s="165"/>
      <c r="D59" s="38">
        <f t="shared" si="0"/>
        <v>280.15897000000001</v>
      </c>
      <c r="E59" s="27">
        <v>0</v>
      </c>
      <c r="F59" s="27"/>
      <c r="G59" s="27"/>
      <c r="H59" s="27">
        <v>0</v>
      </c>
      <c r="I59" s="38">
        <f>I137+I150+I166</f>
        <v>280.15897000000001</v>
      </c>
      <c r="J59" s="27">
        <v>0</v>
      </c>
      <c r="K59" s="23" t="s">
        <v>157</v>
      </c>
      <c r="L59" s="164"/>
    </row>
    <row r="60" spans="1:12" ht="46.15" customHeight="1" thickBot="1">
      <c r="A60" s="164"/>
      <c r="B60" s="164"/>
      <c r="C60" s="163">
        <v>2019</v>
      </c>
      <c r="D60" s="29">
        <v>104.092</v>
      </c>
      <c r="E60" s="27"/>
      <c r="F60" s="27"/>
      <c r="G60" s="27"/>
      <c r="H60" s="27"/>
      <c r="I60" s="29">
        <v>104.092</v>
      </c>
      <c r="J60" s="27"/>
      <c r="K60" s="23" t="s">
        <v>128</v>
      </c>
      <c r="L60" s="164"/>
    </row>
    <row r="61" spans="1:12" ht="46.15" customHeight="1" thickBot="1">
      <c r="A61" s="164"/>
      <c r="B61" s="164"/>
      <c r="C61" s="164"/>
      <c r="D61" s="29">
        <v>299.44099999999997</v>
      </c>
      <c r="E61" s="27"/>
      <c r="F61" s="27"/>
      <c r="G61" s="27"/>
      <c r="H61" s="27"/>
      <c r="I61" s="29">
        <v>299.44099999999997</v>
      </c>
      <c r="J61" s="27"/>
      <c r="K61" s="23" t="s">
        <v>129</v>
      </c>
      <c r="L61" s="164"/>
    </row>
    <row r="62" spans="1:12" ht="46.15" customHeight="1" thickBot="1">
      <c r="A62" s="164"/>
      <c r="B62" s="164"/>
      <c r="C62" s="164"/>
      <c r="D62" s="38">
        <v>0</v>
      </c>
      <c r="E62" s="27"/>
      <c r="F62" s="27"/>
      <c r="G62" s="27"/>
      <c r="H62" s="27"/>
      <c r="I62" s="38">
        <v>0</v>
      </c>
      <c r="J62" s="27"/>
      <c r="K62" s="23" t="s">
        <v>130</v>
      </c>
      <c r="L62" s="164"/>
    </row>
    <row r="63" spans="1:12" ht="46.15" customHeight="1" thickBot="1">
      <c r="A63" s="164"/>
      <c r="B63" s="164"/>
      <c r="C63" s="164"/>
      <c r="D63" s="38">
        <v>0</v>
      </c>
      <c r="E63" s="27"/>
      <c r="F63" s="27"/>
      <c r="G63" s="27"/>
      <c r="H63" s="27"/>
      <c r="I63" s="38">
        <v>0</v>
      </c>
      <c r="J63" s="27"/>
      <c r="K63" s="23" t="s">
        <v>132</v>
      </c>
      <c r="L63" s="164"/>
    </row>
    <row r="64" spans="1:12" ht="46.15" customHeight="1" thickBot="1">
      <c r="A64" s="164"/>
      <c r="B64" s="164"/>
      <c r="C64" s="164"/>
      <c r="D64" s="29">
        <v>68.066000000000003</v>
      </c>
      <c r="E64" s="27"/>
      <c r="F64" s="27"/>
      <c r="G64" s="27"/>
      <c r="H64" s="27"/>
      <c r="I64" s="29">
        <v>68.066000000000003</v>
      </c>
      <c r="J64" s="27"/>
      <c r="K64" s="23" t="s">
        <v>133</v>
      </c>
      <c r="L64" s="164"/>
    </row>
    <row r="65" spans="1:12" ht="46.15" customHeight="1" thickBot="1">
      <c r="A65" s="164"/>
      <c r="B65" s="164"/>
      <c r="C65" s="164"/>
      <c r="D65" s="38">
        <v>51.478000000000002</v>
      </c>
      <c r="E65" s="27"/>
      <c r="F65" s="27"/>
      <c r="G65" s="27"/>
      <c r="H65" s="27"/>
      <c r="I65" s="38">
        <v>51.478000000000002</v>
      </c>
      <c r="J65" s="27"/>
      <c r="K65" s="23" t="s">
        <v>131</v>
      </c>
      <c r="L65" s="164"/>
    </row>
    <row r="66" spans="1:12" ht="46.15" customHeight="1" thickBot="1">
      <c r="A66" s="164"/>
      <c r="B66" s="164"/>
      <c r="C66" s="164"/>
      <c r="D66" s="28">
        <v>0</v>
      </c>
      <c r="E66" s="27"/>
      <c r="F66" s="27"/>
      <c r="G66" s="27"/>
      <c r="H66" s="27"/>
      <c r="I66" s="28">
        <v>0</v>
      </c>
      <c r="J66" s="27"/>
      <c r="K66" s="23" t="s">
        <v>163</v>
      </c>
      <c r="L66" s="164"/>
    </row>
    <row r="67" spans="1:12" ht="46.15" customHeight="1" thickBot="1">
      <c r="A67" s="164"/>
      <c r="B67" s="164"/>
      <c r="C67" s="164"/>
      <c r="D67" s="28">
        <v>0</v>
      </c>
      <c r="E67" s="27"/>
      <c r="F67" s="27"/>
      <c r="G67" s="27"/>
      <c r="H67" s="27"/>
      <c r="I67" s="28">
        <v>0</v>
      </c>
      <c r="J67" s="27"/>
      <c r="K67" s="23" t="s">
        <v>162</v>
      </c>
      <c r="L67" s="164"/>
    </row>
    <row r="68" spans="1:12" ht="46.15" customHeight="1" thickBot="1">
      <c r="A68" s="164"/>
      <c r="B68" s="164"/>
      <c r="C68" s="164"/>
      <c r="D68" s="28">
        <v>0</v>
      </c>
      <c r="E68" s="27"/>
      <c r="F68" s="27"/>
      <c r="G68" s="27"/>
      <c r="H68" s="27"/>
      <c r="I68" s="28">
        <v>0</v>
      </c>
      <c r="J68" s="27"/>
      <c r="K68" s="23" t="s">
        <v>161</v>
      </c>
      <c r="L68" s="164"/>
    </row>
    <row r="69" spans="1:12" ht="46.15" customHeight="1" thickBot="1">
      <c r="A69" s="164"/>
      <c r="B69" s="164"/>
      <c r="C69" s="164"/>
      <c r="D69" s="28">
        <v>0</v>
      </c>
      <c r="E69" s="27"/>
      <c r="F69" s="27"/>
      <c r="G69" s="27"/>
      <c r="H69" s="27"/>
      <c r="I69" s="28">
        <v>0</v>
      </c>
      <c r="J69" s="27"/>
      <c r="K69" s="23" t="s">
        <v>160</v>
      </c>
      <c r="L69" s="164"/>
    </row>
    <row r="70" spans="1:12" ht="46.15" customHeight="1" thickBot="1">
      <c r="A70" s="164"/>
      <c r="B70" s="164"/>
      <c r="C70" s="164"/>
      <c r="D70" s="28">
        <v>0</v>
      </c>
      <c r="E70" s="27"/>
      <c r="F70" s="27"/>
      <c r="G70" s="27"/>
      <c r="H70" s="27"/>
      <c r="I70" s="28">
        <v>0</v>
      </c>
      <c r="J70" s="27"/>
      <c r="K70" s="23" t="s">
        <v>159</v>
      </c>
      <c r="L70" s="164"/>
    </row>
    <row r="71" spans="1:12" ht="46.15" customHeight="1" thickBot="1">
      <c r="A71" s="164"/>
      <c r="B71" s="164"/>
      <c r="C71" s="164"/>
      <c r="D71" s="28">
        <v>0</v>
      </c>
      <c r="E71" s="27"/>
      <c r="F71" s="27"/>
      <c r="G71" s="27"/>
      <c r="H71" s="27"/>
      <c r="I71" s="28">
        <v>0</v>
      </c>
      <c r="J71" s="27"/>
      <c r="K71" s="23" t="s">
        <v>158</v>
      </c>
      <c r="L71" s="164"/>
    </row>
    <row r="72" spans="1:12" ht="46.15" customHeight="1" thickBot="1">
      <c r="A72" s="164"/>
      <c r="B72" s="164"/>
      <c r="C72" s="175"/>
      <c r="D72" s="28">
        <v>0</v>
      </c>
      <c r="E72" s="27"/>
      <c r="F72" s="27"/>
      <c r="G72" s="27"/>
      <c r="H72" s="27"/>
      <c r="I72" s="28">
        <v>0</v>
      </c>
      <c r="J72" s="27"/>
      <c r="K72" s="23" t="s">
        <v>157</v>
      </c>
      <c r="L72" s="165"/>
    </row>
    <row r="73" spans="1:12" ht="46.15" customHeight="1" thickBot="1">
      <c r="A73" s="164"/>
      <c r="B73" s="167"/>
      <c r="C73" s="173">
        <v>2020</v>
      </c>
      <c r="D73" s="62">
        <v>0</v>
      </c>
      <c r="E73" s="27"/>
      <c r="F73" s="27"/>
      <c r="G73" s="27"/>
      <c r="H73" s="27"/>
      <c r="I73" s="50">
        <v>0</v>
      </c>
      <c r="J73" s="27"/>
      <c r="K73" s="23" t="s">
        <v>128</v>
      </c>
      <c r="L73" s="163" t="s">
        <v>155</v>
      </c>
    </row>
    <row r="74" spans="1:12" ht="46.15" customHeight="1" thickBot="1">
      <c r="A74" s="164"/>
      <c r="B74" s="167"/>
      <c r="C74" s="173"/>
      <c r="D74" s="61">
        <v>0</v>
      </c>
      <c r="E74" s="27"/>
      <c r="F74" s="27"/>
      <c r="G74" s="27"/>
      <c r="H74" s="27"/>
      <c r="I74" s="61">
        <v>0</v>
      </c>
      <c r="J74" s="27"/>
      <c r="K74" s="23" t="s">
        <v>129</v>
      </c>
      <c r="L74" s="164"/>
    </row>
    <row r="75" spans="1:12" ht="46.15" customHeight="1" thickBot="1">
      <c r="A75" s="164"/>
      <c r="B75" s="167"/>
      <c r="C75" s="173"/>
      <c r="D75" s="70">
        <v>0</v>
      </c>
      <c r="E75" s="27"/>
      <c r="F75" s="27"/>
      <c r="G75" s="27"/>
      <c r="H75" s="27"/>
      <c r="I75" s="70">
        <v>0</v>
      </c>
      <c r="J75" s="27"/>
      <c r="K75" s="23" t="s">
        <v>130</v>
      </c>
      <c r="L75" s="164"/>
    </row>
    <row r="76" spans="1:12" ht="46.15" customHeight="1" thickBot="1">
      <c r="A76" s="164"/>
      <c r="B76" s="167"/>
      <c r="C76" s="173"/>
      <c r="D76" s="61">
        <v>0</v>
      </c>
      <c r="E76" s="27"/>
      <c r="F76" s="27"/>
      <c r="G76" s="27"/>
      <c r="H76" s="27"/>
      <c r="I76" s="61">
        <v>0</v>
      </c>
      <c r="J76" s="27"/>
      <c r="K76" s="23" t="s">
        <v>131</v>
      </c>
      <c r="L76" s="164"/>
    </row>
    <row r="77" spans="1:12" ht="46.15" customHeight="1" thickBot="1">
      <c r="A77" s="164"/>
      <c r="B77" s="167"/>
      <c r="C77" s="173"/>
      <c r="D77" s="61">
        <v>0</v>
      </c>
      <c r="E77" s="27"/>
      <c r="F77" s="27"/>
      <c r="G77" s="27"/>
      <c r="H77" s="27"/>
      <c r="I77" s="61">
        <v>0</v>
      </c>
      <c r="J77" s="27"/>
      <c r="K77" s="23" t="s">
        <v>132</v>
      </c>
      <c r="L77" s="164"/>
    </row>
    <row r="78" spans="1:12" ht="46.15" customHeight="1" thickBot="1">
      <c r="A78" s="164"/>
      <c r="B78" s="167"/>
      <c r="C78" s="173"/>
      <c r="D78" s="70">
        <v>0</v>
      </c>
      <c r="E78" s="27"/>
      <c r="F78" s="27"/>
      <c r="G78" s="27"/>
      <c r="H78" s="27"/>
      <c r="I78" s="70">
        <v>0</v>
      </c>
      <c r="J78" s="27"/>
      <c r="K78" s="23" t="s">
        <v>133</v>
      </c>
      <c r="L78" s="164"/>
    </row>
    <row r="79" spans="1:12" ht="46.15" customHeight="1" thickBot="1">
      <c r="A79" s="164"/>
      <c r="B79" s="167"/>
      <c r="C79" s="173"/>
      <c r="D79" s="70">
        <v>0</v>
      </c>
      <c r="E79" s="27"/>
      <c r="F79" s="27"/>
      <c r="G79" s="27"/>
      <c r="H79" s="27"/>
      <c r="I79" s="70">
        <v>0</v>
      </c>
      <c r="J79" s="27"/>
      <c r="K79" s="23" t="s">
        <v>163</v>
      </c>
      <c r="L79" s="164"/>
    </row>
    <row r="80" spans="1:12" ht="46.15" customHeight="1" thickBot="1">
      <c r="A80" s="164"/>
      <c r="B80" s="167"/>
      <c r="C80" s="173"/>
      <c r="D80" s="70">
        <v>0</v>
      </c>
      <c r="E80" s="27"/>
      <c r="F80" s="27"/>
      <c r="G80" s="27"/>
      <c r="H80" s="27"/>
      <c r="I80" s="70">
        <v>0</v>
      </c>
      <c r="J80" s="27"/>
      <c r="K80" s="23" t="s">
        <v>162</v>
      </c>
      <c r="L80" s="164"/>
    </row>
    <row r="81" spans="1:12" ht="46.15" customHeight="1" thickBot="1">
      <c r="A81" s="164"/>
      <c r="B81" s="167"/>
      <c r="C81" s="173"/>
      <c r="D81" s="70">
        <v>0</v>
      </c>
      <c r="E81" s="27"/>
      <c r="F81" s="27"/>
      <c r="G81" s="27"/>
      <c r="H81" s="27"/>
      <c r="I81" s="70">
        <v>0</v>
      </c>
      <c r="J81" s="27"/>
      <c r="K81" s="23" t="s">
        <v>161</v>
      </c>
      <c r="L81" s="164"/>
    </row>
    <row r="82" spans="1:12" ht="46.15" customHeight="1" thickBot="1">
      <c r="A82" s="164"/>
      <c r="B82" s="167"/>
      <c r="C82" s="173"/>
      <c r="D82" s="71">
        <v>0</v>
      </c>
      <c r="E82" s="88" t="s">
        <v>7</v>
      </c>
      <c r="F82" s="88"/>
      <c r="G82" s="88"/>
      <c r="H82" s="88" t="s">
        <v>7</v>
      </c>
      <c r="I82" s="71">
        <v>0</v>
      </c>
      <c r="J82" s="88" t="s">
        <v>7</v>
      </c>
      <c r="K82" s="23" t="s">
        <v>160</v>
      </c>
      <c r="L82" s="164"/>
    </row>
    <row r="83" spans="1:12" ht="46.15" customHeight="1" thickBot="1">
      <c r="A83" s="164"/>
      <c r="B83" s="167"/>
      <c r="C83" s="173"/>
      <c r="D83" s="71">
        <v>0</v>
      </c>
      <c r="E83" s="88"/>
      <c r="F83" s="88"/>
      <c r="G83" s="88"/>
      <c r="H83" s="88"/>
      <c r="I83" s="71">
        <v>0</v>
      </c>
      <c r="J83" s="88"/>
      <c r="K83" s="23" t="s">
        <v>159</v>
      </c>
      <c r="L83" s="165"/>
    </row>
    <row r="84" spans="1:12" ht="46.15" customHeight="1" thickBot="1">
      <c r="A84" s="164"/>
      <c r="B84" s="167"/>
      <c r="C84" s="173">
        <v>2021</v>
      </c>
      <c r="D84" s="71">
        <v>0</v>
      </c>
      <c r="E84" s="88"/>
      <c r="F84" s="88"/>
      <c r="G84" s="88"/>
      <c r="H84" s="88"/>
      <c r="I84" s="62">
        <v>0</v>
      </c>
      <c r="J84" s="88"/>
      <c r="K84" s="23" t="s">
        <v>128</v>
      </c>
      <c r="L84" s="163" t="s">
        <v>155</v>
      </c>
    </row>
    <row r="85" spans="1:12" ht="46.15" customHeight="1" thickBot="1">
      <c r="A85" s="164"/>
      <c r="B85" s="167"/>
      <c r="C85" s="173"/>
      <c r="D85" s="61">
        <v>0</v>
      </c>
      <c r="E85" s="88"/>
      <c r="F85" s="88"/>
      <c r="G85" s="88"/>
      <c r="H85" s="88"/>
      <c r="I85" s="61">
        <v>0</v>
      </c>
      <c r="J85" s="88"/>
      <c r="K85" s="23" t="s">
        <v>129</v>
      </c>
      <c r="L85" s="164"/>
    </row>
    <row r="86" spans="1:12" ht="46.15" customHeight="1" thickBot="1">
      <c r="A86" s="164"/>
      <c r="B86" s="167"/>
      <c r="C86" s="173"/>
      <c r="D86" s="70">
        <v>0</v>
      </c>
      <c r="E86" s="88"/>
      <c r="F86" s="88"/>
      <c r="G86" s="88"/>
      <c r="H86" s="88"/>
      <c r="I86" s="70">
        <v>0</v>
      </c>
      <c r="J86" s="88"/>
      <c r="K86" s="23" t="s">
        <v>130</v>
      </c>
      <c r="L86" s="164"/>
    </row>
    <row r="87" spans="1:12" ht="46.15" customHeight="1" thickBot="1">
      <c r="A87" s="164"/>
      <c r="B87" s="167"/>
      <c r="C87" s="173"/>
      <c r="D87" s="61">
        <v>0</v>
      </c>
      <c r="E87" s="88"/>
      <c r="F87" s="88"/>
      <c r="G87" s="88"/>
      <c r="H87" s="88"/>
      <c r="I87" s="61">
        <v>0</v>
      </c>
      <c r="J87" s="88"/>
      <c r="K87" s="23" t="s">
        <v>131</v>
      </c>
      <c r="L87" s="164"/>
    </row>
    <row r="88" spans="1:12" ht="46.15" customHeight="1" thickBot="1">
      <c r="A88" s="164"/>
      <c r="B88" s="167"/>
      <c r="C88" s="173"/>
      <c r="D88" s="61">
        <v>0</v>
      </c>
      <c r="E88" s="88"/>
      <c r="F88" s="88"/>
      <c r="G88" s="88"/>
      <c r="H88" s="88"/>
      <c r="I88" s="61">
        <v>0</v>
      </c>
      <c r="J88" s="88"/>
      <c r="K88" s="23" t="s">
        <v>132</v>
      </c>
      <c r="L88" s="164"/>
    </row>
    <row r="89" spans="1:12" ht="46.15" customHeight="1" thickBot="1">
      <c r="A89" s="164"/>
      <c r="B89" s="167"/>
      <c r="C89" s="173"/>
      <c r="D89" s="70">
        <v>0</v>
      </c>
      <c r="E89" s="88"/>
      <c r="F89" s="88"/>
      <c r="G89" s="88"/>
      <c r="H89" s="88"/>
      <c r="I89" s="70">
        <v>0</v>
      </c>
      <c r="J89" s="88"/>
      <c r="K89" s="23" t="s">
        <v>133</v>
      </c>
      <c r="L89" s="164"/>
    </row>
    <row r="90" spans="1:12" ht="46.15" customHeight="1" thickBot="1">
      <c r="A90" s="164"/>
      <c r="B90" s="167"/>
      <c r="C90" s="173"/>
      <c r="D90" s="70">
        <v>0</v>
      </c>
      <c r="E90" s="88"/>
      <c r="F90" s="88"/>
      <c r="G90" s="88"/>
      <c r="H90" s="88"/>
      <c r="I90" s="70">
        <v>0</v>
      </c>
      <c r="J90" s="88"/>
      <c r="K90" s="23" t="s">
        <v>163</v>
      </c>
      <c r="L90" s="164"/>
    </row>
    <row r="91" spans="1:12" ht="46.15" customHeight="1" thickBot="1">
      <c r="A91" s="164"/>
      <c r="B91" s="167"/>
      <c r="C91" s="173"/>
      <c r="D91" s="70">
        <v>0</v>
      </c>
      <c r="E91" s="88"/>
      <c r="F91" s="88"/>
      <c r="G91" s="88"/>
      <c r="H91" s="88"/>
      <c r="I91" s="70">
        <v>0</v>
      </c>
      <c r="J91" s="88"/>
      <c r="K91" s="23" t="s">
        <v>162</v>
      </c>
      <c r="L91" s="164"/>
    </row>
    <row r="92" spans="1:12" ht="46.15" customHeight="1" thickBot="1">
      <c r="A92" s="164"/>
      <c r="B92" s="167"/>
      <c r="C92" s="173"/>
      <c r="D92" s="70">
        <v>0</v>
      </c>
      <c r="E92" s="88"/>
      <c r="F92" s="88"/>
      <c r="G92" s="88"/>
      <c r="H92" s="88"/>
      <c r="I92" s="70">
        <v>0</v>
      </c>
      <c r="J92" s="88"/>
      <c r="K92" s="23" t="s">
        <v>161</v>
      </c>
      <c r="L92" s="164"/>
    </row>
    <row r="93" spans="1:12" ht="46.15" customHeight="1" thickBot="1">
      <c r="A93" s="164"/>
      <c r="B93" s="167"/>
      <c r="C93" s="173"/>
      <c r="D93" s="71">
        <v>0</v>
      </c>
      <c r="E93" s="88"/>
      <c r="F93" s="88"/>
      <c r="G93" s="88"/>
      <c r="H93" s="88"/>
      <c r="I93" s="71">
        <v>0</v>
      </c>
      <c r="J93" s="88"/>
      <c r="K93" s="23" t="s">
        <v>160</v>
      </c>
      <c r="L93" s="165"/>
    </row>
    <row r="94" spans="1:12" ht="46.15" customHeight="1" thickBot="1">
      <c r="A94" s="164"/>
      <c r="B94" s="167"/>
      <c r="C94" s="174"/>
      <c r="D94" s="97">
        <v>0</v>
      </c>
      <c r="E94" s="90"/>
      <c r="F94" s="90"/>
      <c r="G94" s="90"/>
      <c r="H94" s="90"/>
      <c r="I94" s="97">
        <v>0</v>
      </c>
      <c r="J94" s="90"/>
      <c r="K94" s="33" t="s">
        <v>159</v>
      </c>
      <c r="L94" s="63">
        <v>0.11</v>
      </c>
    </row>
    <row r="95" spans="1:12" ht="33.75" customHeight="1" thickBot="1">
      <c r="A95" s="170" t="s">
        <v>201</v>
      </c>
      <c r="B95" s="166" t="s">
        <v>135</v>
      </c>
      <c r="C95" s="64">
        <v>2017</v>
      </c>
      <c r="D95" s="71">
        <v>0</v>
      </c>
      <c r="E95" s="93"/>
      <c r="F95" s="93"/>
      <c r="G95" s="93"/>
      <c r="H95" s="93"/>
      <c r="I95" s="71">
        <v>0</v>
      </c>
      <c r="J95" s="93"/>
      <c r="K95" s="23" t="s">
        <v>144</v>
      </c>
      <c r="L95" s="63"/>
    </row>
    <row r="96" spans="1:12" ht="21.95" customHeight="1" thickBot="1">
      <c r="A96" s="171"/>
      <c r="B96" s="167"/>
      <c r="C96" s="169">
        <v>2018</v>
      </c>
      <c r="D96" s="38">
        <f>D97+D98+D99+D100+D102</f>
        <v>2155.8733099999999</v>
      </c>
      <c r="E96" s="93"/>
      <c r="F96" s="93"/>
      <c r="G96" s="93"/>
      <c r="H96" s="93"/>
      <c r="I96" s="38">
        <f>I102+I101+I100+I99+I98+I97</f>
        <v>2155.8733099999999</v>
      </c>
      <c r="J96" s="93"/>
      <c r="K96" s="23" t="s">
        <v>144</v>
      </c>
      <c r="L96" s="163" t="s">
        <v>150</v>
      </c>
    </row>
    <row r="97" spans="1:12" ht="21.95" customHeight="1" thickBot="1">
      <c r="A97" s="171"/>
      <c r="B97" s="167"/>
      <c r="C97" s="164"/>
      <c r="D97" s="39">
        <f t="shared" ref="D97:D106" si="1">E97+H97+I97+J97</f>
        <v>391</v>
      </c>
      <c r="E97" s="93"/>
      <c r="F97" s="93"/>
      <c r="G97" s="93"/>
      <c r="H97" s="93"/>
      <c r="I97" s="39">
        <f>50+341</f>
        <v>391</v>
      </c>
      <c r="J97" s="93"/>
      <c r="K97" s="23" t="s">
        <v>136</v>
      </c>
      <c r="L97" s="164"/>
    </row>
    <row r="98" spans="1:12" ht="21.95" customHeight="1" thickBot="1">
      <c r="A98" s="171"/>
      <c r="B98" s="167"/>
      <c r="C98" s="164"/>
      <c r="D98" s="39">
        <v>684.18110999999999</v>
      </c>
      <c r="E98" s="93"/>
      <c r="F98" s="93"/>
      <c r="G98" s="93"/>
      <c r="H98" s="93"/>
      <c r="I98" s="39">
        <v>684.18110999999999</v>
      </c>
      <c r="J98" s="93"/>
      <c r="K98" s="23" t="s">
        <v>137</v>
      </c>
      <c r="L98" s="164"/>
    </row>
    <row r="99" spans="1:12" ht="21.95" customHeight="1" thickBot="1">
      <c r="A99" s="171"/>
      <c r="B99" s="167"/>
      <c r="C99" s="164"/>
      <c r="D99" s="39">
        <f t="shared" si="1"/>
        <v>349.54793000000001</v>
      </c>
      <c r="E99" s="93"/>
      <c r="F99" s="93"/>
      <c r="G99" s="93"/>
      <c r="H99" s="93"/>
      <c r="I99" s="39">
        <f>400-50.45207</f>
        <v>349.54793000000001</v>
      </c>
      <c r="J99" s="93"/>
      <c r="K99" s="23" t="s">
        <v>138</v>
      </c>
      <c r="L99" s="164"/>
    </row>
    <row r="100" spans="1:12" ht="21.95" customHeight="1" thickBot="1">
      <c r="A100" s="171"/>
      <c r="B100" s="167"/>
      <c r="C100" s="164"/>
      <c r="D100" s="39">
        <f t="shared" si="1"/>
        <v>613.327</v>
      </c>
      <c r="E100" s="93"/>
      <c r="F100" s="93"/>
      <c r="G100" s="93"/>
      <c r="H100" s="93"/>
      <c r="I100" s="39">
        <f>513.327+100</f>
        <v>613.327</v>
      </c>
      <c r="J100" s="93"/>
      <c r="K100" s="23" t="s">
        <v>139</v>
      </c>
      <c r="L100" s="164"/>
    </row>
    <row r="101" spans="1:12" ht="21.95" customHeight="1" thickBot="1">
      <c r="A101" s="171"/>
      <c r="B101" s="167"/>
      <c r="C101" s="164"/>
      <c r="D101" s="17">
        <f t="shared" si="1"/>
        <v>0</v>
      </c>
      <c r="E101" s="93"/>
      <c r="F101" s="93"/>
      <c r="G101" s="93"/>
      <c r="H101" s="93"/>
      <c r="I101" s="17">
        <v>0</v>
      </c>
      <c r="J101" s="93"/>
      <c r="K101" s="23" t="s">
        <v>140</v>
      </c>
      <c r="L101" s="164"/>
    </row>
    <row r="102" spans="1:12" ht="21.95" customHeight="1" thickBot="1">
      <c r="A102" s="171"/>
      <c r="B102" s="167"/>
      <c r="C102" s="165"/>
      <c r="D102" s="39">
        <f t="shared" si="1"/>
        <v>117.81727000000001</v>
      </c>
      <c r="E102" s="93"/>
      <c r="F102" s="93"/>
      <c r="G102" s="93"/>
      <c r="H102" s="93"/>
      <c r="I102" s="39">
        <f>250-144.49273+12.31</f>
        <v>117.81727000000001</v>
      </c>
      <c r="J102" s="93"/>
      <c r="K102" s="23" t="s">
        <v>141</v>
      </c>
      <c r="L102" s="165"/>
    </row>
    <row r="103" spans="1:12" ht="21.95" customHeight="1" thickBot="1">
      <c r="A103" s="171"/>
      <c r="B103" s="167"/>
      <c r="C103" s="163">
        <v>2019</v>
      </c>
      <c r="D103" s="26">
        <v>51.478000000000002</v>
      </c>
      <c r="E103" s="93"/>
      <c r="F103" s="93"/>
      <c r="G103" s="93"/>
      <c r="H103" s="93"/>
      <c r="I103" s="26">
        <v>51.478000000000002</v>
      </c>
      <c r="J103" s="93"/>
      <c r="K103" s="30" t="s">
        <v>131</v>
      </c>
      <c r="L103" s="32">
        <v>1</v>
      </c>
    </row>
    <row r="104" spans="1:12" ht="21.95" customHeight="1" thickBot="1">
      <c r="A104" s="171"/>
      <c r="B104" s="167"/>
      <c r="C104" s="165"/>
      <c r="D104" s="26">
        <v>68.066000000000003</v>
      </c>
      <c r="E104" s="103"/>
      <c r="F104" s="103"/>
      <c r="G104" s="103"/>
      <c r="H104" s="103"/>
      <c r="I104" s="26">
        <v>68.066000000000003</v>
      </c>
      <c r="J104" s="103"/>
      <c r="K104" s="30" t="s">
        <v>133</v>
      </c>
      <c r="L104" s="32">
        <v>1</v>
      </c>
    </row>
    <row r="105" spans="1:12" ht="21.95" customHeight="1" thickBot="1">
      <c r="A105" s="171"/>
      <c r="B105" s="167"/>
      <c r="C105" s="93">
        <v>2020</v>
      </c>
      <c r="D105" s="17">
        <f t="shared" si="1"/>
        <v>0</v>
      </c>
      <c r="E105" s="93"/>
      <c r="F105" s="93"/>
      <c r="G105" s="93"/>
      <c r="H105" s="93"/>
      <c r="I105" s="17">
        <v>0</v>
      </c>
      <c r="J105" s="93"/>
      <c r="K105" s="30" t="s">
        <v>142</v>
      </c>
      <c r="L105" s="32"/>
    </row>
    <row r="106" spans="1:12" ht="21.95" customHeight="1" thickBot="1">
      <c r="A106" s="172"/>
      <c r="B106" s="168"/>
      <c r="C106" s="93">
        <v>2021</v>
      </c>
      <c r="D106" s="17">
        <f t="shared" si="1"/>
        <v>0</v>
      </c>
      <c r="E106" s="93"/>
      <c r="F106" s="93"/>
      <c r="G106" s="93"/>
      <c r="H106" s="93"/>
      <c r="I106" s="17">
        <v>0</v>
      </c>
      <c r="J106" s="93"/>
      <c r="K106" s="30" t="s">
        <v>142</v>
      </c>
      <c r="L106" s="32">
        <v>1</v>
      </c>
    </row>
    <row r="107" spans="1:12" ht="45.6" customHeight="1" thickBot="1">
      <c r="A107" s="170" t="s">
        <v>202</v>
      </c>
      <c r="B107" s="163" t="s">
        <v>143</v>
      </c>
      <c r="C107" s="93">
        <v>2017</v>
      </c>
      <c r="D107" s="17">
        <v>0</v>
      </c>
      <c r="E107" s="93"/>
      <c r="F107" s="93"/>
      <c r="G107" s="93"/>
      <c r="H107" s="93"/>
      <c r="I107" s="17">
        <v>0</v>
      </c>
      <c r="J107" s="93"/>
      <c r="K107" s="30" t="s">
        <v>142</v>
      </c>
      <c r="L107" s="32">
        <v>0</v>
      </c>
    </row>
    <row r="108" spans="1:12" ht="21.95" customHeight="1" thickBot="1">
      <c r="A108" s="171"/>
      <c r="B108" s="164"/>
      <c r="C108" s="163">
        <v>2018</v>
      </c>
      <c r="D108" s="38">
        <f>D109+D110+D111+D112+D113+D114</f>
        <v>57.5</v>
      </c>
      <c r="E108" s="29">
        <f>E109+E110+E111+E112+E113+E114</f>
        <v>0</v>
      </c>
      <c r="F108" s="29"/>
      <c r="G108" s="29"/>
      <c r="H108" s="29">
        <f>H109+H110+H111+H112+H113+H114</f>
        <v>0</v>
      </c>
      <c r="I108" s="38">
        <f>I109+I110+I111+I112+I113+I114</f>
        <v>57.5</v>
      </c>
      <c r="J108" s="29">
        <f>J109+J110+J111+J112+J113+J114</f>
        <v>0</v>
      </c>
      <c r="K108" s="30" t="s">
        <v>142</v>
      </c>
      <c r="L108" s="163" t="s">
        <v>153</v>
      </c>
    </row>
    <row r="109" spans="1:12" ht="21.95" customHeight="1" thickBot="1">
      <c r="A109" s="171"/>
      <c r="B109" s="164"/>
      <c r="C109" s="164"/>
      <c r="D109" s="39">
        <f t="shared" ref="D109:D114" si="2">E109+H109+I109+J109</f>
        <v>5.0999999999999996</v>
      </c>
      <c r="E109" s="93"/>
      <c r="F109" s="93"/>
      <c r="G109" s="93"/>
      <c r="H109" s="93"/>
      <c r="I109" s="39">
        <f>4.5+0.6</f>
        <v>5.0999999999999996</v>
      </c>
      <c r="J109" s="93"/>
      <c r="K109" s="23" t="s">
        <v>136</v>
      </c>
      <c r="L109" s="164"/>
    </row>
    <row r="110" spans="1:12" ht="21.95" customHeight="1" thickBot="1">
      <c r="A110" s="171"/>
      <c r="B110" s="164"/>
      <c r="C110" s="164"/>
      <c r="D110" s="39">
        <f t="shared" si="2"/>
        <v>10.199999999999999</v>
      </c>
      <c r="E110" s="93"/>
      <c r="F110" s="93"/>
      <c r="G110" s="93"/>
      <c r="H110" s="93"/>
      <c r="I110" s="39">
        <f>12-1.8</f>
        <v>10.199999999999999</v>
      </c>
      <c r="J110" s="93"/>
      <c r="K110" s="23" t="s">
        <v>137</v>
      </c>
      <c r="L110" s="164"/>
    </row>
    <row r="111" spans="1:12" ht="21.95" customHeight="1" thickBot="1">
      <c r="A111" s="171"/>
      <c r="B111" s="164"/>
      <c r="C111" s="164"/>
      <c r="D111" s="39">
        <f t="shared" si="2"/>
        <v>5.0999999999999996</v>
      </c>
      <c r="E111" s="93"/>
      <c r="F111" s="93"/>
      <c r="G111" s="93"/>
      <c r="H111" s="93"/>
      <c r="I111" s="39">
        <f>6-0.9</f>
        <v>5.0999999999999996</v>
      </c>
      <c r="J111" s="93"/>
      <c r="K111" s="23" t="s">
        <v>138</v>
      </c>
      <c r="L111" s="164"/>
    </row>
    <row r="112" spans="1:12" ht="21.95" customHeight="1" thickBot="1">
      <c r="A112" s="171"/>
      <c r="B112" s="164"/>
      <c r="C112" s="164"/>
      <c r="D112" s="39">
        <f t="shared" si="2"/>
        <v>15.3</v>
      </c>
      <c r="E112" s="93"/>
      <c r="F112" s="93"/>
      <c r="G112" s="93"/>
      <c r="H112" s="93"/>
      <c r="I112" s="39">
        <f>21-5.7</f>
        <v>15.3</v>
      </c>
      <c r="J112" s="93"/>
      <c r="K112" s="23" t="s">
        <v>139</v>
      </c>
      <c r="L112" s="164"/>
    </row>
    <row r="113" spans="1:12" ht="21.95" customHeight="1" thickBot="1">
      <c r="A113" s="171"/>
      <c r="B113" s="164"/>
      <c r="C113" s="164"/>
      <c r="D113" s="39">
        <f t="shared" si="2"/>
        <v>6.5</v>
      </c>
      <c r="E113" s="93"/>
      <c r="F113" s="93"/>
      <c r="G113" s="93"/>
      <c r="H113" s="93"/>
      <c r="I113" s="39">
        <v>6.5</v>
      </c>
      <c r="J113" s="93"/>
      <c r="K113" s="23" t="s">
        <v>140</v>
      </c>
      <c r="L113" s="164"/>
    </row>
    <row r="114" spans="1:12" ht="21.95" customHeight="1" thickBot="1">
      <c r="A114" s="171"/>
      <c r="B114" s="164"/>
      <c r="C114" s="165"/>
      <c r="D114" s="39">
        <f t="shared" si="2"/>
        <v>15.3</v>
      </c>
      <c r="E114" s="93"/>
      <c r="F114" s="93"/>
      <c r="G114" s="93"/>
      <c r="H114" s="93"/>
      <c r="I114" s="39">
        <f>9+6.3</f>
        <v>15.3</v>
      </c>
      <c r="J114" s="93"/>
      <c r="K114" s="23" t="s">
        <v>141</v>
      </c>
      <c r="L114" s="165"/>
    </row>
    <row r="115" spans="1:12" ht="21.95" customHeight="1" thickBot="1">
      <c r="A115" s="171"/>
      <c r="B115" s="164"/>
      <c r="C115" s="93">
        <v>2019</v>
      </c>
      <c r="D115" s="28">
        <v>0</v>
      </c>
      <c r="E115" s="27"/>
      <c r="F115" s="27"/>
      <c r="G115" s="27"/>
      <c r="H115" s="27"/>
      <c r="I115" s="28">
        <v>0</v>
      </c>
      <c r="J115" s="93"/>
      <c r="K115" s="23" t="s">
        <v>144</v>
      </c>
      <c r="L115" s="32">
        <v>1</v>
      </c>
    </row>
    <row r="116" spans="1:12" ht="21.95" customHeight="1" thickBot="1">
      <c r="A116" s="171"/>
      <c r="B116" s="164"/>
      <c r="C116" s="93">
        <v>2020</v>
      </c>
      <c r="D116" s="28">
        <v>0</v>
      </c>
      <c r="E116" s="27"/>
      <c r="F116" s="27"/>
      <c r="G116" s="27"/>
      <c r="H116" s="27"/>
      <c r="I116" s="28">
        <v>0</v>
      </c>
      <c r="J116" s="93"/>
      <c r="K116" s="23" t="s">
        <v>144</v>
      </c>
      <c r="L116" s="32"/>
    </row>
    <row r="117" spans="1:12" ht="21.95" customHeight="1" thickBot="1">
      <c r="A117" s="172"/>
      <c r="B117" s="165"/>
      <c r="C117" s="93">
        <v>2021</v>
      </c>
      <c r="D117" s="28">
        <v>0</v>
      </c>
      <c r="E117" s="27"/>
      <c r="F117" s="27"/>
      <c r="G117" s="27"/>
      <c r="H117" s="27"/>
      <c r="I117" s="28">
        <v>0</v>
      </c>
      <c r="J117" s="93"/>
      <c r="K117" s="23" t="s">
        <v>144</v>
      </c>
      <c r="L117" s="32">
        <v>1</v>
      </c>
    </row>
    <row r="118" spans="1:12" ht="21.95" customHeight="1" thickBot="1">
      <c r="A118" s="163" t="s">
        <v>203</v>
      </c>
      <c r="B118" s="163" t="s">
        <v>145</v>
      </c>
      <c r="C118" s="93">
        <v>2017</v>
      </c>
      <c r="D118" s="28">
        <f>E118+H118+I118+J118</f>
        <v>0</v>
      </c>
      <c r="E118" s="27"/>
      <c r="F118" s="27"/>
      <c r="G118" s="27"/>
      <c r="H118" s="27"/>
      <c r="I118" s="28">
        <v>0</v>
      </c>
      <c r="J118" s="93"/>
      <c r="K118" s="23" t="s">
        <v>144</v>
      </c>
      <c r="L118" s="32">
        <v>0</v>
      </c>
    </row>
    <row r="119" spans="1:12" ht="21.95" customHeight="1" thickBot="1">
      <c r="A119" s="164"/>
      <c r="B119" s="164"/>
      <c r="C119" s="163">
        <v>2018</v>
      </c>
      <c r="D119" s="38">
        <f t="shared" ref="D119:D126" si="3">E119+H119+I119+J119</f>
        <v>72.64500000000001</v>
      </c>
      <c r="E119" s="31">
        <v>0</v>
      </c>
      <c r="F119" s="31"/>
      <c r="G119" s="31"/>
      <c r="H119" s="31">
        <v>0</v>
      </c>
      <c r="I119" s="38">
        <f>I120+I121+I122+I123+I124+I125</f>
        <v>72.64500000000001</v>
      </c>
      <c r="J119" s="27">
        <v>0</v>
      </c>
      <c r="K119" s="23" t="s">
        <v>144</v>
      </c>
      <c r="L119" s="163" t="s">
        <v>151</v>
      </c>
    </row>
    <row r="120" spans="1:12" ht="21.95" customHeight="1" thickBot="1">
      <c r="A120" s="164"/>
      <c r="B120" s="164"/>
      <c r="C120" s="164"/>
      <c r="D120" s="39">
        <f t="shared" si="3"/>
        <v>0</v>
      </c>
      <c r="E120" s="93"/>
      <c r="F120" s="93"/>
      <c r="G120" s="93"/>
      <c r="H120" s="93"/>
      <c r="I120" s="39">
        <v>0</v>
      </c>
      <c r="J120" s="93"/>
      <c r="K120" s="23" t="s">
        <v>136</v>
      </c>
      <c r="L120" s="164"/>
    </row>
    <row r="121" spans="1:12" ht="21.95" customHeight="1" thickBot="1">
      <c r="A121" s="164"/>
      <c r="B121" s="164"/>
      <c r="C121" s="164"/>
      <c r="D121" s="39">
        <f t="shared" si="3"/>
        <v>39.534000000000006</v>
      </c>
      <c r="E121" s="93"/>
      <c r="F121" s="93"/>
      <c r="G121" s="93"/>
      <c r="H121" s="93"/>
      <c r="I121" s="39">
        <f>48.554-9.02</f>
        <v>39.534000000000006</v>
      </c>
      <c r="J121" s="93"/>
      <c r="K121" s="23" t="s">
        <v>137</v>
      </c>
      <c r="L121" s="164"/>
    </row>
    <row r="122" spans="1:12" ht="21.95" customHeight="1" thickBot="1">
      <c r="A122" s="164"/>
      <c r="B122" s="164"/>
      <c r="C122" s="164"/>
      <c r="D122" s="17">
        <f t="shared" si="3"/>
        <v>0</v>
      </c>
      <c r="E122" s="93"/>
      <c r="F122" s="93"/>
      <c r="G122" s="93"/>
      <c r="H122" s="93"/>
      <c r="I122" s="17">
        <v>0</v>
      </c>
      <c r="J122" s="93"/>
      <c r="K122" s="23" t="s">
        <v>138</v>
      </c>
      <c r="L122" s="164"/>
    </row>
    <row r="123" spans="1:12" ht="21.95" customHeight="1" thickBot="1">
      <c r="A123" s="164"/>
      <c r="B123" s="164"/>
      <c r="C123" s="164"/>
      <c r="D123" s="39">
        <f t="shared" si="3"/>
        <v>33.111000000000004</v>
      </c>
      <c r="E123" s="93"/>
      <c r="F123" s="93"/>
      <c r="G123" s="93"/>
      <c r="H123" s="93"/>
      <c r="I123" s="39">
        <f>75.486-42.375</f>
        <v>33.111000000000004</v>
      </c>
      <c r="J123" s="93"/>
      <c r="K123" s="23" t="s">
        <v>139</v>
      </c>
      <c r="L123" s="164"/>
    </row>
    <row r="124" spans="1:12" ht="21.95" customHeight="1" thickBot="1">
      <c r="A124" s="164"/>
      <c r="B124" s="164"/>
      <c r="C124" s="164"/>
      <c r="D124" s="17">
        <f t="shared" si="3"/>
        <v>0</v>
      </c>
      <c r="E124" s="93"/>
      <c r="F124" s="93"/>
      <c r="G124" s="93"/>
      <c r="H124" s="93"/>
      <c r="I124" s="17">
        <v>0</v>
      </c>
      <c r="J124" s="93"/>
      <c r="K124" s="23" t="s">
        <v>140</v>
      </c>
      <c r="L124" s="164"/>
    </row>
    <row r="125" spans="1:12" ht="21.95" customHeight="1" thickBot="1">
      <c r="A125" s="164"/>
      <c r="B125" s="164"/>
      <c r="C125" s="165"/>
      <c r="D125" s="17">
        <f t="shared" si="3"/>
        <v>0</v>
      </c>
      <c r="E125" s="93"/>
      <c r="F125" s="93"/>
      <c r="G125" s="93"/>
      <c r="H125" s="93"/>
      <c r="I125" s="17">
        <v>0</v>
      </c>
      <c r="J125" s="93"/>
      <c r="K125" s="23" t="s">
        <v>141</v>
      </c>
      <c r="L125" s="165"/>
    </row>
    <row r="126" spans="1:12" ht="21.95" customHeight="1" thickBot="1">
      <c r="A126" s="164"/>
      <c r="B126" s="164"/>
      <c r="C126" s="93">
        <v>2019</v>
      </c>
      <c r="D126" s="28">
        <f t="shared" si="3"/>
        <v>0</v>
      </c>
      <c r="E126" s="27"/>
      <c r="F126" s="27"/>
      <c r="G126" s="27"/>
      <c r="H126" s="27"/>
      <c r="I126" s="28">
        <v>0</v>
      </c>
      <c r="J126" s="93"/>
      <c r="K126" s="23" t="s">
        <v>144</v>
      </c>
      <c r="L126" s="32">
        <v>1</v>
      </c>
    </row>
    <row r="127" spans="1:12" ht="21.95" customHeight="1" thickBot="1">
      <c r="A127" s="164"/>
      <c r="B127" s="164"/>
      <c r="C127" s="93">
        <v>2020</v>
      </c>
      <c r="D127" s="28">
        <f>E127+H127+I127+J127</f>
        <v>0</v>
      </c>
      <c r="E127" s="27"/>
      <c r="F127" s="27"/>
      <c r="G127" s="27"/>
      <c r="H127" s="27"/>
      <c r="I127" s="28">
        <v>0</v>
      </c>
      <c r="J127" s="93"/>
      <c r="K127" s="23" t="s">
        <v>144</v>
      </c>
      <c r="L127" s="32"/>
    </row>
    <row r="128" spans="1:12" ht="21.95" customHeight="1" thickBot="1">
      <c r="A128" s="165"/>
      <c r="B128" s="165"/>
      <c r="C128" s="93">
        <v>2021</v>
      </c>
      <c r="D128" s="28">
        <f>E128+H128+I128+J128</f>
        <v>0</v>
      </c>
      <c r="E128" s="27"/>
      <c r="F128" s="27"/>
      <c r="G128" s="27"/>
      <c r="H128" s="27"/>
      <c r="I128" s="28">
        <v>0</v>
      </c>
      <c r="J128" s="93"/>
      <c r="K128" s="23" t="s">
        <v>144</v>
      </c>
      <c r="L128" s="32">
        <v>1</v>
      </c>
    </row>
    <row r="129" spans="1:12" ht="21.95" customHeight="1" thickBot="1">
      <c r="A129" s="163" t="s">
        <v>204</v>
      </c>
      <c r="B129" s="163" t="s">
        <v>146</v>
      </c>
      <c r="C129" s="93">
        <v>2017</v>
      </c>
      <c r="D129" s="28">
        <f>E129+H129+I129+J129</f>
        <v>0</v>
      </c>
      <c r="E129" s="27"/>
      <c r="F129" s="27"/>
      <c r="G129" s="27"/>
      <c r="H129" s="27"/>
      <c r="I129" s="28">
        <v>0</v>
      </c>
      <c r="J129" s="93"/>
      <c r="K129" s="23" t="s">
        <v>144</v>
      </c>
      <c r="L129" s="32">
        <v>0.33</v>
      </c>
    </row>
    <row r="130" spans="1:12" ht="21.95" customHeight="1" thickBot="1">
      <c r="A130" s="164"/>
      <c r="B130" s="164"/>
      <c r="C130" s="166">
        <v>2018</v>
      </c>
      <c r="D130" s="38">
        <f>D131+D132+D133+D134+D135+D136+D137</f>
        <v>1307.8987</v>
      </c>
      <c r="E130" s="29">
        <f>E131+E132+E133+E134+E135+E136</f>
        <v>0</v>
      </c>
      <c r="F130" s="29"/>
      <c r="G130" s="29"/>
      <c r="H130" s="29">
        <f>H131+H132+H133+H134+H135+H136</f>
        <v>0</v>
      </c>
      <c r="I130" s="38">
        <f>I137+I136+I135+I134+I133+I132+I131</f>
        <v>1307.8987</v>
      </c>
      <c r="J130" s="29">
        <f>J131+J132+J133+J134+J135+J136</f>
        <v>0</v>
      </c>
      <c r="K130" s="23" t="s">
        <v>144</v>
      </c>
      <c r="L130" s="199" t="s">
        <v>152</v>
      </c>
    </row>
    <row r="131" spans="1:12" ht="21.95" customHeight="1" thickBot="1">
      <c r="A131" s="164"/>
      <c r="B131" s="164"/>
      <c r="C131" s="167"/>
      <c r="D131" s="39">
        <v>165.57900000000001</v>
      </c>
      <c r="E131" s="93"/>
      <c r="F131" s="93"/>
      <c r="G131" s="93"/>
      <c r="H131" s="93"/>
      <c r="I131" s="39">
        <v>165.57900000000001</v>
      </c>
      <c r="J131" s="93"/>
      <c r="K131" s="23" t="s">
        <v>136</v>
      </c>
      <c r="L131" s="200"/>
    </row>
    <row r="132" spans="1:12" ht="21.95" customHeight="1" thickBot="1">
      <c r="A132" s="164"/>
      <c r="B132" s="164"/>
      <c r="C132" s="167"/>
      <c r="D132" s="39">
        <f t="shared" ref="D132:D142" si="4">E132+H132+I132+J132</f>
        <v>25.17</v>
      </c>
      <c r="E132" s="93"/>
      <c r="F132" s="93"/>
      <c r="G132" s="93"/>
      <c r="H132" s="93"/>
      <c r="I132" s="39">
        <f>16+9.17</f>
        <v>25.17</v>
      </c>
      <c r="J132" s="93"/>
      <c r="K132" s="23" t="s">
        <v>137</v>
      </c>
      <c r="L132" s="200"/>
    </row>
    <row r="133" spans="1:12" ht="21.95" customHeight="1" thickBot="1">
      <c r="A133" s="164"/>
      <c r="B133" s="164"/>
      <c r="C133" s="167"/>
      <c r="D133" s="39">
        <f t="shared" si="4"/>
        <v>0</v>
      </c>
      <c r="E133" s="93"/>
      <c r="F133" s="93"/>
      <c r="G133" s="93"/>
      <c r="H133" s="93"/>
      <c r="I133" s="39">
        <v>0</v>
      </c>
      <c r="J133" s="93"/>
      <c r="K133" s="23" t="s">
        <v>138</v>
      </c>
      <c r="L133" s="200"/>
    </row>
    <row r="134" spans="1:12" ht="21.95" customHeight="1" thickBot="1">
      <c r="A134" s="164"/>
      <c r="B134" s="164"/>
      <c r="C134" s="167"/>
      <c r="D134" s="39">
        <f t="shared" si="4"/>
        <v>42.375</v>
      </c>
      <c r="E134" s="93"/>
      <c r="F134" s="93"/>
      <c r="G134" s="93"/>
      <c r="H134" s="93"/>
      <c r="I134" s="39">
        <f>0+42.375</f>
        <v>42.375</v>
      </c>
      <c r="J134" s="93"/>
      <c r="K134" s="23" t="s">
        <v>139</v>
      </c>
      <c r="L134" s="200"/>
    </row>
    <row r="135" spans="1:12" ht="21.95" customHeight="1" thickBot="1">
      <c r="A135" s="164"/>
      <c r="B135" s="164"/>
      <c r="C135" s="167"/>
      <c r="D135" s="39">
        <v>739.86099999999999</v>
      </c>
      <c r="E135" s="93"/>
      <c r="F135" s="93"/>
      <c r="G135" s="93"/>
      <c r="H135" s="93"/>
      <c r="I135" s="39">
        <v>739.86099999999999</v>
      </c>
      <c r="J135" s="93"/>
      <c r="K135" s="23" t="s">
        <v>140</v>
      </c>
      <c r="L135" s="200"/>
    </row>
    <row r="136" spans="1:12" ht="21.95" customHeight="1" thickBot="1">
      <c r="A136" s="164"/>
      <c r="B136" s="164"/>
      <c r="C136" s="167"/>
      <c r="D136" s="40">
        <v>184.91370000000001</v>
      </c>
      <c r="E136" s="90"/>
      <c r="F136" s="90"/>
      <c r="G136" s="90"/>
      <c r="H136" s="90"/>
      <c r="I136" s="40">
        <v>184.91370000000001</v>
      </c>
      <c r="J136" s="90"/>
      <c r="K136" s="33" t="s">
        <v>141</v>
      </c>
      <c r="L136" s="200"/>
    </row>
    <row r="137" spans="1:12" ht="21.95" customHeight="1" thickBot="1">
      <c r="A137" s="164"/>
      <c r="B137" s="164"/>
      <c r="C137" s="168"/>
      <c r="D137" s="44">
        <f>E137+H137+I137+J137</f>
        <v>150</v>
      </c>
      <c r="E137" s="37"/>
      <c r="F137" s="37"/>
      <c r="G137" s="37"/>
      <c r="H137" s="37"/>
      <c r="I137" s="41">
        <v>150</v>
      </c>
      <c r="J137" s="36"/>
      <c r="K137" s="35" t="s">
        <v>156</v>
      </c>
      <c r="L137" s="201"/>
    </row>
    <row r="138" spans="1:12" ht="21.95" customHeight="1" thickBot="1">
      <c r="A138" s="164"/>
      <c r="B138" s="164"/>
      <c r="C138" s="163">
        <v>2019</v>
      </c>
      <c r="D138" s="106">
        <v>104.092</v>
      </c>
      <c r="E138" s="95"/>
      <c r="F138" s="95"/>
      <c r="G138" s="95"/>
      <c r="H138" s="95"/>
      <c r="I138" s="106">
        <v>104.092</v>
      </c>
      <c r="J138" s="92"/>
      <c r="K138" s="34" t="s">
        <v>211</v>
      </c>
      <c r="L138" s="32">
        <v>1</v>
      </c>
    </row>
    <row r="139" spans="1:12" ht="21.95" customHeight="1" thickBot="1">
      <c r="A139" s="164"/>
      <c r="B139" s="164"/>
      <c r="C139" s="165"/>
      <c r="D139" s="106">
        <v>299.44099999999997</v>
      </c>
      <c r="E139" s="104"/>
      <c r="F139" s="104"/>
      <c r="G139" s="104"/>
      <c r="H139" s="104"/>
      <c r="I139" s="106">
        <v>299.44099999999997</v>
      </c>
      <c r="J139" s="102"/>
      <c r="K139" s="34" t="s">
        <v>129</v>
      </c>
      <c r="L139" s="32">
        <v>1</v>
      </c>
    </row>
    <row r="140" spans="1:12" ht="21.95" customHeight="1" thickBot="1">
      <c r="A140" s="164"/>
      <c r="B140" s="164"/>
      <c r="C140" s="93">
        <v>2020</v>
      </c>
      <c r="D140" s="28">
        <f t="shared" si="4"/>
        <v>0</v>
      </c>
      <c r="E140" s="27"/>
      <c r="F140" s="27"/>
      <c r="G140" s="27"/>
      <c r="H140" s="27"/>
      <c r="I140" s="28">
        <v>0</v>
      </c>
      <c r="J140" s="93"/>
      <c r="K140" s="23" t="s">
        <v>144</v>
      </c>
      <c r="L140" s="32"/>
    </row>
    <row r="141" spans="1:12" ht="21.95" customHeight="1" thickBot="1">
      <c r="A141" s="165"/>
      <c r="B141" s="165"/>
      <c r="C141" s="93">
        <v>2021</v>
      </c>
      <c r="D141" s="28">
        <f t="shared" si="4"/>
        <v>0</v>
      </c>
      <c r="E141" s="27"/>
      <c r="F141" s="27"/>
      <c r="G141" s="27"/>
      <c r="H141" s="27"/>
      <c r="I141" s="28">
        <v>0</v>
      </c>
      <c r="J141" s="93"/>
      <c r="K141" s="23" t="s">
        <v>144</v>
      </c>
      <c r="L141" s="32">
        <v>1</v>
      </c>
    </row>
    <row r="142" spans="1:12" ht="21.95" customHeight="1" thickBot="1">
      <c r="A142" s="163" t="s">
        <v>205</v>
      </c>
      <c r="B142" s="163" t="s">
        <v>147</v>
      </c>
      <c r="C142" s="93">
        <v>2017</v>
      </c>
      <c r="D142" s="28">
        <f t="shared" si="4"/>
        <v>0</v>
      </c>
      <c r="E142" s="27"/>
      <c r="F142" s="27"/>
      <c r="G142" s="27"/>
      <c r="H142" s="27"/>
      <c r="I142" s="28">
        <v>0</v>
      </c>
      <c r="J142" s="93"/>
      <c r="K142" s="23" t="s">
        <v>144</v>
      </c>
      <c r="L142" s="32">
        <v>0.33</v>
      </c>
    </row>
    <row r="143" spans="1:12" ht="21.95" customHeight="1" thickBot="1">
      <c r="A143" s="164"/>
      <c r="B143" s="164"/>
      <c r="C143" s="163">
        <v>2018</v>
      </c>
      <c r="D143" s="38">
        <f>E143+H143+I143+J143</f>
        <v>1682.3688</v>
      </c>
      <c r="E143" s="27"/>
      <c r="F143" s="27"/>
      <c r="G143" s="27"/>
      <c r="H143" s="27"/>
      <c r="I143" s="38">
        <f>I144+I145+I146+I147+I148+I149+I150</f>
        <v>1682.3688</v>
      </c>
      <c r="J143" s="27"/>
      <c r="K143" s="23" t="s">
        <v>144</v>
      </c>
      <c r="L143" s="163" t="s">
        <v>154</v>
      </c>
    </row>
    <row r="144" spans="1:12" ht="21.95" customHeight="1" thickBot="1">
      <c r="A144" s="164"/>
      <c r="B144" s="164"/>
      <c r="C144" s="164"/>
      <c r="D144" s="39">
        <f>E144+H144+I144+J144</f>
        <v>138</v>
      </c>
      <c r="E144" s="93"/>
      <c r="F144" s="93"/>
      <c r="G144" s="93"/>
      <c r="H144" s="93"/>
      <c r="I144" s="39">
        <f>75+63</f>
        <v>138</v>
      </c>
      <c r="J144" s="93"/>
      <c r="K144" s="23" t="s">
        <v>136</v>
      </c>
      <c r="L144" s="164"/>
    </row>
    <row r="145" spans="1:12" ht="21.95" customHeight="1" thickBot="1">
      <c r="A145" s="164"/>
      <c r="B145" s="164"/>
      <c r="C145" s="164"/>
      <c r="D145" s="39">
        <v>1095.29891</v>
      </c>
      <c r="E145" s="93"/>
      <c r="F145" s="93"/>
      <c r="G145" s="93"/>
      <c r="H145" s="93"/>
      <c r="I145" s="39">
        <v>1095.29891</v>
      </c>
      <c r="J145" s="93"/>
      <c r="K145" s="23" t="s">
        <v>137</v>
      </c>
      <c r="L145" s="164"/>
    </row>
    <row r="146" spans="1:12" ht="21.95" customHeight="1" thickBot="1">
      <c r="A146" s="164"/>
      <c r="B146" s="164"/>
      <c r="C146" s="164"/>
      <c r="D146" s="39">
        <v>131.2878</v>
      </c>
      <c r="E146" s="93"/>
      <c r="F146" s="93"/>
      <c r="G146" s="93"/>
      <c r="H146" s="93"/>
      <c r="I146" s="39">
        <v>131.2878</v>
      </c>
      <c r="J146" s="93"/>
      <c r="K146" s="23" t="s">
        <v>138</v>
      </c>
      <c r="L146" s="164"/>
    </row>
    <row r="147" spans="1:12" ht="21.95" customHeight="1" thickBot="1">
      <c r="A147" s="164"/>
      <c r="B147" s="164"/>
      <c r="C147" s="164"/>
      <c r="D147" s="17">
        <f t="shared" ref="D147:D169" si="5">E147+H147+I147+J147</f>
        <v>0</v>
      </c>
      <c r="E147" s="93"/>
      <c r="F147" s="93"/>
      <c r="G147" s="93"/>
      <c r="H147" s="93"/>
      <c r="I147" s="17">
        <v>0</v>
      </c>
      <c r="J147" s="93"/>
      <c r="K147" s="23" t="s">
        <v>139</v>
      </c>
      <c r="L147" s="164"/>
    </row>
    <row r="148" spans="1:12" ht="21.95" customHeight="1" thickBot="1">
      <c r="A148" s="164"/>
      <c r="B148" s="164"/>
      <c r="C148" s="164"/>
      <c r="D148" s="17">
        <f t="shared" si="5"/>
        <v>0</v>
      </c>
      <c r="E148" s="93"/>
      <c r="F148" s="93"/>
      <c r="G148" s="93"/>
      <c r="H148" s="93"/>
      <c r="I148" s="17">
        <v>0</v>
      </c>
      <c r="J148" s="93"/>
      <c r="K148" s="23" t="s">
        <v>140</v>
      </c>
      <c r="L148" s="164"/>
    </row>
    <row r="149" spans="1:12" ht="21.95" customHeight="1" thickBot="1">
      <c r="A149" s="164"/>
      <c r="B149" s="164"/>
      <c r="C149" s="164"/>
      <c r="D149" s="39">
        <v>217.78209000000001</v>
      </c>
      <c r="E149" s="93"/>
      <c r="F149" s="93"/>
      <c r="G149" s="93"/>
      <c r="H149" s="93"/>
      <c r="I149" s="39">
        <v>217.78209000000001</v>
      </c>
      <c r="J149" s="93"/>
      <c r="K149" s="23" t="s">
        <v>141</v>
      </c>
      <c r="L149" s="164"/>
    </row>
    <row r="150" spans="1:12" ht="21.95" customHeight="1" thickBot="1">
      <c r="A150" s="164"/>
      <c r="B150" s="164"/>
      <c r="C150" s="165"/>
      <c r="D150" s="39">
        <f t="shared" si="5"/>
        <v>100</v>
      </c>
      <c r="E150" s="93"/>
      <c r="F150" s="93"/>
      <c r="G150" s="93"/>
      <c r="H150" s="93"/>
      <c r="I150" s="39">
        <v>100</v>
      </c>
      <c r="J150" s="93"/>
      <c r="K150" s="23" t="s">
        <v>156</v>
      </c>
      <c r="L150" s="165"/>
    </row>
    <row r="151" spans="1:12" ht="21.95" customHeight="1" thickBot="1">
      <c r="A151" s="164"/>
      <c r="B151" s="164"/>
      <c r="C151" s="93">
        <v>2019</v>
      </c>
      <c r="D151" s="28">
        <f t="shared" si="5"/>
        <v>0</v>
      </c>
      <c r="E151" s="27"/>
      <c r="F151" s="27"/>
      <c r="G151" s="27"/>
      <c r="H151" s="27"/>
      <c r="I151" s="28">
        <v>0</v>
      </c>
      <c r="J151" s="93"/>
      <c r="K151" s="23" t="s">
        <v>144</v>
      </c>
      <c r="L151" s="32">
        <v>1</v>
      </c>
    </row>
    <row r="152" spans="1:12" ht="21.95" customHeight="1" thickBot="1">
      <c r="A152" s="164"/>
      <c r="B152" s="164"/>
      <c r="C152" s="93">
        <v>2020</v>
      </c>
      <c r="D152" s="28">
        <f t="shared" si="5"/>
        <v>0</v>
      </c>
      <c r="E152" s="27"/>
      <c r="F152" s="27"/>
      <c r="G152" s="27"/>
      <c r="H152" s="27"/>
      <c r="I152" s="28">
        <v>0</v>
      </c>
      <c r="J152" s="93"/>
      <c r="K152" s="23" t="s">
        <v>144</v>
      </c>
      <c r="L152" s="32"/>
    </row>
    <row r="153" spans="1:12" ht="21.95" customHeight="1" thickBot="1">
      <c r="A153" s="165"/>
      <c r="B153" s="165"/>
      <c r="C153" s="93">
        <v>2021</v>
      </c>
      <c r="D153" s="28">
        <f t="shared" si="5"/>
        <v>0</v>
      </c>
      <c r="E153" s="27"/>
      <c r="F153" s="27"/>
      <c r="G153" s="27"/>
      <c r="H153" s="27"/>
      <c r="I153" s="28">
        <v>0</v>
      </c>
      <c r="J153" s="93"/>
      <c r="K153" s="23" t="s">
        <v>144</v>
      </c>
      <c r="L153" s="32">
        <v>1</v>
      </c>
    </row>
    <row r="154" spans="1:12" ht="21.95" customHeight="1" thickBot="1">
      <c r="A154" s="91"/>
      <c r="B154" s="163" t="s">
        <v>164</v>
      </c>
      <c r="C154" s="93">
        <v>2017</v>
      </c>
      <c r="D154" s="28">
        <f t="shared" si="5"/>
        <v>0</v>
      </c>
      <c r="E154" s="27"/>
      <c r="F154" s="27"/>
      <c r="G154" s="27"/>
      <c r="H154" s="27"/>
      <c r="I154" s="28">
        <v>0</v>
      </c>
      <c r="J154" s="93"/>
      <c r="K154" s="23" t="s">
        <v>165</v>
      </c>
      <c r="L154" s="32"/>
    </row>
    <row r="155" spans="1:12" ht="21.95" customHeight="1" thickBot="1">
      <c r="A155" s="91"/>
      <c r="B155" s="164"/>
      <c r="C155" s="93">
        <v>2018</v>
      </c>
      <c r="D155" s="38">
        <v>0</v>
      </c>
      <c r="E155" s="27"/>
      <c r="F155" s="27"/>
      <c r="G155" s="27"/>
      <c r="H155" s="27"/>
      <c r="I155" s="38">
        <v>0</v>
      </c>
      <c r="J155" s="93"/>
      <c r="K155" s="23" t="s">
        <v>165</v>
      </c>
      <c r="L155" s="32"/>
    </row>
    <row r="156" spans="1:12" ht="21.95" customHeight="1" thickBot="1">
      <c r="A156" s="91"/>
      <c r="B156" s="164"/>
      <c r="C156" s="93">
        <v>2019</v>
      </c>
      <c r="D156" s="69">
        <f t="shared" si="5"/>
        <v>0</v>
      </c>
      <c r="E156" s="27"/>
      <c r="F156" s="27"/>
      <c r="G156" s="27"/>
      <c r="H156" s="27"/>
      <c r="I156" s="28">
        <v>0</v>
      </c>
      <c r="J156" s="93"/>
      <c r="K156" s="23" t="s">
        <v>165</v>
      </c>
      <c r="L156" s="32"/>
    </row>
    <row r="157" spans="1:12" ht="21.95" customHeight="1" thickBot="1">
      <c r="A157" s="91"/>
      <c r="B157" s="164"/>
      <c r="C157" s="93">
        <v>2020</v>
      </c>
      <c r="D157" s="69">
        <f t="shared" si="5"/>
        <v>0</v>
      </c>
      <c r="E157" s="27"/>
      <c r="F157" s="27"/>
      <c r="G157" s="27"/>
      <c r="H157" s="27"/>
      <c r="I157" s="28">
        <v>0</v>
      </c>
      <c r="J157" s="93"/>
      <c r="K157" s="23" t="s">
        <v>165</v>
      </c>
      <c r="L157" s="32"/>
    </row>
    <row r="158" spans="1:12" ht="21.95" customHeight="1" thickBot="1">
      <c r="A158" s="91"/>
      <c r="B158" s="165"/>
      <c r="C158" s="93">
        <v>2021</v>
      </c>
      <c r="D158" s="69">
        <f t="shared" si="5"/>
        <v>0</v>
      </c>
      <c r="E158" s="27"/>
      <c r="F158" s="27"/>
      <c r="G158" s="27"/>
      <c r="H158" s="27"/>
      <c r="I158" s="28">
        <v>0</v>
      </c>
      <c r="J158" s="93"/>
      <c r="K158" s="23" t="s">
        <v>165</v>
      </c>
      <c r="L158" s="32"/>
    </row>
    <row r="159" spans="1:12" ht="21.95" customHeight="1" thickBot="1">
      <c r="A159" s="163" t="s">
        <v>206</v>
      </c>
      <c r="B159" s="163" t="s">
        <v>148</v>
      </c>
      <c r="C159" s="93">
        <v>2017</v>
      </c>
      <c r="D159" s="69">
        <f t="shared" si="5"/>
        <v>0</v>
      </c>
      <c r="E159" s="27"/>
      <c r="F159" s="27"/>
      <c r="G159" s="27"/>
      <c r="H159" s="27"/>
      <c r="I159" s="28">
        <v>0</v>
      </c>
      <c r="J159" s="93"/>
      <c r="K159" s="23" t="s">
        <v>144</v>
      </c>
      <c r="L159" s="32">
        <v>1</v>
      </c>
    </row>
    <row r="160" spans="1:12" ht="21.95" customHeight="1" thickBot="1">
      <c r="A160" s="164"/>
      <c r="B160" s="164"/>
      <c r="C160" s="91">
        <v>2018</v>
      </c>
      <c r="D160" s="38">
        <f t="shared" si="5"/>
        <v>74.900000000000006</v>
      </c>
      <c r="E160" s="27"/>
      <c r="F160" s="27"/>
      <c r="G160" s="27"/>
      <c r="H160" s="27"/>
      <c r="I160" s="38">
        <v>74.900000000000006</v>
      </c>
      <c r="J160" s="93"/>
      <c r="K160" s="23" t="s">
        <v>136</v>
      </c>
      <c r="L160" s="32">
        <v>1</v>
      </c>
    </row>
    <row r="161" spans="1:13" ht="21.95" customHeight="1" thickBot="1">
      <c r="A161" s="164"/>
      <c r="B161" s="164"/>
      <c r="C161" s="93">
        <v>2019</v>
      </c>
      <c r="D161" s="28">
        <f t="shared" si="5"/>
        <v>0</v>
      </c>
      <c r="E161" s="27"/>
      <c r="F161" s="27"/>
      <c r="G161" s="27"/>
      <c r="H161" s="27"/>
      <c r="I161" s="28">
        <v>0</v>
      </c>
      <c r="J161" s="93"/>
      <c r="K161" s="23" t="s">
        <v>144</v>
      </c>
      <c r="L161" s="32">
        <v>1</v>
      </c>
    </row>
    <row r="162" spans="1:13" ht="21.95" customHeight="1" thickBot="1">
      <c r="A162" s="164"/>
      <c r="B162" s="164"/>
      <c r="C162" s="93">
        <v>2020</v>
      </c>
      <c r="D162" s="28">
        <f t="shared" si="5"/>
        <v>0</v>
      </c>
      <c r="E162" s="27"/>
      <c r="F162" s="27"/>
      <c r="G162" s="27"/>
      <c r="H162" s="27"/>
      <c r="I162" s="28">
        <v>0</v>
      </c>
      <c r="J162" s="93"/>
      <c r="K162" s="23" t="s">
        <v>144</v>
      </c>
      <c r="L162" s="32"/>
    </row>
    <row r="163" spans="1:13" ht="21.95" customHeight="1" thickBot="1">
      <c r="A163" s="165"/>
      <c r="B163" s="165"/>
      <c r="C163" s="93">
        <v>2021</v>
      </c>
      <c r="D163" s="28">
        <f t="shared" si="5"/>
        <v>0</v>
      </c>
      <c r="E163" s="27"/>
      <c r="F163" s="27"/>
      <c r="G163" s="27"/>
      <c r="H163" s="27"/>
      <c r="I163" s="28">
        <v>0</v>
      </c>
      <c r="J163" s="93"/>
      <c r="K163" s="23" t="s">
        <v>144</v>
      </c>
      <c r="L163" s="32">
        <v>1</v>
      </c>
    </row>
    <row r="164" spans="1:13" ht="21.95" customHeight="1" thickBot="1">
      <c r="A164" s="163" t="s">
        <v>207</v>
      </c>
      <c r="B164" s="163" t="s">
        <v>149</v>
      </c>
      <c r="C164" s="27">
        <v>2017</v>
      </c>
      <c r="D164" s="28">
        <f t="shared" si="5"/>
        <v>0</v>
      </c>
      <c r="E164" s="27"/>
      <c r="F164" s="27"/>
      <c r="G164" s="27"/>
      <c r="H164" s="27"/>
      <c r="I164" s="28">
        <v>0</v>
      </c>
      <c r="J164" s="93"/>
      <c r="K164" s="23" t="s">
        <v>144</v>
      </c>
      <c r="L164" s="32">
        <v>0</v>
      </c>
    </row>
    <row r="165" spans="1:13" ht="21.95" customHeight="1" thickBot="1">
      <c r="A165" s="164"/>
      <c r="B165" s="164"/>
      <c r="C165" s="188">
        <v>2018</v>
      </c>
      <c r="D165" s="29">
        <v>0</v>
      </c>
      <c r="E165" s="27"/>
      <c r="F165" s="27"/>
      <c r="G165" s="27"/>
      <c r="H165" s="27"/>
      <c r="I165" s="28">
        <v>0</v>
      </c>
      <c r="J165" s="93"/>
      <c r="K165" s="23" t="s">
        <v>166</v>
      </c>
      <c r="L165" s="32"/>
    </row>
    <row r="166" spans="1:13" ht="21.95" customHeight="1" thickBot="1">
      <c r="A166" s="164"/>
      <c r="B166" s="164"/>
      <c r="C166" s="189"/>
      <c r="D166" s="38">
        <v>30.15897</v>
      </c>
      <c r="E166" s="27"/>
      <c r="F166" s="27"/>
      <c r="G166" s="27"/>
      <c r="H166" s="27"/>
      <c r="I166" s="38">
        <v>30.15897</v>
      </c>
      <c r="J166" s="93"/>
      <c r="K166" s="23" t="s">
        <v>156</v>
      </c>
      <c r="L166" s="32">
        <v>1</v>
      </c>
    </row>
    <row r="167" spans="1:13" ht="21.95" customHeight="1" thickBot="1">
      <c r="A167" s="164"/>
      <c r="B167" s="164"/>
      <c r="C167" s="27">
        <v>2019</v>
      </c>
      <c r="D167" s="28">
        <f t="shared" si="5"/>
        <v>0</v>
      </c>
      <c r="E167" s="27"/>
      <c r="F167" s="27"/>
      <c r="G167" s="27"/>
      <c r="H167" s="27"/>
      <c r="I167" s="28">
        <v>0</v>
      </c>
      <c r="J167" s="93"/>
      <c r="K167" s="23" t="s">
        <v>144</v>
      </c>
      <c r="L167" s="32">
        <v>1</v>
      </c>
    </row>
    <row r="168" spans="1:13" ht="21.95" customHeight="1" thickBot="1">
      <c r="A168" s="164"/>
      <c r="B168" s="164"/>
      <c r="C168" s="27">
        <v>2020</v>
      </c>
      <c r="D168" s="28">
        <f t="shared" si="5"/>
        <v>0</v>
      </c>
      <c r="E168" s="27"/>
      <c r="F168" s="27"/>
      <c r="G168" s="27"/>
      <c r="H168" s="27"/>
      <c r="I168" s="28">
        <v>0</v>
      </c>
      <c r="J168" s="93"/>
      <c r="K168" s="23" t="s">
        <v>144</v>
      </c>
      <c r="L168" s="32"/>
    </row>
    <row r="169" spans="1:13" ht="21.95" customHeight="1" thickBot="1">
      <c r="A169" s="165"/>
      <c r="B169" s="165"/>
      <c r="C169" s="27">
        <v>2021</v>
      </c>
      <c r="D169" s="28">
        <f t="shared" si="5"/>
        <v>0</v>
      </c>
      <c r="E169" s="27"/>
      <c r="F169" s="27"/>
      <c r="G169" s="27"/>
      <c r="H169" s="27"/>
      <c r="I169" s="28">
        <v>0</v>
      </c>
      <c r="J169" s="93"/>
      <c r="K169" s="23" t="s">
        <v>144</v>
      </c>
      <c r="L169" s="32">
        <v>1</v>
      </c>
    </row>
    <row r="170" spans="1:13" ht="21" customHeight="1" thickBot="1">
      <c r="A170" s="190" t="s">
        <v>208</v>
      </c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2"/>
    </row>
    <row r="171" spans="1:13" ht="19.5" customHeight="1">
      <c r="A171" s="193" t="s">
        <v>111</v>
      </c>
      <c r="B171" s="19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5"/>
    </row>
    <row r="172" spans="1:13" ht="18" customHeight="1" thickBot="1">
      <c r="A172" s="196" t="s">
        <v>112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8"/>
    </row>
    <row r="173" spans="1:13" ht="120.75" customHeight="1" thickBot="1">
      <c r="A173" s="96">
        <v>25</v>
      </c>
      <c r="B173" s="92" t="s">
        <v>113</v>
      </c>
      <c r="C173" s="92" t="s">
        <v>114</v>
      </c>
      <c r="D173" s="92" t="s">
        <v>7</v>
      </c>
      <c r="E173" s="92" t="s">
        <v>7</v>
      </c>
      <c r="F173" s="92" t="s">
        <v>7</v>
      </c>
      <c r="G173" s="92" t="s">
        <v>7</v>
      </c>
      <c r="H173" s="92" t="s">
        <v>7</v>
      </c>
      <c r="I173" s="92" t="s">
        <v>7</v>
      </c>
      <c r="J173" s="92" t="s">
        <v>7</v>
      </c>
      <c r="K173" s="92" t="s">
        <v>194</v>
      </c>
      <c r="L173" s="92" t="s">
        <v>115</v>
      </c>
    </row>
    <row r="174" spans="1:13" s="22" customFormat="1" ht="223.9" customHeight="1" thickBot="1">
      <c r="A174" s="98">
        <v>26</v>
      </c>
      <c r="B174" s="93" t="s">
        <v>116</v>
      </c>
      <c r="C174" s="93" t="s">
        <v>114</v>
      </c>
      <c r="D174" s="93" t="s">
        <v>7</v>
      </c>
      <c r="E174" s="93" t="s">
        <v>7</v>
      </c>
      <c r="F174" s="93" t="s">
        <v>7</v>
      </c>
      <c r="G174" s="93" t="s">
        <v>7</v>
      </c>
      <c r="H174" s="93" t="s">
        <v>7</v>
      </c>
      <c r="I174" s="93" t="s">
        <v>7</v>
      </c>
      <c r="J174" s="93" t="s">
        <v>7</v>
      </c>
      <c r="K174" s="19" t="s">
        <v>195</v>
      </c>
      <c r="L174" s="20" t="s">
        <v>117</v>
      </c>
      <c r="M174" s="21"/>
    </row>
    <row r="175" spans="1:13" s="25" customFormat="1" ht="175.9" customHeight="1" thickBot="1">
      <c r="A175" s="94">
        <v>27</v>
      </c>
      <c r="B175" s="93" t="s">
        <v>118</v>
      </c>
      <c r="C175" s="93" t="s">
        <v>176</v>
      </c>
      <c r="D175" s="93" t="s">
        <v>7</v>
      </c>
      <c r="E175" s="93" t="s">
        <v>7</v>
      </c>
      <c r="F175" s="93" t="s">
        <v>7</v>
      </c>
      <c r="G175" s="93" t="s">
        <v>7</v>
      </c>
      <c r="H175" s="93" t="s">
        <v>7</v>
      </c>
      <c r="I175" s="93" t="s">
        <v>7</v>
      </c>
      <c r="J175" s="93"/>
      <c r="K175" s="23" t="s">
        <v>119</v>
      </c>
      <c r="L175" s="93" t="s">
        <v>120</v>
      </c>
      <c r="M175" s="24"/>
    </row>
    <row r="176" spans="1:13" ht="67.7" customHeight="1" thickBot="1">
      <c r="A176" s="96">
        <v>28</v>
      </c>
      <c r="B176" s="20" t="s">
        <v>121</v>
      </c>
      <c r="C176" s="93" t="s">
        <v>114</v>
      </c>
      <c r="D176" s="93" t="s">
        <v>7</v>
      </c>
      <c r="E176" s="93" t="s">
        <v>7</v>
      </c>
      <c r="F176" s="93" t="s">
        <v>7</v>
      </c>
      <c r="G176" s="93" t="s">
        <v>7</v>
      </c>
      <c r="H176" s="93" t="s">
        <v>7</v>
      </c>
      <c r="I176" s="93" t="s">
        <v>7</v>
      </c>
      <c r="J176" s="93" t="s">
        <v>7</v>
      </c>
      <c r="K176" s="15" t="s">
        <v>122</v>
      </c>
      <c r="L176" s="93" t="s">
        <v>123</v>
      </c>
    </row>
    <row r="177" spans="1:12" ht="45" customHeight="1" thickBot="1">
      <c r="A177" s="92">
        <v>29</v>
      </c>
      <c r="B177" s="93" t="s">
        <v>124</v>
      </c>
      <c r="C177" s="93" t="s">
        <v>114</v>
      </c>
      <c r="D177" s="93" t="s">
        <v>7</v>
      </c>
      <c r="E177" s="93" t="s">
        <v>7</v>
      </c>
      <c r="F177" s="93" t="s">
        <v>7</v>
      </c>
      <c r="G177" s="93" t="s">
        <v>7</v>
      </c>
      <c r="H177" s="93" t="s">
        <v>7</v>
      </c>
      <c r="I177" s="93" t="s">
        <v>7</v>
      </c>
      <c r="J177" s="93" t="s">
        <v>7</v>
      </c>
      <c r="K177" s="23" t="s">
        <v>196</v>
      </c>
      <c r="L177" s="93" t="s">
        <v>125</v>
      </c>
    </row>
    <row r="178" spans="1:12" ht="54.6" customHeight="1" thickBot="1">
      <c r="A178" s="93">
        <v>30</v>
      </c>
      <c r="B178" s="93" t="s">
        <v>126</v>
      </c>
      <c r="C178" s="93" t="s">
        <v>176</v>
      </c>
      <c r="D178" s="93" t="s">
        <v>7</v>
      </c>
      <c r="E178" s="93" t="s">
        <v>7</v>
      </c>
      <c r="F178" s="93" t="s">
        <v>7</v>
      </c>
      <c r="G178" s="93" t="s">
        <v>7</v>
      </c>
      <c r="H178" s="93" t="s">
        <v>7</v>
      </c>
      <c r="I178" s="93" t="s">
        <v>7</v>
      </c>
      <c r="J178" s="93" t="s">
        <v>7</v>
      </c>
      <c r="K178" s="23" t="s">
        <v>127</v>
      </c>
      <c r="L178" s="93" t="s">
        <v>97</v>
      </c>
    </row>
    <row r="179" spans="1:12" ht="23.85" customHeight="1" thickBot="1">
      <c r="A179" s="166" t="s">
        <v>49</v>
      </c>
      <c r="B179" s="199"/>
      <c r="C179" s="27">
        <v>2017</v>
      </c>
      <c r="D179" s="38">
        <f>I179</f>
        <v>5</v>
      </c>
      <c r="E179" s="28" t="s">
        <v>7</v>
      </c>
      <c r="F179" s="28"/>
      <c r="G179" s="28"/>
      <c r="H179" s="28" t="s">
        <v>7</v>
      </c>
      <c r="I179" s="38">
        <f>I37</f>
        <v>5</v>
      </c>
      <c r="J179" s="93" t="s">
        <v>7</v>
      </c>
      <c r="K179" s="170"/>
      <c r="L179" s="163"/>
    </row>
    <row r="180" spans="1:12" ht="23.85" customHeight="1" thickBot="1">
      <c r="A180" s="167"/>
      <c r="B180" s="200"/>
      <c r="C180" s="27">
        <v>2018</v>
      </c>
      <c r="D180" s="38">
        <f>D38+D46+D47+D48+D49+D50+D51+D97+D98+D99+D100+D101+D102+D109+D110+D111+D112+D113+D114+D120+D121+D122+D123+D124+D125+D131+D132+D133+D134+D135+D136+D137+D144+D145+D146+D147+D148+D149+D150+D155+D160+D165+D166</f>
        <v>7062.775779999999</v>
      </c>
      <c r="E180" s="38" t="s">
        <v>7</v>
      </c>
      <c r="F180" s="38"/>
      <c r="G180" s="38"/>
      <c r="H180" s="38" t="s">
        <v>7</v>
      </c>
      <c r="I180" s="38">
        <f>D180</f>
        <v>7062.775779999999</v>
      </c>
      <c r="J180" s="38" t="s">
        <v>7</v>
      </c>
      <c r="K180" s="171"/>
      <c r="L180" s="164"/>
    </row>
    <row r="181" spans="1:12" ht="23.85" customHeight="1" thickBot="1">
      <c r="A181" s="167"/>
      <c r="B181" s="200"/>
      <c r="C181" s="27">
        <v>2019</v>
      </c>
      <c r="D181" s="38">
        <f>D39+D103+D104+D138+D139</f>
        <v>526.077</v>
      </c>
      <c r="E181" s="28" t="s">
        <v>7</v>
      </c>
      <c r="F181" s="28"/>
      <c r="G181" s="28"/>
      <c r="H181" s="28" t="s">
        <v>7</v>
      </c>
      <c r="I181" s="38">
        <f>I39+I103+I104+I138+I139</f>
        <v>526.077</v>
      </c>
      <c r="J181" s="93" t="s">
        <v>7</v>
      </c>
      <c r="K181" s="171"/>
      <c r="L181" s="164"/>
    </row>
    <row r="182" spans="1:12" ht="37.35" customHeight="1" thickBot="1">
      <c r="A182" s="167"/>
      <c r="B182" s="200"/>
      <c r="C182" s="27">
        <v>2020</v>
      </c>
      <c r="D182" s="38">
        <f>D40</f>
        <v>3</v>
      </c>
      <c r="E182" s="28" t="s">
        <v>7</v>
      </c>
      <c r="F182" s="28"/>
      <c r="G182" s="28"/>
      <c r="H182" s="28" t="s">
        <v>7</v>
      </c>
      <c r="I182" s="38">
        <f>D182</f>
        <v>3</v>
      </c>
      <c r="J182" s="93" t="s">
        <v>7</v>
      </c>
      <c r="K182" s="171"/>
      <c r="L182" s="164"/>
    </row>
    <row r="183" spans="1:12" ht="39.75" customHeight="1" thickBot="1">
      <c r="A183" s="167"/>
      <c r="B183" s="200"/>
      <c r="C183" s="27">
        <v>2021</v>
      </c>
      <c r="D183" s="38">
        <f>D41</f>
        <v>3</v>
      </c>
      <c r="E183" s="28" t="s">
        <v>7</v>
      </c>
      <c r="F183" s="28"/>
      <c r="G183" s="28"/>
      <c r="H183" s="28" t="s">
        <v>7</v>
      </c>
      <c r="I183" s="38">
        <f>D183</f>
        <v>3</v>
      </c>
      <c r="J183" s="93" t="s">
        <v>7</v>
      </c>
      <c r="K183" s="171"/>
      <c r="L183" s="164"/>
    </row>
    <row r="184" spans="1:12" ht="24" customHeight="1" thickBot="1">
      <c r="A184" s="168"/>
      <c r="B184" s="201"/>
      <c r="C184" s="27" t="s">
        <v>176</v>
      </c>
      <c r="D184" s="38">
        <f>D179+D180+D181+D182+D183</f>
        <v>7599.8527799999993</v>
      </c>
      <c r="E184" s="28" t="s">
        <v>7</v>
      </c>
      <c r="F184" s="28"/>
      <c r="G184" s="28"/>
      <c r="H184" s="28" t="s">
        <v>7</v>
      </c>
      <c r="I184" s="38">
        <f>D184</f>
        <v>7599.8527799999993</v>
      </c>
      <c r="J184" s="93" t="s">
        <v>7</v>
      </c>
      <c r="K184" s="172"/>
      <c r="L184" s="165"/>
    </row>
    <row r="185" spans="1:12" ht="48" customHeight="1">
      <c r="A185" s="194" t="s">
        <v>197</v>
      </c>
      <c r="B185" s="194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</row>
    <row r="186" spans="1:12" ht="47.1" customHeight="1">
      <c r="A186" s="187" t="s">
        <v>198</v>
      </c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</row>
    <row r="187" spans="1:12" ht="15.75" customHeight="1">
      <c r="A187" s="187" t="s">
        <v>199</v>
      </c>
      <c r="B187" s="187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</row>
    <row r="188" spans="1:12" ht="14.25" customHeight="1">
      <c r="A188" s="187" t="s">
        <v>200</v>
      </c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</row>
    <row r="189" spans="1:12" ht="30" customHeight="1">
      <c r="A189" s="13"/>
      <c r="B189" s="2"/>
    </row>
    <row r="190" spans="1:12" ht="18" customHeight="1">
      <c r="A190" s="13"/>
      <c r="B190" s="2"/>
    </row>
    <row r="191" spans="1:12" ht="20.25" customHeight="1">
      <c r="A191" s="13"/>
      <c r="B191" s="2"/>
    </row>
    <row r="192" spans="1:12" ht="19.5" customHeight="1">
      <c r="A192" s="13"/>
      <c r="B192" s="2"/>
    </row>
    <row r="193" spans="2:2" ht="23.25" customHeight="1"/>
    <row r="194" spans="2:2" ht="18.95" customHeight="1"/>
    <row r="195" spans="2:2" ht="18" customHeight="1">
      <c r="B195" s="2"/>
    </row>
    <row r="196" spans="2:2" ht="16.5" customHeight="1">
      <c r="B196" s="2"/>
    </row>
    <row r="197" spans="2:2" ht="16.5" customHeight="1">
      <c r="B197" s="2"/>
    </row>
  </sheetData>
  <sheetProtection selectLockedCells="1" selectUnlockedCells="1"/>
  <mergeCells count="77">
    <mergeCell ref="A95:A106"/>
    <mergeCell ref="A179:B184"/>
    <mergeCell ref="A185:L185"/>
    <mergeCell ref="A186:L186"/>
    <mergeCell ref="A187:L187"/>
    <mergeCell ref="B154:B158"/>
    <mergeCell ref="A159:A163"/>
    <mergeCell ref="B159:B163"/>
    <mergeCell ref="A129:A141"/>
    <mergeCell ref="B129:B141"/>
    <mergeCell ref="C130:C137"/>
    <mergeCell ref="L130:L137"/>
    <mergeCell ref="A142:A153"/>
    <mergeCell ref="B142:B153"/>
    <mergeCell ref="C143:C150"/>
    <mergeCell ref="L143:L150"/>
    <mergeCell ref="A188:L188"/>
    <mergeCell ref="C165:C166"/>
    <mergeCell ref="A170:L170"/>
    <mergeCell ref="A171:L171"/>
    <mergeCell ref="A172:L172"/>
    <mergeCell ref="A164:A169"/>
    <mergeCell ref="B164:B169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F6:H6"/>
    <mergeCell ref="I6:I8"/>
    <mergeCell ref="F7:F8"/>
    <mergeCell ref="G7:H7"/>
    <mergeCell ref="A10:L10"/>
    <mergeCell ref="A11:L11"/>
    <mergeCell ref="A12:L12"/>
    <mergeCell ref="A20:A23"/>
    <mergeCell ref="C20:C23"/>
    <mergeCell ref="L20:L23"/>
    <mergeCell ref="L26:L32"/>
    <mergeCell ref="A30:A32"/>
    <mergeCell ref="C30:C32"/>
    <mergeCell ref="A37:A41"/>
    <mergeCell ref="B37:B41"/>
    <mergeCell ref="K37:K41"/>
    <mergeCell ref="L37:L41"/>
    <mergeCell ref="B45:B94"/>
    <mergeCell ref="C73:C83"/>
    <mergeCell ref="K179:K184"/>
    <mergeCell ref="C45:C59"/>
    <mergeCell ref="C84:C94"/>
    <mergeCell ref="C60:C72"/>
    <mergeCell ref="C103:C104"/>
    <mergeCell ref="C138:C139"/>
    <mergeCell ref="L45:L72"/>
    <mergeCell ref="L84:L93"/>
    <mergeCell ref="L73:L83"/>
    <mergeCell ref="A45:A94"/>
    <mergeCell ref="L179:L184"/>
    <mergeCell ref="B95:B106"/>
    <mergeCell ref="C96:C102"/>
    <mergeCell ref="L96:L102"/>
    <mergeCell ref="A107:A117"/>
    <mergeCell ref="B107:B117"/>
    <mergeCell ref="C108:C114"/>
    <mergeCell ref="L108:L114"/>
    <mergeCell ref="A118:A128"/>
    <mergeCell ref="B118:B128"/>
    <mergeCell ref="C119:C125"/>
    <mergeCell ref="L119:L125"/>
  </mergeCells>
  <printOptions horizontalCentered="1"/>
  <pageMargins left="0.19685039370078741" right="0.19685039370078741" top="0.27559055118110237" bottom="0.23622047244094491" header="0.51181102362204722" footer="0.51181102362204722"/>
  <pageSetup paperSize="9" scale="47" firstPageNumber="0" orientation="landscape" horizontalDpi="300" verticalDpi="300" r:id="rId1"/>
  <headerFooter alignWithMargins="0"/>
  <rowBreaks count="6" manualBreakCount="6">
    <brk id="22" max="11" man="1"/>
    <brk id="43" max="11" man="1"/>
    <brk id="68" max="11" man="1"/>
    <brk id="94" max="11" man="1"/>
    <brk id="150" max="11" man="1"/>
    <brk id="17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Правонарушения</vt:lpstr>
      <vt:lpstr>Экстремизм </vt:lpstr>
      <vt:lpstr>'Экстремизм '!Excel_BuiltIn_Print_Area</vt:lpstr>
      <vt:lpstr>Правонарушения!Область_печати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Уханова Юлия</cp:lastModifiedBy>
  <cp:lastPrinted>2019-08-14T10:44:54Z</cp:lastPrinted>
  <dcterms:created xsi:type="dcterms:W3CDTF">2018-05-25T13:47:09Z</dcterms:created>
  <dcterms:modified xsi:type="dcterms:W3CDTF">2019-09-09T10:18:51Z</dcterms:modified>
</cp:coreProperties>
</file>