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tabRatio="649" activeTab="4"/>
  </bookViews>
  <sheets>
    <sheet name="РЕС.ОБЕСПЕЧЕНИЕ" sheetId="1" r:id="rId1"/>
    <sheet name="Правонарушения" sheetId="2" r:id="rId2"/>
    <sheet name="БДД" sheetId="3" r:id="rId3"/>
    <sheet name="Наркотики" sheetId="4" r:id="rId4"/>
    <sheet name="Алкоголь" sheetId="5" r:id="rId5"/>
    <sheet name="Экстремизм" sheetId="6" r:id="rId6"/>
  </sheets>
  <definedNames>
    <definedName name="Excel_BuiltIn_Print_Area" localSheetId="2">БДД!$A$2:$L$110</definedName>
    <definedName name="Excel_BuiltIn_Print_Area" localSheetId="3">Наркотики!$A$2:$M$69</definedName>
    <definedName name="Excel_BuiltIn_Print_Area" localSheetId="5">Экстремизм!$A$2:$L$142</definedName>
    <definedName name="_xlnm.Print_Area" localSheetId="3">Наркотики!$A$1:$M$69</definedName>
    <definedName name="_xlnm.Print_Area" localSheetId="0">РЕС.ОБЕСПЕЧЕНИЕ!$B$1:$K$39</definedName>
    <definedName name="_xlnm.Print_Area" localSheetId="5">Экстремизм!$A$1:$L$143</definedName>
  </definedNames>
  <calcPr calcId="124519"/>
</workbook>
</file>

<file path=xl/calcChain.xml><?xml version="1.0" encoding="utf-8"?>
<calcChain xmlns="http://schemas.openxmlformats.org/spreadsheetml/2006/main">
  <c r="F106" i="3"/>
  <c r="F105"/>
  <c r="D25" i="1"/>
  <c r="E53" i="6"/>
  <c r="H53"/>
  <c r="I53"/>
  <c r="J53"/>
  <c r="D53"/>
  <c r="I107"/>
  <c r="D131"/>
  <c r="D125"/>
  <c r="D124"/>
  <c r="D123"/>
  <c r="D122"/>
  <c r="I118"/>
  <c r="I115"/>
  <c r="I114"/>
  <c r="I113"/>
  <c r="I106"/>
  <c r="I65"/>
  <c r="D65"/>
  <c r="I105"/>
  <c r="I103"/>
  <c r="I102"/>
  <c r="I95"/>
  <c r="I93"/>
  <c r="I87"/>
  <c r="I85"/>
  <c r="I84"/>
  <c r="I83"/>
  <c r="I82"/>
  <c r="D82"/>
  <c r="I77"/>
  <c r="I66"/>
  <c r="D66"/>
  <c r="I75"/>
  <c r="I64"/>
  <c r="D64"/>
  <c r="I74"/>
  <c r="I73"/>
  <c r="I72"/>
  <c r="I112"/>
  <c r="D112"/>
  <c r="I67"/>
  <c r="D67"/>
  <c r="D118"/>
  <c r="D108"/>
  <c r="H64"/>
  <c r="J64"/>
  <c r="E63"/>
  <c r="H63"/>
  <c r="J63"/>
  <c r="J62"/>
  <c r="E62"/>
  <c r="H62"/>
  <c r="J61"/>
  <c r="J60"/>
  <c r="E61"/>
  <c r="E60"/>
  <c r="H61"/>
  <c r="H60"/>
  <c r="D134"/>
  <c r="D133"/>
  <c r="D132"/>
  <c r="D130"/>
  <c r="D129"/>
  <c r="D128"/>
  <c r="D126"/>
  <c r="D127"/>
  <c r="D111"/>
  <c r="D114"/>
  <c r="D115"/>
  <c r="D116"/>
  <c r="D117"/>
  <c r="D119"/>
  <c r="D120"/>
  <c r="D121"/>
  <c r="D113"/>
  <c r="D100"/>
  <c r="J101"/>
  <c r="D103"/>
  <c r="D104"/>
  <c r="D105"/>
  <c r="D106"/>
  <c r="D107"/>
  <c r="D109"/>
  <c r="D110"/>
  <c r="D102"/>
  <c r="E101"/>
  <c r="H101"/>
  <c r="D99"/>
  <c r="D92"/>
  <c r="D93"/>
  <c r="D94"/>
  <c r="D95"/>
  <c r="D96"/>
  <c r="D97"/>
  <c r="D98"/>
  <c r="D90"/>
  <c r="D89"/>
  <c r="D88"/>
  <c r="D87"/>
  <c r="D83"/>
  <c r="D84"/>
  <c r="D85"/>
  <c r="D86"/>
  <c r="I91"/>
  <c r="D91"/>
  <c r="E81"/>
  <c r="H81"/>
  <c r="J81"/>
  <c r="D70"/>
  <c r="D72"/>
  <c r="D73"/>
  <c r="D74"/>
  <c r="D75"/>
  <c r="D76"/>
  <c r="D77"/>
  <c r="D78"/>
  <c r="D79"/>
  <c r="I71"/>
  <c r="D71"/>
  <c r="I135"/>
  <c r="D135"/>
  <c r="I137"/>
  <c r="D137"/>
  <c r="D30" i="5"/>
  <c r="D31"/>
  <c r="D34"/>
  <c r="D35"/>
  <c r="I50"/>
  <c r="D50"/>
  <c r="D54" s="1"/>
  <c r="I51"/>
  <c r="D51"/>
  <c r="I52"/>
  <c r="D52"/>
  <c r="I54"/>
  <c r="D18" i="3"/>
  <c r="I18"/>
  <c r="D23"/>
  <c r="I23"/>
  <c r="D29"/>
  <c r="I29"/>
  <c r="D36"/>
  <c r="I36"/>
  <c r="D42"/>
  <c r="I42"/>
  <c r="D48"/>
  <c r="I48"/>
  <c r="D54"/>
  <c r="D60"/>
  <c r="D66"/>
  <c r="D89"/>
  <c r="D92"/>
  <c r="D101"/>
  <c r="H101"/>
  <c r="I101"/>
  <c r="I106"/>
  <c r="D102"/>
  <c r="D103"/>
  <c r="I105"/>
  <c r="D105"/>
  <c r="H106"/>
  <c r="D26" i="4"/>
  <c r="D65"/>
  <c r="D28"/>
  <c r="D29"/>
  <c r="D40"/>
  <c r="D41"/>
  <c r="D44"/>
  <c r="D45"/>
  <c r="D55"/>
  <c r="D56"/>
  <c r="I65"/>
  <c r="I69" s="1"/>
  <c r="I66"/>
  <c r="D66" s="1"/>
  <c r="I67"/>
  <c r="D67" s="1"/>
  <c r="D68"/>
  <c r="D28" i="1" s="1"/>
  <c r="I68" i="4"/>
  <c r="D21" i="2"/>
  <c r="D49"/>
  <c r="D26"/>
  <c r="J47"/>
  <c r="J51" s="1"/>
  <c r="D48"/>
  <c r="J48"/>
  <c r="J16" i="1" s="1"/>
  <c r="J11" s="1"/>
  <c r="I49" i="2"/>
  <c r="I17" i="1" s="1"/>
  <c r="J49" i="2"/>
  <c r="J17" i="1" s="1"/>
  <c r="J12" s="1"/>
  <c r="D50" i="2"/>
  <c r="I13" i="1" s="1"/>
  <c r="D13" s="1"/>
  <c r="H10"/>
  <c r="D10" s="1"/>
  <c r="D12"/>
  <c r="J14"/>
  <c r="H15"/>
  <c r="D16"/>
  <c r="H16"/>
  <c r="H11" s="1"/>
  <c r="I16"/>
  <c r="H17"/>
  <c r="H20"/>
  <c r="I20"/>
  <c r="H23"/>
  <c r="I23"/>
  <c r="I24"/>
  <c r="I25"/>
  <c r="I27"/>
  <c r="D27" s="1"/>
  <c r="I28"/>
  <c r="I30"/>
  <c r="D30" s="1"/>
  <c r="I31"/>
  <c r="D31" s="1"/>
  <c r="I32"/>
  <c r="D32" s="1"/>
  <c r="D33"/>
  <c r="I33"/>
  <c r="D37" i="6"/>
  <c r="D38"/>
  <c r="D39"/>
  <c r="I35" i="1"/>
  <c r="D35" s="1"/>
  <c r="I37"/>
  <c r="D37" s="1"/>
  <c r="D101" i="6"/>
  <c r="I101"/>
  <c r="I62"/>
  <c r="D62"/>
  <c r="I63"/>
  <c r="D63"/>
  <c r="D81"/>
  <c r="I81"/>
  <c r="I61"/>
  <c r="I60"/>
  <c r="I136"/>
  <c r="I36" i="1"/>
  <c r="D36" s="1"/>
  <c r="I139" i="6"/>
  <c r="D17" i="1"/>
  <c r="D23"/>
  <c r="D106" i="3"/>
  <c r="D61" i="6"/>
  <c r="D60"/>
  <c r="D136"/>
  <c r="D139"/>
  <c r="I39" i="1" l="1"/>
  <c r="I34"/>
  <c r="D69" i="4"/>
  <c r="I26" i="1"/>
  <c r="D26" s="1"/>
  <c r="D29" s="1"/>
  <c r="H14"/>
  <c r="H24"/>
  <c r="D51" i="2"/>
  <c r="I51"/>
  <c r="I11" i="1"/>
  <c r="D18"/>
  <c r="D19" s="1"/>
  <c r="J15"/>
  <c r="J19" s="1"/>
  <c r="I19"/>
  <c r="D20"/>
  <c r="D24" s="1"/>
  <c r="D34"/>
  <c r="D39"/>
  <c r="I29" l="1"/>
  <c r="I14"/>
  <c r="D11"/>
  <c r="D14" s="1"/>
</calcChain>
</file>

<file path=xl/sharedStrings.xml><?xml version="1.0" encoding="utf-8"?>
<sst xmlns="http://schemas.openxmlformats.org/spreadsheetml/2006/main" count="1877" uniqueCount="364">
  <si>
    <t>3. Ресурсное обеспечение муниципальной программы</t>
  </si>
  <si>
    <t>Наименование мероприятия</t>
  </si>
  <si>
    <t>Срок исполнения</t>
  </si>
  <si>
    <t>Объем финансирования,   (тыс. руб.)</t>
  </si>
  <si>
    <t xml:space="preserve">В том числе: </t>
  </si>
  <si>
    <t>Субвенции</t>
  </si>
  <si>
    <t>Собственные доходы:</t>
  </si>
  <si>
    <t>Внебюджетные средства</t>
  </si>
  <si>
    <t>Субсидии, иные межбюджетные трансферты</t>
  </si>
  <si>
    <t>Другие собственные доходы</t>
  </si>
  <si>
    <t xml:space="preserve">1. Муниципальная программа «Обеспечение общественного порядка и профилактики правонарушений ЗАТО г. Радужный                    </t>
  </si>
  <si>
    <t>-</t>
  </si>
  <si>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УФСБ,ОГИБДД МО МВД России по ЗАТО г.Радужный, отдел опеки и попечительства,управление образования администрации ЗАТО г.Радужный, МКУ «ГКМХ»,МКУ «Комитет по культуре и спорту»</t>
  </si>
  <si>
    <t>Итого по программе:</t>
  </si>
  <si>
    <t>2017-2020</t>
  </si>
  <si>
    <r>
      <rPr>
        <sz val="13"/>
        <color indexed="8"/>
        <rFont val="Times New Roman"/>
        <family val="1"/>
        <charset val="204"/>
      </rPr>
      <t xml:space="preserve">1.1. Подпрограмма </t>
    </r>
    <r>
      <rPr>
        <sz val="11"/>
        <rFont val="Times New Roman"/>
        <family val="1"/>
        <charset val="204"/>
      </rPr>
      <t>«Комплексные меры профилактики правонарушений ЗАТО г.Радужный Владимирской области»</t>
    </r>
  </si>
  <si>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УФСБ,отдел опеки и попечительства,управление образования администрации ЗАТО г.Радужный, МКУ «ГКМХ»,МКУ «Комитет по культуре и спорту»</t>
  </si>
  <si>
    <t>Итого по подпрограмме:</t>
  </si>
  <si>
    <r>
      <rPr>
        <sz val="13"/>
        <color indexed="8"/>
        <rFont val="Times New Roman"/>
        <family val="1"/>
        <charset val="204"/>
      </rPr>
      <t xml:space="preserve">1.2. Подпрограмма </t>
    </r>
    <r>
      <rPr>
        <sz val="11"/>
        <rFont val="Times New Roman"/>
        <family val="1"/>
        <charset val="204"/>
      </rPr>
      <t>«Профилактика дорожно-транспортного травматизма в ЗАТО г. Радужный Владимирской области»</t>
    </r>
  </si>
  <si>
    <t>ОГИБДД МО МВД России по ЗАТО г.Радужный, управление образования администрации ЗАТО г.Радужный, МКУ «ГКМХ»</t>
  </si>
  <si>
    <t>1.3.  Подпрограмма «Комплексные меры противодействия злоупотреблению наркотиками и их незаконному обороту ЗАТО г. Радужный»</t>
  </si>
  <si>
    <t xml:space="preserve">МО МВД России по ЗАТО г.Радужный, управление образования администрации ЗАТО г. Радужный, МКУ «Комитет по культуре и спорту», КДНиЗП </t>
  </si>
  <si>
    <t>1.4.  Подпрограмма «Комплексные меры противодействия злоупотреблению алкогольной продукцией и профилактика алкоголизма населения ЗАТО г. Радужный»</t>
  </si>
  <si>
    <t>МО МВД России по ЗАТО г.Радужный, управление образования администрации ЗАТО г. Радужный, МКУ «Комитет по культуре и спорту», НП «МГКТВ»</t>
  </si>
  <si>
    <t>1.5. Подпрограмма "Противодействие терроризму и экстремизму на территории ЗАТО г. Радужный"</t>
  </si>
  <si>
    <t>Администрация ЗАТО г. Радужный; Антитеррористическая комиссия ЗАТО г. Радужный, Правовая лекторская группа администрации ЗАТО г. Радужный, Комиссия по делам несовершеннолетних и защите их прав, МО МВД России по ЗАТО г. Радужный, Управление образования администрации ЗАТО г. Радужный, МКУ «КкиС», МКУ «УГОЧС», МКУ «ГКМХ»,МКУ «УАЗ», МУП «АТП», МУП «ЖКХ», НП «МГКТВ»( по согласованию) , ТП в г. Радужный МРО УФМС России по Владимирской области в г. Владимире (по согласованию)</t>
  </si>
  <si>
    <r>
      <rPr>
        <sz val="13"/>
        <rFont val="Times New Roman"/>
        <family val="1"/>
        <charset val="204"/>
      </rPr>
      <t xml:space="preserve">                                                         </t>
    </r>
    <r>
      <rPr>
        <sz val="14"/>
        <rFont val="Times New Roman"/>
        <family val="1"/>
        <charset val="204"/>
      </rPr>
      <t xml:space="preserve"> </t>
    </r>
    <r>
      <rPr>
        <sz val="16"/>
        <color indexed="8"/>
        <rFont val="Times New Roman"/>
        <family val="1"/>
        <charset val="1"/>
      </rPr>
      <t>Приложение к подпрограмме</t>
    </r>
  </si>
  <si>
    <r>
      <rPr>
        <b/>
        <sz val="13"/>
        <rFont val="Times New Roman"/>
        <family val="1"/>
        <charset val="204"/>
      </rPr>
      <t>4. Перечень мероприятий муниципальной подпрограммы</t>
    </r>
    <r>
      <rPr>
        <sz val="13"/>
        <color indexed="8"/>
        <rFont val="Times New Roman"/>
        <family val="1"/>
        <charset val="204"/>
      </rPr>
      <t xml:space="preserve"> </t>
    </r>
    <r>
      <rPr>
        <b/>
        <sz val="11"/>
        <color indexed="8"/>
        <rFont val="Times New Roman"/>
        <family val="1"/>
        <charset val="204"/>
      </rPr>
      <t>«Комплексные меры профилактики правонарушений ЗАТО г.Радужный Владимирской области»</t>
    </r>
  </si>
  <si>
    <t>№ п/п</t>
  </si>
  <si>
    <t>Объем финансирования, тыс.руб.</t>
  </si>
  <si>
    <t>В том числе:</t>
  </si>
  <si>
    <t>Основное мероприятие "Профилактика правонарушений"</t>
  </si>
  <si>
    <r>
      <rPr>
        <b/>
        <sz val="13"/>
        <color indexed="8"/>
        <rFont val="Times New Roman"/>
        <family val="1"/>
        <charset val="204"/>
      </rPr>
      <t>Цель:</t>
    </r>
    <r>
      <rPr>
        <sz val="12"/>
        <color indexed="8"/>
        <rFont val="Times New Roman"/>
        <family val="1"/>
        <charset val="204"/>
      </rPr>
      <t xml:space="preserve"> совершенствование системы профилактики правонарушений.</t>
    </r>
  </si>
  <si>
    <r>
      <rPr>
        <b/>
        <sz val="13"/>
        <color indexed="8"/>
        <rFont val="Times New Roman"/>
        <family val="1"/>
        <charset val="204"/>
      </rPr>
      <t>Задачи:</t>
    </r>
    <r>
      <rPr>
        <sz val="12"/>
        <color indexed="8"/>
        <rFont val="Times New Roman"/>
        <family val="1"/>
        <charset val="204"/>
      </rPr>
      <t xml:space="preserve"> комплексное обеспечение правопорядка; материально-техническое обеспечение деятельности по профилактике правонарушений; повышение уровня правовых знаний населения</t>
    </r>
  </si>
  <si>
    <t>1.</t>
  </si>
  <si>
    <t xml:space="preserve"> Ежегодное рассмотрение состояния взаимодействия органов государственной власти, местного самоуправления, правоохранительных и контролирующих структур в решении задач борьбы с преступностью.</t>
  </si>
  <si>
    <t>Административная комиссия
МО МВД России по ЗАТО г.Радужный (по согласованию)
УФСБ (по согласованию)</t>
  </si>
  <si>
    <t>Усиление координации деятельности органов местного самоуправления, территориальных подразделений правоохранительных структур, предприятий, общественных организаций, снижение уровня преступности</t>
  </si>
  <si>
    <t>2.</t>
  </si>
  <si>
    <t>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детско-подростковой среде на заседаниях коллегии при главе города</t>
  </si>
  <si>
    <t>Администрация ЗАТО г.Радужный
КДНиЗП
МО МВД (по согласованию)</t>
  </si>
  <si>
    <t>Укрепление межведомственного взаимодействия в решении вопросов безнадзорности и правонарушений несовершеннолетних. Определение приоритетных направлений работы по устранению причин и условий, способствующих безнадзорности и антиобщественному поведению несовершеннолетних.</t>
  </si>
  <si>
    <t>3.</t>
  </si>
  <si>
    <t>Реализация мер по дальнейшему созданию на территории муниципальных образований добровольных народных дружин для оказания содействия участковым уполномоченным полиции в реализации их полномочий по охране общественного порядка, предупреждению и раскрытию преступлений</t>
  </si>
  <si>
    <t>МКУ «УАЗ»</t>
  </si>
  <si>
    <t>Дополнительное привлечение к охране общественного порядка жителей города</t>
  </si>
  <si>
    <t>4.</t>
  </si>
  <si>
    <t>Ежегодное проведение межведомственной комплексной профилактической операции "Подросток"</t>
  </si>
  <si>
    <t>Администрация ЗАТО г.Радужный;                           КДНиЗП;                                   МО МВД   (по согласованию)</t>
  </si>
  <si>
    <t xml:space="preserve"> Профилактика правонарушений среди подростков и молодежи в каникулярное время</t>
  </si>
  <si>
    <t>5.</t>
  </si>
  <si>
    <t>Реализация комплекса мероприятий по совершенствованию профилактической работы в неблагополучных семьях, своевременному пресечению насилия в быту и преступлений на этой почве</t>
  </si>
  <si>
    <t>Администрация ЗАТО г.Радужный;                      КДНиЗП;                                МВД (по согласованию)</t>
  </si>
  <si>
    <t>Привлечение внимания правоохранительных органов к проблемам борьбы с насильственными посягательствами, совершаемыми на бытовой почве</t>
  </si>
  <si>
    <t>6.</t>
  </si>
  <si>
    <t>Содействие в трудоустройстве лицам, осужденным к наказаниям, не связанным с лишением свободы,  и лицам, вышедшим из мест заключения, в том числе несовершеннолетним, путем организации общественных, обязательных и исправительных работ. Оказание данной категории граждан социальной помощи (обеспечение продуктами питания, предметами первой необходимости, одеждой, оформление паспортов и т.д.)</t>
  </si>
  <si>
    <t xml:space="preserve">                             ФСПН                        По согласованию: УФСИН,  КДНиЗП</t>
  </si>
  <si>
    <t>Уменьшение социальной напряженности в семьях и обществе</t>
  </si>
  <si>
    <t>7.</t>
  </si>
  <si>
    <t>Проведение комплекса мероприятий по выявлению и устранению причин и условий, способствующих правонарушениям несовершеннолетних и родителей (законных представителей), совершаемых в отношении детей, а также фактов немедицинского потребления психоактивных веществ</t>
  </si>
  <si>
    <t>Администрация ЗАТО г.Радужный;  КДНиЗП;                  МО МВД (по согласованию)</t>
  </si>
  <si>
    <t>Снижение количества случаев насилия в отношении несовершеннолетних в неблагополучных семьях</t>
  </si>
  <si>
    <t>8.</t>
  </si>
  <si>
    <t>Проведение мониторинга состояния   правонарушений несовершеннолетних в образовательных организациях</t>
  </si>
  <si>
    <t>Управление образования;     МО МВД (по согласованию)</t>
  </si>
  <si>
    <t>Снижение численности несовершеннолетних, совершающих правонарушения (анализ динамики правонарушений несовершеннолетних)</t>
  </si>
  <si>
    <t>9.</t>
  </si>
  <si>
    <t>Обустройство контрольно-пропускного пункта на въезде в город (КПП-1): расширение территории около КПП-1, устройство въездной арки, устройство видеонаблюдения</t>
  </si>
  <si>
    <t>МКУ «ГКМХ»</t>
  </si>
  <si>
    <t>Повышение безопасности граждан</t>
  </si>
  <si>
    <t>Участие образовательных организаций  в конкурсах социальных проектов  профилактической направленности</t>
  </si>
  <si>
    <t>Управление образования</t>
  </si>
  <si>
    <t xml:space="preserve">Повышение социальной активности образовательных организаций в развитии деятельности профилактической направленности </t>
  </si>
  <si>
    <t>ИТОГО ПО ПОДПРОГРАММЕ:</t>
  </si>
  <si>
    <r>
      <rPr>
        <b/>
        <sz val="14"/>
        <rFont val="Times New Roman"/>
        <family val="1"/>
        <charset val="204"/>
      </rPr>
      <t xml:space="preserve">4. Перечень мероприятий муниципальной подпрограммы </t>
    </r>
    <r>
      <rPr>
        <b/>
        <sz val="11"/>
        <color indexed="8"/>
        <rFont val="Times New Roman"/>
        <family val="1"/>
        <charset val="204"/>
      </rPr>
      <t>«Профилактика дорожно-транспортного травматизма в ЗАТО г. Радужный Владимирской области»</t>
    </r>
  </si>
  <si>
    <t>Объем финанси-рования</t>
  </si>
  <si>
    <t>Основное мероприятие "Оперативно-профилактические мероприятия по сокращению аварийности и дорожно-транспортного травматизма"</t>
  </si>
  <si>
    <r>
      <rPr>
        <b/>
        <sz val="12"/>
        <color indexed="8"/>
        <rFont val="Times New Roman"/>
        <family val="1"/>
        <charset val="204"/>
      </rPr>
      <t>Цель:</t>
    </r>
    <r>
      <rPr>
        <sz val="12"/>
        <color indexed="8"/>
        <rFont val="Times New Roman"/>
        <family val="1"/>
        <charset val="204"/>
      </rPr>
      <t xml:space="preserve"> повышение правового сознания, предупреждение опасного поведения участников дорожного движения и сокращение количества ДТП.</t>
    </r>
  </si>
  <si>
    <r>
      <rPr>
        <b/>
        <sz val="12"/>
        <color indexed="8"/>
        <rFont val="Times New Roman"/>
        <family val="1"/>
        <charset val="204"/>
      </rPr>
      <t>Задачи:</t>
    </r>
    <r>
      <rPr>
        <sz val="12"/>
        <color indexed="8"/>
        <rFont val="Times New Roman"/>
        <family val="1"/>
        <charset val="204"/>
      </rPr>
      <t xml:space="preserve"> проведение оперативно-профилактических мероприятий по сокращению аварийности и дорожно-транспортного травматизма на пешеходных переходах и очагах аварийности; осуществление контроля за пассажирскими перевозками, перевозками опасных, особо опасных и крупногабаритных грузов,  профилактика правонарушений водителями, автотранспортных предприятий, а также технический контроль за транспортом физических и юридических лиц; совершенствование организации движения транспорта и пешеходов.</t>
    </r>
  </si>
  <si>
    <t>Обследование состояния пешеходных переходов, очагов аварийности и приведение их в соответствие требованиям ГОСТа</t>
  </si>
  <si>
    <r>
      <rPr>
        <sz val="12"/>
        <rFont val="Times New Roman"/>
        <family val="1"/>
        <charset val="204"/>
      </rPr>
      <t xml:space="preserve">- </t>
    </r>
    <r>
      <rPr>
        <b/>
        <sz val="12"/>
        <rFont val="Times New Roman"/>
        <family val="1"/>
        <charset val="204"/>
      </rPr>
      <t>*</t>
    </r>
  </si>
  <si>
    <t xml:space="preserve">- </t>
  </si>
  <si>
    <t xml:space="preserve">ОГИБДД
 МО МВД России
по ЗАТО г.Радужный
(по согласованию)
МУП «ЖКХ»
МКУ «Дорожник»
</t>
  </si>
  <si>
    <t xml:space="preserve">Сокращение дорожно-транспортного травматизма
Предупреждение опасного поведения участников дорожного движения
</t>
  </si>
  <si>
    <t>Дооборудование пешеходных переходов дорожными знаками на желтом фоне</t>
  </si>
  <si>
    <t>Замена и установка дорожных знаков</t>
  </si>
  <si>
    <t>Совершенствование организации движения транспорта и пешеходов</t>
  </si>
  <si>
    <t>Нанесение горизонтальной дорожной разметки</t>
  </si>
  <si>
    <t xml:space="preserve">  ОГИБДД
МО МВД России
по ЗАТО г.Радужный
(по согласованию)
МКУ «Дорожник»
</t>
  </si>
  <si>
    <t>Оборудование уличного освещения</t>
  </si>
  <si>
    <t>Улучшение видимости на опасных участках дорог (вырубка деревьев)</t>
  </si>
  <si>
    <t>МКУ «Дорожник»                       МКУ «ГКМХ»</t>
  </si>
  <si>
    <t>Проведение оперативно-профилактической операции «Автобус».</t>
  </si>
  <si>
    <t xml:space="preserve">ОГИБДД, ОГИБДД,                   МО МВД (по согласованию),                     </t>
  </si>
  <si>
    <t>Предупреждение ДТП на пассажирском транспорте.</t>
  </si>
  <si>
    <t>Проведение профилактической работы на автотранспортных предприятиях.</t>
  </si>
  <si>
    <t>Ежегодное проведение муниципального этапа областного конкурса «Безопасное колесо».</t>
  </si>
  <si>
    <t xml:space="preserve">ОГИБДД,                                        МО МВД (по согласованию)    Управление образования </t>
  </si>
  <si>
    <t>Предупреждение опасного поведения участников  дорожного движения</t>
  </si>
  <si>
    <t>10.</t>
  </si>
  <si>
    <t>Проведение ежегодного городского  смотра – конкурса «Зеленый огонек»</t>
  </si>
  <si>
    <t>11.</t>
  </si>
  <si>
    <t xml:space="preserve"> Приобретение уголков, методической литературы и символики по безопасности дорожного движения в образовательные организации</t>
  </si>
  <si>
    <t>Предупреждение опасного поведения участников дорожного движения. Сокращение детского дорожно-транспортного травматизма.</t>
  </si>
  <si>
    <t>12.</t>
  </si>
  <si>
    <t>Проведение конкурсов,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t>
  </si>
  <si>
    <t>ОГИБДД,                                        МО МВД (по согласованию),  Управление образования</t>
  </si>
  <si>
    <t>13.</t>
  </si>
  <si>
    <t>Проведение воспитательной работы в дошкольных учреждениях и начальных классах общеобразовательных школ</t>
  </si>
  <si>
    <t>14.</t>
  </si>
  <si>
    <t>Разработка и реализация плана оперативно-профилактических мероприятий по сокращению аварийности и дорожно-транспортного травматизма «Пешеход», «Скорость», «Бахус», «Внимание дети», "Велосипед" и др.</t>
  </si>
  <si>
    <t>ОГИБДД,                                  МО МВД (по согласованию),   Управление образования</t>
  </si>
  <si>
    <t>15.</t>
  </si>
  <si>
    <t>Оснащение специальными техническими средствами и оборудованием подразделений, осуществляющих контрольные и надзорные функции в области обеспечения безопасности дорожного движения</t>
  </si>
  <si>
    <t>ОГИБДД,                                       МО МВД (по согласованию), МКУ «ГКМХ»</t>
  </si>
  <si>
    <t>Предупреждение опасного поведения участников дорожного движения, пресечение, выявление преступлений и административных правонарушений, предупреждение дорожно-транспортных происшествий, сокращение количества лиц, пострадавших в ДТП.</t>
  </si>
  <si>
    <t>16.</t>
  </si>
  <si>
    <t>Обеспечение образовательных организаций средствами обучения правилам дорожного движения.
Приобретение мобильных автогородков:</t>
  </si>
  <si>
    <t>МКУ «ГКМХ»,                           управление образования</t>
  </si>
  <si>
    <t xml:space="preserve"> Снижение численности  дорожно-транспортного травматизма, развитие навыков безопасного поведения на улицах и дорогах</t>
  </si>
  <si>
    <t>-МБОУ СОШ № 1 -МБОУ СОШ № 2</t>
  </si>
  <si>
    <t>17.</t>
  </si>
  <si>
    <t xml:space="preserve">Изготовление и размещение наружной социальной  рекламы по безопасности дорожного движения на территории ЗАТО г. Радужный </t>
  </si>
  <si>
    <t xml:space="preserve">МКУ "ККиС",                                МКУ "Дорожник"             </t>
  </si>
  <si>
    <t>Предупреждение опасного поведения участников дорожного движения, повышение правосознания населения; Сокращение количества дорожно-транспортных правонарушений и правонарушений в области дорожного движения</t>
  </si>
  <si>
    <t>18.</t>
  </si>
  <si>
    <t>Ремонт участкового пункта полиции 9 квартал, дом 6/1, к.110</t>
  </si>
  <si>
    <t>*  - финансирование мероприятия производится за счет средств, предусмотренных в муниципальной программе «Приведение в нормативное состояние улично-дорожной сети и объектов благоустройства ЗАТО г.Радужный» в подпрограмме «Ведомственная программа МКУ «Дорожник» «Ремонт улично-дорожной сети и объектов благоустройства ЗАТО г.Радужный Владимирской области».</t>
  </si>
  <si>
    <t>Приложение к подпрограмме</t>
  </si>
  <si>
    <t>4. Перечень мероприятий муниципальной подпрограммы«Комплексные меры противодействия злоупотреблению наркотиками и их незаконному обороту ЗАТО г. Радужный»</t>
  </si>
  <si>
    <t>Объем финанси-рования        (тыс. руб.)</t>
  </si>
  <si>
    <t>Основное мероприятие "Сокращение масштабов распространения наркомании и связанного с ней социального и экономического ущерба"</t>
  </si>
  <si>
    <r>
      <rPr>
        <b/>
        <sz val="13"/>
        <rFont val="Times New Roman"/>
        <family val="1"/>
        <charset val="204"/>
      </rPr>
      <t xml:space="preserve">Цель : </t>
    </r>
    <r>
      <rPr>
        <sz val="13"/>
        <rFont val="Times New Roman"/>
        <family val="1"/>
        <charset val="204"/>
      </rPr>
      <t>Сокращение масштабов распространения наркомании и связанного с ней социального и экономического ущерба.</t>
    </r>
  </si>
  <si>
    <r>
      <rPr>
        <b/>
        <sz val="13"/>
        <rFont val="Times New Roman"/>
        <family val="1"/>
        <charset val="204"/>
      </rPr>
      <t>Задачи :</t>
    </r>
    <r>
      <rPr>
        <sz val="13"/>
        <rFont val="Times New Roman"/>
        <family val="1"/>
        <charset val="204"/>
      </rPr>
      <t xml:space="preserve">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 прежде всего детей и подростков; Усиление контроля за оборотом наркотиков; Формирование негативного общественного отношения к немедицинскому потреблению наркотиков, обстановки нетерпимости к распространителям наркотических и психотропных веществ на основе социально ориентированной  информационной интервенции.</t>
    </r>
  </si>
  <si>
    <t>Участие в ежегодном мониторинге наркоситуации, проводимой областными структурами, с целью оптимизации затрат, внесения коррективов в направления организационной, законотворческой, лечебной, реабилитационной, профилактической и правоохранительной деятельности в сфере противодействия распространению наркомании</t>
  </si>
  <si>
    <t xml:space="preserve">ММ ОМВД 
(по согласованию)
УО
ККиС
</t>
  </si>
  <si>
    <t>Проведение организационных и правовых мер противодействия злоупотреблению наркотиками и их незаконному обороту</t>
  </si>
  <si>
    <t>Участие   в федеральных и областных конференциях, круглых столах, семинарах по проблемам профилактики, диагностики и лечения лиц, употребляющих наркотические средства и психотропные вещества (наркомания, алкоголизм, токсикомания)</t>
  </si>
  <si>
    <t>УО; KкиС; КДНиЗП ММ ОМВД (по согласованию)</t>
  </si>
  <si>
    <t>Подготовка для областных структур отчетов о ходе выполнения подпрограммы</t>
  </si>
  <si>
    <t>МКУ "Комитет по культуре и спорту"</t>
  </si>
  <si>
    <t xml:space="preserve">4. </t>
  </si>
  <si>
    <t>Проведение городских и участие в  областных  конкурсах, акциях, мероприятиях по профилактике асоциального поведения и пропаганде здорового образа жизни</t>
  </si>
  <si>
    <t>Проведение не менее 8 городских мероприятий в год и участие в областных мероприятиях.</t>
  </si>
  <si>
    <t>Проведение в образовательных организациях профилактических занятий (лекции, беседы) с   привлечением специалистов  городской больницы, МОМВД, УФСКН</t>
  </si>
  <si>
    <t>Повышение уровня сознания несовершеннолетних о  здоровом образе жизни</t>
  </si>
  <si>
    <t>Повышение квалификации педагогических работников образовательных организаций по профилактике и реабилитационной работе с детьми, склонными к употреблению наркотиков</t>
  </si>
  <si>
    <t>Организация и проведение спортивных соревнований по мини-футболу, футболу на снегу и хоккею среди дворовых команд</t>
  </si>
  <si>
    <t>Профилактика асоциальных явлений среди молодежи</t>
  </si>
  <si>
    <t xml:space="preserve">Оснащение наркопостов образовательных организаций методическими комплексами  по профилактике наркомании </t>
  </si>
  <si>
    <t>Проведение профилактической работы с учащимися  «группы риска». Проведение работы среди воспитанников и родителей по пропаганде здорового образа жизни</t>
  </si>
  <si>
    <t>2014 г.</t>
  </si>
  <si>
    <t xml:space="preserve">Изготовление информационных материалов, банеров по профилактике употребления наркотических средств, изготовление и установка щитов и банеров. </t>
  </si>
  <si>
    <t>МКУ "Комитет по культуре и спорту", МУП «Городские сети», МУП «Благоустройство», МУП «РЭС — 2», МУП «Водоканал»</t>
  </si>
  <si>
    <t>Предупреждение вовлечения несовершеннолетних в употребление, хранение и распространение наркотических средств</t>
  </si>
  <si>
    <t xml:space="preserve">Организация работы штаба волонтеров "КиберПатруль". </t>
  </si>
  <si>
    <t xml:space="preserve"> Поиск и выявление сайтов, содержащих информацию о распространении наркотических средств</t>
  </si>
  <si>
    <t>4. Перечень мероприятий муниципальной подпрограммы «Комплексные меры противодействия злоупотреблению алкогольной продукцией и профилактика алкоголизма населения ЗАТО г. Радужный»</t>
  </si>
  <si>
    <t>Объем финанси-рования (тыс. руб.)</t>
  </si>
  <si>
    <t>Основное мероприятие "Профилактика злоупотребления алкогольной продукцией"</t>
  </si>
  <si>
    <r>
      <rPr>
        <b/>
        <sz val="13"/>
        <rFont val="Times New Roman"/>
        <family val="1"/>
        <charset val="204"/>
      </rPr>
      <t>Цель:</t>
    </r>
    <r>
      <rPr>
        <sz val="13"/>
        <rFont val="Times New Roman"/>
        <family val="1"/>
        <charset val="204"/>
      </rPr>
      <t xml:space="preserve"> повышение эффективности профилактики злоупотребления алкогольной продукцией;</t>
    </r>
  </si>
  <si>
    <r>
      <rPr>
        <b/>
        <sz val="13"/>
        <rFont val="Times New Roman"/>
        <family val="1"/>
        <charset val="204"/>
      </rPr>
      <t>Задачи</t>
    </r>
    <r>
      <rPr>
        <sz val="13"/>
        <rFont val="Times New Roman"/>
        <family val="1"/>
        <charset val="204"/>
      </rPr>
      <t>: создание условий для формирования здорового образа жизни у населения города, ведение просветительской работы; проведение культурно – массовых мероприятий, направленных на формирование здорового образа жизни у населения города ; снижение общего уровня потребления алкогольной продукции.</t>
    </r>
  </si>
  <si>
    <t>Изготовление и распространение рекламно - информационных материалов, направленных на формирование мотивации к здоровому образу жизни. Изготовление и установка на территории города баннеров антиалкогольной направленности</t>
  </si>
  <si>
    <t>МКУ «Комитет по культуре и спорту» (КкиС)</t>
  </si>
  <si>
    <t>Увеличение охвата населения, осознанно ведущего здоровый образ жизни.Просвещение населения о вреде злоупотребления алкоголем, формирование установок на ведение здорового образа жизни</t>
  </si>
  <si>
    <t>Размещение в средствах массовой информации материалов (пропагандистских роликов, статей, передач), направленных на разъяснение социального и экономического вреда  злоупотребления алкогольной продукцией</t>
  </si>
  <si>
    <t>НП «МГКТВ», МО ВПП «Единая Россия» в г. Радужный (по согласованию)</t>
  </si>
  <si>
    <t>Просвещение населения о вреде злоупотребления алкоголем, формирование установок на ведение здорового образа жизни</t>
  </si>
  <si>
    <t>Проведение ежеквартальных мероприятий по профилактике пьянства и алкоголизма (круглых столов, пресс-конференций, лекций, демонстраций фильмов), в том числе для учащихся образовательных организаций</t>
  </si>
  <si>
    <t>ККиС, УО, «Единая Россия»  (по согласованию), Общественная организация «Общее дело» (по согласованию)</t>
  </si>
  <si>
    <t>Проведение не менее 4 мероприятий в год</t>
  </si>
  <si>
    <t>Организация  деятельности городской агитбригады, направленной на профилактику вредных привычек у подростков и молодёжи («Сверстник – сверстнику»)</t>
  </si>
  <si>
    <t>УО</t>
  </si>
  <si>
    <t>Организация мероприятий с участием агитбригады не менее 3 раз в год</t>
  </si>
  <si>
    <t>Организация  и проведение городской акции «День отказа от алкоголя»</t>
  </si>
  <si>
    <t>Администрация ЗАТО г. Радужный, УО,  «Единая Россия» (по согласованию), Руководители торговых предприятий города (по согласованию)</t>
  </si>
  <si>
    <t>Проведение не менее 1 акции в  год</t>
  </si>
  <si>
    <t>Организация книжных выставок, направленных на профилактику асоциального поведения и формирование мотивации к здоровому образу жизни</t>
  </si>
  <si>
    <t>МБУК «Общегородская библиотека»</t>
  </si>
  <si>
    <t>Проведение выставок не менее 6 раз в год</t>
  </si>
  <si>
    <t>Приобретение  специализированной литературы по пропаганде здорового образа жизни, профилактике алкоголизации населения</t>
  </si>
  <si>
    <t>Организация и проведение туров выходного дня по Владимирской области для семей с детьми, состоящими в базе ДЕСОП</t>
  </si>
  <si>
    <t>АдминистрацияЗАТО г. Радужный, УО</t>
  </si>
  <si>
    <t>Создание условий для повышения  культурного  и интеллектуального уровня  у детей, находящихся в трудной жизненной ситуации; проведение не менее 2 мероприятий в год</t>
  </si>
  <si>
    <t>Демонстрация фильмов о детском и подростковом пьянстве на родительских собраниях в школах с привлечением активистов общественных организаций</t>
  </si>
  <si>
    <t>УО,  «Общее дело» (по согласованию)</t>
  </si>
  <si>
    <t>Повышение уровня грамотности родителей в отношении причин и последствий детского и подросткового пьянства, профилактика вредных привычек у подрастающего поколения (проведение не менее 4 собраний в год).</t>
  </si>
  <si>
    <t>Проведение индивидуальных профилактических мероприятий с лицами, злоупотребляющими алкогольной продукцией, а также несовершеннолетними, употребляющими алкоголь.</t>
  </si>
  <si>
    <t>МО МВД России по ЗАТО г.Радужный,                                                         ГБУЗ «Городская больница»</t>
  </si>
  <si>
    <t>Снижение количества преступлений и административных правонарушений, совершаемых в состоянии алкогольного опьянения</t>
  </si>
  <si>
    <t>Мероприятий по разъяснению несовершеннолетним лицам «группы риска» пагубного воздействия алкоголя на организм человека, ответственности за правонарушения, совершенные в состоянии опьянения.</t>
  </si>
  <si>
    <t xml:space="preserve">МО МВД России по ЗАТО г.Радужный, ГБУЗ «Городская больница» (по согласованию) </t>
  </si>
  <si>
    <t>Проведение специальных мероприятий по пресечению оборота спиртосодержащей продукции и спиртных напитков домашней выработки</t>
  </si>
  <si>
    <t>МО МВД России по ЗАТО г.Радужный, МО ВПП «Единая Россия» в г. Радужный (по согласованию)</t>
  </si>
  <si>
    <t>Контроль за продажей алкогольной продукции несовершеннолетним и распитием алкогольной продукции в общественных местах, особенно в местах проведения культурно - массовых мероприятий</t>
  </si>
  <si>
    <t>МО МВД России по ЗАТО г.Радужный</t>
  </si>
  <si>
    <t>Уменьшение социальной напряженности в семьях и обществе.</t>
  </si>
  <si>
    <t>Проведение встреч с руководителями крупных организаций с целью совместной выработке предложений по реализации антиалкогольной политики на предприятиях города</t>
  </si>
  <si>
    <t>Администрация ЗАТО г. Радужный,  «Общее дело» (по согласованию),  «Единая Россия» в г. Радужный (по согласованию), Предприятия города (по согласованию)</t>
  </si>
  <si>
    <t>Уменьшения социальной напряженности в семьях и обществе.  Оздоровление обстановки в  общественных местах.</t>
  </si>
  <si>
    <t>4. Перечень мероприятий муниципальной подпрограммы "Противодействие терроризму и экстремизму на территории ЗАТО г. Радужный"</t>
  </si>
  <si>
    <t>1. Основное мероприятие "Профилактика экстремизма и терроризма на территории ЗАТО г. Радужный"</t>
  </si>
  <si>
    <t>Цель: предупреждение (профилактика) терроризма и экстремизма.</t>
  </si>
  <si>
    <t>Задачи: Повышение уровня межведомственного взаимодействия по профилактике терроризма и экстремизма;-усиление антитеррористической защищенности объектов социальной сферы;- привлечение граждан, негосударственных структур, в том числе СМИ и общественных объединений, для обеспечения максимальной эффективной деятельности по профилактике проявлений терроризма и экстремизма;- проведение воспитательной, пропагандистской работы с населением ЗАТО г. Радужный.</t>
  </si>
  <si>
    <t xml:space="preserve">На плановой основе ежегодное проведение комплексных проверок состояния антитеррористической защищенности объектов, представляющих повышенную технологическую и экологическую опасность, определение дополнительных мер по устранению выявленных недостатков. </t>
  </si>
  <si>
    <t>Антитеррористическая комиссия ЗАТО г. Радужный Владимирской области,          МКУ " УГОЧС",                                              МО МВД России по ЗАТО г.Радужный (по согласованию)</t>
  </si>
  <si>
    <t>Совершенствование уровня противодиверсионной и антитеррористической защищенности критически важных и потенциально опасных объектов</t>
  </si>
  <si>
    <t>Разработка планов мероприятий по предотвращению  террористических актов в организациях социальной направленности</t>
  </si>
  <si>
    <t>Администрация ЗАТО г. Радужный Владимирской области,  МКУ "ККиС",  Управление образования администрации ЗАТО г. Радужный Владимирской области</t>
  </si>
  <si>
    <t>Совершенствование уровня антитеррористической защищенности</t>
  </si>
  <si>
    <t xml:space="preserve"> Проведение командно-штабных и тактико-специальных учений по отработке совместных действий заинтересованных служб при осуществлении мероприятий по обнаружению, обезвреживанию взрывных устройств, борьбе с проявлениями терроризма и экстремизма, устранению сопутствующих им процессов.</t>
  </si>
  <si>
    <t>УФСБ России,                                                   МКУ "УГОЧС",    МО МВД России по ЗАТО г.Радужный (по согласованию)</t>
  </si>
  <si>
    <t>Повышение уровня подготовки персонала</t>
  </si>
  <si>
    <t>Разработка инструкций и обучение руководителей и  персонала учреждений с учетом опыта действий ЧС, недостатков, выявленных в ходе учений и тренировок, распространение памяток населению</t>
  </si>
  <si>
    <t>Управление по делам ГО и ЧС,                     МО МВД России по ЗАТО г.Радужный (по согласованию)</t>
  </si>
  <si>
    <t>Проведение в консультационных пунктах  консультаций, занятий по обеспечению антитеррористической защищенности среди населения</t>
  </si>
  <si>
    <t>МКУ " УГОЧС",  руководители городских организаций</t>
  </si>
  <si>
    <t>Повышение бдительности населения</t>
  </si>
  <si>
    <t>На основе анализа причин и условий, способствующих хищению оружия, боеприпасов и взрывчатых веществ, разработка мер по предупреждению и пресечению этого вида преступлений, регулярное направление информации в соответствующие учреждения и ведомства с конкретными предложениями, обеспечение контроля за устранением выявленных недостатков.</t>
  </si>
  <si>
    <t>Администрация ЗАТО г. Радужный, МО МВД России по ЗАТО г.Радужный (по согласованию)</t>
  </si>
  <si>
    <t>Обеспечение мониторинга процессов, влияющих на обстановку в сфере противодействия терроризму, совершенствование межведомственного взаимодействия при ситуационном реагировании на террористические проявления</t>
  </si>
  <si>
    <t>Организация информационных стендов по противодействию терроризму и экстремизму в жилом фонде, местах массового пребывания людей, общественном транспорте</t>
  </si>
  <si>
    <t xml:space="preserve"> МКУ "ГКМХ", МУП "ЖКХ",             МУП "АТП", Администрация ЗАТО г. Радужный Владимирской области</t>
  </si>
  <si>
    <t>Повышение уровня защищенности жилищного фонда от террористических актов и проявлений экстремизма, в том числе:</t>
  </si>
  <si>
    <t>Повышение защищенности жилого фонда</t>
  </si>
  <si>
    <t>-ограничение доступа посторонних лиц</t>
  </si>
  <si>
    <t>МУП "ЖКХ", Управляющие организации (по согласованию)</t>
  </si>
  <si>
    <t xml:space="preserve">-ликвидация надписей и призывов экстремистского толка на фасадах многоквартирных домов </t>
  </si>
  <si>
    <t>МКУ "ГКМХ"</t>
  </si>
  <si>
    <t xml:space="preserve">-мероприятия по улучшению освещенности придомовых территорий и мест общего пользования многоквартирных жилых домов </t>
  </si>
  <si>
    <t>**</t>
  </si>
  <si>
    <t>Разработка паспортов антитеррористической защищенности объектов с массовым пребыванием людей, мест проведения праздничных мероприятий, оценка и анализ уровня их защиты.</t>
  </si>
  <si>
    <t>МКУ "УГОЧС",                                организации  города</t>
  </si>
  <si>
    <t>Оценка состояния антитеррористичесой защищенности объектов с массовым пребыванием людей</t>
  </si>
  <si>
    <t>Проведение комплексных обследований объектов промышленности, а также объектов с массовым пребыванием людей</t>
  </si>
  <si>
    <t>МО МВД России по ЗАТО г.Радужный (по согласованию),                               МКУ "УГОЧС"</t>
  </si>
  <si>
    <t>Выявление  состояния антитеррористичесой защищенности объектов с массовым пребыванием людей</t>
  </si>
  <si>
    <t>Ремонт ограждений территорий дошкольных и образовательных учреждений ***</t>
  </si>
  <si>
    <t>***</t>
  </si>
  <si>
    <t>МКУ "ГКМХ", УО</t>
  </si>
  <si>
    <t>Повышение безопасности в учреждениях</t>
  </si>
  <si>
    <t>Восстановление уличного освещения на территории дошкольных и школьных организаций **</t>
  </si>
  <si>
    <t>Оснащение дошкольных и школьных организаций устройствами тревожной сигнализации ***</t>
  </si>
  <si>
    <t>Установка камер видеонаблюдения и пожарно-охранной сигнализации для дошкольных и школьных организаций ***</t>
  </si>
  <si>
    <t>Повышение технической оснащенности административного здания администрации ЗАТО г. Радужный, в том числе:</t>
  </si>
  <si>
    <t>МКУ "УАЗ"</t>
  </si>
  <si>
    <t>- оснащение ГГС оповещением и управление  эвакуацией в экстремальных ситуациях</t>
  </si>
  <si>
    <t>-оборудование системы ограничения доступа на входе в административное здание</t>
  </si>
  <si>
    <t xml:space="preserve">Подготовка и показ тематических видеоматериалов на телевидении по разъяснению сущности терроризма и экстремизма, повышении бдительности,  о правилах поведения в экстремальных ситуациях </t>
  </si>
  <si>
    <t>НП "МГКТВ"(по согласованию),               МКУ "УГОЧС",                                               МКУ "ККиС"</t>
  </si>
  <si>
    <t>Проведение воспитательной, пропагантистской  работы с населением</t>
  </si>
  <si>
    <t xml:space="preserve">Проведение регулярного освещения в средствах массовой информации ЗАТО г. Радужный результатов деятельности правоохранительных органов в сфере профилактики и борьбы с терроризмом и экстремизмом, а также публикации материалов по антитеррористической деятельности </t>
  </si>
  <si>
    <t>НП "МГКТВ"(по согласованию),               МКУ "УГОЧС",                                                  МКУ "ККиС"</t>
  </si>
  <si>
    <t>Проведение воспитательной, пропагантистской  работы  с населением</t>
  </si>
  <si>
    <t>Организация в образовательных учреждениях  "круглых столов", лекций, бесед  по разъяснению основ законодательства в сфере межнациональных отношений, по профилактике проявлений экстремизма и терроризма, преступлений против личности, общества, государства</t>
  </si>
  <si>
    <t>УО, МКУ "ККиС",  МКУ "УГОЧС", Правовая лекторская группа при администрации ЗАТО г. Радужный</t>
  </si>
  <si>
    <t>Проведение воспитательной, пропагантистской работы среди подростков и молодежи</t>
  </si>
  <si>
    <t>Организация и проведение городских конкурсов, акций в сфере профилактики экстремизма в подростковой среде</t>
  </si>
  <si>
    <t>УО, МКУ "ККиС",                  образовательные организации</t>
  </si>
  <si>
    <t>Проведение мероприятий, направленных на профилактику идей экстремизма среди подростков и молодежи</t>
  </si>
  <si>
    <t>Проведение митинга,  посвященного  Дню солидарности в борьбе с терроризмом (3 сентября), мероприятий с участием образовательных организаций, представителей СМИ</t>
  </si>
  <si>
    <t xml:space="preserve"> МКУ "ККиС"                 </t>
  </si>
  <si>
    <t>Проведение мероприятий, направленных на профилактику идей экстремизма и терроризма среди подростков и молодежи</t>
  </si>
  <si>
    <t>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t>
  </si>
  <si>
    <t>УО, МКУ "ККиС",                образовательные организации</t>
  </si>
  <si>
    <t>Изучение обстановки в среде радикально настроенной молодежи, предупреждение правонарушений на межнациональной основе</t>
  </si>
  <si>
    <t>Проведение "Месячника безопасности" в общеобразовательных организациях города</t>
  </si>
  <si>
    <t>УО, МКУ "ККиС",                   образовательные организации</t>
  </si>
  <si>
    <t>Проведение воспитательной, пропагантистской работы  с населением</t>
  </si>
  <si>
    <t>Издание листовок, буклетов, других материалов антитеррористической и антиэкстремистской направленности *</t>
  </si>
  <si>
    <t>*</t>
  </si>
  <si>
    <t>МКУ "УГОЧС"</t>
  </si>
  <si>
    <t>Проведение воспитательной,  пропагантистскойработы с населением</t>
  </si>
  <si>
    <t>2. Основное мероприятие  "Укрепление межнационального и межконфессионального согласия на территории ЗАТО г. Радужный</t>
  </si>
  <si>
    <t>Цель: Укрепление межнационального и межконфессионального согласия</t>
  </si>
  <si>
    <t>Задача: Недопущения межнациональных и межконфессиональных конфликтов</t>
  </si>
  <si>
    <t>Мониторинг ситуации по незаконной миграции на территории города</t>
  </si>
  <si>
    <t>постоянно</t>
  </si>
  <si>
    <t>ТП в г. Радужный МРО УФМС России по Владимирской области в г. Владимире (по согласованию),             - МО МВД России по ЗАТО г. Радужный (по согласованию),                  - заместитель главы администрации по социальной политике и организационным вопросам</t>
  </si>
  <si>
    <t>Недопущение фактов незаконной миграции</t>
  </si>
  <si>
    <t>Мероприятия, направленные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реализации прав национальных меньшинств, обеспечение социальной и культурной адаптации мигрантов, профилактику межнациональных (межэтнических) конфликтов.. Мониторинг состояния межэтнических отношений на территории  города</t>
  </si>
  <si>
    <t xml:space="preserve"> МО МВД России по ЗАТО г. Радужный (по согласованию),                                                    - заместитель главы администрации по социальной политике и организационным вопросам,                                                                  - ККиС</t>
  </si>
  <si>
    <t>Недопущения межнациональных и межконфессиональных конфликтов</t>
  </si>
  <si>
    <t>Проведение "круглых столов", семинаров, встреч с участием представителей религиозных конфессий,  национальных объединений, руководителей учебных заведений, общественных организаций  по проблемам укрепления нравственного здоровья в обществе и вопросам профилактики проявления терроризма и экстремизма, укрепления межнациональных отношений.</t>
  </si>
  <si>
    <t>- МКУ "ККиС",                                         - управление образования</t>
  </si>
  <si>
    <t>Создание условий для укрепления межконфессионального  диалога в обществе</t>
  </si>
  <si>
    <t>Оказание поддержки общественным организациям</t>
  </si>
  <si>
    <t xml:space="preserve">  - заместитель главы администрации по социальной политике и организационным вопросам,                                            - ККиС</t>
  </si>
  <si>
    <t xml:space="preserve">Издание буклетов, листовок, плакатов, брошюр </t>
  </si>
  <si>
    <t>Мониторинг рынка труда и потребностей в рабочей силе</t>
  </si>
  <si>
    <t>- отдел по обслуживанию населения г. Радужный «ГУ ЦЗН города Владимира» (по согласованию),                - заместитель главы администрации по социальной политике и организационным вопросам</t>
  </si>
  <si>
    <t>Обеспеченность рынка труда рабочей силой</t>
  </si>
  <si>
    <t>Проведение дней национальных культур в общеобразовательных организациях города</t>
  </si>
  <si>
    <t>- управление образования,                        - МКУ "ККиС",                                        -образовательные организации</t>
  </si>
  <si>
    <t>МКУ "КкиС" (МБУ ДО «ДШИ»)</t>
  </si>
  <si>
    <t>МКУ "КкиС" (МБОУ ДОД «ДЮСШ»)</t>
  </si>
  <si>
    <t>МКУ "ККиС" (МБУК КЦ «Досуг»)</t>
  </si>
  <si>
    <t>МКУ "КкиС" (МБУК «ЦДМ»)</t>
  </si>
  <si>
    <t>МКУ "ККиС" (МБУК «ПкиО»)</t>
  </si>
  <si>
    <t>МКУ "КкиС" (МБУК «МСДЦ»)</t>
  </si>
  <si>
    <t>МКУ «КкиС», управление образования</t>
  </si>
  <si>
    <t xml:space="preserve">* пункт 4  Муниципальной программы "Перспективное развитие и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 Радужный Владимирской области" </t>
  </si>
  <si>
    <t>** пункт 3.1. Муниципальной программы "Приведение в нормативное состояние улично-дорожной сети и объектов благоустройства ЗАТО г.Радужный Владимирской области."</t>
  </si>
  <si>
    <t>*** пункты 3.1., 3.2., 3.3.,  4.2. Муниципальной программы «Развитие образования ЗАТО г. Радужный Владимирской области»</t>
  </si>
  <si>
    <t xml:space="preserve">**** пункт 16 муниципальной подпрограммы «Комплексные меры профилактики правонарушений ЗАТО г. Радужный Владимирской области » муниципальной программы «Обеспечение общественного порядка и профилактики правонарушений ЗАТО г. Радужный </t>
  </si>
  <si>
    <t>Обепечение антитерроористической защищенности учреждений культуры и образования</t>
  </si>
  <si>
    <t>30.1.</t>
  </si>
  <si>
    <t>30.2.</t>
  </si>
  <si>
    <t>30.3.</t>
  </si>
  <si>
    <t>30.4.</t>
  </si>
  <si>
    <t>30.5.</t>
  </si>
  <si>
    <t>30.6.</t>
  </si>
  <si>
    <t>30.7.</t>
  </si>
  <si>
    <t>Оснащение системой контроля и управления доступом(СКУД)</t>
  </si>
  <si>
    <t>МБДОУ ЦРР д/с №3</t>
  </si>
  <si>
    <t>МБДОУ ЦРР д/с №5</t>
  </si>
  <si>
    <t>МБДОУ ЦРР д/с №6</t>
  </si>
  <si>
    <t>МБОУ СОШ №1</t>
  </si>
  <si>
    <t>МБОУ СОШ №2</t>
  </si>
  <si>
    <t>МБОУ ДОД ЦВР «Лад»</t>
  </si>
  <si>
    <t xml:space="preserve"> учреждения образования</t>
  </si>
  <si>
    <t>Оснащение образовательных учреждений ручными металлодетекторами</t>
  </si>
  <si>
    <t>учреждения образования</t>
  </si>
  <si>
    <t>Дооборудование газовой миникотельной системой двухрубежной  охранной сигнализацией</t>
  </si>
  <si>
    <t xml:space="preserve">Обеспечение модернизированной системой     видеонаблюдения  </t>
  </si>
  <si>
    <t>Установка уличного оповещения</t>
  </si>
  <si>
    <t>Замена шлейфа для АПС</t>
  </si>
  <si>
    <t>Обеспечение охранной сигнализацией</t>
  </si>
  <si>
    <t>Оснащение системой контроля и управления доступом(СКУД) всех образовательных учреждений на 100%</t>
  </si>
  <si>
    <t xml:space="preserve">Дооборудование газовой миникотельной системой двухрубежной охранной сигнализацией СОШ №1, МБДОУ ЦРР Д/С №5 на 100 % </t>
  </si>
  <si>
    <t>Обеспечение системой видеонаблюдения по всем образовательным учреждениям  на 100 %</t>
  </si>
  <si>
    <t>Оснащение ручными металлодетекторами всех образовательных учреждений на 100%</t>
  </si>
  <si>
    <t>Установка уличного оповещения на 100 %</t>
  </si>
  <si>
    <t>Антитеррористическая защищенность учреждений культуры и образования   на 100 %</t>
  </si>
  <si>
    <t>Управление образования (дол)</t>
  </si>
  <si>
    <t>Управление образования (ДООЛ)</t>
  </si>
  <si>
    <t xml:space="preserve"> (МБОУ ДОД ЦВР «Лад»)</t>
  </si>
  <si>
    <t xml:space="preserve"> (МБОУ СОШ №2)</t>
  </si>
  <si>
    <t xml:space="preserve"> (МБОУ СОШ №1)</t>
  </si>
  <si>
    <t xml:space="preserve"> (МБДОУ ЦРР д/с №6)</t>
  </si>
  <si>
    <t xml:space="preserve"> (МБДОУ ЦРР д/с №5)</t>
  </si>
  <si>
    <t xml:space="preserve"> (МБДОУ ЦРР д/с №3)</t>
  </si>
  <si>
    <t>Разрешение на водопользование скважиной</t>
  </si>
  <si>
    <t>ЦВР (доол)</t>
  </si>
  <si>
    <t>ЦВР (сск)</t>
  </si>
  <si>
    <t>Всего по ОУ управления образования</t>
  </si>
  <si>
    <t>Всего по учреждениям  культуры</t>
  </si>
  <si>
    <r>
      <t xml:space="preserve">  </t>
    </r>
    <r>
      <rPr>
        <sz val="14"/>
        <color indexed="8"/>
        <rFont val="Times New Roman"/>
        <family val="1"/>
        <charset val="204"/>
      </rPr>
      <t>Приложение к подпрограмме</t>
    </r>
  </si>
  <si>
    <t>Всего</t>
  </si>
  <si>
    <t>в том числе</t>
  </si>
  <si>
    <t>из федерального бюджета</t>
  </si>
  <si>
    <t>из областного бюджета</t>
  </si>
  <si>
    <t>Ожидаемые показатели оценки эффективности (количественные и качественные</t>
  </si>
  <si>
    <t xml:space="preserve">Ожидаемые показатели оценки эффективности (количественные и качественные </t>
  </si>
  <si>
    <t>Исполнители, соисполнители, ответственные за реализацию программы</t>
  </si>
  <si>
    <t>Наименование программы</t>
  </si>
  <si>
    <t xml:space="preserve">
Приложение к подпрограмме        </t>
  </si>
  <si>
    <t>Исполнители, соисполнители ответственные за реализацию мероприятия</t>
  </si>
  <si>
    <t>Приложение № 4
к постановлению администрации ЗАТО г. Радужный Владимирской области
от21.06.2018№907</t>
  </si>
  <si>
    <t>Приложение № 3
к постановлению администрации ЗАТО г. Радужный Владимирской области
от21.06.2018№907</t>
  </si>
  <si>
    <t>Приложение № 5
к постановлению администрации ЗАТО г. Радужный Владимирской области
от21.06.2018№907</t>
  </si>
  <si>
    <t>Приложение № 6
к постановлению администрации ЗАТО г. Радужный Владимирской области
от21.06.2018№907</t>
  </si>
  <si>
    <t>Приложение № 2
к постановлению администрации ЗАТО г. Радужный Владимирской области
от21.06.2018№907</t>
  </si>
  <si>
    <t xml:space="preserve">                                                                                                                                                                                                                                                                                            Приложение № 1
к постановлению администрации ЗАТО г. Радужный Владимирской области
от21.06.2018№907</t>
  </si>
</sst>
</file>

<file path=xl/styles.xml><?xml version="1.0" encoding="utf-8"?>
<styleSheet xmlns="http://schemas.openxmlformats.org/spreadsheetml/2006/main">
  <numFmts count="8">
    <numFmt numFmtId="164" formatCode="_-* #,##0.00\ _₽_-;\-* #,##0.00\ _₽_-;_-* &quot;-&quot;??\ _₽_-;_-@_-"/>
    <numFmt numFmtId="165" formatCode="0.00000"/>
    <numFmt numFmtId="166" formatCode="0.000"/>
    <numFmt numFmtId="167" formatCode="#,##0.00000"/>
    <numFmt numFmtId="168" formatCode="#,##0.0"/>
    <numFmt numFmtId="169" formatCode="mm/dd/yyyy"/>
    <numFmt numFmtId="170" formatCode="_-* #,##0.0\ _₽_-;\-* #,##0.0\ _₽_-;_-* &quot;-&quot;??\ _₽_-;_-@_-"/>
    <numFmt numFmtId="171" formatCode="#,##0.000"/>
  </numFmts>
  <fonts count="23">
    <font>
      <sz val="10"/>
      <name val="Arial Cyr"/>
      <family val="2"/>
      <charset val="204"/>
    </font>
    <font>
      <sz val="10"/>
      <name val="Arial"/>
      <charset val="204"/>
    </font>
    <font>
      <sz val="13"/>
      <name val="Arial Cyr"/>
      <family val="2"/>
      <charset val="204"/>
    </font>
    <font>
      <sz val="16"/>
      <name val="Times New Roman"/>
      <family val="1"/>
      <charset val="204"/>
    </font>
    <font>
      <sz val="12"/>
      <color indexed="8"/>
      <name val="Times New Roman"/>
      <family val="1"/>
      <charset val="204"/>
    </font>
    <font>
      <sz val="13"/>
      <name val="Times New Roman"/>
      <family val="1"/>
      <charset val="204"/>
    </font>
    <font>
      <sz val="13"/>
      <color indexed="8"/>
      <name val="Times New Roman"/>
      <family val="1"/>
      <charset val="204"/>
    </font>
    <font>
      <b/>
      <sz val="13"/>
      <name val="Times New Roman"/>
      <family val="1"/>
      <charset val="204"/>
    </font>
    <font>
      <b/>
      <sz val="13"/>
      <color indexed="8"/>
      <name val="Times New Roman"/>
      <family val="1"/>
      <charset val="204"/>
    </font>
    <font>
      <sz val="11"/>
      <name val="Times New Roman"/>
      <family val="1"/>
      <charset val="204"/>
    </font>
    <font>
      <b/>
      <sz val="13"/>
      <color indexed="8"/>
      <name val="Times New Roman"/>
      <family val="1"/>
      <charset val="1"/>
    </font>
    <font>
      <sz val="14"/>
      <name val="Times New Roman"/>
      <family val="1"/>
      <charset val="204"/>
    </font>
    <font>
      <sz val="16"/>
      <color indexed="8"/>
      <name val="Times New Roman"/>
      <family val="1"/>
      <charset val="1"/>
    </font>
    <font>
      <b/>
      <sz val="11"/>
      <color indexed="8"/>
      <name val="Times New Roman"/>
      <family val="1"/>
      <charset val="204"/>
    </font>
    <font>
      <sz val="12"/>
      <name val="Times New Roman"/>
      <family val="1"/>
      <charset val="204"/>
    </font>
    <font>
      <sz val="13"/>
      <name val="Times New Roman"/>
      <family val="1"/>
      <charset val="1"/>
    </font>
    <font>
      <sz val="12"/>
      <name val="Arial Cyr"/>
      <family val="2"/>
      <charset val="204"/>
    </font>
    <font>
      <b/>
      <sz val="14"/>
      <name val="Times New Roman"/>
      <family val="1"/>
      <charset val="204"/>
    </font>
    <font>
      <b/>
      <sz val="12"/>
      <color indexed="8"/>
      <name val="Times New Roman"/>
      <family val="1"/>
      <charset val="204"/>
    </font>
    <font>
      <b/>
      <sz val="12"/>
      <name val="Times New Roman"/>
      <family val="1"/>
      <charset val="204"/>
    </font>
    <font>
      <sz val="10"/>
      <name val="Arial"/>
      <family val="2"/>
      <charset val="204"/>
    </font>
    <font>
      <sz val="12"/>
      <name val="Arial"/>
      <family val="2"/>
      <charset val="204"/>
    </font>
    <font>
      <sz val="14"/>
      <color indexed="8"/>
      <name val="Times New Roman"/>
      <family val="1"/>
      <charset val="204"/>
    </font>
  </fonts>
  <fills count="2">
    <fill>
      <patternFill patternType="none"/>
    </fill>
    <fill>
      <patternFill patternType="gray125"/>
    </fill>
  </fills>
  <borders count="69">
    <border>
      <left/>
      <right/>
      <top/>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n">
        <color indexed="8"/>
      </left>
      <right style="thin">
        <color indexed="8"/>
      </right>
      <top style="thin">
        <color indexed="8"/>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bottom style="thick">
        <color indexed="8"/>
      </bottom>
      <diagonal/>
    </border>
    <border>
      <left style="thin">
        <color indexed="8"/>
      </left>
      <right style="thin">
        <color indexed="8"/>
      </right>
      <top style="thick">
        <color indexed="8"/>
      </top>
      <bottom style="thin">
        <color indexed="8"/>
      </bottom>
      <diagonal/>
    </border>
    <border>
      <left/>
      <right/>
      <top style="thick">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8"/>
      </top>
      <bottom style="thick">
        <color indexed="8"/>
      </bottom>
      <diagonal/>
    </border>
    <border>
      <left style="thin">
        <color indexed="8"/>
      </left>
      <right style="thick">
        <color indexed="8"/>
      </right>
      <top style="thick">
        <color indexed="8"/>
      </top>
      <bottom style="thick">
        <color indexed="8"/>
      </bottom>
      <diagonal/>
    </border>
    <border>
      <left/>
      <right/>
      <top/>
      <bottom style="medium">
        <color indexed="8"/>
      </bottom>
      <diagonal/>
    </border>
    <border>
      <left style="medium">
        <color indexed="8"/>
      </left>
      <right style="medium">
        <color indexed="8"/>
      </right>
      <top style="medium">
        <color indexed="64"/>
      </top>
      <bottom/>
      <diagonal/>
    </border>
    <border>
      <left style="medium">
        <color indexed="8"/>
      </left>
      <right/>
      <top/>
      <bottom style="medium">
        <color indexed="8"/>
      </bottom>
      <diagonal/>
    </border>
    <border>
      <left/>
      <right/>
      <top style="medium">
        <color indexed="8"/>
      </top>
      <bottom/>
      <diagonal/>
    </border>
    <border>
      <left/>
      <right/>
      <top/>
      <bottom style="thick">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style="thick">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ck">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medium">
        <color indexed="8"/>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style="medium">
        <color indexed="8"/>
      </left>
      <right style="thin">
        <color indexed="64"/>
      </right>
      <top style="medium">
        <color indexed="8"/>
      </top>
      <bottom/>
      <diagonal/>
    </border>
    <border>
      <left style="medium">
        <color indexed="8"/>
      </left>
      <right style="thin">
        <color indexed="64"/>
      </right>
      <top/>
      <bottom style="medium">
        <color indexed="8"/>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medium">
        <color indexed="8"/>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s>
  <cellStyleXfs count="2">
    <xf numFmtId="0" fontId="0" fillId="0" borderId="0"/>
    <xf numFmtId="164" fontId="1" fillId="0" borderId="0" applyFill="0" applyBorder="0" applyAlignment="0" applyProtection="0"/>
  </cellStyleXfs>
  <cellXfs count="348">
    <xf numFmtId="0" fontId="0" fillId="0" borderId="0" xfId="0"/>
    <xf numFmtId="0" fontId="2" fillId="0" borderId="0" xfId="0" applyFont="1"/>
    <xf numFmtId="0" fontId="4" fillId="0" borderId="0" xfId="0" applyFont="1" applyBorder="1" applyAlignment="1">
      <alignment horizontal="right" wrapText="1"/>
    </xf>
    <xf numFmtId="0" fontId="5" fillId="0" borderId="0" xfId="0" applyFont="1"/>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8" fillId="0" borderId="4" xfId="0" applyFont="1" applyBorder="1" applyAlignment="1">
      <alignment horizontal="center" vertical="top" wrapText="1"/>
    </xf>
    <xf numFmtId="165" fontId="6"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2" xfId="0" applyNumberFormat="1" applyFont="1" applyBorder="1" applyAlignment="1">
      <alignment horizontal="center" vertical="center" wrapText="1"/>
    </xf>
    <xf numFmtId="2" fontId="6" fillId="0" borderId="2"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xf>
    <xf numFmtId="165" fontId="7"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8" fillId="0" borderId="4" xfId="0" applyNumberFormat="1" applyFont="1" applyFill="1" applyBorder="1" applyAlignment="1">
      <alignment horizontal="center" vertical="center" wrapText="1"/>
    </xf>
    <xf numFmtId="2" fontId="7"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2" fontId="5" fillId="0" borderId="7" xfId="0" applyNumberFormat="1" applyFont="1" applyFill="1" applyBorder="1" applyAlignment="1">
      <alignment horizontal="center" vertical="center" wrapText="1"/>
    </xf>
    <xf numFmtId="2" fontId="5" fillId="0" borderId="7" xfId="0" applyNumberFormat="1" applyFont="1" applyBorder="1" applyAlignment="1">
      <alignment horizontal="center" vertical="center" wrapText="1"/>
    </xf>
    <xf numFmtId="2" fontId="7" fillId="0" borderId="4"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167" fontId="7"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10" fillId="0" borderId="5" xfId="0" applyFont="1" applyBorder="1" applyAlignment="1">
      <alignment horizontal="center" vertical="center" wrapText="1"/>
    </xf>
    <xf numFmtId="2"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xf numFmtId="0" fontId="2" fillId="0" borderId="0" xfId="0" applyFont="1" applyFill="1" applyAlignment="1">
      <alignment horizontal="center" vertical="center"/>
    </xf>
    <xf numFmtId="0" fontId="6"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4" fillId="0" borderId="9" xfId="0"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2" fontId="8" fillId="0" borderId="9" xfId="0" applyNumberFormat="1" applyFont="1" applyFill="1" applyBorder="1" applyAlignment="1">
      <alignment horizontal="left" vertical="center" wrapText="1" indent="1"/>
    </xf>
    <xf numFmtId="2" fontId="8" fillId="0" borderId="10"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0" fontId="14" fillId="0" borderId="10" xfId="0" applyFont="1" applyFill="1" applyBorder="1" applyAlignment="1">
      <alignment horizontal="center" vertical="center" wrapText="1"/>
    </xf>
    <xf numFmtId="0" fontId="14" fillId="0" borderId="14" xfId="0" applyFont="1" applyFill="1" applyBorder="1" applyAlignment="1">
      <alignment horizontal="center" wrapText="1"/>
    </xf>
    <xf numFmtId="0" fontId="14" fillId="0" borderId="14" xfId="0"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 fontId="14" fillId="0" borderId="14" xfId="0" applyNumberFormat="1" applyFont="1" applyFill="1" applyBorder="1" applyAlignment="1">
      <alignment horizontal="center" vertical="center" wrapText="1"/>
    </xf>
    <xf numFmtId="2" fontId="14" fillId="0" borderId="14" xfId="0" applyNumberFormat="1" applyFont="1" applyFill="1" applyBorder="1" applyAlignment="1">
      <alignment horizontal="center" vertical="center" wrapText="1"/>
    </xf>
    <xf numFmtId="166" fontId="14" fillId="0" borderId="14"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166" fontId="19" fillId="0" borderId="14"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2" fontId="19" fillId="0" borderId="14" xfId="0" applyNumberFormat="1"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wrapText="1"/>
    </xf>
    <xf numFmtId="166" fontId="5" fillId="0" borderId="9"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166" fontId="5" fillId="0" borderId="14"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4"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2" fontId="2" fillId="0" borderId="9" xfId="0" applyNumberFormat="1" applyFont="1" applyFill="1" applyBorder="1" applyAlignment="1">
      <alignment horizontal="center" vertical="center"/>
    </xf>
    <xf numFmtId="4" fontId="5" fillId="0" borderId="9" xfId="0" applyNumberFormat="1" applyFont="1" applyFill="1" applyBorder="1" applyAlignment="1">
      <alignment horizontal="center" vertical="center" wrapText="1"/>
    </xf>
    <xf numFmtId="0" fontId="0" fillId="0" borderId="0" xfId="0" applyFill="1" applyBorder="1"/>
    <xf numFmtId="168" fontId="5" fillId="0" borderId="9" xfId="0" applyNumberFormat="1" applyFont="1" applyFill="1" applyBorder="1" applyAlignment="1">
      <alignment horizontal="center" vertical="center" wrapText="1"/>
    </xf>
    <xf numFmtId="0" fontId="15" fillId="0" borderId="0" xfId="0" applyFont="1" applyAlignment="1">
      <alignment horizontal="center" vertical="center" wrapText="1"/>
    </xf>
    <xf numFmtId="0" fontId="5" fillId="0" borderId="12" xfId="0"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2" fontId="7" fillId="0" borderId="14" xfId="0" applyNumberFormat="1"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7" fillId="0" borderId="14"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1" fontId="7" fillId="0" borderId="9"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2" fontId="5" fillId="0" borderId="9" xfId="0" applyNumberFormat="1" applyFont="1" applyBorder="1" applyAlignment="1">
      <alignment horizontal="center" vertical="center" wrapText="1"/>
    </xf>
    <xf numFmtId="0" fontId="5" fillId="0" borderId="9" xfId="0" applyFont="1" applyBorder="1" applyAlignment="1">
      <alignment horizontal="center" wrapText="1"/>
    </xf>
    <xf numFmtId="0" fontId="5" fillId="0" borderId="11" xfId="0" applyFont="1" applyBorder="1" applyAlignment="1">
      <alignment horizontal="center" vertical="center" wrapText="1"/>
    </xf>
    <xf numFmtId="0" fontId="5" fillId="0" borderId="17" xfId="0" applyFont="1" applyBorder="1"/>
    <xf numFmtId="0" fontId="5" fillId="0" borderId="18" xfId="0" applyFont="1" applyBorder="1"/>
    <xf numFmtId="2" fontId="5" fillId="0" borderId="9" xfId="0" applyNumberFormat="1"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xf numFmtId="0" fontId="5" fillId="0" borderId="20" xfId="0" applyFont="1" applyBorder="1"/>
    <xf numFmtId="49" fontId="5" fillId="0" borderId="9" xfId="0" applyNumberFormat="1" applyFont="1" applyBorder="1" applyAlignment="1">
      <alignment horizontal="left" vertical="center" wrapText="1"/>
    </xf>
    <xf numFmtId="0" fontId="5" fillId="0" borderId="21" xfId="0" applyFont="1" applyBorder="1"/>
    <xf numFmtId="0" fontId="5" fillId="0" borderId="22" xfId="0" applyFont="1" applyBorder="1"/>
    <xf numFmtId="166" fontId="5"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2" fontId="7" fillId="0" borderId="9" xfId="0" applyNumberFormat="1" applyFont="1" applyBorder="1" applyAlignment="1">
      <alignment horizontal="center" vertical="center" wrapText="1"/>
    </xf>
    <xf numFmtId="166" fontId="7" fillId="0" borderId="9"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3" xfId="0" applyFont="1" applyBorder="1"/>
    <xf numFmtId="170" fontId="20" fillId="0" borderId="9" xfId="1" applyNumberFormat="1" applyFont="1" applyBorder="1" applyAlignment="1">
      <alignment horizontal="center" vertical="center" wrapText="1"/>
    </xf>
    <xf numFmtId="0" fontId="5" fillId="0" borderId="10" xfId="0" applyFont="1" applyBorder="1" applyAlignment="1">
      <alignment horizontal="center" vertical="center" wrapText="1"/>
    </xf>
    <xf numFmtId="9" fontId="5" fillId="0" borderId="9"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0" fontId="7" fillId="0" borderId="10" xfId="0" applyFont="1" applyBorder="1" applyAlignment="1">
      <alignment horizontal="center" vertical="center" wrapText="1"/>
    </xf>
    <xf numFmtId="49" fontId="5" fillId="0" borderId="10" xfId="0" applyNumberFormat="1" applyFont="1" applyBorder="1" applyAlignment="1">
      <alignment horizontal="left" vertical="center" wrapText="1"/>
    </xf>
    <xf numFmtId="164" fontId="21" fillId="0" borderId="24" xfId="1" applyFont="1" applyBorder="1"/>
    <xf numFmtId="164" fontId="21" fillId="0" borderId="25" xfId="1" applyFont="1" applyBorder="1"/>
    <xf numFmtId="164" fontId="21" fillId="0" borderId="26" xfId="1" applyFont="1" applyBorder="1"/>
    <xf numFmtId="165" fontId="7" fillId="0" borderId="9" xfId="0" applyNumberFormat="1" applyFont="1" applyBorder="1" applyAlignment="1">
      <alignment horizontal="center" vertical="center" wrapText="1"/>
    </xf>
    <xf numFmtId="165" fontId="5" fillId="0" borderId="9"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165" fontId="21" fillId="0" borderId="27" xfId="1" applyNumberFormat="1" applyFont="1" applyBorder="1" applyAlignment="1">
      <alignment horizontal="center" vertical="center"/>
    </xf>
    <xf numFmtId="165" fontId="7" fillId="0" borderId="10" xfId="0" applyNumberFormat="1" applyFont="1" applyBorder="1" applyAlignment="1">
      <alignment horizontal="center" vertical="center" wrapText="1"/>
    </xf>
    <xf numFmtId="49" fontId="17" fillId="0" borderId="9" xfId="0" applyNumberFormat="1" applyFont="1" applyBorder="1" applyAlignment="1">
      <alignment horizontal="left" vertical="center" wrapText="1"/>
    </xf>
    <xf numFmtId="165" fontId="17" fillId="0" borderId="9" xfId="0" applyNumberFormat="1" applyFont="1" applyBorder="1" applyAlignment="1">
      <alignment horizontal="center" vertical="center" wrapText="1"/>
    </xf>
    <xf numFmtId="165" fontId="21" fillId="0" borderId="28" xfId="1" applyNumberFormat="1" applyFont="1" applyBorder="1" applyAlignment="1">
      <alignment horizontal="center"/>
    </xf>
    <xf numFmtId="165" fontId="8" fillId="0" borderId="4" xfId="0" applyNumberFormat="1" applyFont="1" applyFill="1" applyBorder="1" applyAlignment="1">
      <alignment horizontal="center" vertical="center" wrapText="1"/>
    </xf>
    <xf numFmtId="167" fontId="5" fillId="0" borderId="4" xfId="0" applyNumberFormat="1" applyFont="1" applyBorder="1" applyAlignment="1">
      <alignment horizontal="center" vertical="center" wrapText="1"/>
    </xf>
    <xf numFmtId="165" fontId="7" fillId="0" borderId="6" xfId="0" applyNumberFormat="1" applyFont="1" applyBorder="1" applyAlignment="1">
      <alignment horizontal="center" vertical="center"/>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2" fontId="19"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22" xfId="0" applyFont="1" applyBorder="1" applyAlignment="1">
      <alignment horizontal="center" vertical="top" wrapText="1"/>
    </xf>
    <xf numFmtId="0" fontId="6" fillId="0" borderId="43" xfId="0" applyFont="1" applyBorder="1" applyAlignment="1">
      <alignment vertical="center" wrapText="1"/>
    </xf>
    <xf numFmtId="0" fontId="6" fillId="0" borderId="47" xfId="0" applyFont="1" applyBorder="1" applyAlignment="1">
      <alignment horizontal="center" vertical="center" wrapText="1"/>
    </xf>
    <xf numFmtId="0" fontId="14" fillId="0" borderId="10" xfId="0" applyFont="1" applyFill="1" applyBorder="1" applyAlignment="1">
      <alignment vertical="center" wrapText="1"/>
    </xf>
    <xf numFmtId="0" fontId="5" fillId="0" borderId="3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0" xfId="0" applyFont="1" applyFill="1" applyBorder="1" applyAlignment="1">
      <alignment vertical="center" wrapText="1"/>
    </xf>
    <xf numFmtId="0" fontId="0" fillId="0" borderId="60" xfId="0" applyFont="1" applyBorder="1" applyAlignment="1">
      <alignment horizontal="center" vertical="center" wrapText="1"/>
    </xf>
    <xf numFmtId="2" fontId="15" fillId="0" borderId="60" xfId="0" applyNumberFormat="1" applyFont="1" applyBorder="1" applyAlignment="1">
      <alignment horizontal="center" vertical="center" wrapText="1"/>
    </xf>
    <xf numFmtId="166" fontId="7" fillId="0" borderId="35" xfId="0" applyNumberFormat="1" applyFont="1" applyFill="1" applyBorder="1" applyAlignment="1">
      <alignment horizontal="center" vertical="center" wrapText="1"/>
    </xf>
    <xf numFmtId="2" fontId="15" fillId="0" borderId="60" xfId="0" applyNumberFormat="1" applyFont="1" applyBorder="1" applyAlignment="1">
      <alignment horizontal="center" vertical="top" wrapText="1"/>
    </xf>
    <xf numFmtId="0" fontId="0" fillId="0" borderId="60" xfId="0" applyBorder="1" applyAlignment="1">
      <alignment horizontal="center" vertical="center" wrapText="1"/>
    </xf>
    <xf numFmtId="171" fontId="5" fillId="0" borderId="7" xfId="0" applyNumberFormat="1" applyFont="1" applyBorder="1" applyAlignment="1">
      <alignment horizontal="left" vertical="center" wrapText="1" indent="3"/>
    </xf>
    <xf numFmtId="166" fontId="7" fillId="0" borderId="14" xfId="0" applyNumberFormat="1" applyFont="1" applyFill="1" applyBorder="1" applyAlignment="1">
      <alignment horizontal="left" vertical="center" wrapText="1" indent="2"/>
    </xf>
    <xf numFmtId="0" fontId="5" fillId="0" borderId="60" xfId="0" applyFont="1" applyFill="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5" fillId="0" borderId="37" xfId="0" applyFont="1" applyBorder="1" applyAlignment="1">
      <alignment horizontal="center" vertical="center"/>
    </xf>
    <xf numFmtId="0" fontId="6" fillId="0" borderId="2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6" fillId="0" borderId="4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1" xfId="0" applyFont="1" applyBorder="1" applyAlignment="1">
      <alignment horizontal="center" vertical="center"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6" fillId="0" borderId="5" xfId="0" applyFont="1" applyBorder="1" applyAlignment="1">
      <alignment horizontal="center" vertical="center" wrapText="1"/>
    </xf>
    <xf numFmtId="0" fontId="5" fillId="0" borderId="32" xfId="0" applyFont="1" applyBorder="1" applyAlignment="1">
      <alignment horizontal="center" vertical="center" wrapText="1"/>
    </xf>
    <xf numFmtId="49"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right" vertical="center" wrapText="1"/>
    </xf>
    <xf numFmtId="0" fontId="7" fillId="0" borderId="33"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13"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8" fillId="0" borderId="9" xfId="0" applyFont="1" applyFill="1" applyBorder="1" applyAlignment="1">
      <alignment horizontal="left" vertical="center" wrapText="1"/>
    </xf>
    <xf numFmtId="49" fontId="6" fillId="0" borderId="9" xfId="0" applyNumberFormat="1" applyFont="1" applyFill="1" applyBorder="1" applyAlignment="1">
      <alignment horizontal="center" vertical="center"/>
    </xf>
    <xf numFmtId="0" fontId="4" fillId="0" borderId="0" xfId="0" applyFont="1" applyFill="1" applyBorder="1" applyAlignment="1">
      <alignment horizontal="right" vertical="center" wrapText="1"/>
    </xf>
    <xf numFmtId="0" fontId="11" fillId="0" borderId="0" xfId="0" applyFont="1" applyFill="1" applyBorder="1" applyAlignment="1">
      <alignment horizontal="right" vertical="center" wrapText="1"/>
    </xf>
    <xf numFmtId="0" fontId="17" fillId="0" borderId="33" xfId="0" applyFont="1" applyFill="1" applyBorder="1" applyAlignment="1">
      <alignment horizontal="center"/>
    </xf>
    <xf numFmtId="0" fontId="14" fillId="0" borderId="9" xfId="0" applyFont="1" applyFill="1" applyBorder="1" applyAlignment="1">
      <alignment vertical="center" wrapText="1"/>
    </xf>
    <xf numFmtId="0" fontId="14" fillId="0" borderId="13" xfId="0" applyFont="1" applyFill="1" applyBorder="1" applyAlignment="1">
      <alignment vertical="center" wrapText="1"/>
    </xf>
    <xf numFmtId="0" fontId="14" fillId="0" borderId="1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53" xfId="0" applyFont="1" applyFill="1" applyBorder="1" applyAlignment="1">
      <alignment vertical="center" wrapText="1"/>
    </xf>
    <xf numFmtId="0" fontId="14" fillId="0" borderId="36" xfId="0" applyFont="1" applyFill="1" applyBorder="1" applyAlignment="1">
      <alignment vertical="center" wrapText="1"/>
    </xf>
    <xf numFmtId="0" fontId="14" fillId="0" borderId="52" xfId="0" applyFont="1" applyFill="1" applyBorder="1" applyAlignment="1">
      <alignment vertical="center" wrapText="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7" fillId="0" borderId="9" xfId="0" applyFont="1" applyFill="1" applyBorder="1" applyAlignment="1">
      <alignment horizontal="center" wrapText="1"/>
    </xf>
    <xf numFmtId="0" fontId="18" fillId="0" borderId="11" xfId="0" applyFont="1" applyFill="1" applyBorder="1" applyAlignment="1">
      <alignment wrapText="1"/>
    </xf>
    <xf numFmtId="0" fontId="18" fillId="0" borderId="10" xfId="0" applyFont="1" applyFill="1" applyBorder="1" applyAlignment="1">
      <alignment wrapText="1"/>
    </xf>
    <xf numFmtId="0" fontId="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166" fontId="4" fillId="0" borderId="9" xfId="0" applyNumberFormat="1"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66" fontId="14" fillId="0" borderId="11" xfId="0" applyNumberFormat="1" applyFont="1" applyFill="1" applyBorder="1" applyAlignment="1">
      <alignment horizontal="center" vertical="center" wrapText="1"/>
    </xf>
    <xf numFmtId="166" fontId="14" fillId="0" borderId="12" xfId="0" applyNumberFormat="1" applyFont="1" applyFill="1" applyBorder="1" applyAlignment="1">
      <alignment horizontal="center" vertical="center" wrapText="1"/>
    </xf>
    <xf numFmtId="166" fontId="14" fillId="0" borderId="10"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14" fillId="0" borderId="11" xfId="0" applyNumberFormat="1" applyFont="1" applyFill="1" applyBorder="1" applyAlignment="1">
      <alignment horizontal="center" vertical="center" wrapText="1"/>
    </xf>
    <xf numFmtId="2" fontId="14" fillId="0" borderId="12" xfId="0" applyNumberFormat="1" applyFont="1" applyFill="1" applyBorder="1" applyAlignment="1">
      <alignment horizontal="center" vertical="center" wrapText="1"/>
    </xf>
    <xf numFmtId="2" fontId="14" fillId="0" borderId="10"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166" fontId="4" fillId="0" borderId="11" xfId="0" applyNumberFormat="1" applyFont="1" applyFill="1" applyBorder="1" applyAlignment="1">
      <alignment horizontal="center" vertical="center" wrapText="1"/>
    </xf>
    <xf numFmtId="0" fontId="14" fillId="0" borderId="9" xfId="0" applyFont="1" applyFill="1" applyBorder="1" applyAlignment="1">
      <alignment horizontal="left" vertical="center" wrapText="1"/>
    </xf>
    <xf numFmtId="0" fontId="14" fillId="0" borderId="9"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0" fontId="17" fillId="0" borderId="9" xfId="0"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0" fontId="7" fillId="0" borderId="11" xfId="0" applyFont="1" applyFill="1" applyBorder="1" applyAlignment="1">
      <alignment horizontal="justify" wrapText="1"/>
    </xf>
    <xf numFmtId="0" fontId="7" fillId="0" borderId="10"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4" fillId="0" borderId="0" xfId="0" applyFont="1" applyFill="1" applyBorder="1" applyAlignment="1">
      <alignment horizontal="right" wrapText="1"/>
    </xf>
    <xf numFmtId="0" fontId="3" fillId="0" borderId="0" xfId="0" applyFont="1" applyFill="1" applyBorder="1" applyAlignment="1">
      <alignment horizontal="right" wrapText="1"/>
    </xf>
    <xf numFmtId="0" fontId="17" fillId="0" borderId="33" xfId="0" applyFont="1" applyFill="1" applyBorder="1" applyAlignment="1">
      <alignment horizontal="center" wrapText="1"/>
    </xf>
    <xf numFmtId="0" fontId="5" fillId="0" borderId="1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5" xfId="0"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11" xfId="0" applyNumberFormat="1" applyFont="1" applyFill="1" applyBorder="1" applyAlignment="1">
      <alignment horizontal="center" vertical="center" wrapText="1"/>
    </xf>
    <xf numFmtId="166" fontId="5" fillId="0" borderId="10"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indent="1"/>
    </xf>
    <xf numFmtId="2" fontId="5" fillId="0" borderId="11" xfId="0" applyNumberFormat="1" applyFont="1" applyFill="1" applyBorder="1" applyAlignment="1">
      <alignment horizontal="center" vertical="center" wrapText="1"/>
    </xf>
    <xf numFmtId="2"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0" fontId="5" fillId="0" borderId="9" xfId="0" applyFont="1" applyFill="1" applyBorder="1" applyAlignment="1">
      <alignment horizontal="center" wrapText="1"/>
    </xf>
    <xf numFmtId="2" fontId="7" fillId="0" borderId="9" xfId="0" applyNumberFormat="1" applyFont="1" applyFill="1" applyBorder="1" applyAlignment="1">
      <alignment horizontal="center" vertical="center" wrapText="1"/>
    </xf>
    <xf numFmtId="0" fontId="3" fillId="0" borderId="0" xfId="0" applyFont="1" applyFill="1" applyBorder="1" applyAlignment="1">
      <alignment horizontal="right" vertical="center" wrapText="1"/>
    </xf>
    <xf numFmtId="0" fontId="17" fillId="0" borderId="33" xfId="0" applyFont="1" applyFill="1" applyBorder="1" applyAlignment="1">
      <alignment vertical="center"/>
    </xf>
    <xf numFmtId="0" fontId="5" fillId="0" borderId="51"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7" fillId="0" borderId="11" xfId="0" applyFont="1" applyFill="1" applyBorder="1" applyAlignment="1">
      <alignment horizontal="left" vertical="center" wrapText="1"/>
    </xf>
    <xf numFmtId="4" fontId="5" fillId="0" borderId="11" xfId="0" applyNumberFormat="1"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169"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0" xfId="0" applyFont="1" applyFill="1" applyBorder="1" applyAlignment="1">
      <alignment horizontal="right" vertical="top" wrapText="1"/>
    </xf>
    <xf numFmtId="0" fontId="17" fillId="0" borderId="33" xfId="0" applyFont="1" applyFill="1" applyBorder="1" applyAlignment="1">
      <alignment horizontal="right" vertical="top"/>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36" xfId="0" applyFont="1" applyBorder="1" applyAlignment="1">
      <alignment horizontal="left"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14" xfId="0" applyFont="1" applyBorder="1" applyAlignment="1">
      <alignment horizontal="center" vertical="center" wrapText="1"/>
    </xf>
    <xf numFmtId="0" fontId="5" fillId="0" borderId="5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enableFormatConditionsCalculation="0">
    <tabColor indexed="10"/>
  </sheetPr>
  <dimension ref="A1:L42"/>
  <sheetViews>
    <sheetView view="pageBreakPreview" topLeftCell="B1" zoomScale="79" zoomScaleSheetLayoutView="79" workbookViewId="0">
      <selection activeCell="B1" sqref="B1:K1"/>
    </sheetView>
  </sheetViews>
  <sheetFormatPr defaultColWidth="9" defaultRowHeight="16.5"/>
  <cols>
    <col min="1" max="1" width="2.85546875" style="1" customWidth="1"/>
    <col min="2" max="2" width="65.85546875" style="1" customWidth="1"/>
    <col min="3" max="3" width="14.140625" style="1" customWidth="1"/>
    <col min="4" max="4" width="16.28515625" style="1" customWidth="1"/>
    <col min="5" max="6" width="9" style="1" customWidth="1"/>
    <col min="7" max="7" width="13.42578125" style="1" customWidth="1"/>
    <col min="8" max="8" width="14.85546875" style="1" customWidth="1"/>
    <col min="9" max="9" width="16.5703125" style="1" customWidth="1"/>
    <col min="10" max="10" width="14.42578125" style="1" customWidth="1"/>
    <col min="11" max="11" width="73.85546875" style="1" customWidth="1"/>
    <col min="12" max="12" width="4.7109375" style="1" customWidth="1"/>
    <col min="13" max="16384" width="9" style="1"/>
  </cols>
  <sheetData>
    <row r="1" spans="1:12" ht="69" customHeight="1">
      <c r="B1" s="181" t="s">
        <v>363</v>
      </c>
      <c r="C1" s="182"/>
      <c r="D1" s="182"/>
      <c r="E1" s="182"/>
      <c r="F1" s="182"/>
      <c r="G1" s="182"/>
      <c r="H1" s="182"/>
      <c r="I1" s="182"/>
      <c r="J1" s="182"/>
      <c r="K1" s="182"/>
    </row>
    <row r="2" spans="1:12" ht="28.5" hidden="1" customHeight="1">
      <c r="B2" s="2"/>
      <c r="C2" s="2"/>
      <c r="D2" s="2"/>
      <c r="E2" s="2"/>
      <c r="F2" s="2"/>
      <c r="G2" s="2"/>
      <c r="H2" s="2"/>
      <c r="I2" s="2"/>
      <c r="J2" s="2"/>
      <c r="K2" s="2"/>
    </row>
    <row r="3" spans="1:12" ht="30" customHeight="1" thickBot="1">
      <c r="A3" s="3"/>
      <c r="B3" s="183" t="s">
        <v>0</v>
      </c>
      <c r="C3" s="183"/>
      <c r="D3" s="183"/>
      <c r="E3" s="183"/>
      <c r="F3" s="183"/>
      <c r="G3" s="183"/>
      <c r="H3" s="183"/>
      <c r="I3" s="183"/>
      <c r="J3" s="183"/>
      <c r="K3" s="183"/>
      <c r="L3" s="3"/>
    </row>
    <row r="4" spans="1:12" ht="15.75" customHeight="1" thickTop="1" thickBot="1">
      <c r="A4" s="3"/>
      <c r="B4" s="184" t="s">
        <v>355</v>
      </c>
      <c r="C4" s="185" t="s">
        <v>2</v>
      </c>
      <c r="D4" s="185" t="s">
        <v>3</v>
      </c>
      <c r="E4" s="185" t="s">
        <v>4</v>
      </c>
      <c r="F4" s="185"/>
      <c r="G4" s="185"/>
      <c r="H4" s="185"/>
      <c r="I4" s="185"/>
      <c r="J4" s="185"/>
      <c r="K4" s="186" t="s">
        <v>354</v>
      </c>
      <c r="L4" s="3"/>
    </row>
    <row r="5" spans="1:12" ht="15" customHeight="1" thickTop="1" thickBot="1">
      <c r="A5" s="3"/>
      <c r="B5" s="184"/>
      <c r="C5" s="185"/>
      <c r="D5" s="185"/>
      <c r="E5" s="187" t="s">
        <v>5</v>
      </c>
      <c r="F5" s="194" t="s">
        <v>6</v>
      </c>
      <c r="G5" s="195"/>
      <c r="H5" s="195"/>
      <c r="I5" s="196"/>
      <c r="J5" s="187" t="s">
        <v>7</v>
      </c>
      <c r="K5" s="186"/>
      <c r="L5" s="3"/>
    </row>
    <row r="6" spans="1:12" ht="33.75" customHeight="1" thickTop="1" thickBot="1">
      <c r="A6" s="3"/>
      <c r="B6" s="184"/>
      <c r="C6" s="185"/>
      <c r="D6" s="185"/>
      <c r="E6" s="185"/>
      <c r="F6" s="197" t="s">
        <v>8</v>
      </c>
      <c r="G6" s="198"/>
      <c r="H6" s="199"/>
      <c r="I6" s="191" t="s">
        <v>9</v>
      </c>
      <c r="J6" s="188"/>
      <c r="K6" s="186"/>
      <c r="L6" s="3"/>
    </row>
    <row r="7" spans="1:12" ht="33.75" customHeight="1" thickTop="1" thickBot="1">
      <c r="A7" s="3"/>
      <c r="B7" s="184"/>
      <c r="C7" s="185"/>
      <c r="D7" s="185"/>
      <c r="E7" s="185"/>
      <c r="F7" s="202" t="s">
        <v>348</v>
      </c>
      <c r="G7" s="200" t="s">
        <v>349</v>
      </c>
      <c r="H7" s="201"/>
      <c r="I7" s="192"/>
      <c r="J7" s="189"/>
      <c r="K7" s="186"/>
      <c r="L7" s="3"/>
    </row>
    <row r="8" spans="1:12" ht="87" customHeight="1" thickTop="1">
      <c r="A8" s="3"/>
      <c r="B8" s="184"/>
      <c r="C8" s="185"/>
      <c r="D8" s="185"/>
      <c r="E8" s="185"/>
      <c r="F8" s="203"/>
      <c r="G8" s="168" t="s">
        <v>350</v>
      </c>
      <c r="H8" s="167" t="s">
        <v>351</v>
      </c>
      <c r="I8" s="193"/>
      <c r="J8" s="190"/>
      <c r="K8" s="186"/>
      <c r="L8" s="3"/>
    </row>
    <row r="9" spans="1:12">
      <c r="A9" s="3"/>
      <c r="B9" s="4">
        <v>1</v>
      </c>
      <c r="C9" s="5">
        <v>2</v>
      </c>
      <c r="D9" s="5">
        <v>3</v>
      </c>
      <c r="E9" s="5">
        <v>4</v>
      </c>
      <c r="F9" s="5">
        <v>5</v>
      </c>
      <c r="G9" s="5">
        <v>6</v>
      </c>
      <c r="H9" s="166">
        <v>7</v>
      </c>
      <c r="I9" s="166">
        <v>8</v>
      </c>
      <c r="J9" s="5">
        <v>9</v>
      </c>
      <c r="K9" s="6">
        <v>10</v>
      </c>
      <c r="L9" s="3"/>
    </row>
    <row r="10" spans="1:12" ht="37.9" customHeight="1" thickBot="1">
      <c r="A10" s="3"/>
      <c r="B10" s="204" t="s">
        <v>10</v>
      </c>
      <c r="C10" s="7">
        <v>2017</v>
      </c>
      <c r="D10" s="8">
        <f>I10+J10+H10</f>
        <v>417.75585999999998</v>
      </c>
      <c r="E10" s="9" t="s">
        <v>11</v>
      </c>
      <c r="F10" s="9" t="s">
        <v>11</v>
      </c>
      <c r="G10" s="9" t="s">
        <v>11</v>
      </c>
      <c r="H10" s="9">
        <f>БДД!H89</f>
        <v>142</v>
      </c>
      <c r="I10" s="8">
        <v>205.75586000000001</v>
      </c>
      <c r="J10" s="10">
        <v>70</v>
      </c>
      <c r="K10" s="205" t="s">
        <v>12</v>
      </c>
      <c r="L10" s="3"/>
    </row>
    <row r="11" spans="1:12" ht="27.6" customHeight="1" thickTop="1" thickBot="1">
      <c r="A11" s="3"/>
      <c r="B11" s="204"/>
      <c r="C11" s="7">
        <v>2018</v>
      </c>
      <c r="D11" s="8">
        <f>I11</f>
        <v>11107.31673</v>
      </c>
      <c r="E11" s="9" t="s">
        <v>11</v>
      </c>
      <c r="F11" s="9" t="s">
        <v>11</v>
      </c>
      <c r="G11" s="9" t="s">
        <v>11</v>
      </c>
      <c r="H11" s="11" t="str">
        <f>H16</f>
        <v>-</v>
      </c>
      <c r="I11" s="8">
        <f>Правонарушения!D48+БДД!D102+Наркотики!D66+Алкоголь!D51+Экстремизм!D136</f>
        <v>11107.31673</v>
      </c>
      <c r="J11" s="10" t="str">
        <f>J16</f>
        <v>-</v>
      </c>
      <c r="K11" s="205"/>
      <c r="L11" s="3"/>
    </row>
    <row r="12" spans="1:12" ht="33.200000000000003" customHeight="1" thickTop="1" thickBot="1">
      <c r="A12" s="3"/>
      <c r="B12" s="204"/>
      <c r="C12" s="7">
        <v>2019</v>
      </c>
      <c r="D12" s="11">
        <f>I12</f>
        <v>173</v>
      </c>
      <c r="E12" s="9" t="s">
        <v>11</v>
      </c>
      <c r="F12" s="9" t="s">
        <v>11</v>
      </c>
      <c r="G12" s="9" t="s">
        <v>11</v>
      </c>
      <c r="H12" s="9" t="s">
        <v>11</v>
      </c>
      <c r="I12" s="11">
        <v>173</v>
      </c>
      <c r="J12" s="10" t="str">
        <f>J17</f>
        <v>-</v>
      </c>
      <c r="K12" s="205"/>
      <c r="L12" s="3"/>
    </row>
    <row r="13" spans="1:12" ht="36" customHeight="1" thickTop="1" thickBot="1">
      <c r="A13" s="3"/>
      <c r="B13" s="204"/>
      <c r="C13" s="7">
        <v>2020</v>
      </c>
      <c r="D13" s="11">
        <f>H13+I13</f>
        <v>315</v>
      </c>
      <c r="E13" s="9" t="s">
        <v>11</v>
      </c>
      <c r="F13" s="9" t="s">
        <v>11</v>
      </c>
      <c r="G13" s="9" t="s">
        <v>11</v>
      </c>
      <c r="H13" s="9">
        <v>142</v>
      </c>
      <c r="I13" s="11">
        <f>Правонарушения!D50+БДД!I105+Наркотики!D68+Алкоголь!D53+Экстремизм!D138</f>
        <v>173</v>
      </c>
      <c r="J13" s="10"/>
      <c r="K13" s="205"/>
      <c r="L13" s="3"/>
    </row>
    <row r="14" spans="1:12" ht="24.95" customHeight="1" thickTop="1" thickBot="1">
      <c r="A14" s="3"/>
      <c r="B14" s="12" t="s">
        <v>13</v>
      </c>
      <c r="C14" s="13" t="s">
        <v>14</v>
      </c>
      <c r="D14" s="14">
        <f>D10+D11+D12+D13</f>
        <v>12013.07259</v>
      </c>
      <c r="E14" s="15" t="s">
        <v>11</v>
      </c>
      <c r="F14" s="15" t="s">
        <v>11</v>
      </c>
      <c r="G14" s="15" t="s">
        <v>11</v>
      </c>
      <c r="H14" s="16">
        <f>H10+H13</f>
        <v>284</v>
      </c>
      <c r="I14" s="144">
        <f>I10+I11+I12+I13</f>
        <v>11659.07259</v>
      </c>
      <c r="J14" s="17">
        <f>J10</f>
        <v>70</v>
      </c>
      <c r="K14" s="205"/>
      <c r="L14" s="3"/>
    </row>
    <row r="15" spans="1:12" ht="35.1" customHeight="1" thickTop="1" thickBot="1">
      <c r="A15" s="3"/>
      <c r="B15" s="184" t="s">
        <v>15</v>
      </c>
      <c r="C15" s="18">
        <v>2017</v>
      </c>
      <c r="D15" s="19">
        <v>10</v>
      </c>
      <c r="E15" s="19" t="s">
        <v>11</v>
      </c>
      <c r="F15" s="19" t="s">
        <v>11</v>
      </c>
      <c r="G15" s="19" t="s">
        <v>11</v>
      </c>
      <c r="H15" s="19" t="str">
        <f>Правонарушения!H47</f>
        <v>-</v>
      </c>
      <c r="I15" s="19" t="s">
        <v>11</v>
      </c>
      <c r="J15" s="20">
        <f>Правонарушения!J47</f>
        <v>10</v>
      </c>
      <c r="K15" s="206" t="s">
        <v>16</v>
      </c>
      <c r="L15" s="3"/>
    </row>
    <row r="16" spans="1:12" ht="35.1" customHeight="1" thickTop="1" thickBot="1">
      <c r="A16" s="3"/>
      <c r="B16" s="184"/>
      <c r="C16" s="7">
        <v>2018</v>
      </c>
      <c r="D16" s="9">
        <f>Правонарушения!D48</f>
        <v>3760</v>
      </c>
      <c r="E16" s="9" t="s">
        <v>11</v>
      </c>
      <c r="F16" s="9" t="s">
        <v>11</v>
      </c>
      <c r="G16" s="9" t="s">
        <v>11</v>
      </c>
      <c r="H16" s="9" t="str">
        <f>Правонарушения!H48</f>
        <v>-</v>
      </c>
      <c r="I16" s="9">
        <f>Правонарушения!I48</f>
        <v>3760</v>
      </c>
      <c r="J16" s="10" t="str">
        <f>Правонарушения!J48</f>
        <v>-</v>
      </c>
      <c r="K16" s="206"/>
      <c r="L16" s="3"/>
    </row>
    <row r="17" spans="1:12" ht="35.1" customHeight="1" thickTop="1" thickBot="1">
      <c r="A17" s="3"/>
      <c r="B17" s="184"/>
      <c r="C17" s="13">
        <v>2019</v>
      </c>
      <c r="D17" s="9">
        <f>Правонарушения!D49</f>
        <v>60</v>
      </c>
      <c r="E17" s="9" t="s">
        <v>11</v>
      </c>
      <c r="F17" s="9" t="s">
        <v>11</v>
      </c>
      <c r="G17" s="9" t="s">
        <v>11</v>
      </c>
      <c r="H17" s="9" t="str">
        <f>Правонарушения!H49</f>
        <v>-</v>
      </c>
      <c r="I17" s="9">
        <f>Правонарушения!I49</f>
        <v>60</v>
      </c>
      <c r="J17" s="10" t="str">
        <f>Правонарушения!J49</f>
        <v>-</v>
      </c>
      <c r="K17" s="206"/>
      <c r="L17" s="3"/>
    </row>
    <row r="18" spans="1:12" ht="20.85" customHeight="1" thickTop="1" thickBot="1">
      <c r="A18" s="3"/>
      <c r="B18" s="184"/>
      <c r="C18" s="13">
        <v>2020</v>
      </c>
      <c r="D18" s="9">
        <f>Правонарушения!D50</f>
        <v>60</v>
      </c>
      <c r="E18" s="9" t="s">
        <v>11</v>
      </c>
      <c r="F18" s="9" t="s">
        <v>11</v>
      </c>
      <c r="G18" s="9" t="s">
        <v>11</v>
      </c>
      <c r="H18" s="9" t="s">
        <v>11</v>
      </c>
      <c r="I18" s="9">
        <v>60</v>
      </c>
      <c r="J18" s="10"/>
      <c r="K18" s="206"/>
      <c r="L18" s="3"/>
    </row>
    <row r="19" spans="1:12" ht="25.7" customHeight="1" thickTop="1" thickBot="1">
      <c r="A19" s="3"/>
      <c r="B19" s="12" t="s">
        <v>17</v>
      </c>
      <c r="C19" s="18" t="s">
        <v>14</v>
      </c>
      <c r="D19" s="21">
        <f>D15+D16+D17+D18</f>
        <v>3890</v>
      </c>
      <c r="E19" s="15" t="s">
        <v>11</v>
      </c>
      <c r="F19" s="15" t="s">
        <v>11</v>
      </c>
      <c r="G19" s="15" t="s">
        <v>11</v>
      </c>
      <c r="H19" s="21" t="s">
        <v>11</v>
      </c>
      <c r="I19" s="21">
        <f>I16+I17+I18</f>
        <v>3880</v>
      </c>
      <c r="J19" s="17">
        <f>J15</f>
        <v>10</v>
      </c>
      <c r="K19" s="206"/>
      <c r="L19" s="3"/>
    </row>
    <row r="20" spans="1:12" ht="38.85" customHeight="1" thickTop="1" thickBot="1">
      <c r="A20" s="3"/>
      <c r="B20" s="184" t="s">
        <v>18</v>
      </c>
      <c r="C20" s="7">
        <v>2017</v>
      </c>
      <c r="D20" s="22">
        <f>I20+H20</f>
        <v>276.81385999999998</v>
      </c>
      <c r="E20" s="23" t="s">
        <v>11</v>
      </c>
      <c r="F20" s="23" t="s">
        <v>11</v>
      </c>
      <c r="G20" s="23" t="s">
        <v>11</v>
      </c>
      <c r="H20" s="23">
        <f>БДД!H101</f>
        <v>142</v>
      </c>
      <c r="I20" s="22">
        <f>БДД!I101</f>
        <v>134.81386000000001</v>
      </c>
      <c r="J20" s="24" t="s">
        <v>11</v>
      </c>
      <c r="K20" s="206" t="s">
        <v>19</v>
      </c>
      <c r="L20" s="3"/>
    </row>
    <row r="21" spans="1:12" ht="34.15" customHeight="1" thickTop="1" thickBot="1">
      <c r="A21" s="3"/>
      <c r="B21" s="184"/>
      <c r="C21" s="7">
        <v>2018</v>
      </c>
      <c r="D21" s="25">
        <v>40</v>
      </c>
      <c r="E21" s="25" t="s">
        <v>11</v>
      </c>
      <c r="F21" s="25" t="s">
        <v>11</v>
      </c>
      <c r="G21" s="25" t="s">
        <v>11</v>
      </c>
      <c r="H21" s="25" t="s">
        <v>11</v>
      </c>
      <c r="I21" s="25">
        <v>40</v>
      </c>
      <c r="J21" s="26" t="s">
        <v>11</v>
      </c>
      <c r="K21" s="206"/>
      <c r="L21" s="3"/>
    </row>
    <row r="22" spans="1:12" ht="36" customHeight="1" thickTop="1" thickBot="1">
      <c r="A22" s="3"/>
      <c r="B22" s="184"/>
      <c r="C22" s="7">
        <v>2019</v>
      </c>
      <c r="D22" s="25">
        <v>40</v>
      </c>
      <c r="E22" s="25" t="s">
        <v>11</v>
      </c>
      <c r="F22" s="25" t="s">
        <v>11</v>
      </c>
      <c r="G22" s="25" t="s">
        <v>11</v>
      </c>
      <c r="H22" s="25" t="s">
        <v>11</v>
      </c>
      <c r="I22" s="25">
        <v>40</v>
      </c>
      <c r="J22" s="26" t="s">
        <v>11</v>
      </c>
      <c r="K22" s="206"/>
      <c r="L22" s="3"/>
    </row>
    <row r="23" spans="1:12" ht="41.85" customHeight="1" thickTop="1" thickBot="1">
      <c r="A23" s="3"/>
      <c r="B23" s="184"/>
      <c r="C23" s="7">
        <v>2020</v>
      </c>
      <c r="D23" s="25">
        <f>БДД!D105</f>
        <v>182</v>
      </c>
      <c r="E23" s="25"/>
      <c r="F23" s="25" t="s">
        <v>11</v>
      </c>
      <c r="G23" s="25" t="s">
        <v>11</v>
      </c>
      <c r="H23" s="25">
        <f>БДД!H105</f>
        <v>142</v>
      </c>
      <c r="I23" s="25">
        <f>БДД!I105</f>
        <v>39.999999999999993</v>
      </c>
      <c r="J23" s="26"/>
      <c r="K23" s="206"/>
      <c r="L23" s="3"/>
    </row>
    <row r="24" spans="1:12" ht="44.65" customHeight="1" thickTop="1" thickBot="1">
      <c r="A24" s="3"/>
      <c r="B24" s="12" t="s">
        <v>17</v>
      </c>
      <c r="C24" s="13" t="s">
        <v>14</v>
      </c>
      <c r="D24" s="27">
        <f>D20+D21+D22+D23</f>
        <v>538.81385999999998</v>
      </c>
      <c r="E24" s="28" t="s">
        <v>11</v>
      </c>
      <c r="F24" s="28" t="s">
        <v>11</v>
      </c>
      <c r="G24" s="28" t="s">
        <v>11</v>
      </c>
      <c r="H24" s="28">
        <f>H20+H23</f>
        <v>284</v>
      </c>
      <c r="I24" s="27">
        <f>I20+I21+I22+I23</f>
        <v>254.81386000000001</v>
      </c>
      <c r="J24" s="29" t="s">
        <v>11</v>
      </c>
      <c r="K24" s="206"/>
      <c r="L24" s="3"/>
    </row>
    <row r="25" spans="1:12" ht="38.85" customHeight="1" thickTop="1" thickBot="1">
      <c r="A25" s="3"/>
      <c r="B25" s="184" t="s">
        <v>20</v>
      </c>
      <c r="C25" s="7">
        <v>2017</v>
      </c>
      <c r="D25" s="178">
        <f>Наркотики!D65</f>
        <v>90.942000000000007</v>
      </c>
      <c r="E25" s="30" t="s">
        <v>11</v>
      </c>
      <c r="F25" s="30" t="s">
        <v>11</v>
      </c>
      <c r="G25" s="30" t="s">
        <v>11</v>
      </c>
      <c r="H25" s="30"/>
      <c r="I25" s="30">
        <f>Наркотики!I65</f>
        <v>30.942</v>
      </c>
      <c r="J25" s="30">
        <v>60</v>
      </c>
      <c r="K25" s="206" t="s">
        <v>21</v>
      </c>
      <c r="L25" s="3"/>
    </row>
    <row r="26" spans="1:12" ht="34.15" customHeight="1" thickTop="1" thickBot="1">
      <c r="A26" s="3"/>
      <c r="B26" s="184"/>
      <c r="C26" s="7">
        <v>2018</v>
      </c>
      <c r="D26" s="31">
        <f>I26</f>
        <v>33</v>
      </c>
      <c r="E26" s="31" t="s">
        <v>11</v>
      </c>
      <c r="F26" s="31" t="s">
        <v>11</v>
      </c>
      <c r="G26" s="31" t="s">
        <v>11</v>
      </c>
      <c r="H26" s="31" t="s">
        <v>11</v>
      </c>
      <c r="I26" s="31">
        <f>Наркотики!I66</f>
        <v>33</v>
      </c>
      <c r="J26" s="26" t="s">
        <v>11</v>
      </c>
      <c r="K26" s="206"/>
      <c r="L26" s="3"/>
    </row>
    <row r="27" spans="1:12" ht="35.1" customHeight="1" thickTop="1" thickBot="1">
      <c r="A27" s="3"/>
      <c r="B27" s="184"/>
      <c r="C27" s="7">
        <v>2019</v>
      </c>
      <c r="D27" s="31">
        <f>I27</f>
        <v>33</v>
      </c>
      <c r="E27" s="31" t="s">
        <v>11</v>
      </c>
      <c r="F27" s="31" t="s">
        <v>11</v>
      </c>
      <c r="G27" s="31" t="s">
        <v>11</v>
      </c>
      <c r="H27" s="31" t="s">
        <v>11</v>
      </c>
      <c r="I27" s="31">
        <f>Наркотики!I67</f>
        <v>33</v>
      </c>
      <c r="J27" s="26" t="s">
        <v>11</v>
      </c>
      <c r="K27" s="206"/>
      <c r="L27" s="3"/>
    </row>
    <row r="28" spans="1:12" ht="43.7" customHeight="1" thickTop="1" thickBot="1">
      <c r="A28" s="3"/>
      <c r="B28" s="184"/>
      <c r="C28" s="7">
        <v>2020</v>
      </c>
      <c r="D28" s="31">
        <f>Наркотики!D68</f>
        <v>33</v>
      </c>
      <c r="E28" s="31"/>
      <c r="F28" s="31" t="s">
        <v>11</v>
      </c>
      <c r="G28" s="31" t="s">
        <v>11</v>
      </c>
      <c r="H28" s="31"/>
      <c r="I28" s="31">
        <f>Наркотики!I68</f>
        <v>33</v>
      </c>
      <c r="J28" s="26"/>
      <c r="K28" s="206"/>
      <c r="L28" s="3"/>
    </row>
    <row r="29" spans="1:12" ht="37.9" customHeight="1" thickTop="1" thickBot="1">
      <c r="A29" s="3"/>
      <c r="B29" s="12" t="s">
        <v>17</v>
      </c>
      <c r="C29" s="13" t="s">
        <v>14</v>
      </c>
      <c r="D29" s="32">
        <f>D25+D26+D27+D28</f>
        <v>189.94200000000001</v>
      </c>
      <c r="E29" s="33" t="s">
        <v>11</v>
      </c>
      <c r="F29" s="33" t="s">
        <v>11</v>
      </c>
      <c r="G29" s="33" t="s">
        <v>11</v>
      </c>
      <c r="H29" s="32" t="s">
        <v>11</v>
      </c>
      <c r="I29" s="32">
        <f>I25+I26+I27+I28</f>
        <v>129.94200000000001</v>
      </c>
      <c r="J29" s="33">
        <v>60</v>
      </c>
      <c r="K29" s="206"/>
      <c r="L29" s="3"/>
    </row>
    <row r="30" spans="1:12" ht="22.7" customHeight="1" thickTop="1" thickBot="1">
      <c r="A30" s="3"/>
      <c r="B30" s="184" t="s">
        <v>22</v>
      </c>
      <c r="C30" s="18">
        <v>2017</v>
      </c>
      <c r="D30" s="30">
        <f>I30</f>
        <v>35</v>
      </c>
      <c r="E30" s="30" t="s">
        <v>11</v>
      </c>
      <c r="F30" s="30" t="s">
        <v>11</v>
      </c>
      <c r="G30" s="30" t="s">
        <v>11</v>
      </c>
      <c r="H30" s="30"/>
      <c r="I30" s="30">
        <f>Алкоголь!I50</f>
        <v>35</v>
      </c>
      <c r="J30" s="24" t="s">
        <v>11</v>
      </c>
      <c r="K30" s="206" t="s">
        <v>23</v>
      </c>
      <c r="L30" s="3"/>
    </row>
    <row r="31" spans="1:12" ht="28.5" customHeight="1" thickTop="1" thickBot="1">
      <c r="A31" s="3"/>
      <c r="B31" s="184"/>
      <c r="C31" s="18">
        <v>2018</v>
      </c>
      <c r="D31" s="31">
        <f>I31</f>
        <v>35</v>
      </c>
      <c r="E31" s="31" t="s">
        <v>11</v>
      </c>
      <c r="F31" s="31" t="s">
        <v>11</v>
      </c>
      <c r="G31" s="31" t="s">
        <v>11</v>
      </c>
      <c r="H31" s="31" t="s">
        <v>11</v>
      </c>
      <c r="I31" s="31">
        <f>Алкоголь!I51</f>
        <v>35</v>
      </c>
      <c r="J31" s="26" t="s">
        <v>11</v>
      </c>
      <c r="K31" s="206"/>
      <c r="L31" s="3"/>
    </row>
    <row r="32" spans="1:12" ht="33.200000000000003" customHeight="1" thickTop="1" thickBot="1">
      <c r="A32" s="3"/>
      <c r="B32" s="184"/>
      <c r="C32" s="18">
        <v>2019</v>
      </c>
      <c r="D32" s="31">
        <f>I32</f>
        <v>35</v>
      </c>
      <c r="E32" s="31" t="s">
        <v>11</v>
      </c>
      <c r="F32" s="31" t="s">
        <v>11</v>
      </c>
      <c r="G32" s="31" t="s">
        <v>11</v>
      </c>
      <c r="H32" s="31" t="s">
        <v>11</v>
      </c>
      <c r="I32" s="31">
        <f>Алкоголь!I52</f>
        <v>35</v>
      </c>
      <c r="J32" s="26" t="s">
        <v>11</v>
      </c>
      <c r="K32" s="206"/>
      <c r="L32" s="3"/>
    </row>
    <row r="33" spans="1:12" ht="18" thickTop="1" thickBot="1">
      <c r="A33" s="3"/>
      <c r="B33" s="184"/>
      <c r="C33" s="18">
        <v>2020</v>
      </c>
      <c r="D33" s="31">
        <f>Алкоголь!D53</f>
        <v>35</v>
      </c>
      <c r="E33" s="31"/>
      <c r="F33" s="31" t="s">
        <v>11</v>
      </c>
      <c r="G33" s="31" t="s">
        <v>11</v>
      </c>
      <c r="H33" s="31"/>
      <c r="I33" s="31">
        <f>Алкоголь!I53</f>
        <v>35</v>
      </c>
      <c r="J33" s="26"/>
      <c r="K33" s="206"/>
      <c r="L33" s="3"/>
    </row>
    <row r="34" spans="1:12" ht="70.349999999999994" customHeight="1" thickTop="1" thickBot="1">
      <c r="A34" s="3"/>
      <c r="B34" s="12" t="s">
        <v>17</v>
      </c>
      <c r="C34" s="13" t="s">
        <v>14</v>
      </c>
      <c r="D34" s="32">
        <f>D30+D31+D32+D32</f>
        <v>140</v>
      </c>
      <c r="E34" s="33" t="s">
        <v>11</v>
      </c>
      <c r="F34" s="33" t="s">
        <v>11</v>
      </c>
      <c r="G34" s="33" t="s">
        <v>11</v>
      </c>
      <c r="H34" s="33" t="s">
        <v>11</v>
      </c>
      <c r="I34" s="32">
        <f>I30+I31+I32+I33</f>
        <v>140</v>
      </c>
      <c r="J34" s="29" t="s">
        <v>11</v>
      </c>
      <c r="K34" s="206"/>
      <c r="L34" s="3"/>
    </row>
    <row r="35" spans="1:12" ht="31.35" customHeight="1" thickTop="1" thickBot="1">
      <c r="A35" s="3"/>
      <c r="B35" s="207" t="s">
        <v>24</v>
      </c>
      <c r="C35" s="18">
        <v>2017</v>
      </c>
      <c r="D35" s="33">
        <f>I35</f>
        <v>5</v>
      </c>
      <c r="E35" s="33"/>
      <c r="F35" s="33" t="s">
        <v>11</v>
      </c>
      <c r="G35" s="33" t="s">
        <v>11</v>
      </c>
      <c r="H35" s="33"/>
      <c r="I35" s="33">
        <f>Экстремизм!I135</f>
        <v>5</v>
      </c>
      <c r="J35" s="29"/>
      <c r="K35" s="208" t="s">
        <v>25</v>
      </c>
      <c r="L35" s="3"/>
    </row>
    <row r="36" spans="1:12" ht="36" customHeight="1" thickTop="1" thickBot="1">
      <c r="A36" s="3"/>
      <c r="B36" s="207"/>
      <c r="C36" s="18">
        <v>2018</v>
      </c>
      <c r="D36" s="145">
        <f>I36</f>
        <v>7239.3167300000005</v>
      </c>
      <c r="E36" s="33"/>
      <c r="F36" s="33" t="s">
        <v>11</v>
      </c>
      <c r="G36" s="33" t="s">
        <v>11</v>
      </c>
      <c r="H36" s="33"/>
      <c r="I36" s="145">
        <f>Экстремизм!I136</f>
        <v>7239.3167300000005</v>
      </c>
      <c r="J36" s="29"/>
      <c r="K36" s="208"/>
      <c r="L36" s="3"/>
    </row>
    <row r="37" spans="1:12" ht="40.9" customHeight="1" thickTop="1" thickBot="1">
      <c r="A37" s="3"/>
      <c r="B37" s="207"/>
      <c r="C37" s="18">
        <v>2019</v>
      </c>
      <c r="D37" s="33">
        <f>I37</f>
        <v>5</v>
      </c>
      <c r="E37" s="33"/>
      <c r="F37" s="33" t="s">
        <v>11</v>
      </c>
      <c r="G37" s="33" t="s">
        <v>11</v>
      </c>
      <c r="H37" s="33"/>
      <c r="I37" s="33">
        <f>Экстремизм!I137</f>
        <v>5</v>
      </c>
      <c r="J37" s="29"/>
      <c r="K37" s="208"/>
      <c r="L37" s="3"/>
    </row>
    <row r="38" spans="1:12" ht="23.65" customHeight="1" thickTop="1" thickBot="1">
      <c r="A38" s="3"/>
      <c r="B38" s="207"/>
      <c r="C38" s="18">
        <v>2020</v>
      </c>
      <c r="D38" s="33">
        <v>5</v>
      </c>
      <c r="E38" s="33"/>
      <c r="F38" s="33" t="s">
        <v>11</v>
      </c>
      <c r="G38" s="33" t="s">
        <v>11</v>
      </c>
      <c r="H38" s="33"/>
      <c r="I38" s="33">
        <v>5</v>
      </c>
      <c r="J38" s="29"/>
      <c r="K38" s="208"/>
      <c r="L38" s="3"/>
    </row>
    <row r="39" spans="1:12" ht="41.85" customHeight="1" thickTop="1" thickBot="1">
      <c r="A39" s="3"/>
      <c r="B39" s="34" t="s">
        <v>17</v>
      </c>
      <c r="C39" s="13" t="s">
        <v>14</v>
      </c>
      <c r="D39" s="146">
        <f>D35+D36+D37+D38</f>
        <v>7254.3167300000005</v>
      </c>
      <c r="E39" s="35" t="s">
        <v>11</v>
      </c>
      <c r="F39" s="35" t="s">
        <v>11</v>
      </c>
      <c r="G39" s="35" t="s">
        <v>11</v>
      </c>
      <c r="H39" s="35" t="s">
        <v>11</v>
      </c>
      <c r="I39" s="146">
        <f>I35+I36+I37+I38</f>
        <v>7254.3167300000005</v>
      </c>
      <c r="J39" s="36" t="s">
        <v>11</v>
      </c>
      <c r="K39" s="208"/>
      <c r="L39" s="3"/>
    </row>
    <row r="40" spans="1:12" ht="15.75" customHeight="1" thickTop="1">
      <c r="A40" s="3"/>
      <c r="B40" s="37"/>
      <c r="C40" s="37"/>
      <c r="D40" s="37"/>
      <c r="E40" s="37"/>
      <c r="F40" s="37"/>
      <c r="G40" s="37"/>
      <c r="H40" s="37"/>
      <c r="I40" s="37"/>
      <c r="J40" s="37"/>
      <c r="K40" s="37"/>
      <c r="L40" s="3"/>
    </row>
    <row r="41" spans="1:12" ht="19.5" customHeight="1"/>
    <row r="42" spans="1:12" ht="22.7" customHeight="1"/>
  </sheetData>
  <sheetProtection selectLockedCells="1" selectUnlockedCells="1"/>
  <mergeCells count="26">
    <mergeCell ref="B25:B28"/>
    <mergeCell ref="K25:K29"/>
    <mergeCell ref="B30:B33"/>
    <mergeCell ref="K30:K34"/>
    <mergeCell ref="B35:B38"/>
    <mergeCell ref="K35:K39"/>
    <mergeCell ref="B10:B13"/>
    <mergeCell ref="K10:K14"/>
    <mergeCell ref="B15:B18"/>
    <mergeCell ref="K15:K19"/>
    <mergeCell ref="B20:B23"/>
    <mergeCell ref="K20:K24"/>
    <mergeCell ref="B1:K1"/>
    <mergeCell ref="B3:K3"/>
    <mergeCell ref="B4:B8"/>
    <mergeCell ref="C4:C8"/>
    <mergeCell ref="D4:D8"/>
    <mergeCell ref="E4:J4"/>
    <mergeCell ref="K4:K8"/>
    <mergeCell ref="E5:E8"/>
    <mergeCell ref="J5:J8"/>
    <mergeCell ref="I6:I8"/>
    <mergeCell ref="F5:I5"/>
    <mergeCell ref="F6:H6"/>
    <mergeCell ref="G7:H7"/>
    <mergeCell ref="F7:F8"/>
  </mergeCells>
  <pageMargins left="0.2" right="0.2" top="8.2638888888888887E-2" bottom="0.10555555555555556" header="0.51180555555555551" footer="0.51180555555555551"/>
  <pageSetup paperSize="9" scale="53" firstPageNumber="0" orientation="landscape" horizontalDpi="300" verticalDpi="300" r:id="rId1"/>
  <headerFooter alignWithMargins="0"/>
  <rowBreaks count="1" manualBreakCount="1">
    <brk id="33" min="1" max="10" man="1"/>
  </rowBreaks>
</worksheet>
</file>

<file path=xl/worksheets/sheet2.xml><?xml version="1.0" encoding="utf-8"?>
<worksheet xmlns="http://schemas.openxmlformats.org/spreadsheetml/2006/main" xmlns:r="http://schemas.openxmlformats.org/officeDocument/2006/relationships">
  <dimension ref="A1:IX65538"/>
  <sheetViews>
    <sheetView view="pageBreakPreview" zoomScale="79" zoomScaleSheetLayoutView="79" workbookViewId="0">
      <selection sqref="A1:L1"/>
    </sheetView>
  </sheetViews>
  <sheetFormatPr defaultColWidth="12.42578125" defaultRowHeight="17.25" customHeight="1"/>
  <cols>
    <col min="1" max="1" width="8.85546875" style="38" customWidth="1"/>
    <col min="2" max="2" width="62" style="38" customWidth="1"/>
    <col min="3" max="3" width="15.85546875" style="38" customWidth="1"/>
    <col min="4" max="4" width="13.140625" style="38" customWidth="1"/>
    <col min="5" max="7" width="9" style="38" customWidth="1"/>
    <col min="8" max="8" width="17.42578125" style="38" customWidth="1"/>
    <col min="9" max="9" width="12.42578125" style="38" customWidth="1"/>
    <col min="10" max="10" width="11.140625" style="38" customWidth="1"/>
    <col min="11" max="11" width="33.140625" style="38" customWidth="1"/>
    <col min="12" max="12" width="41.42578125" style="38" customWidth="1"/>
    <col min="13" max="14" width="3.140625" style="1" customWidth="1"/>
    <col min="15" max="15" width="3.5703125" style="1" customWidth="1"/>
    <col min="16" max="16384" width="12.42578125" style="38"/>
  </cols>
  <sheetData>
    <row r="1" spans="1:12" ht="59.25" customHeight="1">
      <c r="A1" s="211" t="s">
        <v>359</v>
      </c>
      <c r="B1" s="211"/>
      <c r="C1" s="211"/>
      <c r="D1" s="211"/>
      <c r="E1" s="211"/>
      <c r="F1" s="211"/>
      <c r="G1" s="211"/>
      <c r="H1" s="211"/>
      <c r="I1" s="211"/>
      <c r="J1" s="211"/>
      <c r="K1" s="211"/>
      <c r="L1" s="211"/>
    </row>
    <row r="2" spans="1:12" ht="29.45" customHeight="1">
      <c r="A2" s="212" t="s">
        <v>26</v>
      </c>
      <c r="B2" s="212"/>
      <c r="C2" s="212"/>
      <c r="D2" s="212"/>
      <c r="E2" s="212"/>
      <c r="F2" s="212"/>
      <c r="G2" s="212"/>
      <c r="H2" s="212"/>
      <c r="I2" s="212"/>
      <c r="J2" s="212"/>
      <c r="K2" s="212"/>
      <c r="L2" s="212"/>
    </row>
    <row r="3" spans="1:12" ht="27.6" customHeight="1">
      <c r="A3" s="213" t="s">
        <v>27</v>
      </c>
      <c r="B3" s="213"/>
      <c r="C3" s="213"/>
      <c r="D3" s="213"/>
      <c r="E3" s="213"/>
      <c r="F3" s="213"/>
      <c r="G3" s="213"/>
      <c r="H3" s="213"/>
      <c r="I3" s="213"/>
      <c r="J3" s="213"/>
      <c r="K3" s="213"/>
      <c r="L3" s="213"/>
    </row>
    <row r="4" spans="1:12" ht="29.25" customHeight="1" thickBot="1">
      <c r="A4" s="210" t="s">
        <v>28</v>
      </c>
      <c r="B4" s="210" t="s">
        <v>1</v>
      </c>
      <c r="C4" s="210" t="s">
        <v>2</v>
      </c>
      <c r="D4" s="210" t="s">
        <v>29</v>
      </c>
      <c r="E4" s="210" t="s">
        <v>30</v>
      </c>
      <c r="F4" s="210"/>
      <c r="G4" s="210"/>
      <c r="H4" s="210"/>
      <c r="I4" s="210"/>
      <c r="J4" s="210" t="s">
        <v>7</v>
      </c>
      <c r="K4" s="210" t="s">
        <v>357</v>
      </c>
      <c r="L4" s="210" t="s">
        <v>352</v>
      </c>
    </row>
    <row r="5" spans="1:12" ht="31.5" customHeight="1" thickBot="1">
      <c r="A5" s="210"/>
      <c r="B5" s="210"/>
      <c r="C5" s="210"/>
      <c r="D5" s="210"/>
      <c r="E5" s="210" t="s">
        <v>5</v>
      </c>
      <c r="F5" s="214" t="s">
        <v>6</v>
      </c>
      <c r="G5" s="215"/>
      <c r="H5" s="215"/>
      <c r="I5" s="216"/>
      <c r="J5" s="210"/>
      <c r="K5" s="210"/>
      <c r="L5" s="210"/>
    </row>
    <row r="6" spans="1:12" ht="31.5" customHeight="1" thickBot="1">
      <c r="A6" s="210"/>
      <c r="B6" s="210"/>
      <c r="C6" s="210"/>
      <c r="D6" s="210"/>
      <c r="E6" s="210"/>
      <c r="F6" s="214" t="s">
        <v>8</v>
      </c>
      <c r="G6" s="215"/>
      <c r="H6" s="215"/>
      <c r="I6" s="226" t="s">
        <v>9</v>
      </c>
      <c r="J6" s="210"/>
      <c r="K6" s="210"/>
      <c r="L6" s="210"/>
    </row>
    <row r="7" spans="1:12" ht="31.5" customHeight="1" thickBot="1">
      <c r="A7" s="210"/>
      <c r="B7" s="210"/>
      <c r="C7" s="210"/>
      <c r="D7" s="210"/>
      <c r="E7" s="210"/>
      <c r="F7" s="229" t="s">
        <v>348</v>
      </c>
      <c r="G7" s="215" t="s">
        <v>349</v>
      </c>
      <c r="H7" s="215"/>
      <c r="I7" s="227"/>
      <c r="J7" s="210"/>
      <c r="K7" s="210"/>
      <c r="L7" s="210"/>
    </row>
    <row r="8" spans="1:12" ht="81" customHeight="1" thickBot="1">
      <c r="A8" s="210"/>
      <c r="B8" s="210"/>
      <c r="C8" s="210"/>
      <c r="D8" s="210"/>
      <c r="E8" s="210"/>
      <c r="F8" s="230"/>
      <c r="G8" s="150" t="s">
        <v>350</v>
      </c>
      <c r="H8" s="151" t="s">
        <v>351</v>
      </c>
      <c r="I8" s="228"/>
      <c r="J8" s="210"/>
      <c r="K8" s="210"/>
      <c r="L8" s="210"/>
    </row>
    <row r="9" spans="1:12" ht="40.9" customHeight="1" thickBot="1">
      <c r="A9" s="39">
        <v>1</v>
      </c>
      <c r="B9" s="39">
        <v>2</v>
      </c>
      <c r="C9" s="39">
        <v>3</v>
      </c>
      <c r="D9" s="39">
        <v>4</v>
      </c>
      <c r="E9" s="39">
        <v>5</v>
      </c>
      <c r="F9" s="148">
        <v>6</v>
      </c>
      <c r="G9" s="148">
        <v>7</v>
      </c>
      <c r="H9" s="39">
        <v>8</v>
      </c>
      <c r="I9" s="39">
        <v>9</v>
      </c>
      <c r="J9" s="39">
        <v>10</v>
      </c>
      <c r="K9" s="39">
        <v>11</v>
      </c>
      <c r="L9" s="39">
        <v>12</v>
      </c>
    </row>
    <row r="10" spans="1:12" ht="33.200000000000003" customHeight="1">
      <c r="A10" s="223" t="s">
        <v>31</v>
      </c>
      <c r="B10" s="223"/>
      <c r="C10" s="223"/>
      <c r="D10" s="223"/>
      <c r="E10" s="223"/>
      <c r="F10" s="223"/>
      <c r="G10" s="223"/>
      <c r="H10" s="223"/>
      <c r="I10" s="223"/>
      <c r="J10" s="223"/>
      <c r="K10" s="223"/>
      <c r="L10" s="223"/>
    </row>
    <row r="11" spans="1:12" ht="21.75" customHeight="1">
      <c r="A11" s="231" t="s">
        <v>32</v>
      </c>
      <c r="B11" s="231"/>
      <c r="C11" s="231"/>
      <c r="D11" s="231"/>
      <c r="E11" s="231"/>
      <c r="F11" s="231"/>
      <c r="G11" s="231"/>
      <c r="H11" s="231"/>
      <c r="I11" s="231"/>
      <c r="J11" s="231"/>
      <c r="K11" s="231"/>
      <c r="L11" s="231"/>
    </row>
    <row r="12" spans="1:12" ht="19.899999999999999" customHeight="1" thickBot="1">
      <c r="A12" s="231" t="s">
        <v>33</v>
      </c>
      <c r="B12" s="231"/>
      <c r="C12" s="231"/>
      <c r="D12" s="231"/>
      <c r="E12" s="231"/>
      <c r="F12" s="231"/>
      <c r="G12" s="231"/>
      <c r="H12" s="231"/>
      <c r="I12" s="231"/>
      <c r="J12" s="231"/>
      <c r="K12" s="231"/>
      <c r="L12" s="231"/>
    </row>
    <row r="13" spans="1:12" ht="21" customHeight="1" thickBot="1">
      <c r="A13" s="210" t="s">
        <v>34</v>
      </c>
      <c r="B13" s="210" t="s">
        <v>35</v>
      </c>
      <c r="C13" s="210" t="s">
        <v>14</v>
      </c>
      <c r="D13" s="217" t="s">
        <v>11</v>
      </c>
      <c r="E13" s="217" t="s">
        <v>11</v>
      </c>
      <c r="F13" s="218" t="s">
        <v>11</v>
      </c>
      <c r="G13" s="218" t="s">
        <v>11</v>
      </c>
      <c r="H13" s="217" t="s">
        <v>11</v>
      </c>
      <c r="I13" s="217" t="s">
        <v>11</v>
      </c>
      <c r="J13" s="232" t="s">
        <v>11</v>
      </c>
      <c r="K13" s="209" t="s">
        <v>36</v>
      </c>
      <c r="L13" s="210" t="s">
        <v>37</v>
      </c>
    </row>
    <row r="14" spans="1:12" ht="45" customHeight="1" thickBot="1">
      <c r="A14" s="210"/>
      <c r="B14" s="210"/>
      <c r="C14" s="210"/>
      <c r="D14" s="217"/>
      <c r="E14" s="217"/>
      <c r="F14" s="219"/>
      <c r="G14" s="219"/>
      <c r="H14" s="217"/>
      <c r="I14" s="217"/>
      <c r="J14" s="232"/>
      <c r="K14" s="209"/>
      <c r="L14" s="210"/>
    </row>
    <row r="15" spans="1:12" ht="43.5" customHeight="1" thickBot="1">
      <c r="A15" s="210"/>
      <c r="B15" s="210"/>
      <c r="C15" s="210"/>
      <c r="D15" s="217"/>
      <c r="E15" s="217"/>
      <c r="F15" s="220"/>
      <c r="G15" s="220"/>
      <c r="H15" s="217"/>
      <c r="I15" s="217"/>
      <c r="J15" s="232"/>
      <c r="K15" s="209"/>
      <c r="L15" s="210"/>
    </row>
    <row r="16" spans="1:12" ht="28.5" customHeight="1" thickBot="1">
      <c r="A16" s="210" t="s">
        <v>38</v>
      </c>
      <c r="B16" s="210" t="s">
        <v>39</v>
      </c>
      <c r="C16" s="210" t="s">
        <v>14</v>
      </c>
      <c r="D16" s="217" t="s">
        <v>11</v>
      </c>
      <c r="E16" s="217" t="s">
        <v>11</v>
      </c>
      <c r="F16" s="218" t="s">
        <v>11</v>
      </c>
      <c r="G16" s="218" t="s">
        <v>11</v>
      </c>
      <c r="H16" s="217" t="s">
        <v>11</v>
      </c>
      <c r="I16" s="217" t="s">
        <v>11</v>
      </c>
      <c r="J16" s="209" t="s">
        <v>11</v>
      </c>
      <c r="K16" s="209" t="s">
        <v>40</v>
      </c>
      <c r="L16" s="210" t="s">
        <v>41</v>
      </c>
    </row>
    <row r="17" spans="1:12" ht="29.25" customHeight="1" thickBot="1">
      <c r="A17" s="210"/>
      <c r="B17" s="210"/>
      <c r="C17" s="210"/>
      <c r="D17" s="217"/>
      <c r="E17" s="217"/>
      <c r="F17" s="219"/>
      <c r="G17" s="219"/>
      <c r="H17" s="217"/>
      <c r="I17" s="217"/>
      <c r="J17" s="209"/>
      <c r="K17" s="209"/>
      <c r="L17" s="210"/>
    </row>
    <row r="18" spans="1:12" ht="87.6" customHeight="1" thickBot="1">
      <c r="A18" s="210"/>
      <c r="B18" s="210"/>
      <c r="C18" s="210"/>
      <c r="D18" s="217"/>
      <c r="E18" s="217"/>
      <c r="F18" s="220"/>
      <c r="G18" s="220"/>
      <c r="H18" s="217"/>
      <c r="I18" s="217"/>
      <c r="J18" s="209"/>
      <c r="K18" s="209"/>
      <c r="L18" s="210"/>
    </row>
    <row r="19" spans="1:12" ht="34.35" customHeight="1" thickBot="1">
      <c r="A19" s="210" t="s">
        <v>42</v>
      </c>
      <c r="B19" s="210" t="s">
        <v>43</v>
      </c>
      <c r="C19" s="39">
        <v>2017</v>
      </c>
      <c r="D19" s="43"/>
      <c r="E19" s="43" t="s">
        <v>11</v>
      </c>
      <c r="F19" s="43" t="s">
        <v>11</v>
      </c>
      <c r="G19" s="43" t="s">
        <v>11</v>
      </c>
      <c r="H19" s="43" t="s">
        <v>11</v>
      </c>
      <c r="I19" s="43"/>
      <c r="J19" s="39" t="s">
        <v>11</v>
      </c>
      <c r="K19" s="210" t="s">
        <v>44</v>
      </c>
      <c r="L19" s="210" t="s">
        <v>45</v>
      </c>
    </row>
    <row r="20" spans="1:12" ht="33.4" customHeight="1">
      <c r="A20" s="210"/>
      <c r="B20" s="210"/>
      <c r="C20" s="39">
        <v>2018</v>
      </c>
      <c r="D20" s="43">
        <v>60</v>
      </c>
      <c r="E20" s="43" t="s">
        <v>11</v>
      </c>
      <c r="F20" s="43" t="s">
        <v>11</v>
      </c>
      <c r="G20" s="43" t="s">
        <v>11</v>
      </c>
      <c r="H20" s="43" t="s">
        <v>11</v>
      </c>
      <c r="I20" s="43">
        <v>60</v>
      </c>
      <c r="J20" s="39" t="s">
        <v>11</v>
      </c>
      <c r="K20" s="210"/>
      <c r="L20" s="210"/>
    </row>
    <row r="21" spans="1:12" ht="30.75" customHeight="1">
      <c r="A21" s="210"/>
      <c r="B21" s="210"/>
      <c r="C21" s="39">
        <v>2019</v>
      </c>
      <c r="D21" s="43">
        <f>I21</f>
        <v>60</v>
      </c>
      <c r="E21" s="43" t="s">
        <v>11</v>
      </c>
      <c r="F21" s="43" t="s">
        <v>11</v>
      </c>
      <c r="G21" s="43" t="s">
        <v>11</v>
      </c>
      <c r="H21" s="43" t="s">
        <v>11</v>
      </c>
      <c r="I21" s="43">
        <v>60</v>
      </c>
      <c r="J21" s="39" t="s">
        <v>11</v>
      </c>
      <c r="K21" s="210"/>
      <c r="L21" s="210"/>
    </row>
    <row r="22" spans="1:12" ht="30.75" customHeight="1">
      <c r="A22" s="210"/>
      <c r="B22" s="210"/>
      <c r="C22" s="39">
        <v>2020</v>
      </c>
      <c r="D22" s="43">
        <v>60</v>
      </c>
      <c r="E22" s="43"/>
      <c r="F22" s="43" t="s">
        <v>11</v>
      </c>
      <c r="G22" s="43" t="s">
        <v>11</v>
      </c>
      <c r="H22" s="43"/>
      <c r="I22" s="43">
        <v>60</v>
      </c>
      <c r="J22" s="39"/>
      <c r="K22" s="210"/>
      <c r="L22" s="210"/>
    </row>
    <row r="23" spans="1:12" ht="77.25" customHeight="1" thickBot="1">
      <c r="A23" s="44" t="s">
        <v>46</v>
      </c>
      <c r="B23" s="42" t="s">
        <v>47</v>
      </c>
      <c r="C23" s="45" t="s">
        <v>14</v>
      </c>
      <c r="D23" s="46" t="s">
        <v>11</v>
      </c>
      <c r="E23" s="41" t="s">
        <v>11</v>
      </c>
      <c r="F23" s="152" t="s">
        <v>11</v>
      </c>
      <c r="G23" s="152" t="s">
        <v>11</v>
      </c>
      <c r="H23" s="46" t="s">
        <v>11</v>
      </c>
      <c r="I23" s="46" t="s">
        <v>11</v>
      </c>
      <c r="J23" s="45" t="s">
        <v>11</v>
      </c>
      <c r="K23" s="47" t="s">
        <v>48</v>
      </c>
      <c r="L23" s="47" t="s">
        <v>49</v>
      </c>
    </row>
    <row r="24" spans="1:12" ht="42.75" customHeight="1" thickBot="1">
      <c r="A24" s="210" t="s">
        <v>50</v>
      </c>
      <c r="B24" s="221" t="s">
        <v>51</v>
      </c>
      <c r="C24" s="221" t="s">
        <v>14</v>
      </c>
      <c r="D24" s="218" t="s">
        <v>11</v>
      </c>
      <c r="E24" s="218" t="s">
        <v>11</v>
      </c>
      <c r="F24" s="218" t="s">
        <v>11</v>
      </c>
      <c r="G24" s="152"/>
      <c r="H24" s="218" t="s">
        <v>11</v>
      </c>
      <c r="I24" s="218" t="s">
        <v>11</v>
      </c>
      <c r="J24" s="221" t="s">
        <v>11</v>
      </c>
      <c r="K24" s="221" t="s">
        <v>52</v>
      </c>
      <c r="L24" s="221" t="s">
        <v>53</v>
      </c>
    </row>
    <row r="25" spans="1:12" ht="133.9" customHeight="1" thickBot="1">
      <c r="A25" s="210"/>
      <c r="B25" s="221"/>
      <c r="C25" s="221"/>
      <c r="D25" s="218"/>
      <c r="E25" s="218"/>
      <c r="F25" s="220"/>
      <c r="G25" s="152" t="s">
        <v>11</v>
      </c>
      <c r="H25" s="218"/>
      <c r="I25" s="218"/>
      <c r="J25" s="221"/>
      <c r="K25" s="221"/>
      <c r="L25" s="221"/>
    </row>
    <row r="26" spans="1:12" ht="44.25" customHeight="1" thickBot="1">
      <c r="A26" s="210" t="s">
        <v>54</v>
      </c>
      <c r="B26" s="210" t="s">
        <v>55</v>
      </c>
      <c r="C26" s="39">
        <v>2017</v>
      </c>
      <c r="D26" s="43">
        <f>J26</f>
        <v>10</v>
      </c>
      <c r="E26" s="43" t="s">
        <v>11</v>
      </c>
      <c r="F26" s="43" t="s">
        <v>11</v>
      </c>
      <c r="G26" s="43" t="s">
        <v>11</v>
      </c>
      <c r="H26" s="43" t="s">
        <v>11</v>
      </c>
      <c r="I26" s="43" t="s">
        <v>11</v>
      </c>
      <c r="J26" s="43">
        <v>10</v>
      </c>
      <c r="K26" s="210" t="s">
        <v>56</v>
      </c>
      <c r="L26" s="210" t="s">
        <v>57</v>
      </c>
    </row>
    <row r="27" spans="1:12" ht="46.15" customHeight="1">
      <c r="A27" s="210"/>
      <c r="B27" s="210"/>
      <c r="C27" s="39">
        <v>2018</v>
      </c>
      <c r="D27" s="43" t="s">
        <v>11</v>
      </c>
      <c r="E27" s="43" t="s">
        <v>11</v>
      </c>
      <c r="F27" s="43" t="s">
        <v>11</v>
      </c>
      <c r="G27" s="43" t="s">
        <v>11</v>
      </c>
      <c r="H27" s="43" t="s">
        <v>11</v>
      </c>
      <c r="I27" s="43" t="s">
        <v>11</v>
      </c>
      <c r="J27" s="43" t="s">
        <v>11</v>
      </c>
      <c r="K27" s="210"/>
      <c r="L27" s="210"/>
    </row>
    <row r="28" spans="1:12" ht="39.4" customHeight="1">
      <c r="A28" s="210"/>
      <c r="B28" s="210"/>
      <c r="C28" s="39">
        <v>2019</v>
      </c>
      <c r="D28" s="43" t="s">
        <v>11</v>
      </c>
      <c r="E28" s="43" t="s">
        <v>11</v>
      </c>
      <c r="F28" s="43" t="s">
        <v>11</v>
      </c>
      <c r="G28" s="43" t="s">
        <v>11</v>
      </c>
      <c r="H28" s="43" t="s">
        <v>11</v>
      </c>
      <c r="I28" s="43" t="s">
        <v>11</v>
      </c>
      <c r="J28" s="43" t="s">
        <v>11</v>
      </c>
      <c r="K28" s="210"/>
      <c r="L28" s="210"/>
    </row>
    <row r="29" spans="1:12" ht="39.4" customHeight="1" thickBot="1">
      <c r="A29" s="210"/>
      <c r="B29" s="210"/>
      <c r="C29" s="39">
        <v>2020</v>
      </c>
      <c r="D29" s="43" t="s">
        <v>11</v>
      </c>
      <c r="E29" s="43"/>
      <c r="F29" s="43" t="s">
        <v>11</v>
      </c>
      <c r="G29" s="43" t="s">
        <v>11</v>
      </c>
      <c r="H29" s="43"/>
      <c r="I29" s="43"/>
      <c r="J29" s="43"/>
      <c r="K29" s="210"/>
      <c r="L29" s="210"/>
    </row>
    <row r="30" spans="1:12" ht="16.5" customHeight="1" thickBot="1">
      <c r="A30" s="210" t="s">
        <v>58</v>
      </c>
      <c r="B30" s="214" t="s">
        <v>59</v>
      </c>
      <c r="C30" s="210" t="s">
        <v>14</v>
      </c>
      <c r="D30" s="217" t="s">
        <v>11</v>
      </c>
      <c r="E30" s="217" t="s">
        <v>11</v>
      </c>
      <c r="F30" s="218" t="s">
        <v>11</v>
      </c>
      <c r="G30" s="218" t="s">
        <v>11</v>
      </c>
      <c r="H30" s="217" t="s">
        <v>11</v>
      </c>
      <c r="I30" s="217" t="s">
        <v>11</v>
      </c>
      <c r="J30" s="210" t="s">
        <v>11</v>
      </c>
      <c r="K30" s="210" t="s">
        <v>60</v>
      </c>
      <c r="L30" s="210" t="s">
        <v>61</v>
      </c>
    </row>
    <row r="31" spans="1:12" ht="29.25" customHeight="1" thickBot="1">
      <c r="A31" s="210"/>
      <c r="B31" s="214"/>
      <c r="C31" s="210"/>
      <c r="D31" s="217"/>
      <c r="E31" s="217"/>
      <c r="F31" s="219"/>
      <c r="G31" s="219"/>
      <c r="H31" s="217"/>
      <c r="I31" s="217"/>
      <c r="J31" s="210"/>
      <c r="K31" s="210"/>
      <c r="L31" s="210"/>
    </row>
    <row r="32" spans="1:12" ht="57.95" customHeight="1" thickBot="1">
      <c r="A32" s="210"/>
      <c r="B32" s="214"/>
      <c r="C32" s="210"/>
      <c r="D32" s="217"/>
      <c r="E32" s="217"/>
      <c r="F32" s="220"/>
      <c r="G32" s="220"/>
      <c r="H32" s="217"/>
      <c r="I32" s="217"/>
      <c r="J32" s="210"/>
      <c r="K32" s="210"/>
      <c r="L32" s="210"/>
    </row>
    <row r="33" spans="1:258" ht="3.75" customHeight="1" thickBot="1">
      <c r="A33" s="210"/>
      <c r="B33" s="214"/>
      <c r="C33" s="210"/>
      <c r="D33" s="217"/>
      <c r="E33" s="217"/>
      <c r="F33" s="147"/>
      <c r="G33" s="147"/>
      <c r="H33" s="217"/>
      <c r="I33" s="217"/>
      <c r="J33" s="210"/>
      <c r="K33" s="210"/>
      <c r="L33" s="210"/>
    </row>
    <row r="34" spans="1:258" ht="16.5" customHeight="1" thickBot="1">
      <c r="A34" s="210" t="s">
        <v>62</v>
      </c>
      <c r="B34" s="210" t="s">
        <v>63</v>
      </c>
      <c r="C34" s="216" t="s">
        <v>14</v>
      </c>
      <c r="D34" s="217" t="s">
        <v>11</v>
      </c>
      <c r="E34" s="217" t="s">
        <v>11</v>
      </c>
      <c r="F34" s="218" t="s">
        <v>11</v>
      </c>
      <c r="G34" s="218" t="s">
        <v>11</v>
      </c>
      <c r="H34" s="217" t="s">
        <v>11</v>
      </c>
      <c r="I34" s="217" t="s">
        <v>11</v>
      </c>
      <c r="J34" s="210" t="s">
        <v>11</v>
      </c>
      <c r="K34" s="210" t="s">
        <v>64</v>
      </c>
      <c r="L34" s="224" t="s">
        <v>65</v>
      </c>
    </row>
    <row r="35" spans="1:258" ht="53.1" customHeight="1" thickBot="1">
      <c r="A35" s="210"/>
      <c r="B35" s="210"/>
      <c r="C35" s="216"/>
      <c r="D35" s="217"/>
      <c r="E35" s="217"/>
      <c r="F35" s="220"/>
      <c r="G35" s="220"/>
      <c r="H35" s="217"/>
      <c r="I35" s="217"/>
      <c r="J35" s="210"/>
      <c r="K35" s="210"/>
      <c r="L35" s="210"/>
    </row>
    <row r="36" spans="1:258" ht="26.65" customHeight="1" thickBot="1">
      <c r="A36" s="210" t="s">
        <v>66</v>
      </c>
      <c r="B36" s="225" t="s">
        <v>67</v>
      </c>
      <c r="C36" s="48">
        <v>2017</v>
      </c>
      <c r="D36" s="41" t="s">
        <v>11</v>
      </c>
      <c r="E36" s="41" t="s">
        <v>11</v>
      </c>
      <c r="F36" s="147" t="s">
        <v>11</v>
      </c>
      <c r="G36" s="147" t="s">
        <v>11</v>
      </c>
      <c r="H36" s="41" t="s">
        <v>11</v>
      </c>
      <c r="I36" s="41" t="s">
        <v>11</v>
      </c>
      <c r="J36" s="39" t="s">
        <v>11</v>
      </c>
      <c r="K36" s="210" t="s">
        <v>68</v>
      </c>
      <c r="L36" s="210" t="s">
        <v>69</v>
      </c>
    </row>
    <row r="37" spans="1:258" ht="27.6" customHeight="1">
      <c r="A37" s="210"/>
      <c r="B37" s="225"/>
      <c r="C37" s="48">
        <v>2018</v>
      </c>
      <c r="D37" s="41">
        <v>3700</v>
      </c>
      <c r="E37" s="41" t="s">
        <v>11</v>
      </c>
      <c r="F37" s="147" t="s">
        <v>11</v>
      </c>
      <c r="G37" s="147" t="s">
        <v>11</v>
      </c>
      <c r="H37" s="41" t="s">
        <v>11</v>
      </c>
      <c r="I37" s="41">
        <v>3700</v>
      </c>
      <c r="J37" s="39" t="s">
        <v>11</v>
      </c>
      <c r="K37" s="210"/>
      <c r="L37" s="210"/>
    </row>
    <row r="38" spans="1:258" ht="22.7" customHeight="1">
      <c r="A38" s="210"/>
      <c r="B38" s="225"/>
      <c r="C38" s="48">
        <v>2019</v>
      </c>
      <c r="D38" s="41" t="s">
        <v>11</v>
      </c>
      <c r="E38" s="41" t="s">
        <v>11</v>
      </c>
      <c r="F38" s="147" t="s">
        <v>11</v>
      </c>
      <c r="G38" s="147" t="s">
        <v>11</v>
      </c>
      <c r="H38" s="41" t="s">
        <v>11</v>
      </c>
      <c r="I38" s="41" t="s">
        <v>11</v>
      </c>
      <c r="J38" s="39" t="s">
        <v>11</v>
      </c>
      <c r="K38" s="210"/>
      <c r="L38" s="210"/>
    </row>
    <row r="39" spans="1:258" ht="25.7" customHeight="1">
      <c r="A39" s="210"/>
      <c r="B39" s="225"/>
      <c r="C39" s="48">
        <v>2020</v>
      </c>
      <c r="D39" s="41" t="s">
        <v>11</v>
      </c>
      <c r="E39" s="41" t="s">
        <v>11</v>
      </c>
      <c r="F39" s="147" t="s">
        <v>11</v>
      </c>
      <c r="G39" s="147" t="s">
        <v>11</v>
      </c>
      <c r="H39" s="41" t="s">
        <v>11</v>
      </c>
      <c r="I39" s="41" t="s">
        <v>11</v>
      </c>
      <c r="J39" s="39" t="s">
        <v>11</v>
      </c>
      <c r="K39" s="210"/>
      <c r="L39" s="210"/>
    </row>
    <row r="40" spans="1:258" ht="79.5" customHeight="1" thickBot="1">
      <c r="A40" s="39">
        <v>10</v>
      </c>
      <c r="B40" s="45" t="s">
        <v>70</v>
      </c>
      <c r="C40" s="39" t="s">
        <v>14</v>
      </c>
      <c r="D40" s="41" t="s">
        <v>11</v>
      </c>
      <c r="E40" s="41" t="s">
        <v>11</v>
      </c>
      <c r="F40" s="147" t="s">
        <v>11</v>
      </c>
      <c r="G40" s="147" t="s">
        <v>11</v>
      </c>
      <c r="H40" s="41" t="s">
        <v>11</v>
      </c>
      <c r="I40" s="41" t="s">
        <v>11</v>
      </c>
      <c r="J40" s="39" t="s">
        <v>11</v>
      </c>
      <c r="K40" s="39" t="s">
        <v>71</v>
      </c>
      <c r="L40" s="49" t="s">
        <v>72</v>
      </c>
    </row>
    <row r="41" spans="1:258" ht="79.5" hidden="1" customHeight="1">
      <c r="A41" s="39"/>
      <c r="B41" s="45"/>
      <c r="C41" s="39"/>
      <c r="D41" s="41"/>
      <c r="E41" s="41"/>
      <c r="F41" s="147"/>
      <c r="G41" s="147"/>
      <c r="H41" s="41"/>
      <c r="I41" s="41"/>
      <c r="J41" s="39"/>
      <c r="K41" s="39"/>
      <c r="L41" s="49"/>
    </row>
    <row r="42" spans="1:258" ht="79.5" hidden="1" customHeight="1">
      <c r="A42" s="39"/>
      <c r="B42" s="45"/>
      <c r="C42" s="39"/>
      <c r="D42" s="41"/>
      <c r="E42" s="41"/>
      <c r="F42" s="147"/>
      <c r="G42" s="147"/>
      <c r="H42" s="41"/>
      <c r="I42" s="41"/>
      <c r="J42" s="39"/>
      <c r="K42" s="39"/>
      <c r="L42" s="49"/>
    </row>
    <row r="43" spans="1:258" ht="79.5" hidden="1" customHeight="1">
      <c r="A43" s="39"/>
      <c r="B43" s="45"/>
      <c r="C43" s="39"/>
      <c r="D43" s="41"/>
      <c r="E43" s="41"/>
      <c r="F43" s="147"/>
      <c r="G43" s="147"/>
      <c r="H43" s="41"/>
      <c r="I43" s="41"/>
      <c r="J43" s="39"/>
      <c r="K43" s="39"/>
      <c r="L43" s="49"/>
    </row>
    <row r="44" spans="1:258" ht="36.4" hidden="1" customHeight="1">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row>
    <row r="45" spans="1:258" ht="38.25" hidden="1" customHeight="1">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row>
    <row r="46" spans="1:258" ht="35.450000000000003" hidden="1" customHeight="1">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row>
    <row r="47" spans="1:258" ht="19.5" customHeight="1" thickBot="1">
      <c r="A47" s="222" t="s">
        <v>73</v>
      </c>
      <c r="B47" s="222"/>
      <c r="C47" s="40">
        <v>2017</v>
      </c>
      <c r="D47" s="50">
        <v>10</v>
      </c>
      <c r="E47" s="50" t="s">
        <v>11</v>
      </c>
      <c r="F47" s="50" t="s">
        <v>11</v>
      </c>
      <c r="G47" s="50" t="s">
        <v>11</v>
      </c>
      <c r="H47" s="50" t="s">
        <v>11</v>
      </c>
      <c r="I47" s="51"/>
      <c r="J47" s="50">
        <f>J26</f>
        <v>10</v>
      </c>
      <c r="K47" s="223"/>
      <c r="L47" s="223"/>
    </row>
    <row r="48" spans="1:258" ht="19.5" customHeight="1" thickBot="1">
      <c r="A48" s="222"/>
      <c r="B48" s="222"/>
      <c r="C48" s="40">
        <v>2018</v>
      </c>
      <c r="D48" s="50">
        <f>D37+D20</f>
        <v>3760</v>
      </c>
      <c r="E48" s="52" t="s">
        <v>11</v>
      </c>
      <c r="F48" s="52" t="s">
        <v>11</v>
      </c>
      <c r="G48" s="52" t="s">
        <v>11</v>
      </c>
      <c r="H48" s="52" t="s">
        <v>11</v>
      </c>
      <c r="I48" s="50">
        <v>3760</v>
      </c>
      <c r="J48" s="50" t="str">
        <f>J27</f>
        <v>-</v>
      </c>
      <c r="K48" s="223"/>
      <c r="L48" s="223"/>
    </row>
    <row r="49" spans="1:12" ht="20.25" customHeight="1">
      <c r="A49" s="222"/>
      <c r="B49" s="222"/>
      <c r="C49" s="40">
        <v>2019</v>
      </c>
      <c r="D49" s="50">
        <f>D21</f>
        <v>60</v>
      </c>
      <c r="E49" s="50" t="s">
        <v>11</v>
      </c>
      <c r="F49" s="50" t="s">
        <v>11</v>
      </c>
      <c r="G49" s="50" t="s">
        <v>11</v>
      </c>
      <c r="H49" s="50" t="s">
        <v>11</v>
      </c>
      <c r="I49" s="50">
        <f>I21</f>
        <v>60</v>
      </c>
      <c r="J49" s="50" t="str">
        <f>J28</f>
        <v>-</v>
      </c>
      <c r="K49" s="223"/>
      <c r="L49" s="223"/>
    </row>
    <row r="50" spans="1:12" ht="20.25" customHeight="1">
      <c r="A50" s="222"/>
      <c r="B50" s="222"/>
      <c r="C50" s="40">
        <v>2020</v>
      </c>
      <c r="D50" s="50">
        <f>D22</f>
        <v>60</v>
      </c>
      <c r="E50" s="50" t="s">
        <v>11</v>
      </c>
      <c r="F50" s="50" t="s">
        <v>11</v>
      </c>
      <c r="G50" s="50" t="s">
        <v>11</v>
      </c>
      <c r="H50" s="50" t="s">
        <v>11</v>
      </c>
      <c r="I50" s="50">
        <v>60</v>
      </c>
      <c r="J50" s="50" t="s">
        <v>11</v>
      </c>
      <c r="K50" s="223"/>
      <c r="L50" s="223"/>
    </row>
    <row r="51" spans="1:12" ht="26.25" customHeight="1">
      <c r="A51" s="222"/>
      <c r="B51" s="222"/>
      <c r="C51" s="40" t="s">
        <v>14</v>
      </c>
      <c r="D51" s="50">
        <f>D47+D48+D49+D50</f>
        <v>3890</v>
      </c>
      <c r="E51" s="50" t="s">
        <v>11</v>
      </c>
      <c r="F51" s="50" t="s">
        <v>11</v>
      </c>
      <c r="G51" s="50" t="s">
        <v>11</v>
      </c>
      <c r="H51" s="50" t="s">
        <v>11</v>
      </c>
      <c r="I51" s="50">
        <f>I48+I49+I50</f>
        <v>3880</v>
      </c>
      <c r="J51" s="50">
        <f>J47</f>
        <v>10</v>
      </c>
      <c r="K51" s="223"/>
      <c r="L51" s="223"/>
    </row>
    <row r="52" spans="1:12" ht="12.75" customHeight="1"/>
    <row r="65520" ht="12.95" customHeight="1"/>
    <row r="65521" ht="12.95" customHeight="1"/>
    <row r="65522" ht="12.95" customHeight="1"/>
    <row r="65523" ht="12.95" customHeight="1"/>
    <row r="65524" ht="12.95" customHeight="1"/>
    <row r="65525" ht="12.95" customHeight="1"/>
    <row r="65526" ht="12.95" customHeight="1"/>
    <row r="65527" ht="12.95" customHeight="1"/>
    <row r="65528" ht="12.95" customHeight="1"/>
    <row r="65529" ht="12.95" customHeight="1"/>
    <row r="65530" ht="12.95" customHeight="1"/>
    <row r="65531" ht="12.95" customHeight="1"/>
    <row r="65532" ht="12.95" customHeight="1"/>
    <row r="65533" ht="12.95" customHeight="1"/>
    <row r="65534" ht="12.95" customHeight="1"/>
    <row r="65535" ht="12.95" customHeight="1"/>
    <row r="65536" ht="12.95" customHeight="1"/>
    <row r="65537" ht="12.95" customHeight="1"/>
    <row r="65538" ht="12.95" customHeight="1"/>
  </sheetData>
  <sheetProtection selectLockedCells="1" selectUnlockedCells="1"/>
  <mergeCells count="94">
    <mergeCell ref="F34:F35"/>
    <mergeCell ref="G34:G35"/>
    <mergeCell ref="F30:F32"/>
    <mergeCell ref="G30:G32"/>
    <mergeCell ref="F24:F25"/>
    <mergeCell ref="I6:I8"/>
    <mergeCell ref="F7:F8"/>
    <mergeCell ref="G7:H7"/>
    <mergeCell ref="F13:F15"/>
    <mergeCell ref="G13:G15"/>
    <mergeCell ref="A10:L10"/>
    <mergeCell ref="A11:L11"/>
    <mergeCell ref="A12:L12"/>
    <mergeCell ref="A13:A15"/>
    <mergeCell ref="B13:B15"/>
    <mergeCell ref="C13:C15"/>
    <mergeCell ref="D13:D15"/>
    <mergeCell ref="E13:E15"/>
    <mergeCell ref="H13:H15"/>
    <mergeCell ref="I13:I15"/>
    <mergeCell ref="J13:J15"/>
    <mergeCell ref="A47:B51"/>
    <mergeCell ref="K47:K51"/>
    <mergeCell ref="L47:L51"/>
    <mergeCell ref="I34:I35"/>
    <mergeCell ref="J34:J35"/>
    <mergeCell ref="K34:K35"/>
    <mergeCell ref="L34:L35"/>
    <mergeCell ref="A36:A39"/>
    <mergeCell ref="B36:B39"/>
    <mergeCell ref="K36:K39"/>
    <mergeCell ref="L36:L39"/>
    <mergeCell ref="A34:A35"/>
    <mergeCell ref="B34:B35"/>
    <mergeCell ref="C34:C35"/>
    <mergeCell ref="D34:D35"/>
    <mergeCell ref="E34:E35"/>
    <mergeCell ref="I30:I33"/>
    <mergeCell ref="J30:J33"/>
    <mergeCell ref="K30:K33"/>
    <mergeCell ref="L30:L33"/>
    <mergeCell ref="H34:H35"/>
    <mergeCell ref="H30:H33"/>
    <mergeCell ref="A30:A33"/>
    <mergeCell ref="B30:B33"/>
    <mergeCell ref="C30:C33"/>
    <mergeCell ref="D30:D33"/>
    <mergeCell ref="E30:E33"/>
    <mergeCell ref="K24:K25"/>
    <mergeCell ref="L24:L25"/>
    <mergeCell ref="K16:K18"/>
    <mergeCell ref="L16:L18"/>
    <mergeCell ref="A26:A29"/>
    <mergeCell ref="B26:B29"/>
    <mergeCell ref="K26:K29"/>
    <mergeCell ref="L26:L29"/>
    <mergeCell ref="A24:A25"/>
    <mergeCell ref="B24:B25"/>
    <mergeCell ref="C24:C25"/>
    <mergeCell ref="D24:D25"/>
    <mergeCell ref="E24:E25"/>
    <mergeCell ref="H24:H25"/>
    <mergeCell ref="I24:I25"/>
    <mergeCell ref="J24:J25"/>
    <mergeCell ref="A19:A22"/>
    <mergeCell ref="B19:B22"/>
    <mergeCell ref="K19:K22"/>
    <mergeCell ref="L19:L22"/>
    <mergeCell ref="A16:A18"/>
    <mergeCell ref="B16:B18"/>
    <mergeCell ref="C16:C18"/>
    <mergeCell ref="D16:D18"/>
    <mergeCell ref="E16:E18"/>
    <mergeCell ref="I16:I18"/>
    <mergeCell ref="J16:J18"/>
    <mergeCell ref="H16:H18"/>
    <mergeCell ref="F16:F18"/>
    <mergeCell ref="G16:G18"/>
    <mergeCell ref="K13:K15"/>
    <mergeCell ref="L13:L15"/>
    <mergeCell ref="A1:L1"/>
    <mergeCell ref="A2:L2"/>
    <mergeCell ref="A3:L3"/>
    <mergeCell ref="A4:A8"/>
    <mergeCell ref="B4:B8"/>
    <mergeCell ref="C4:C8"/>
    <mergeCell ref="D4:D8"/>
    <mergeCell ref="E4:I4"/>
    <mergeCell ref="J4:J8"/>
    <mergeCell ref="K4:K8"/>
    <mergeCell ref="L4:L8"/>
    <mergeCell ref="E5:E8"/>
    <mergeCell ref="F5:I5"/>
    <mergeCell ref="F6:H6"/>
  </mergeCells>
  <pageMargins left="0.3576388888888889" right="0.30486111111111114" top="0.35138888888888886" bottom="0.12916666666666668" header="0.51180555555555551" footer="0.51180555555555551"/>
  <pageSetup paperSize="9" scale="54" firstPageNumber="0" orientation="landscape" horizontalDpi="300" verticalDpi="300" r:id="rId1"/>
  <headerFooter alignWithMargins="0"/>
  <rowBreaks count="1" manualBreakCount="1">
    <brk id="25" max="16383" man="1"/>
  </rowBreaks>
  <legacyDrawing r:id="rId2"/>
  <oleObjects>
    <oleObject progId="Word.Document.8" shapeId="2049" r:id="rId3"/>
  </oleObjects>
</worksheet>
</file>

<file path=xl/worksheets/sheet3.xml><?xml version="1.0" encoding="utf-8"?>
<worksheet xmlns="http://schemas.openxmlformats.org/spreadsheetml/2006/main" xmlns:r="http://schemas.openxmlformats.org/officeDocument/2006/relationships">
  <sheetPr enableFormatConditionsCalculation="0">
    <tabColor indexed="50"/>
  </sheetPr>
  <dimension ref="A1:L110"/>
  <sheetViews>
    <sheetView view="pageBreakPreview" topLeftCell="C1" zoomScale="79" zoomScaleSheetLayoutView="79" workbookViewId="0">
      <selection sqref="A1:L1"/>
    </sheetView>
  </sheetViews>
  <sheetFormatPr defaultColWidth="9" defaultRowHeight="15"/>
  <cols>
    <col min="1" max="1" width="10.140625" style="53" customWidth="1"/>
    <col min="2" max="2" width="66.85546875" style="54" customWidth="1"/>
    <col min="3" max="3" width="14.7109375" style="53" customWidth="1"/>
    <col min="4" max="4" width="12" style="54" customWidth="1"/>
    <col min="5" max="5" width="9" style="54" customWidth="1"/>
    <col min="6" max="7" width="9" style="154" customWidth="1"/>
    <col min="8" max="8" width="13" style="54" customWidth="1"/>
    <col min="9" max="9" width="13.85546875" style="54" customWidth="1"/>
    <col min="10" max="10" width="11.140625" style="54" customWidth="1"/>
    <col min="11" max="11" width="29.140625" style="53" customWidth="1"/>
    <col min="12" max="12" width="39.85546875" style="53" customWidth="1"/>
    <col min="13" max="16384" width="9" style="54"/>
  </cols>
  <sheetData>
    <row r="1" spans="1:12" ht="51.75" customHeight="1">
      <c r="A1" s="233" t="s">
        <v>358</v>
      </c>
      <c r="B1" s="233"/>
      <c r="C1" s="233"/>
      <c r="D1" s="233"/>
      <c r="E1" s="233"/>
      <c r="F1" s="233"/>
      <c r="G1" s="233"/>
      <c r="H1" s="233"/>
      <c r="I1" s="233"/>
      <c r="J1" s="233"/>
      <c r="K1" s="233"/>
      <c r="L1" s="233"/>
    </row>
    <row r="2" spans="1:12" ht="28.5" customHeight="1">
      <c r="A2" s="234" t="s">
        <v>347</v>
      </c>
      <c r="B2" s="234"/>
      <c r="C2" s="234"/>
      <c r="D2" s="234"/>
      <c r="E2" s="234"/>
      <c r="F2" s="234"/>
      <c r="G2" s="234"/>
      <c r="H2" s="234"/>
      <c r="I2" s="234"/>
      <c r="J2" s="234"/>
      <c r="K2" s="234"/>
      <c r="L2" s="234"/>
    </row>
    <row r="3" spans="1:12" ht="18" customHeight="1">
      <c r="B3" s="235" t="s">
        <v>74</v>
      </c>
      <c r="C3" s="235"/>
      <c r="D3" s="235"/>
      <c r="E3" s="235"/>
      <c r="F3" s="235"/>
      <c r="G3" s="235"/>
      <c r="H3" s="235"/>
      <c r="I3" s="235"/>
      <c r="J3" s="235"/>
      <c r="K3" s="235"/>
      <c r="L3" s="235"/>
    </row>
    <row r="4" spans="1:12" ht="16.5" customHeight="1" thickBot="1">
      <c r="A4" s="224" t="s">
        <v>28</v>
      </c>
      <c r="B4" s="224" t="s">
        <v>1</v>
      </c>
      <c r="C4" s="224" t="s">
        <v>2</v>
      </c>
      <c r="D4" s="224" t="s">
        <v>75</v>
      </c>
      <c r="E4" s="224" t="s">
        <v>30</v>
      </c>
      <c r="F4" s="224"/>
      <c r="G4" s="224"/>
      <c r="H4" s="224"/>
      <c r="I4" s="224"/>
      <c r="J4" s="224"/>
      <c r="K4" s="224" t="s">
        <v>357</v>
      </c>
      <c r="L4" s="224" t="s">
        <v>353</v>
      </c>
    </row>
    <row r="5" spans="1:12" ht="16.5" customHeight="1" thickBot="1">
      <c r="A5" s="224"/>
      <c r="B5" s="224"/>
      <c r="C5" s="224"/>
      <c r="D5" s="224"/>
      <c r="E5" s="224" t="s">
        <v>5</v>
      </c>
      <c r="F5" s="238" t="s">
        <v>6</v>
      </c>
      <c r="G5" s="239"/>
      <c r="H5" s="239"/>
      <c r="I5" s="240"/>
      <c r="J5" s="224" t="s">
        <v>7</v>
      </c>
      <c r="K5" s="224"/>
      <c r="L5" s="224"/>
    </row>
    <row r="6" spans="1:12" ht="30" customHeight="1" thickBot="1">
      <c r="A6" s="224"/>
      <c r="B6" s="224"/>
      <c r="C6" s="224"/>
      <c r="D6" s="224"/>
      <c r="E6" s="224"/>
      <c r="F6" s="241" t="s">
        <v>8</v>
      </c>
      <c r="G6" s="242"/>
      <c r="H6" s="243"/>
      <c r="I6" s="236" t="s">
        <v>9</v>
      </c>
      <c r="J6" s="224"/>
      <c r="K6" s="224"/>
      <c r="L6" s="224"/>
    </row>
    <row r="7" spans="1:12" ht="16.5" thickBot="1">
      <c r="A7" s="224"/>
      <c r="B7" s="224"/>
      <c r="C7" s="224"/>
      <c r="D7" s="224"/>
      <c r="E7" s="224"/>
      <c r="F7" s="244" t="s">
        <v>348</v>
      </c>
      <c r="G7" s="246" t="s">
        <v>349</v>
      </c>
      <c r="H7" s="247"/>
      <c r="I7" s="237"/>
      <c r="J7" s="224"/>
      <c r="K7" s="224"/>
      <c r="L7" s="224"/>
    </row>
    <row r="8" spans="1:12" ht="87" customHeight="1" thickBot="1">
      <c r="A8" s="224"/>
      <c r="B8" s="224"/>
      <c r="C8" s="224"/>
      <c r="D8" s="224"/>
      <c r="E8" s="224"/>
      <c r="F8" s="245"/>
      <c r="G8" s="55" t="s">
        <v>350</v>
      </c>
      <c r="H8" s="169" t="s">
        <v>351</v>
      </c>
      <c r="I8" s="236"/>
      <c r="J8" s="224"/>
      <c r="K8" s="224"/>
      <c r="L8" s="224"/>
    </row>
    <row r="9" spans="1:12" ht="16.5" thickBot="1">
      <c r="A9" s="55">
        <v>1</v>
      </c>
      <c r="B9" s="56">
        <v>2</v>
      </c>
      <c r="C9" s="57">
        <v>3</v>
      </c>
      <c r="D9" s="56">
        <v>4</v>
      </c>
      <c r="E9" s="56">
        <v>5</v>
      </c>
      <c r="F9" s="56">
        <v>6</v>
      </c>
      <c r="G9" s="56">
        <v>7</v>
      </c>
      <c r="H9" s="56">
        <v>8</v>
      </c>
      <c r="I9" s="56">
        <v>9</v>
      </c>
      <c r="J9" s="56">
        <v>10</v>
      </c>
      <c r="K9" s="57">
        <v>11</v>
      </c>
      <c r="L9" s="57">
        <v>12</v>
      </c>
    </row>
    <row r="10" spans="1:12" ht="23.25" customHeight="1">
      <c r="A10" s="248" t="s">
        <v>76</v>
      </c>
      <c r="B10" s="248"/>
      <c r="C10" s="248"/>
      <c r="D10" s="248"/>
      <c r="E10" s="248"/>
      <c r="F10" s="248"/>
      <c r="G10" s="248"/>
      <c r="H10" s="248"/>
      <c r="I10" s="248"/>
      <c r="J10" s="248"/>
      <c r="K10" s="248"/>
      <c r="L10" s="248"/>
    </row>
    <row r="11" spans="1:12" ht="20.25" customHeight="1">
      <c r="A11" s="249" t="s">
        <v>77</v>
      </c>
      <c r="B11" s="249"/>
      <c r="C11" s="249"/>
      <c r="D11" s="249"/>
      <c r="E11" s="249"/>
      <c r="F11" s="249"/>
      <c r="G11" s="249"/>
      <c r="H11" s="249"/>
      <c r="I11" s="249"/>
      <c r="J11" s="249"/>
      <c r="K11" s="249"/>
      <c r="L11" s="249"/>
    </row>
    <row r="12" spans="1:12" ht="51.75" customHeight="1" thickBot="1">
      <c r="A12" s="250" t="s">
        <v>78</v>
      </c>
      <c r="B12" s="250"/>
      <c r="C12" s="250"/>
      <c r="D12" s="250"/>
      <c r="E12" s="250"/>
      <c r="F12" s="250"/>
      <c r="G12" s="250"/>
      <c r="H12" s="250"/>
      <c r="I12" s="250"/>
      <c r="J12" s="250"/>
      <c r="K12" s="250"/>
      <c r="L12" s="250"/>
    </row>
    <row r="13" spans="1:12" ht="19.5" customHeight="1" thickBot="1">
      <c r="A13" s="224" t="s">
        <v>34</v>
      </c>
      <c r="B13" s="251" t="s">
        <v>79</v>
      </c>
      <c r="C13" s="224">
        <v>2017</v>
      </c>
      <c r="D13" s="224" t="s">
        <v>80</v>
      </c>
      <c r="E13" s="224" t="s">
        <v>11</v>
      </c>
      <c r="F13" s="252" t="s">
        <v>11</v>
      </c>
      <c r="G13" s="252" t="s">
        <v>11</v>
      </c>
      <c r="H13" s="224" t="s">
        <v>81</v>
      </c>
      <c r="I13" s="224" t="s">
        <v>80</v>
      </c>
      <c r="J13" s="224" t="s">
        <v>11</v>
      </c>
      <c r="K13" s="224" t="s">
        <v>82</v>
      </c>
      <c r="L13" s="251" t="s">
        <v>83</v>
      </c>
    </row>
    <row r="14" spans="1:12" ht="6" customHeight="1" thickBot="1">
      <c r="A14" s="224"/>
      <c r="B14" s="251"/>
      <c r="C14" s="224"/>
      <c r="D14" s="224"/>
      <c r="E14" s="224"/>
      <c r="F14" s="253"/>
      <c r="G14" s="253"/>
      <c r="H14" s="224"/>
      <c r="I14" s="224"/>
      <c r="J14" s="224"/>
      <c r="K14" s="224"/>
      <c r="L14" s="251"/>
    </row>
    <row r="15" spans="1:12" ht="13.35" customHeight="1" thickBot="1">
      <c r="A15" s="224"/>
      <c r="B15" s="251"/>
      <c r="C15" s="224"/>
      <c r="D15" s="224"/>
      <c r="E15" s="224"/>
      <c r="F15" s="245"/>
      <c r="G15" s="245"/>
      <c r="H15" s="224"/>
      <c r="I15" s="224"/>
      <c r="J15" s="224"/>
      <c r="K15" s="224"/>
      <c r="L15" s="251"/>
    </row>
    <row r="16" spans="1:12" ht="24.95" customHeight="1" thickBot="1">
      <c r="A16" s="224"/>
      <c r="B16" s="251"/>
      <c r="C16" s="57">
        <v>2018</v>
      </c>
      <c r="D16" s="57" t="s">
        <v>80</v>
      </c>
      <c r="E16" s="57" t="s">
        <v>11</v>
      </c>
      <c r="F16" s="57" t="s">
        <v>11</v>
      </c>
      <c r="G16" s="57" t="s">
        <v>11</v>
      </c>
      <c r="H16" s="57" t="s">
        <v>81</v>
      </c>
      <c r="I16" s="57" t="s">
        <v>80</v>
      </c>
      <c r="J16" s="57" t="s">
        <v>11</v>
      </c>
      <c r="K16" s="224"/>
      <c r="L16" s="251"/>
    </row>
    <row r="17" spans="1:12" ht="26.65" customHeight="1">
      <c r="A17" s="224"/>
      <c r="B17" s="251"/>
      <c r="C17" s="49">
        <v>2019</v>
      </c>
      <c r="D17" s="49" t="s">
        <v>80</v>
      </c>
      <c r="E17" s="49" t="s">
        <v>11</v>
      </c>
      <c r="F17" s="149" t="s">
        <v>11</v>
      </c>
      <c r="G17" s="149" t="s">
        <v>11</v>
      </c>
      <c r="H17" s="49" t="s">
        <v>81</v>
      </c>
      <c r="I17" s="49" t="s">
        <v>80</v>
      </c>
      <c r="J17" s="49" t="s">
        <v>11</v>
      </c>
      <c r="K17" s="224"/>
      <c r="L17" s="251"/>
    </row>
    <row r="18" spans="1:12" ht="26.65" customHeight="1">
      <c r="A18" s="224"/>
      <c r="B18" s="251"/>
      <c r="C18" s="49">
        <v>2020</v>
      </c>
      <c r="D18" s="49" t="str">
        <f>D17</f>
        <v>- *</v>
      </c>
      <c r="E18" s="49" t="s">
        <v>11</v>
      </c>
      <c r="F18" s="149" t="s">
        <v>11</v>
      </c>
      <c r="G18" s="149" t="s">
        <v>11</v>
      </c>
      <c r="H18" s="49" t="s">
        <v>11</v>
      </c>
      <c r="I18" s="49" t="str">
        <f>I17</f>
        <v>- *</v>
      </c>
      <c r="J18" s="49" t="s">
        <v>11</v>
      </c>
      <c r="K18" s="224"/>
      <c r="L18" s="251"/>
    </row>
    <row r="19" spans="1:12" ht="20.45" customHeight="1">
      <c r="A19" s="224" t="s">
        <v>38</v>
      </c>
      <c r="B19" s="251" t="s">
        <v>84</v>
      </c>
      <c r="C19" s="49">
        <v>2017</v>
      </c>
      <c r="D19" s="49" t="s">
        <v>80</v>
      </c>
      <c r="E19" s="49" t="s">
        <v>11</v>
      </c>
      <c r="F19" s="149" t="s">
        <v>11</v>
      </c>
      <c r="G19" s="149" t="s">
        <v>11</v>
      </c>
      <c r="H19" s="49" t="s">
        <v>81</v>
      </c>
      <c r="I19" s="49" t="s">
        <v>80</v>
      </c>
      <c r="J19" s="49" t="s">
        <v>11</v>
      </c>
      <c r="K19" s="224"/>
      <c r="L19" s="251"/>
    </row>
    <row r="20" spans="1:12" ht="19.5" customHeight="1">
      <c r="A20" s="224"/>
      <c r="B20" s="251"/>
      <c r="C20" s="49">
        <v>2018</v>
      </c>
      <c r="D20" s="49" t="s">
        <v>80</v>
      </c>
      <c r="E20" s="49" t="s">
        <v>11</v>
      </c>
      <c r="F20" s="149" t="s">
        <v>11</v>
      </c>
      <c r="G20" s="149" t="s">
        <v>11</v>
      </c>
      <c r="H20" s="49" t="s">
        <v>81</v>
      </c>
      <c r="I20" s="49" t="s">
        <v>80</v>
      </c>
      <c r="J20" s="49" t="s">
        <v>11</v>
      </c>
      <c r="K20" s="224"/>
      <c r="L20" s="251"/>
    </row>
    <row r="21" spans="1:12" ht="24.6" customHeight="1" thickBot="1">
      <c r="A21" s="224"/>
      <c r="B21" s="251"/>
      <c r="C21" s="224">
        <v>2019</v>
      </c>
      <c r="D21" s="224" t="s">
        <v>80</v>
      </c>
      <c r="E21" s="224" t="s">
        <v>11</v>
      </c>
      <c r="F21" s="149" t="s">
        <v>11</v>
      </c>
      <c r="G21" s="149" t="s">
        <v>11</v>
      </c>
      <c r="H21" s="224" t="s">
        <v>81</v>
      </c>
      <c r="I21" s="224" t="s">
        <v>80</v>
      </c>
      <c r="J21" s="224" t="s">
        <v>11</v>
      </c>
      <c r="K21" s="224"/>
      <c r="L21" s="251"/>
    </row>
    <row r="22" spans="1:12" ht="1.5" customHeight="1" thickBot="1">
      <c r="A22" s="224"/>
      <c r="B22" s="251"/>
      <c r="C22" s="224"/>
      <c r="D22" s="224"/>
      <c r="E22" s="224"/>
      <c r="F22" s="252" t="s">
        <v>11</v>
      </c>
      <c r="G22" s="252" t="s">
        <v>11</v>
      </c>
      <c r="H22" s="224"/>
      <c r="I22" s="224"/>
      <c r="J22" s="224"/>
      <c r="K22" s="224"/>
      <c r="L22" s="251"/>
    </row>
    <row r="23" spans="1:12" ht="28.5" customHeight="1" thickBot="1">
      <c r="A23" s="224"/>
      <c r="B23" s="251"/>
      <c r="C23" s="49">
        <v>2020</v>
      </c>
      <c r="D23" s="49" t="str">
        <f>D21</f>
        <v>- *</v>
      </c>
      <c r="E23" s="49" t="s">
        <v>11</v>
      </c>
      <c r="F23" s="245"/>
      <c r="G23" s="245"/>
      <c r="H23" s="49" t="s">
        <v>11</v>
      </c>
      <c r="I23" s="49" t="str">
        <f>I21</f>
        <v>- *</v>
      </c>
      <c r="J23" s="49" t="s">
        <v>11</v>
      </c>
      <c r="K23" s="224"/>
      <c r="L23" s="251"/>
    </row>
    <row r="24" spans="1:12" ht="21" customHeight="1" thickBot="1">
      <c r="A24" s="224" t="s">
        <v>42</v>
      </c>
      <c r="B24" s="251" t="s">
        <v>85</v>
      </c>
      <c r="C24" s="57">
        <v>2017</v>
      </c>
      <c r="D24" s="57" t="s">
        <v>80</v>
      </c>
      <c r="E24" s="57" t="s">
        <v>11</v>
      </c>
      <c r="F24" s="57" t="s">
        <v>11</v>
      </c>
      <c r="G24" s="57" t="s">
        <v>11</v>
      </c>
      <c r="H24" s="57" t="s">
        <v>81</v>
      </c>
      <c r="I24" s="57" t="s">
        <v>80</v>
      </c>
      <c r="J24" s="57" t="s">
        <v>11</v>
      </c>
      <c r="K24" s="224"/>
      <c r="L24" s="251" t="s">
        <v>86</v>
      </c>
    </row>
    <row r="25" spans="1:12" ht="22.7" customHeight="1" thickBot="1">
      <c r="A25" s="224"/>
      <c r="B25" s="251"/>
      <c r="C25" s="57">
        <v>2018</v>
      </c>
      <c r="D25" s="57" t="s">
        <v>80</v>
      </c>
      <c r="E25" s="57" t="s">
        <v>11</v>
      </c>
      <c r="F25" s="57" t="s">
        <v>11</v>
      </c>
      <c r="G25" s="57" t="s">
        <v>11</v>
      </c>
      <c r="H25" s="57" t="s">
        <v>81</v>
      </c>
      <c r="I25" s="57" t="s">
        <v>80</v>
      </c>
      <c r="J25" s="57" t="s">
        <v>11</v>
      </c>
      <c r="K25" s="224"/>
      <c r="L25" s="251"/>
    </row>
    <row r="26" spans="1:12" ht="15" customHeight="1" thickBot="1">
      <c r="A26" s="224"/>
      <c r="B26" s="251"/>
      <c r="C26" s="224">
        <v>2019</v>
      </c>
      <c r="D26" s="224" t="s">
        <v>80</v>
      </c>
      <c r="E26" s="224" t="s">
        <v>11</v>
      </c>
      <c r="F26" s="252" t="s">
        <v>11</v>
      </c>
      <c r="G26" s="252" t="s">
        <v>11</v>
      </c>
      <c r="H26" s="224" t="s">
        <v>81</v>
      </c>
      <c r="I26" s="224" t="s">
        <v>80</v>
      </c>
      <c r="J26" s="224" t="s">
        <v>11</v>
      </c>
      <c r="K26" s="224"/>
      <c r="L26" s="251"/>
    </row>
    <row r="27" spans="1:12" ht="8.25" customHeight="1" thickBot="1">
      <c r="A27" s="224"/>
      <c r="B27" s="251"/>
      <c r="C27" s="224"/>
      <c r="D27" s="224"/>
      <c r="E27" s="224"/>
      <c r="F27" s="253"/>
      <c r="G27" s="253"/>
      <c r="H27" s="224"/>
      <c r="I27" s="224"/>
      <c r="J27" s="224"/>
      <c r="K27" s="224"/>
      <c r="L27" s="251"/>
    </row>
    <row r="28" spans="1:12" ht="5.25" customHeight="1" thickBot="1">
      <c r="A28" s="224"/>
      <c r="B28" s="251"/>
      <c r="C28" s="224"/>
      <c r="D28" s="224"/>
      <c r="E28" s="224"/>
      <c r="F28" s="245"/>
      <c r="G28" s="245"/>
      <c r="H28" s="224"/>
      <c r="I28" s="224"/>
      <c r="J28" s="224"/>
      <c r="K28" s="224"/>
      <c r="L28" s="251"/>
    </row>
    <row r="29" spans="1:12" ht="20.85" customHeight="1" thickBot="1">
      <c r="A29" s="224"/>
      <c r="B29" s="251"/>
      <c r="C29" s="49">
        <v>2020</v>
      </c>
      <c r="D29" s="49" t="str">
        <f>D30</f>
        <v>- *</v>
      </c>
      <c r="E29" s="49" t="s">
        <v>11</v>
      </c>
      <c r="F29" s="149" t="s">
        <v>11</v>
      </c>
      <c r="G29" s="149" t="s">
        <v>11</v>
      </c>
      <c r="H29" s="49" t="s">
        <v>11</v>
      </c>
      <c r="I29" s="49" t="str">
        <f>I25</f>
        <v>- *</v>
      </c>
      <c r="J29" s="49" t="s">
        <v>11</v>
      </c>
      <c r="K29" s="224"/>
      <c r="L29" s="251"/>
    </row>
    <row r="30" spans="1:12" ht="18.600000000000001" customHeight="1" thickBot="1">
      <c r="A30" s="224" t="s">
        <v>46</v>
      </c>
      <c r="B30" s="251" t="s">
        <v>87</v>
      </c>
      <c r="C30" s="224">
        <v>2017</v>
      </c>
      <c r="D30" s="224" t="s">
        <v>80</v>
      </c>
      <c r="E30" s="224" t="s">
        <v>11</v>
      </c>
      <c r="F30" s="252" t="s">
        <v>11</v>
      </c>
      <c r="G30" s="252" t="s">
        <v>11</v>
      </c>
      <c r="H30" s="224" t="s">
        <v>81</v>
      </c>
      <c r="I30" s="224" t="s">
        <v>80</v>
      </c>
      <c r="J30" s="224" t="s">
        <v>11</v>
      </c>
      <c r="K30" s="224" t="s">
        <v>88</v>
      </c>
      <c r="L30" s="251" t="s">
        <v>86</v>
      </c>
    </row>
    <row r="31" spans="1:12" ht="17.649999999999999" customHeight="1" thickBot="1">
      <c r="A31" s="224"/>
      <c r="B31" s="251"/>
      <c r="C31" s="224"/>
      <c r="D31" s="224"/>
      <c r="E31" s="224"/>
      <c r="F31" s="245"/>
      <c r="G31" s="245"/>
      <c r="H31" s="224"/>
      <c r="I31" s="224"/>
      <c r="J31" s="224"/>
      <c r="K31" s="224"/>
      <c r="L31" s="251"/>
    </row>
    <row r="32" spans="1:12" ht="23.85" customHeight="1" thickBot="1">
      <c r="A32" s="224"/>
      <c r="B32" s="251"/>
      <c r="C32" s="49">
        <v>2018</v>
      </c>
      <c r="D32" s="49" t="s">
        <v>80</v>
      </c>
      <c r="E32" s="49" t="s">
        <v>11</v>
      </c>
      <c r="F32" s="149" t="s">
        <v>11</v>
      </c>
      <c r="G32" s="149" t="s">
        <v>11</v>
      </c>
      <c r="H32" s="49" t="s">
        <v>81</v>
      </c>
      <c r="I32" s="49" t="s">
        <v>80</v>
      </c>
      <c r="J32" s="49" t="s">
        <v>11</v>
      </c>
      <c r="K32" s="224"/>
      <c r="L32" s="251"/>
    </row>
    <row r="33" spans="1:12" ht="7.5" customHeight="1" thickBot="1">
      <c r="A33" s="224"/>
      <c r="B33" s="251"/>
      <c r="C33" s="224">
        <v>2019</v>
      </c>
      <c r="D33" s="224" t="s">
        <v>80</v>
      </c>
      <c r="E33" s="224" t="s">
        <v>11</v>
      </c>
      <c r="F33" s="252" t="s">
        <v>11</v>
      </c>
      <c r="G33" s="252" t="s">
        <v>11</v>
      </c>
      <c r="H33" s="224" t="s">
        <v>81</v>
      </c>
      <c r="I33" s="224" t="s">
        <v>80</v>
      </c>
      <c r="J33" s="224" t="s">
        <v>11</v>
      </c>
      <c r="K33" s="224"/>
      <c r="L33" s="251"/>
    </row>
    <row r="34" spans="1:12" ht="15.95" customHeight="1" thickBot="1">
      <c r="A34" s="224"/>
      <c r="B34" s="251"/>
      <c r="C34" s="224"/>
      <c r="D34" s="224"/>
      <c r="E34" s="224"/>
      <c r="F34" s="253"/>
      <c r="G34" s="253"/>
      <c r="H34" s="224"/>
      <c r="I34" s="224"/>
      <c r="J34" s="224"/>
      <c r="K34" s="224"/>
      <c r="L34" s="251"/>
    </row>
    <row r="35" spans="1:12" ht="9.4" customHeight="1" thickBot="1">
      <c r="A35" s="224"/>
      <c r="B35" s="251"/>
      <c r="C35" s="224"/>
      <c r="D35" s="224"/>
      <c r="E35" s="224"/>
      <c r="F35" s="245"/>
      <c r="G35" s="245"/>
      <c r="H35" s="224"/>
      <c r="I35" s="224"/>
      <c r="J35" s="224"/>
      <c r="K35" s="224"/>
      <c r="L35" s="251"/>
    </row>
    <row r="36" spans="1:12" ht="22.7" customHeight="1" thickBot="1">
      <c r="A36" s="224"/>
      <c r="B36" s="251"/>
      <c r="C36" s="49">
        <v>2020</v>
      </c>
      <c r="D36" s="49" t="str">
        <f>D33</f>
        <v>- *</v>
      </c>
      <c r="E36" s="49" t="s">
        <v>11</v>
      </c>
      <c r="F36" s="149" t="s">
        <v>11</v>
      </c>
      <c r="G36" s="149" t="s">
        <v>11</v>
      </c>
      <c r="H36" s="49" t="s">
        <v>11</v>
      </c>
      <c r="I36" s="49" t="str">
        <f>I33</f>
        <v>- *</v>
      </c>
      <c r="J36" s="49" t="s">
        <v>11</v>
      </c>
      <c r="K36" s="224"/>
      <c r="L36" s="251"/>
    </row>
    <row r="37" spans="1:12" ht="19.5" customHeight="1">
      <c r="A37" s="224" t="s">
        <v>50</v>
      </c>
      <c r="B37" s="251" t="s">
        <v>89</v>
      </c>
      <c r="C37" s="49">
        <v>2017</v>
      </c>
      <c r="D37" s="49" t="s">
        <v>80</v>
      </c>
      <c r="E37" s="49" t="s">
        <v>11</v>
      </c>
      <c r="F37" s="149" t="s">
        <v>11</v>
      </c>
      <c r="G37" s="149" t="s">
        <v>11</v>
      </c>
      <c r="H37" s="49" t="s">
        <v>81</v>
      </c>
      <c r="I37" s="49" t="s">
        <v>80</v>
      </c>
      <c r="J37" s="49" t="s">
        <v>11</v>
      </c>
      <c r="K37" s="224" t="s">
        <v>68</v>
      </c>
      <c r="L37" s="251"/>
    </row>
    <row r="38" spans="1:12" ht="21.4" customHeight="1" thickBot="1">
      <c r="A38" s="224"/>
      <c r="B38" s="251"/>
      <c r="C38" s="57">
        <v>2018</v>
      </c>
      <c r="D38" s="57" t="s">
        <v>80</v>
      </c>
      <c r="E38" s="57" t="s">
        <v>11</v>
      </c>
      <c r="F38" s="57" t="s">
        <v>11</v>
      </c>
      <c r="G38" s="57" t="s">
        <v>11</v>
      </c>
      <c r="H38" s="57" t="s">
        <v>81</v>
      </c>
      <c r="I38" s="57" t="s">
        <v>80</v>
      </c>
      <c r="J38" s="57" t="s">
        <v>11</v>
      </c>
      <c r="K38" s="224"/>
      <c r="L38" s="251"/>
    </row>
    <row r="39" spans="1:12" ht="12.4" customHeight="1" thickBot="1">
      <c r="A39" s="224"/>
      <c r="B39" s="251"/>
      <c r="C39" s="224">
        <v>2019</v>
      </c>
      <c r="D39" s="224" t="s">
        <v>80</v>
      </c>
      <c r="E39" s="224" t="s">
        <v>11</v>
      </c>
      <c r="F39" s="252" t="s">
        <v>11</v>
      </c>
      <c r="G39" s="252" t="s">
        <v>11</v>
      </c>
      <c r="H39" s="224" t="s">
        <v>81</v>
      </c>
      <c r="I39" s="224" t="s">
        <v>80</v>
      </c>
      <c r="J39" s="224" t="s">
        <v>11</v>
      </c>
      <c r="K39" s="224"/>
      <c r="L39" s="251"/>
    </row>
    <row r="40" spans="1:12" ht="7.5" customHeight="1" thickBot="1">
      <c r="A40" s="224"/>
      <c r="B40" s="251"/>
      <c r="C40" s="224"/>
      <c r="D40" s="224"/>
      <c r="E40" s="224"/>
      <c r="F40" s="253"/>
      <c r="G40" s="253"/>
      <c r="H40" s="224"/>
      <c r="I40" s="224"/>
      <c r="J40" s="224"/>
      <c r="K40" s="224"/>
      <c r="L40" s="251"/>
    </row>
    <row r="41" spans="1:12" ht="4.7" customHeight="1" thickBot="1">
      <c r="A41" s="224"/>
      <c r="B41" s="251"/>
      <c r="C41" s="224"/>
      <c r="D41" s="224"/>
      <c r="E41" s="224"/>
      <c r="F41" s="245"/>
      <c r="G41" s="245"/>
      <c r="H41" s="224"/>
      <c r="I41" s="224"/>
      <c r="J41" s="224"/>
      <c r="K41" s="224"/>
      <c r="L41" s="251"/>
    </row>
    <row r="42" spans="1:12" ht="24.6" customHeight="1" thickBot="1">
      <c r="A42" s="224"/>
      <c r="B42" s="251"/>
      <c r="C42" s="49">
        <v>2020</v>
      </c>
      <c r="D42" s="49" t="str">
        <f>D39</f>
        <v>- *</v>
      </c>
      <c r="E42" s="49" t="s">
        <v>11</v>
      </c>
      <c r="F42" s="149" t="s">
        <v>11</v>
      </c>
      <c r="G42" s="149" t="s">
        <v>11</v>
      </c>
      <c r="H42" s="49" t="s">
        <v>11</v>
      </c>
      <c r="I42" s="49" t="str">
        <f>I39</f>
        <v>- *</v>
      </c>
      <c r="J42" s="49" t="s">
        <v>11</v>
      </c>
      <c r="K42" s="224"/>
      <c r="L42" s="251"/>
    </row>
    <row r="43" spans="1:12" ht="25.7" customHeight="1">
      <c r="A43" s="224" t="s">
        <v>54</v>
      </c>
      <c r="B43" s="251" t="s">
        <v>90</v>
      </c>
      <c r="C43" s="57">
        <v>2017</v>
      </c>
      <c r="D43" s="57" t="s">
        <v>80</v>
      </c>
      <c r="E43" s="57" t="s">
        <v>11</v>
      </c>
      <c r="F43" s="57" t="s">
        <v>11</v>
      </c>
      <c r="G43" s="57" t="s">
        <v>11</v>
      </c>
      <c r="H43" s="57" t="s">
        <v>81</v>
      </c>
      <c r="I43" s="57" t="s">
        <v>80</v>
      </c>
      <c r="J43" s="57" t="s">
        <v>11</v>
      </c>
      <c r="K43" s="224" t="s">
        <v>91</v>
      </c>
      <c r="L43" s="251" t="s">
        <v>86</v>
      </c>
    </row>
    <row r="44" spans="1:12" ht="22.35" customHeight="1" thickBot="1">
      <c r="A44" s="224"/>
      <c r="B44" s="251"/>
      <c r="C44" s="57">
        <v>2018</v>
      </c>
      <c r="D44" s="57" t="s">
        <v>80</v>
      </c>
      <c r="E44" s="57" t="s">
        <v>11</v>
      </c>
      <c r="F44" s="57" t="s">
        <v>11</v>
      </c>
      <c r="G44" s="57" t="s">
        <v>11</v>
      </c>
      <c r="H44" s="57" t="s">
        <v>81</v>
      </c>
      <c r="I44" s="57" t="s">
        <v>80</v>
      </c>
      <c r="J44" s="57" t="s">
        <v>11</v>
      </c>
      <c r="K44" s="224"/>
      <c r="L44" s="251"/>
    </row>
    <row r="45" spans="1:12" ht="9.9499999999999993" customHeight="1" thickBot="1">
      <c r="A45" s="224"/>
      <c r="B45" s="251"/>
      <c r="C45" s="224">
        <v>2019</v>
      </c>
      <c r="D45" s="224" t="s">
        <v>80</v>
      </c>
      <c r="E45" s="224" t="s">
        <v>11</v>
      </c>
      <c r="F45" s="252" t="s">
        <v>11</v>
      </c>
      <c r="G45" s="252" t="s">
        <v>11</v>
      </c>
      <c r="H45" s="224" t="s">
        <v>81</v>
      </c>
      <c r="I45" s="224" t="s">
        <v>80</v>
      </c>
      <c r="J45" s="224" t="s">
        <v>11</v>
      </c>
      <c r="K45" s="224"/>
      <c r="L45" s="251"/>
    </row>
    <row r="46" spans="1:12" ht="8.85" customHeight="1" thickBot="1">
      <c r="A46" s="224"/>
      <c r="B46" s="251"/>
      <c r="C46" s="224"/>
      <c r="D46" s="224"/>
      <c r="E46" s="224"/>
      <c r="F46" s="253"/>
      <c r="G46" s="253"/>
      <c r="H46" s="224"/>
      <c r="I46" s="224"/>
      <c r="J46" s="224"/>
      <c r="K46" s="224"/>
      <c r="L46" s="251"/>
    </row>
    <row r="47" spans="1:12" ht="9.4" customHeight="1" thickBot="1">
      <c r="A47" s="224"/>
      <c r="B47" s="251"/>
      <c r="C47" s="224"/>
      <c r="D47" s="224"/>
      <c r="E47" s="224"/>
      <c r="F47" s="245"/>
      <c r="G47" s="245"/>
      <c r="H47" s="224"/>
      <c r="I47" s="224"/>
      <c r="J47" s="224"/>
      <c r="K47" s="224"/>
      <c r="L47" s="251"/>
    </row>
    <row r="48" spans="1:12" ht="17.100000000000001" customHeight="1" thickBot="1">
      <c r="A48" s="224"/>
      <c r="B48" s="251"/>
      <c r="C48" s="49">
        <v>2020</v>
      </c>
      <c r="D48" s="49" t="str">
        <f>D45</f>
        <v>- *</v>
      </c>
      <c r="E48" s="49" t="s">
        <v>11</v>
      </c>
      <c r="F48" s="149" t="s">
        <v>11</v>
      </c>
      <c r="G48" s="149" t="s">
        <v>11</v>
      </c>
      <c r="H48" s="49" t="s">
        <v>11</v>
      </c>
      <c r="I48" s="49" t="str">
        <f>I45</f>
        <v>- *</v>
      </c>
      <c r="J48" s="49" t="s">
        <v>11</v>
      </c>
      <c r="K48" s="224"/>
      <c r="L48" s="251"/>
    </row>
    <row r="49" spans="1:12" ht="15" customHeight="1" thickBot="1">
      <c r="A49" s="224" t="s">
        <v>58</v>
      </c>
      <c r="B49" s="224" t="s">
        <v>92</v>
      </c>
      <c r="C49" s="254" t="s">
        <v>14</v>
      </c>
      <c r="D49" s="255" t="s">
        <v>11</v>
      </c>
      <c r="E49" s="255" t="s">
        <v>11</v>
      </c>
      <c r="F49" s="256" t="s">
        <v>11</v>
      </c>
      <c r="G49" s="256" t="s">
        <v>11</v>
      </c>
      <c r="H49" s="255" t="s">
        <v>11</v>
      </c>
      <c r="I49" s="255" t="s">
        <v>11</v>
      </c>
      <c r="J49" s="255" t="s">
        <v>11</v>
      </c>
      <c r="K49" s="224" t="s">
        <v>93</v>
      </c>
      <c r="L49" s="224" t="s">
        <v>94</v>
      </c>
    </row>
    <row r="50" spans="1:12" ht="8.25" customHeight="1" thickBot="1">
      <c r="A50" s="224"/>
      <c r="B50" s="224"/>
      <c r="C50" s="254"/>
      <c r="D50" s="254"/>
      <c r="E50" s="254"/>
      <c r="F50" s="257"/>
      <c r="G50" s="257"/>
      <c r="H50" s="254"/>
      <c r="I50" s="254"/>
      <c r="J50" s="254"/>
      <c r="K50" s="224"/>
      <c r="L50" s="224"/>
    </row>
    <row r="51" spans="1:12" ht="8.85" customHeight="1" thickBot="1">
      <c r="A51" s="224"/>
      <c r="B51" s="224"/>
      <c r="C51" s="254"/>
      <c r="D51" s="254"/>
      <c r="E51" s="254"/>
      <c r="F51" s="258"/>
      <c r="G51" s="258"/>
      <c r="H51" s="254"/>
      <c r="I51" s="254"/>
      <c r="J51" s="254"/>
      <c r="K51" s="224"/>
      <c r="L51" s="224"/>
    </row>
    <row r="52" spans="1:12" ht="15" customHeight="1" thickBot="1">
      <c r="A52" s="224" t="s">
        <v>62</v>
      </c>
      <c r="B52" s="224" t="s">
        <v>95</v>
      </c>
      <c r="C52" s="254" t="s">
        <v>14</v>
      </c>
      <c r="D52" s="255" t="s">
        <v>11</v>
      </c>
      <c r="E52" s="255" t="s">
        <v>11</v>
      </c>
      <c r="F52" s="256" t="s">
        <v>11</v>
      </c>
      <c r="G52" s="256" t="s">
        <v>11</v>
      </c>
      <c r="H52" s="255" t="s">
        <v>11</v>
      </c>
      <c r="I52" s="255" t="s">
        <v>11</v>
      </c>
      <c r="J52" s="255" t="s">
        <v>11</v>
      </c>
      <c r="K52" s="224"/>
      <c r="L52" s="224"/>
    </row>
    <row r="53" spans="1:12" ht="19.5" customHeight="1" thickBot="1">
      <c r="A53" s="224"/>
      <c r="B53" s="224"/>
      <c r="C53" s="254"/>
      <c r="D53" s="254"/>
      <c r="E53" s="254"/>
      <c r="F53" s="258"/>
      <c r="G53" s="258"/>
      <c r="H53" s="254"/>
      <c r="I53" s="254"/>
      <c r="J53" s="254"/>
      <c r="K53" s="224"/>
      <c r="L53" s="224"/>
    </row>
    <row r="54" spans="1:12" ht="27.6" customHeight="1" thickBot="1">
      <c r="A54" s="224" t="s">
        <v>66</v>
      </c>
      <c r="B54" s="251" t="s">
        <v>96</v>
      </c>
      <c r="C54" s="59">
        <v>2017</v>
      </c>
      <c r="D54" s="60">
        <f>I54</f>
        <v>9.9600000000000009</v>
      </c>
      <c r="E54" s="60" t="s">
        <v>11</v>
      </c>
      <c r="F54" s="60" t="s">
        <v>11</v>
      </c>
      <c r="G54" s="60" t="s">
        <v>11</v>
      </c>
      <c r="H54" s="60" t="s">
        <v>11</v>
      </c>
      <c r="I54" s="60">
        <v>9.9600000000000009</v>
      </c>
      <c r="J54" s="61" t="s">
        <v>11</v>
      </c>
      <c r="K54" s="224" t="s">
        <v>97</v>
      </c>
      <c r="L54" s="251" t="s">
        <v>98</v>
      </c>
    </row>
    <row r="55" spans="1:12" ht="23.1" customHeight="1" thickBot="1">
      <c r="A55" s="224"/>
      <c r="B55" s="251"/>
      <c r="C55" s="59">
        <v>2018</v>
      </c>
      <c r="D55" s="60">
        <v>9.9600000000000009</v>
      </c>
      <c r="E55" s="60" t="s">
        <v>11</v>
      </c>
      <c r="F55" s="60" t="s">
        <v>11</v>
      </c>
      <c r="G55" s="60" t="s">
        <v>11</v>
      </c>
      <c r="H55" s="60" t="s">
        <v>11</v>
      </c>
      <c r="I55" s="60">
        <v>9.9600000000000009</v>
      </c>
      <c r="J55" s="61" t="s">
        <v>11</v>
      </c>
      <c r="K55" s="224"/>
      <c r="L55" s="251"/>
    </row>
    <row r="56" spans="1:12" ht="15" customHeight="1" thickBot="1">
      <c r="A56" s="224"/>
      <c r="B56" s="251"/>
      <c r="C56" s="259">
        <v>2019</v>
      </c>
      <c r="D56" s="260">
        <v>9.9600000000000009</v>
      </c>
      <c r="E56" s="260" t="s">
        <v>11</v>
      </c>
      <c r="F56" s="261" t="s">
        <v>11</v>
      </c>
      <c r="G56" s="261" t="s">
        <v>11</v>
      </c>
      <c r="H56" s="260" t="s">
        <v>11</v>
      </c>
      <c r="I56" s="260">
        <v>9.9600000000000009</v>
      </c>
      <c r="J56" s="255" t="s">
        <v>11</v>
      </c>
      <c r="K56" s="224"/>
      <c r="L56" s="251"/>
    </row>
    <row r="57" spans="1:12" ht="4.7" customHeight="1" thickBot="1">
      <c r="A57" s="224"/>
      <c r="B57" s="251"/>
      <c r="C57" s="259"/>
      <c r="D57" s="260"/>
      <c r="E57" s="260"/>
      <c r="F57" s="262"/>
      <c r="G57" s="262"/>
      <c r="H57" s="260"/>
      <c r="I57" s="260"/>
      <c r="J57" s="255"/>
      <c r="K57" s="224"/>
      <c r="L57" s="251"/>
    </row>
    <row r="58" spans="1:12" ht="9.9499999999999993" customHeight="1" thickBot="1">
      <c r="A58" s="224"/>
      <c r="B58" s="251"/>
      <c r="C58" s="259"/>
      <c r="D58" s="260"/>
      <c r="E58" s="260"/>
      <c r="F58" s="263"/>
      <c r="G58" s="263"/>
      <c r="H58" s="260"/>
      <c r="I58" s="260"/>
      <c r="J58" s="255"/>
      <c r="K58" s="224"/>
      <c r="L58" s="251"/>
    </row>
    <row r="59" spans="1:12" ht="31.35" customHeight="1" thickBot="1">
      <c r="A59" s="224"/>
      <c r="B59" s="251"/>
      <c r="C59" s="62">
        <v>2020</v>
      </c>
      <c r="D59" s="58">
        <v>2.4859999999999998</v>
      </c>
      <c r="E59" s="63"/>
      <c r="F59" s="156" t="s">
        <v>11</v>
      </c>
      <c r="G59" s="156" t="s">
        <v>11</v>
      </c>
      <c r="H59" s="63"/>
      <c r="I59" s="58">
        <v>2.4859999999999998</v>
      </c>
      <c r="J59" s="58"/>
      <c r="K59" s="224"/>
      <c r="L59" s="251"/>
    </row>
    <row r="60" spans="1:12" ht="32.25" customHeight="1">
      <c r="A60" s="224" t="s">
        <v>99</v>
      </c>
      <c r="B60" s="224" t="s">
        <v>100</v>
      </c>
      <c r="C60" s="59">
        <v>2017</v>
      </c>
      <c r="D60" s="60">
        <f>I60</f>
        <v>10</v>
      </c>
      <c r="E60" s="60" t="s">
        <v>11</v>
      </c>
      <c r="F60" s="60" t="s">
        <v>11</v>
      </c>
      <c r="G60" s="60" t="s">
        <v>11</v>
      </c>
      <c r="H60" s="60" t="s">
        <v>11</v>
      </c>
      <c r="I60" s="60">
        <v>10</v>
      </c>
      <c r="J60" s="61" t="s">
        <v>11</v>
      </c>
      <c r="K60" s="224"/>
      <c r="L60" s="251"/>
    </row>
    <row r="61" spans="1:12" ht="27.6" customHeight="1" thickBot="1">
      <c r="A61" s="224"/>
      <c r="B61" s="224"/>
      <c r="C61" s="59">
        <v>2018</v>
      </c>
      <c r="D61" s="60">
        <v>10</v>
      </c>
      <c r="E61" s="60" t="s">
        <v>11</v>
      </c>
      <c r="F61" s="60" t="s">
        <v>11</v>
      </c>
      <c r="G61" s="60" t="s">
        <v>11</v>
      </c>
      <c r="H61" s="60" t="s">
        <v>11</v>
      </c>
      <c r="I61" s="60">
        <v>10</v>
      </c>
      <c r="J61" s="61" t="s">
        <v>11</v>
      </c>
      <c r="K61" s="224"/>
      <c r="L61" s="251"/>
    </row>
    <row r="62" spans="1:12" ht="27.95" customHeight="1" thickBot="1">
      <c r="A62" s="224"/>
      <c r="B62" s="224"/>
      <c r="C62" s="259">
        <v>2019</v>
      </c>
      <c r="D62" s="260">
        <v>10</v>
      </c>
      <c r="E62" s="260" t="s">
        <v>11</v>
      </c>
      <c r="F62" s="261" t="s">
        <v>11</v>
      </c>
      <c r="G62" s="261" t="s">
        <v>11</v>
      </c>
      <c r="H62" s="260" t="s">
        <v>11</v>
      </c>
      <c r="I62" s="260">
        <v>10</v>
      </c>
      <c r="J62" s="255" t="s">
        <v>11</v>
      </c>
      <c r="K62" s="224"/>
      <c r="L62" s="251"/>
    </row>
    <row r="63" spans="1:12" ht="3" customHeight="1" thickBot="1">
      <c r="A63" s="224"/>
      <c r="B63" s="224"/>
      <c r="C63" s="259"/>
      <c r="D63" s="260"/>
      <c r="E63" s="260"/>
      <c r="F63" s="262"/>
      <c r="G63" s="262"/>
      <c r="H63" s="260"/>
      <c r="I63" s="260"/>
      <c r="J63" s="255"/>
      <c r="K63" s="224"/>
      <c r="L63" s="251"/>
    </row>
    <row r="64" spans="1:12" ht="8.85" customHeight="1" thickBot="1">
      <c r="A64" s="224"/>
      <c r="B64" s="224"/>
      <c r="C64" s="259"/>
      <c r="D64" s="260"/>
      <c r="E64" s="260"/>
      <c r="F64" s="263"/>
      <c r="G64" s="263"/>
      <c r="H64" s="260"/>
      <c r="I64" s="260"/>
      <c r="J64" s="255"/>
      <c r="K64" s="224"/>
      <c r="L64" s="251"/>
    </row>
    <row r="65" spans="1:12" ht="28.5" customHeight="1" thickBot="1">
      <c r="A65" s="224"/>
      <c r="B65" s="224"/>
      <c r="C65" s="62">
        <v>2020</v>
      </c>
      <c r="D65" s="63">
        <v>10</v>
      </c>
      <c r="E65" s="63" t="s">
        <v>11</v>
      </c>
      <c r="F65" s="156" t="s">
        <v>11</v>
      </c>
      <c r="G65" s="156" t="s">
        <v>11</v>
      </c>
      <c r="H65" s="63" t="s">
        <v>11</v>
      </c>
      <c r="I65" s="63">
        <v>10</v>
      </c>
      <c r="J65" s="58" t="s">
        <v>11</v>
      </c>
      <c r="K65" s="224"/>
      <c r="L65" s="251"/>
    </row>
    <row r="66" spans="1:12" ht="15" customHeight="1" thickBot="1">
      <c r="A66" s="224" t="s">
        <v>101</v>
      </c>
      <c r="B66" s="224" t="s">
        <v>102</v>
      </c>
      <c r="C66" s="259">
        <v>2017</v>
      </c>
      <c r="D66" s="260">
        <f>I66</f>
        <v>20.04</v>
      </c>
      <c r="E66" s="260" t="s">
        <v>11</v>
      </c>
      <c r="F66" s="261" t="s">
        <v>11</v>
      </c>
      <c r="G66" s="261" t="s">
        <v>11</v>
      </c>
      <c r="H66" s="260" t="s">
        <v>11</v>
      </c>
      <c r="I66" s="260">
        <v>20.04</v>
      </c>
      <c r="J66" s="255" t="s">
        <v>11</v>
      </c>
      <c r="K66" s="224" t="s">
        <v>71</v>
      </c>
      <c r="L66" s="251" t="s">
        <v>103</v>
      </c>
    </row>
    <row r="67" spans="1:12" ht="16.5" customHeight="1" thickBot="1">
      <c r="A67" s="224"/>
      <c r="B67" s="224"/>
      <c r="C67" s="259"/>
      <c r="D67" s="260"/>
      <c r="E67" s="260"/>
      <c r="F67" s="263"/>
      <c r="G67" s="263"/>
      <c r="H67" s="260"/>
      <c r="I67" s="260"/>
      <c r="J67" s="255"/>
      <c r="K67" s="224"/>
      <c r="L67" s="251"/>
    </row>
    <row r="68" spans="1:12" ht="32.25" customHeight="1" thickBot="1">
      <c r="A68" s="224"/>
      <c r="B68" s="224"/>
      <c r="C68" s="59">
        <v>2018</v>
      </c>
      <c r="D68" s="60">
        <v>20.04</v>
      </c>
      <c r="E68" s="60" t="s">
        <v>11</v>
      </c>
      <c r="F68" s="60" t="s">
        <v>11</v>
      </c>
      <c r="G68" s="60" t="s">
        <v>11</v>
      </c>
      <c r="H68" s="60" t="s">
        <v>11</v>
      </c>
      <c r="I68" s="60">
        <v>20.04</v>
      </c>
      <c r="J68" s="61" t="s">
        <v>11</v>
      </c>
      <c r="K68" s="224"/>
      <c r="L68" s="251"/>
    </row>
    <row r="69" spans="1:12" ht="15" customHeight="1" thickBot="1">
      <c r="A69" s="224"/>
      <c r="B69" s="224"/>
      <c r="C69" s="259">
        <v>2019</v>
      </c>
      <c r="D69" s="260">
        <v>20.04</v>
      </c>
      <c r="E69" s="260" t="s">
        <v>11</v>
      </c>
      <c r="F69" s="261" t="s">
        <v>11</v>
      </c>
      <c r="G69" s="261" t="s">
        <v>11</v>
      </c>
      <c r="H69" s="260" t="s">
        <v>11</v>
      </c>
      <c r="I69" s="260">
        <v>20.04</v>
      </c>
      <c r="J69" s="255" t="s">
        <v>11</v>
      </c>
      <c r="K69" s="224"/>
      <c r="L69" s="251"/>
    </row>
    <row r="70" spans="1:12" ht="6.75" customHeight="1" thickBot="1">
      <c r="A70" s="224"/>
      <c r="B70" s="224"/>
      <c r="C70" s="259"/>
      <c r="D70" s="260"/>
      <c r="E70" s="260"/>
      <c r="F70" s="262"/>
      <c r="G70" s="262"/>
      <c r="H70" s="260"/>
      <c r="I70" s="260"/>
      <c r="J70" s="255"/>
      <c r="K70" s="224"/>
      <c r="L70" s="251"/>
    </row>
    <row r="71" spans="1:12" ht="6.75" customHeight="1" thickBot="1">
      <c r="A71" s="224"/>
      <c r="B71" s="224"/>
      <c r="C71" s="259"/>
      <c r="D71" s="260"/>
      <c r="E71" s="260"/>
      <c r="F71" s="263"/>
      <c r="G71" s="263"/>
      <c r="H71" s="260"/>
      <c r="I71" s="260"/>
      <c r="J71" s="255"/>
      <c r="K71" s="224"/>
      <c r="L71" s="251"/>
    </row>
    <row r="72" spans="1:12" ht="23.65" customHeight="1" thickBot="1">
      <c r="A72" s="224"/>
      <c r="B72" s="224"/>
      <c r="C72" s="62">
        <v>2020</v>
      </c>
      <c r="D72" s="63">
        <v>20.04</v>
      </c>
      <c r="E72" s="63" t="s">
        <v>11</v>
      </c>
      <c r="F72" s="156" t="s">
        <v>11</v>
      </c>
      <c r="G72" s="156" t="s">
        <v>11</v>
      </c>
      <c r="H72" s="63" t="s">
        <v>11</v>
      </c>
      <c r="I72" s="63">
        <v>20.04</v>
      </c>
      <c r="J72" s="58" t="s">
        <v>11</v>
      </c>
      <c r="K72" s="224"/>
      <c r="L72" s="251"/>
    </row>
    <row r="73" spans="1:12" ht="30" customHeight="1" thickBot="1">
      <c r="A73" s="252" t="s">
        <v>104</v>
      </c>
      <c r="B73" s="264" t="s">
        <v>105</v>
      </c>
      <c r="C73" s="265" t="s">
        <v>14</v>
      </c>
      <c r="D73" s="256" t="s">
        <v>11</v>
      </c>
      <c r="E73" s="255" t="s">
        <v>11</v>
      </c>
      <c r="F73" s="256" t="s">
        <v>11</v>
      </c>
      <c r="G73" s="256" t="s">
        <v>11</v>
      </c>
      <c r="H73" s="255" t="s">
        <v>11</v>
      </c>
      <c r="I73" s="255" t="s">
        <v>11</v>
      </c>
      <c r="J73" s="255" t="s">
        <v>11</v>
      </c>
      <c r="K73" s="224" t="s">
        <v>106</v>
      </c>
      <c r="L73" s="251"/>
    </row>
    <row r="74" spans="1:12" ht="9" customHeight="1" thickBot="1">
      <c r="A74" s="252"/>
      <c r="B74" s="264"/>
      <c r="C74" s="265"/>
      <c r="D74" s="265"/>
      <c r="E74" s="265"/>
      <c r="F74" s="257"/>
      <c r="G74" s="257"/>
      <c r="H74" s="265"/>
      <c r="I74" s="265"/>
      <c r="J74" s="265"/>
      <c r="K74" s="224"/>
      <c r="L74" s="251"/>
    </row>
    <row r="75" spans="1:12" ht="23.25" customHeight="1" thickBot="1">
      <c r="A75" s="252"/>
      <c r="B75" s="264"/>
      <c r="C75" s="265"/>
      <c r="D75" s="265"/>
      <c r="E75" s="265"/>
      <c r="F75" s="257"/>
      <c r="G75" s="257"/>
      <c r="H75" s="265"/>
      <c r="I75" s="265"/>
      <c r="J75" s="265"/>
      <c r="K75" s="224"/>
      <c r="L75" s="251"/>
    </row>
    <row r="76" spans="1:12" ht="19.5" customHeight="1" thickBot="1">
      <c r="A76" s="252"/>
      <c r="B76" s="264"/>
      <c r="C76" s="265"/>
      <c r="D76" s="265"/>
      <c r="E76" s="255"/>
      <c r="F76" s="258"/>
      <c r="G76" s="258"/>
      <c r="H76" s="255"/>
      <c r="I76" s="255"/>
      <c r="J76" s="255"/>
      <c r="K76" s="224"/>
      <c r="L76" s="251"/>
    </row>
    <row r="77" spans="1:12" ht="15" customHeight="1" thickBot="1">
      <c r="A77" s="224" t="s">
        <v>107</v>
      </c>
      <c r="B77" s="251" t="s">
        <v>108</v>
      </c>
      <c r="C77" s="255" t="s">
        <v>14</v>
      </c>
      <c r="D77" s="255" t="s">
        <v>11</v>
      </c>
      <c r="E77" s="255" t="s">
        <v>11</v>
      </c>
      <c r="F77" s="256" t="s">
        <v>11</v>
      </c>
      <c r="G77" s="256" t="s">
        <v>11</v>
      </c>
      <c r="H77" s="255" t="s">
        <v>11</v>
      </c>
      <c r="I77" s="255" t="s">
        <v>11</v>
      </c>
      <c r="J77" s="255" t="s">
        <v>11</v>
      </c>
      <c r="K77" s="224" t="s">
        <v>71</v>
      </c>
      <c r="L77" s="251"/>
    </row>
    <row r="78" spans="1:12" ht="16.5" customHeight="1" thickBot="1">
      <c r="A78" s="224"/>
      <c r="B78" s="251"/>
      <c r="C78" s="255"/>
      <c r="D78" s="255"/>
      <c r="E78" s="255"/>
      <c r="F78" s="257"/>
      <c r="G78" s="257"/>
      <c r="H78" s="255"/>
      <c r="I78" s="255"/>
      <c r="J78" s="255"/>
      <c r="K78" s="224"/>
      <c r="L78" s="251"/>
    </row>
    <row r="79" spans="1:12" ht="15" customHeight="1" thickBot="1">
      <c r="A79" s="224"/>
      <c r="B79" s="251"/>
      <c r="C79" s="255"/>
      <c r="D79" s="255"/>
      <c r="E79" s="255"/>
      <c r="F79" s="258"/>
      <c r="G79" s="258"/>
      <c r="H79" s="255"/>
      <c r="I79" s="255"/>
      <c r="J79" s="255"/>
      <c r="K79" s="224"/>
      <c r="L79" s="251"/>
    </row>
    <row r="80" spans="1:12" ht="15" customHeight="1" thickBot="1">
      <c r="A80" s="224" t="s">
        <v>109</v>
      </c>
      <c r="B80" s="251" t="s">
        <v>110</v>
      </c>
      <c r="C80" s="255" t="s">
        <v>14</v>
      </c>
      <c r="D80" s="255" t="s">
        <v>11</v>
      </c>
      <c r="E80" s="255" t="s">
        <v>11</v>
      </c>
      <c r="F80" s="256" t="s">
        <v>11</v>
      </c>
      <c r="G80" s="256" t="s">
        <v>11</v>
      </c>
      <c r="H80" s="255" t="s">
        <v>11</v>
      </c>
      <c r="I80" s="255" t="s">
        <v>11</v>
      </c>
      <c r="J80" s="255" t="s">
        <v>11</v>
      </c>
      <c r="K80" s="266" t="s">
        <v>111</v>
      </c>
      <c r="L80" s="251"/>
    </row>
    <row r="81" spans="1:12" ht="16.5" customHeight="1" thickBot="1">
      <c r="A81" s="224"/>
      <c r="B81" s="251"/>
      <c r="C81" s="255"/>
      <c r="D81" s="255"/>
      <c r="E81" s="255"/>
      <c r="F81" s="257"/>
      <c r="G81" s="257"/>
      <c r="H81" s="255"/>
      <c r="I81" s="255"/>
      <c r="J81" s="255"/>
      <c r="K81" s="266"/>
      <c r="L81" s="251"/>
    </row>
    <row r="82" spans="1:12" ht="39" customHeight="1" thickBot="1">
      <c r="A82" s="224"/>
      <c r="B82" s="251"/>
      <c r="C82" s="255"/>
      <c r="D82" s="255"/>
      <c r="E82" s="255"/>
      <c r="F82" s="258"/>
      <c r="G82" s="258"/>
      <c r="H82" s="255"/>
      <c r="I82" s="255"/>
      <c r="J82" s="255"/>
      <c r="K82" s="266"/>
      <c r="L82" s="251"/>
    </row>
    <row r="83" spans="1:12" ht="15.75" customHeight="1" thickBot="1">
      <c r="A83" s="224" t="s">
        <v>112</v>
      </c>
      <c r="B83" s="251" t="s">
        <v>113</v>
      </c>
      <c r="C83" s="267">
        <v>2017</v>
      </c>
      <c r="D83" s="255" t="s">
        <v>11</v>
      </c>
      <c r="E83" s="255" t="s">
        <v>11</v>
      </c>
      <c r="F83" s="256" t="s">
        <v>11</v>
      </c>
      <c r="G83" s="256" t="s">
        <v>11</v>
      </c>
      <c r="H83" s="255" t="s">
        <v>11</v>
      </c>
      <c r="I83" s="255" t="s">
        <v>11</v>
      </c>
      <c r="J83" s="255" t="s">
        <v>11</v>
      </c>
      <c r="K83" s="224" t="s">
        <v>114</v>
      </c>
      <c r="L83" s="251" t="s">
        <v>115</v>
      </c>
    </row>
    <row r="84" spans="1:12" ht="33.75" customHeight="1" thickBot="1">
      <c r="A84" s="224"/>
      <c r="B84" s="251"/>
      <c r="C84" s="267"/>
      <c r="D84" s="255"/>
      <c r="E84" s="255"/>
      <c r="F84" s="258"/>
      <c r="G84" s="258"/>
      <c r="H84" s="255"/>
      <c r="I84" s="255"/>
      <c r="J84" s="255"/>
      <c r="K84" s="224"/>
      <c r="L84" s="251"/>
    </row>
    <row r="85" spans="1:12" ht="45" customHeight="1" thickBot="1">
      <c r="A85" s="224"/>
      <c r="B85" s="251"/>
      <c r="C85" s="64">
        <v>2018</v>
      </c>
      <c r="D85" s="65" t="s">
        <v>11</v>
      </c>
      <c r="E85" s="61" t="s">
        <v>11</v>
      </c>
      <c r="F85" s="61" t="s">
        <v>11</v>
      </c>
      <c r="G85" s="61" t="s">
        <v>11</v>
      </c>
      <c r="H85" s="65" t="s">
        <v>11</v>
      </c>
      <c r="I85" s="65" t="s">
        <v>11</v>
      </c>
      <c r="J85" s="61" t="s">
        <v>11</v>
      </c>
      <c r="K85" s="224"/>
      <c r="L85" s="251"/>
    </row>
    <row r="86" spans="1:12" ht="34.5" customHeight="1">
      <c r="A86" s="224"/>
      <c r="B86" s="251"/>
      <c r="C86" s="64">
        <v>2019</v>
      </c>
      <c r="D86" s="61" t="s">
        <v>11</v>
      </c>
      <c r="E86" s="61" t="s">
        <v>11</v>
      </c>
      <c r="F86" s="61" t="s">
        <v>11</v>
      </c>
      <c r="G86" s="61" t="s">
        <v>11</v>
      </c>
      <c r="H86" s="61" t="s">
        <v>11</v>
      </c>
      <c r="I86" s="61" t="s">
        <v>11</v>
      </c>
      <c r="J86" s="61" t="s">
        <v>11</v>
      </c>
      <c r="K86" s="224"/>
      <c r="L86" s="251"/>
    </row>
    <row r="87" spans="1:12" ht="34.5" customHeight="1">
      <c r="A87" s="224"/>
      <c r="B87" s="251"/>
      <c r="C87" s="64">
        <v>2020</v>
      </c>
      <c r="D87" s="61" t="s">
        <v>11</v>
      </c>
      <c r="E87" s="61" t="s">
        <v>11</v>
      </c>
      <c r="F87" s="61" t="s">
        <v>11</v>
      </c>
      <c r="G87" s="61" t="s">
        <v>11</v>
      </c>
      <c r="H87" s="61" t="s">
        <v>11</v>
      </c>
      <c r="I87" s="61" t="s">
        <v>11</v>
      </c>
      <c r="J87" s="61" t="s">
        <v>11</v>
      </c>
      <c r="K87" s="224"/>
      <c r="L87" s="251"/>
    </row>
    <row r="88" spans="1:12" ht="48" customHeight="1">
      <c r="A88" s="224" t="s">
        <v>116</v>
      </c>
      <c r="B88" s="49" t="s">
        <v>117</v>
      </c>
      <c r="C88" s="59" t="s">
        <v>14</v>
      </c>
      <c r="D88" s="60"/>
      <c r="E88" s="60" t="s">
        <v>11</v>
      </c>
      <c r="F88" s="60" t="s">
        <v>11</v>
      </c>
      <c r="G88" s="60" t="s">
        <v>11</v>
      </c>
      <c r="H88" s="60" t="s">
        <v>11</v>
      </c>
      <c r="I88" s="60"/>
      <c r="J88" s="61" t="s">
        <v>11</v>
      </c>
      <c r="K88" s="224" t="s">
        <v>118</v>
      </c>
      <c r="L88" s="224" t="s">
        <v>119</v>
      </c>
    </row>
    <row r="89" spans="1:12" ht="23.85" customHeight="1">
      <c r="A89" s="224"/>
      <c r="B89" s="224" t="s">
        <v>120</v>
      </c>
      <c r="C89" s="59">
        <v>2017</v>
      </c>
      <c r="D89" s="61">
        <f>H89+I89</f>
        <v>149.47399999999999</v>
      </c>
      <c r="E89" s="60" t="s">
        <v>11</v>
      </c>
      <c r="F89" s="60">
        <v>142</v>
      </c>
      <c r="G89" s="60" t="s">
        <v>11</v>
      </c>
      <c r="H89" s="60">
        <v>142</v>
      </c>
      <c r="I89" s="61">
        <v>7.4740000000000002</v>
      </c>
      <c r="J89" s="61" t="s">
        <v>11</v>
      </c>
      <c r="K89" s="224"/>
      <c r="L89" s="224"/>
    </row>
    <row r="90" spans="1:12" ht="24.95" customHeight="1">
      <c r="A90" s="224"/>
      <c r="B90" s="224"/>
      <c r="C90" s="59">
        <v>2018</v>
      </c>
      <c r="D90" s="60" t="s">
        <v>11</v>
      </c>
      <c r="E90" s="60" t="s">
        <v>11</v>
      </c>
      <c r="F90" s="60" t="s">
        <v>11</v>
      </c>
      <c r="G90" s="60" t="s">
        <v>11</v>
      </c>
      <c r="H90" s="60" t="s">
        <v>11</v>
      </c>
      <c r="I90" s="60" t="s">
        <v>11</v>
      </c>
      <c r="J90" s="61" t="s">
        <v>11</v>
      </c>
      <c r="K90" s="224"/>
      <c r="L90" s="224"/>
    </row>
    <row r="91" spans="1:12" ht="24.95" customHeight="1">
      <c r="A91" s="224"/>
      <c r="B91" s="224"/>
      <c r="C91" s="59">
        <v>2019</v>
      </c>
      <c r="D91" s="60" t="s">
        <v>11</v>
      </c>
      <c r="E91" s="60" t="s">
        <v>11</v>
      </c>
      <c r="F91" s="60" t="s">
        <v>11</v>
      </c>
      <c r="G91" s="60" t="s">
        <v>11</v>
      </c>
      <c r="H91" s="60" t="s">
        <v>11</v>
      </c>
      <c r="I91" s="60" t="s">
        <v>11</v>
      </c>
      <c r="J91" s="61" t="s">
        <v>11</v>
      </c>
      <c r="K91" s="224"/>
      <c r="L91" s="224"/>
    </row>
    <row r="92" spans="1:12" ht="24.95" customHeight="1">
      <c r="A92" s="224"/>
      <c r="B92" s="224"/>
      <c r="C92" s="59">
        <v>2020</v>
      </c>
      <c r="D92" s="61">
        <f>H92+I92</f>
        <v>149.47399999999999</v>
      </c>
      <c r="E92" s="60" t="s">
        <v>11</v>
      </c>
      <c r="F92" s="60">
        <v>142</v>
      </c>
      <c r="G92" s="60" t="s">
        <v>11</v>
      </c>
      <c r="H92" s="60">
        <v>142</v>
      </c>
      <c r="I92" s="61">
        <v>7.4740000000000002</v>
      </c>
      <c r="J92" s="61" t="s">
        <v>11</v>
      </c>
      <c r="K92" s="224"/>
      <c r="L92" s="224"/>
    </row>
    <row r="93" spans="1:12" ht="41.85" customHeight="1">
      <c r="A93" s="224" t="s">
        <v>121</v>
      </c>
      <c r="B93" s="251" t="s">
        <v>122</v>
      </c>
      <c r="C93" s="64">
        <v>2017</v>
      </c>
      <c r="D93" s="61" t="s">
        <v>11</v>
      </c>
      <c r="E93" s="61" t="s">
        <v>11</v>
      </c>
      <c r="F93" s="61" t="s">
        <v>11</v>
      </c>
      <c r="G93" s="61" t="s">
        <v>11</v>
      </c>
      <c r="H93" s="61" t="s">
        <v>11</v>
      </c>
      <c r="I93" s="61" t="s">
        <v>11</v>
      </c>
      <c r="J93" s="61" t="s">
        <v>11</v>
      </c>
      <c r="K93" s="224" t="s">
        <v>123</v>
      </c>
      <c r="L93" s="251" t="s">
        <v>124</v>
      </c>
    </row>
    <row r="94" spans="1:12" ht="32.85" customHeight="1">
      <c r="A94" s="224"/>
      <c r="B94" s="251"/>
      <c r="C94" s="64">
        <v>2018</v>
      </c>
      <c r="D94" s="61" t="s">
        <v>11</v>
      </c>
      <c r="E94" s="61" t="s">
        <v>11</v>
      </c>
      <c r="F94" s="61" t="s">
        <v>11</v>
      </c>
      <c r="G94" s="61" t="s">
        <v>11</v>
      </c>
      <c r="H94" s="61" t="s">
        <v>11</v>
      </c>
      <c r="I94" s="61" t="s">
        <v>11</v>
      </c>
      <c r="J94" s="61" t="s">
        <v>11</v>
      </c>
      <c r="K94" s="224"/>
      <c r="L94" s="251"/>
    </row>
    <row r="95" spans="1:12" ht="33.75" customHeight="1">
      <c r="A95" s="224"/>
      <c r="B95" s="251"/>
      <c r="C95" s="59">
        <v>2019</v>
      </c>
      <c r="D95" s="61" t="s">
        <v>11</v>
      </c>
      <c r="E95" s="61" t="s">
        <v>11</v>
      </c>
      <c r="F95" s="61" t="s">
        <v>11</v>
      </c>
      <c r="G95" s="61" t="s">
        <v>11</v>
      </c>
      <c r="H95" s="61" t="s">
        <v>11</v>
      </c>
      <c r="I95" s="61" t="s">
        <v>11</v>
      </c>
      <c r="J95" s="61" t="s">
        <v>11</v>
      </c>
      <c r="K95" s="224"/>
      <c r="L95" s="251"/>
    </row>
    <row r="96" spans="1:12" ht="33.75" customHeight="1">
      <c r="A96" s="224"/>
      <c r="B96" s="251"/>
      <c r="C96" s="59">
        <v>2020</v>
      </c>
      <c r="D96" s="61" t="s">
        <v>11</v>
      </c>
      <c r="E96" s="61" t="s">
        <v>11</v>
      </c>
      <c r="F96" s="61" t="s">
        <v>11</v>
      </c>
      <c r="G96" s="61" t="s">
        <v>11</v>
      </c>
      <c r="H96" s="61" t="s">
        <v>11</v>
      </c>
      <c r="I96" s="61" t="s">
        <v>11</v>
      </c>
      <c r="J96" s="61" t="s">
        <v>11</v>
      </c>
      <c r="K96" s="224"/>
      <c r="L96" s="251"/>
    </row>
    <row r="97" spans="1:12" ht="33.75" customHeight="1">
      <c r="A97" s="210" t="s">
        <v>125</v>
      </c>
      <c r="B97" s="221" t="s">
        <v>126</v>
      </c>
      <c r="C97" s="39">
        <v>2017</v>
      </c>
      <c r="D97" s="66">
        <v>87.339860000000002</v>
      </c>
      <c r="E97" s="41" t="s">
        <v>11</v>
      </c>
      <c r="F97" s="147" t="s">
        <v>11</v>
      </c>
      <c r="G97" s="147" t="s">
        <v>11</v>
      </c>
      <c r="H97" s="41"/>
      <c r="I97" s="66">
        <v>87.339860000000002</v>
      </c>
      <c r="J97" s="39"/>
      <c r="K97" s="39" t="s">
        <v>68</v>
      </c>
      <c r="L97" s="49"/>
    </row>
    <row r="98" spans="1:12" ht="33.75" customHeight="1">
      <c r="A98" s="210"/>
      <c r="B98" s="221"/>
      <c r="C98" s="39">
        <v>2018</v>
      </c>
      <c r="D98" s="41" t="s">
        <v>11</v>
      </c>
      <c r="E98" s="41" t="s">
        <v>11</v>
      </c>
      <c r="F98" s="147" t="s">
        <v>11</v>
      </c>
      <c r="G98" s="147" t="s">
        <v>11</v>
      </c>
      <c r="H98" s="41" t="s">
        <v>11</v>
      </c>
      <c r="I98" s="41" t="s">
        <v>11</v>
      </c>
      <c r="J98" s="39" t="s">
        <v>11</v>
      </c>
      <c r="K98" s="39"/>
      <c r="L98" s="224"/>
    </row>
    <row r="99" spans="1:12" ht="33.75" customHeight="1">
      <c r="A99" s="210"/>
      <c r="B99" s="221"/>
      <c r="C99" s="39">
        <v>2019</v>
      </c>
      <c r="D99" s="41" t="s">
        <v>11</v>
      </c>
      <c r="E99" s="41" t="s">
        <v>11</v>
      </c>
      <c r="F99" s="147" t="s">
        <v>11</v>
      </c>
      <c r="G99" s="147" t="s">
        <v>11</v>
      </c>
      <c r="H99" s="41" t="s">
        <v>11</v>
      </c>
      <c r="I99" s="41" t="s">
        <v>11</v>
      </c>
      <c r="J99" s="39" t="s">
        <v>11</v>
      </c>
      <c r="K99" s="39"/>
      <c r="L99" s="224"/>
    </row>
    <row r="100" spans="1:12" ht="33.75" customHeight="1">
      <c r="A100" s="210"/>
      <c r="B100" s="221"/>
      <c r="C100" s="39">
        <v>2020</v>
      </c>
      <c r="D100" s="41" t="s">
        <v>11</v>
      </c>
      <c r="E100" s="41" t="s">
        <v>11</v>
      </c>
      <c r="F100" s="147" t="s">
        <v>11</v>
      </c>
      <c r="G100" s="147" t="s">
        <v>11</v>
      </c>
      <c r="H100" s="41" t="s">
        <v>11</v>
      </c>
      <c r="I100" s="41" t="s">
        <v>11</v>
      </c>
      <c r="J100" s="39" t="s">
        <v>11</v>
      </c>
      <c r="K100" s="39"/>
      <c r="L100" s="224"/>
    </row>
    <row r="101" spans="1:12" ht="21.75" customHeight="1">
      <c r="A101" s="224"/>
      <c r="B101" s="272" t="s">
        <v>73</v>
      </c>
      <c r="C101" s="67">
        <v>2017</v>
      </c>
      <c r="D101" s="68">
        <f>D97+D89+D66+D60+D54</f>
        <v>276.81385999999998</v>
      </c>
      <c r="E101" s="69" t="s">
        <v>11</v>
      </c>
      <c r="F101" s="69">
        <v>142</v>
      </c>
      <c r="G101" s="69" t="s">
        <v>11</v>
      </c>
      <c r="H101" s="69">
        <f>H89</f>
        <v>142</v>
      </c>
      <c r="I101" s="68">
        <f>I97+I89+I66+I60+I54</f>
        <v>134.81386000000001</v>
      </c>
      <c r="J101" s="61" t="s">
        <v>11</v>
      </c>
      <c r="K101" s="224"/>
      <c r="L101" s="224"/>
    </row>
    <row r="102" spans="1:12" ht="21" customHeight="1">
      <c r="A102" s="224"/>
      <c r="B102" s="272"/>
      <c r="C102" s="67">
        <v>2018</v>
      </c>
      <c r="D102" s="69">
        <f>D68+D61+D55</f>
        <v>40</v>
      </c>
      <c r="E102" s="69" t="s">
        <v>11</v>
      </c>
      <c r="F102" s="69" t="s">
        <v>11</v>
      </c>
      <c r="G102" s="69" t="s">
        <v>11</v>
      </c>
      <c r="H102" s="69" t="s">
        <v>11</v>
      </c>
      <c r="I102" s="69">
        <v>40</v>
      </c>
      <c r="J102" s="61" t="s">
        <v>11</v>
      </c>
      <c r="K102" s="224"/>
      <c r="L102" s="224"/>
    </row>
    <row r="103" spans="1:12" ht="0.95" customHeight="1">
      <c r="A103" s="224"/>
      <c r="B103" s="272"/>
      <c r="C103" s="273">
        <v>2019</v>
      </c>
      <c r="D103" s="268">
        <f>D69+D62+D56</f>
        <v>40</v>
      </c>
      <c r="E103" s="268" t="s">
        <v>11</v>
      </c>
      <c r="F103" s="155" t="s">
        <v>11</v>
      </c>
      <c r="G103" s="155" t="s">
        <v>11</v>
      </c>
      <c r="H103" s="268" t="s">
        <v>11</v>
      </c>
      <c r="I103" s="268">
        <v>40</v>
      </c>
      <c r="J103" s="255" t="s">
        <v>11</v>
      </c>
      <c r="K103" s="224"/>
      <c r="L103" s="224"/>
    </row>
    <row r="104" spans="1:12" ht="23.85" customHeight="1">
      <c r="A104" s="224"/>
      <c r="B104" s="272"/>
      <c r="C104" s="273"/>
      <c r="D104" s="268"/>
      <c r="E104" s="268"/>
      <c r="F104" s="155" t="s">
        <v>11</v>
      </c>
      <c r="G104" s="155" t="s">
        <v>11</v>
      </c>
      <c r="H104" s="268"/>
      <c r="I104" s="268"/>
      <c r="J104" s="255"/>
      <c r="K104" s="224"/>
      <c r="L104" s="224"/>
    </row>
    <row r="105" spans="1:12" ht="23.85" customHeight="1">
      <c r="A105" s="224"/>
      <c r="B105" s="272"/>
      <c r="C105" s="70">
        <v>2020</v>
      </c>
      <c r="D105" s="71">
        <f>I105+H105</f>
        <v>182</v>
      </c>
      <c r="E105" s="71"/>
      <c r="F105" s="155">
        <f>H105</f>
        <v>142</v>
      </c>
      <c r="G105" s="155" t="s">
        <v>11</v>
      </c>
      <c r="H105" s="71">
        <v>142</v>
      </c>
      <c r="I105" s="71">
        <f>I92+I72+I65+I59</f>
        <v>39.999999999999993</v>
      </c>
      <c r="J105" s="58"/>
      <c r="K105" s="224"/>
      <c r="L105" s="224"/>
    </row>
    <row r="106" spans="1:12" ht="30.4" customHeight="1">
      <c r="A106" s="224"/>
      <c r="B106" s="272"/>
      <c r="C106" s="65" t="s">
        <v>14</v>
      </c>
      <c r="D106" s="68">
        <f>D101+D102+D103+D105</f>
        <v>538.81385999999998</v>
      </c>
      <c r="E106" s="69" t="s">
        <v>11</v>
      </c>
      <c r="F106" s="69">
        <f>F101+F105</f>
        <v>284</v>
      </c>
      <c r="G106" s="69" t="s">
        <v>11</v>
      </c>
      <c r="H106" s="69">
        <f>H101+H105</f>
        <v>284</v>
      </c>
      <c r="I106" s="68">
        <f>I101+I102+I103+I105</f>
        <v>254.81386000000001</v>
      </c>
      <c r="J106" s="61" t="s">
        <v>11</v>
      </c>
      <c r="K106" s="224"/>
      <c r="L106" s="224"/>
    </row>
    <row r="107" spans="1:12" ht="7.5" customHeight="1">
      <c r="B107" s="53"/>
      <c r="D107" s="53"/>
      <c r="E107" s="53"/>
      <c r="F107" s="153"/>
      <c r="G107" s="153"/>
      <c r="H107" s="53"/>
      <c r="I107" s="53"/>
      <c r="J107" s="53"/>
    </row>
    <row r="108" spans="1:12" ht="15" customHeight="1">
      <c r="A108" s="269" t="s">
        <v>127</v>
      </c>
      <c r="B108" s="269"/>
      <c r="C108" s="269"/>
      <c r="D108" s="269"/>
      <c r="E108" s="269"/>
      <c r="F108" s="269"/>
      <c r="G108" s="269"/>
      <c r="H108" s="269"/>
      <c r="I108" s="269"/>
      <c r="J108" s="269"/>
      <c r="K108" s="269"/>
      <c r="L108" s="269"/>
    </row>
    <row r="109" spans="1:12">
      <c r="A109" s="270"/>
      <c r="B109" s="271"/>
      <c r="C109" s="270"/>
      <c r="D109" s="271"/>
      <c r="E109" s="271"/>
      <c r="F109" s="271"/>
      <c r="G109" s="271"/>
      <c r="H109" s="271"/>
      <c r="I109" s="271"/>
      <c r="J109" s="271"/>
      <c r="K109" s="270"/>
      <c r="L109" s="270"/>
    </row>
    <row r="110" spans="1:12" ht="39.200000000000003" customHeight="1">
      <c r="A110" s="270"/>
      <c r="B110" s="271"/>
      <c r="C110" s="270"/>
      <c r="D110" s="271"/>
      <c r="E110" s="271"/>
      <c r="F110" s="271"/>
      <c r="G110" s="271"/>
      <c r="H110" s="271"/>
      <c r="I110" s="271"/>
      <c r="J110" s="271"/>
      <c r="K110" s="270"/>
      <c r="L110" s="270"/>
    </row>
  </sheetData>
  <sheetProtection selectLockedCells="1" selectUnlockedCells="1"/>
  <mergeCells count="227">
    <mergeCell ref="G80:G82"/>
    <mergeCell ref="F83:F84"/>
    <mergeCell ref="G83:G84"/>
    <mergeCell ref="F26:F28"/>
    <mergeCell ref="G26:G28"/>
    <mergeCell ref="F22:F23"/>
    <mergeCell ref="G22:G23"/>
    <mergeCell ref="F30:F31"/>
    <mergeCell ref="G30:G31"/>
    <mergeCell ref="F33:F35"/>
    <mergeCell ref="G33:G35"/>
    <mergeCell ref="F39:F41"/>
    <mergeCell ref="G39:G41"/>
    <mergeCell ref="A108:L110"/>
    <mergeCell ref="A97:A100"/>
    <mergeCell ref="B97:B100"/>
    <mergeCell ref="L98:L100"/>
    <mergeCell ref="A101:A106"/>
    <mergeCell ref="B101:B106"/>
    <mergeCell ref="K101:K106"/>
    <mergeCell ref="L101:L106"/>
    <mergeCell ref="C103:C104"/>
    <mergeCell ref="D103:D104"/>
    <mergeCell ref="E103:E104"/>
    <mergeCell ref="L83:L87"/>
    <mergeCell ref="A88:A92"/>
    <mergeCell ref="K88:K92"/>
    <mergeCell ref="L88:L92"/>
    <mergeCell ref="B89:B92"/>
    <mergeCell ref="A93:A96"/>
    <mergeCell ref="H103:H104"/>
    <mergeCell ref="I103:I104"/>
    <mergeCell ref="J103:J104"/>
    <mergeCell ref="B93:B96"/>
    <mergeCell ref="K93:K96"/>
    <mergeCell ref="L93:L96"/>
    <mergeCell ref="K80:K82"/>
    <mergeCell ref="A83:A87"/>
    <mergeCell ref="B83:B87"/>
    <mergeCell ref="C83:C84"/>
    <mergeCell ref="D83:D84"/>
    <mergeCell ref="E83:E84"/>
    <mergeCell ref="H83:H84"/>
    <mergeCell ref="K73:K76"/>
    <mergeCell ref="I77:I79"/>
    <mergeCell ref="I83:I84"/>
    <mergeCell ref="J83:J84"/>
    <mergeCell ref="K83:K87"/>
    <mergeCell ref="J77:J79"/>
    <mergeCell ref="K77:K79"/>
    <mergeCell ref="A80:A82"/>
    <mergeCell ref="B80:B82"/>
    <mergeCell ref="C80:C82"/>
    <mergeCell ref="D80:D82"/>
    <mergeCell ref="E80:E82"/>
    <mergeCell ref="F73:F76"/>
    <mergeCell ref="G73:G76"/>
    <mergeCell ref="F77:F79"/>
    <mergeCell ref="G77:G79"/>
    <mergeCell ref="F80:F82"/>
    <mergeCell ref="L66:L82"/>
    <mergeCell ref="C69:C71"/>
    <mergeCell ref="D69:D71"/>
    <mergeCell ref="E69:E71"/>
    <mergeCell ref="H69:H71"/>
    <mergeCell ref="I69:I71"/>
    <mergeCell ref="J69:J71"/>
    <mergeCell ref="A73:A76"/>
    <mergeCell ref="B73:B76"/>
    <mergeCell ref="C73:C76"/>
    <mergeCell ref="D73:D76"/>
    <mergeCell ref="E73:E76"/>
    <mergeCell ref="H73:H76"/>
    <mergeCell ref="A77:A79"/>
    <mergeCell ref="B77:B79"/>
    <mergeCell ref="C77:C79"/>
    <mergeCell ref="D77:D79"/>
    <mergeCell ref="E77:E79"/>
    <mergeCell ref="H77:H79"/>
    <mergeCell ref="H80:H82"/>
    <mergeCell ref="I80:I82"/>
    <mergeCell ref="J80:J82"/>
    <mergeCell ref="I73:I76"/>
    <mergeCell ref="J73:J76"/>
    <mergeCell ref="A66:A72"/>
    <mergeCell ref="B66:B72"/>
    <mergeCell ref="C66:C67"/>
    <mergeCell ref="D66:D67"/>
    <mergeCell ref="E66:E67"/>
    <mergeCell ref="H66:H67"/>
    <mergeCell ref="I66:I67"/>
    <mergeCell ref="J66:J67"/>
    <mergeCell ref="K66:K72"/>
    <mergeCell ref="F66:F67"/>
    <mergeCell ref="G66:G67"/>
    <mergeCell ref="F69:F71"/>
    <mergeCell ref="G69:G71"/>
    <mergeCell ref="A54:A59"/>
    <mergeCell ref="B54:B59"/>
    <mergeCell ref="K54:K65"/>
    <mergeCell ref="L54:L65"/>
    <mergeCell ref="C56:C58"/>
    <mergeCell ref="D56:D58"/>
    <mergeCell ref="E56:E58"/>
    <mergeCell ref="H56:H58"/>
    <mergeCell ref="I56:I58"/>
    <mergeCell ref="J56:J58"/>
    <mergeCell ref="A60:A65"/>
    <mergeCell ref="B60:B65"/>
    <mergeCell ref="C62:C64"/>
    <mergeCell ref="D62:D64"/>
    <mergeCell ref="E62:E64"/>
    <mergeCell ref="H62:H64"/>
    <mergeCell ref="I62:I64"/>
    <mergeCell ref="J62:J64"/>
    <mergeCell ref="F56:F58"/>
    <mergeCell ref="G56:G58"/>
    <mergeCell ref="F62:F64"/>
    <mergeCell ref="G62:G64"/>
    <mergeCell ref="L49:L53"/>
    <mergeCell ref="A52:A53"/>
    <mergeCell ref="B52:B53"/>
    <mergeCell ref="C52:C53"/>
    <mergeCell ref="D52:D53"/>
    <mergeCell ref="E52:E53"/>
    <mergeCell ref="H52:H53"/>
    <mergeCell ref="I52:I53"/>
    <mergeCell ref="J52:J53"/>
    <mergeCell ref="A49:A51"/>
    <mergeCell ref="B49:B51"/>
    <mergeCell ref="C49:C51"/>
    <mergeCell ref="D49:D51"/>
    <mergeCell ref="E49:E51"/>
    <mergeCell ref="H49:H51"/>
    <mergeCell ref="I49:I51"/>
    <mergeCell ref="J49:J51"/>
    <mergeCell ref="K49:K53"/>
    <mergeCell ref="F49:F51"/>
    <mergeCell ref="G49:G51"/>
    <mergeCell ref="F52:F53"/>
    <mergeCell ref="G52:G53"/>
    <mergeCell ref="A43:A48"/>
    <mergeCell ref="B43:B48"/>
    <mergeCell ref="K43:K48"/>
    <mergeCell ref="L43:L48"/>
    <mergeCell ref="C45:C47"/>
    <mergeCell ref="D45:D47"/>
    <mergeCell ref="E45:E47"/>
    <mergeCell ref="H45:H47"/>
    <mergeCell ref="I45:I47"/>
    <mergeCell ref="J45:J47"/>
    <mergeCell ref="F45:F47"/>
    <mergeCell ref="G45:G47"/>
    <mergeCell ref="H39:H41"/>
    <mergeCell ref="I39:I41"/>
    <mergeCell ref="J39:J41"/>
    <mergeCell ref="A30:A36"/>
    <mergeCell ref="B30:B36"/>
    <mergeCell ref="C30:C31"/>
    <mergeCell ref="D30:D31"/>
    <mergeCell ref="E30:E31"/>
    <mergeCell ref="H30:H31"/>
    <mergeCell ref="I30:I31"/>
    <mergeCell ref="J30:J31"/>
    <mergeCell ref="K30:K36"/>
    <mergeCell ref="A24:A29"/>
    <mergeCell ref="B24:B29"/>
    <mergeCell ref="L24:L29"/>
    <mergeCell ref="C26:C28"/>
    <mergeCell ref="D26:D28"/>
    <mergeCell ref="E26:E28"/>
    <mergeCell ref="H26:H28"/>
    <mergeCell ref="I26:I28"/>
    <mergeCell ref="J26:J28"/>
    <mergeCell ref="K13:K29"/>
    <mergeCell ref="L30:L42"/>
    <mergeCell ref="C33:C35"/>
    <mergeCell ref="D33:D35"/>
    <mergeCell ref="E33:E35"/>
    <mergeCell ref="H33:H35"/>
    <mergeCell ref="I33:I35"/>
    <mergeCell ref="J33:J35"/>
    <mergeCell ref="A37:A42"/>
    <mergeCell ref="B37:B42"/>
    <mergeCell ref="K37:K42"/>
    <mergeCell ref="C39:C41"/>
    <mergeCell ref="D39:D41"/>
    <mergeCell ref="E39:E41"/>
    <mergeCell ref="A10:L10"/>
    <mergeCell ref="A11:L11"/>
    <mergeCell ref="A12:L12"/>
    <mergeCell ref="A13:A18"/>
    <mergeCell ref="B13:B18"/>
    <mergeCell ref="C13:C15"/>
    <mergeCell ref="D13:D15"/>
    <mergeCell ref="E13:E15"/>
    <mergeCell ref="H13:H15"/>
    <mergeCell ref="I13:I15"/>
    <mergeCell ref="J13:J15"/>
    <mergeCell ref="L13:L23"/>
    <mergeCell ref="A19:A23"/>
    <mergeCell ref="B19:B23"/>
    <mergeCell ref="C21:C22"/>
    <mergeCell ref="D21:D22"/>
    <mergeCell ref="E21:E22"/>
    <mergeCell ref="H21:H22"/>
    <mergeCell ref="I21:I22"/>
    <mergeCell ref="J21:J22"/>
    <mergeCell ref="F13:F15"/>
    <mergeCell ref="G13:G15"/>
    <mergeCell ref="A1:L1"/>
    <mergeCell ref="A2:L2"/>
    <mergeCell ref="B3:L3"/>
    <mergeCell ref="A4:A8"/>
    <mergeCell ref="B4:B8"/>
    <mergeCell ref="C4:C8"/>
    <mergeCell ref="D4:D8"/>
    <mergeCell ref="E4:J4"/>
    <mergeCell ref="K4:K8"/>
    <mergeCell ref="L4:L8"/>
    <mergeCell ref="E5:E8"/>
    <mergeCell ref="J5:J8"/>
    <mergeCell ref="I6:I8"/>
    <mergeCell ref="F5:I5"/>
    <mergeCell ref="F6:H6"/>
    <mergeCell ref="F7:F8"/>
    <mergeCell ref="G7:H7"/>
  </mergeCells>
  <printOptions gridLines="1"/>
  <pageMargins left="0.2" right="0.2" top="0.2" bottom="0.2" header="0.51180555555555551" footer="0.51180555555555551"/>
  <pageSetup paperSize="9" scale="54" firstPageNumber="0" orientation="landscape" horizontalDpi="300" verticalDpi="300" r:id="rId1"/>
  <headerFooter alignWithMargins="0"/>
  <rowBreaks count="2" manualBreakCount="2">
    <brk id="48" max="16383" man="1"/>
    <brk id="96" max="16383" man="1"/>
  </rowBreaks>
</worksheet>
</file>

<file path=xl/worksheets/sheet4.xml><?xml version="1.0" encoding="utf-8"?>
<worksheet xmlns="http://schemas.openxmlformats.org/spreadsheetml/2006/main" xmlns:r="http://schemas.openxmlformats.org/officeDocument/2006/relationships">
  <sheetPr enableFormatConditionsCalculation="0">
    <tabColor indexed="47"/>
  </sheetPr>
  <dimension ref="A1:S70"/>
  <sheetViews>
    <sheetView view="pageBreakPreview" zoomScale="79" zoomScaleSheetLayoutView="79" workbookViewId="0">
      <selection sqref="A1:M1"/>
    </sheetView>
  </sheetViews>
  <sheetFormatPr defaultColWidth="9" defaultRowHeight="12.75"/>
  <cols>
    <col min="1" max="1" width="5.140625" style="72" customWidth="1"/>
    <col min="2" max="2" width="69" style="73" customWidth="1"/>
    <col min="3" max="3" width="15.140625" style="72" customWidth="1"/>
    <col min="4" max="4" width="13.140625" style="72" customWidth="1"/>
    <col min="5" max="6" width="7.140625" style="72" customWidth="1"/>
    <col min="7" max="8" width="11.7109375" style="72" customWidth="1"/>
    <col min="9" max="9" width="10.85546875" style="72" customWidth="1"/>
    <col min="10" max="10" width="1.7109375" style="72" hidden="1" customWidth="1"/>
    <col min="11" max="11" width="9" style="72" customWidth="1"/>
    <col min="12" max="12" width="31" style="73" customWidth="1"/>
    <col min="13" max="13" width="52.7109375" style="74" customWidth="1"/>
    <col min="14" max="16384" width="9" style="73"/>
  </cols>
  <sheetData>
    <row r="1" spans="1:13" ht="48.4" customHeight="1">
      <c r="A1" s="279" t="s">
        <v>360</v>
      </c>
      <c r="B1" s="279"/>
      <c r="C1" s="279"/>
      <c r="D1" s="279"/>
      <c r="E1" s="279"/>
      <c r="F1" s="279"/>
      <c r="G1" s="279"/>
      <c r="H1" s="279"/>
      <c r="I1" s="279"/>
      <c r="J1" s="279"/>
      <c r="K1" s="279"/>
      <c r="L1" s="279"/>
      <c r="M1" s="279"/>
    </row>
    <row r="2" spans="1:13" ht="22.7" customHeight="1">
      <c r="A2" s="280" t="s">
        <v>128</v>
      </c>
      <c r="B2" s="280"/>
      <c r="C2" s="280"/>
      <c r="D2" s="280"/>
      <c r="E2" s="280"/>
      <c r="F2" s="280"/>
      <c r="G2" s="280"/>
      <c r="H2" s="280"/>
      <c r="I2" s="280"/>
      <c r="J2" s="280"/>
      <c r="K2" s="280"/>
      <c r="L2" s="280"/>
      <c r="M2" s="280"/>
    </row>
    <row r="3" spans="1:13" ht="18" customHeight="1">
      <c r="A3" s="281" t="s">
        <v>129</v>
      </c>
      <c r="B3" s="281"/>
      <c r="C3" s="281"/>
      <c r="D3" s="281"/>
      <c r="E3" s="281"/>
      <c r="F3" s="281"/>
      <c r="G3" s="281"/>
      <c r="H3" s="281"/>
      <c r="I3" s="281"/>
      <c r="J3" s="281"/>
      <c r="K3" s="281"/>
      <c r="L3" s="281"/>
      <c r="M3" s="281"/>
    </row>
    <row r="4" spans="1:13" ht="39" customHeight="1" thickBot="1">
      <c r="A4" s="274" t="s">
        <v>28</v>
      </c>
      <c r="B4" s="274" t="s">
        <v>1</v>
      </c>
      <c r="C4" s="274" t="s">
        <v>2</v>
      </c>
      <c r="D4" s="274" t="s">
        <v>130</v>
      </c>
      <c r="E4" s="274" t="s">
        <v>30</v>
      </c>
      <c r="F4" s="274"/>
      <c r="G4" s="274"/>
      <c r="H4" s="274"/>
      <c r="I4" s="274"/>
      <c r="J4" s="274" t="s">
        <v>7</v>
      </c>
      <c r="K4" s="274"/>
      <c r="L4" s="274" t="s">
        <v>357</v>
      </c>
      <c r="M4" s="274" t="s">
        <v>352</v>
      </c>
    </row>
    <row r="5" spans="1:13" ht="35.65" customHeight="1" thickBot="1">
      <c r="A5" s="274"/>
      <c r="B5" s="274"/>
      <c r="C5" s="274"/>
      <c r="D5" s="274"/>
      <c r="E5" s="274" t="s">
        <v>5</v>
      </c>
      <c r="F5" s="283" t="s">
        <v>6</v>
      </c>
      <c r="G5" s="284"/>
      <c r="H5" s="284"/>
      <c r="I5" s="285"/>
      <c r="J5" s="274"/>
      <c r="K5" s="274"/>
      <c r="L5" s="274"/>
      <c r="M5" s="274"/>
    </row>
    <row r="6" spans="1:13" ht="35.65" customHeight="1" thickBot="1">
      <c r="A6" s="274"/>
      <c r="B6" s="274"/>
      <c r="C6" s="274"/>
      <c r="D6" s="274"/>
      <c r="E6" s="282"/>
      <c r="F6" s="286" t="s">
        <v>8</v>
      </c>
      <c r="G6" s="287"/>
      <c r="H6" s="288"/>
      <c r="I6" s="289" t="s">
        <v>9</v>
      </c>
      <c r="J6" s="274"/>
      <c r="K6" s="274"/>
      <c r="L6" s="274"/>
      <c r="M6" s="274"/>
    </row>
    <row r="7" spans="1:13" ht="49.5" customHeight="1" thickBot="1">
      <c r="A7" s="274"/>
      <c r="B7" s="274"/>
      <c r="C7" s="274"/>
      <c r="D7" s="274"/>
      <c r="E7" s="282"/>
      <c r="F7" s="291" t="s">
        <v>348</v>
      </c>
      <c r="G7" s="286" t="s">
        <v>349</v>
      </c>
      <c r="H7" s="288"/>
      <c r="I7" s="278"/>
      <c r="J7" s="274"/>
      <c r="K7" s="274"/>
      <c r="L7" s="274"/>
      <c r="M7" s="274"/>
    </row>
    <row r="8" spans="1:13" ht="69.75" customHeight="1" thickBot="1">
      <c r="A8" s="274"/>
      <c r="B8" s="274"/>
      <c r="C8" s="274"/>
      <c r="D8" s="274"/>
      <c r="E8" s="282"/>
      <c r="F8" s="292"/>
      <c r="G8" s="172" t="s">
        <v>350</v>
      </c>
      <c r="H8" s="172" t="s">
        <v>351</v>
      </c>
      <c r="I8" s="290"/>
      <c r="J8" s="274"/>
      <c r="K8" s="274"/>
      <c r="L8" s="274"/>
      <c r="M8" s="274"/>
    </row>
    <row r="9" spans="1:13" ht="17.25" customHeight="1" thickBot="1">
      <c r="A9" s="77">
        <v>1</v>
      </c>
      <c r="B9" s="78">
        <v>2</v>
      </c>
      <c r="C9" s="76">
        <v>3</v>
      </c>
      <c r="D9" s="76">
        <v>4</v>
      </c>
      <c r="E9" s="76">
        <v>5</v>
      </c>
      <c r="F9" s="76">
        <v>6</v>
      </c>
      <c r="G9" s="76">
        <v>7</v>
      </c>
      <c r="H9" s="76">
        <v>8</v>
      </c>
      <c r="I9" s="76">
        <v>9</v>
      </c>
      <c r="J9" s="274">
        <v>10</v>
      </c>
      <c r="K9" s="274"/>
      <c r="L9" s="78">
        <v>11</v>
      </c>
      <c r="M9" s="78">
        <v>12</v>
      </c>
    </row>
    <row r="10" spans="1:13" ht="24" customHeight="1">
      <c r="A10" s="248" t="s">
        <v>131</v>
      </c>
      <c r="B10" s="248"/>
      <c r="C10" s="248"/>
      <c r="D10" s="248"/>
      <c r="E10" s="248"/>
      <c r="F10" s="248"/>
      <c r="G10" s="248"/>
      <c r="H10" s="248"/>
      <c r="I10" s="248"/>
      <c r="J10" s="248"/>
      <c r="K10" s="248"/>
      <c r="L10" s="248"/>
      <c r="M10" s="248"/>
    </row>
    <row r="11" spans="1:13" ht="25.5" customHeight="1">
      <c r="A11" s="276" t="s">
        <v>132</v>
      </c>
      <c r="B11" s="276"/>
      <c r="C11" s="276"/>
      <c r="D11" s="276"/>
      <c r="E11" s="276"/>
      <c r="F11" s="276"/>
      <c r="G11" s="276"/>
      <c r="H11" s="276"/>
      <c r="I11" s="276"/>
      <c r="J11" s="276"/>
      <c r="K11" s="276"/>
      <c r="L11" s="276"/>
      <c r="M11" s="276"/>
    </row>
    <row r="12" spans="1:13" ht="65.25" customHeight="1">
      <c r="A12" s="277" t="s">
        <v>133</v>
      </c>
      <c r="B12" s="277"/>
      <c r="C12" s="277"/>
      <c r="D12" s="277"/>
      <c r="E12" s="277"/>
      <c r="F12" s="277"/>
      <c r="G12" s="277"/>
      <c r="H12" s="277"/>
      <c r="I12" s="277"/>
      <c r="J12" s="277"/>
      <c r="K12" s="277"/>
      <c r="L12" s="277"/>
      <c r="M12" s="277"/>
    </row>
    <row r="13" spans="1:13" ht="43.5" customHeight="1">
      <c r="A13" s="274" t="s">
        <v>34</v>
      </c>
      <c r="B13" s="274" t="s">
        <v>134</v>
      </c>
      <c r="C13" s="75">
        <v>2017</v>
      </c>
      <c r="D13" s="79" t="s">
        <v>11</v>
      </c>
      <c r="E13" s="79" t="s">
        <v>11</v>
      </c>
      <c r="F13" s="159"/>
      <c r="G13" s="159"/>
      <c r="H13" s="79" t="s">
        <v>11</v>
      </c>
      <c r="I13" s="275" t="s">
        <v>11</v>
      </c>
      <c r="J13" s="275"/>
      <c r="K13" s="75" t="s">
        <v>11</v>
      </c>
      <c r="L13" s="274" t="s">
        <v>135</v>
      </c>
      <c r="M13" s="274" t="s">
        <v>136</v>
      </c>
    </row>
    <row r="14" spans="1:13" ht="31.9" customHeight="1">
      <c r="A14" s="274"/>
      <c r="B14" s="274"/>
      <c r="C14" s="75">
        <v>2018</v>
      </c>
      <c r="D14" s="79" t="s">
        <v>11</v>
      </c>
      <c r="E14" s="79" t="s">
        <v>11</v>
      </c>
      <c r="F14" s="159"/>
      <c r="G14" s="159"/>
      <c r="H14" s="79" t="s">
        <v>11</v>
      </c>
      <c r="I14" s="275" t="s">
        <v>11</v>
      </c>
      <c r="J14" s="275"/>
      <c r="K14" s="75" t="s">
        <v>11</v>
      </c>
      <c r="L14" s="274"/>
      <c r="M14" s="274"/>
    </row>
    <row r="15" spans="1:13" ht="35.65" customHeight="1">
      <c r="A15" s="274"/>
      <c r="B15" s="274"/>
      <c r="C15" s="75">
        <v>2019</v>
      </c>
      <c r="D15" s="79" t="s">
        <v>11</v>
      </c>
      <c r="E15" s="79" t="s">
        <v>11</v>
      </c>
      <c r="F15" s="159"/>
      <c r="G15" s="159"/>
      <c r="H15" s="79" t="s">
        <v>11</v>
      </c>
      <c r="I15" s="275" t="s">
        <v>11</v>
      </c>
      <c r="J15" s="275"/>
      <c r="K15" s="75" t="s">
        <v>11</v>
      </c>
      <c r="L15" s="274"/>
      <c r="M15" s="274"/>
    </row>
    <row r="16" spans="1:13" ht="35.65" customHeight="1" thickBot="1">
      <c r="A16" s="274"/>
      <c r="B16" s="274"/>
      <c r="C16" s="75">
        <v>2020</v>
      </c>
      <c r="D16" s="79" t="s">
        <v>11</v>
      </c>
      <c r="E16" s="79" t="s">
        <v>11</v>
      </c>
      <c r="F16" s="159"/>
      <c r="G16" s="159"/>
      <c r="H16" s="79" t="s">
        <v>11</v>
      </c>
      <c r="I16" s="79" t="s">
        <v>11</v>
      </c>
      <c r="J16" s="79"/>
      <c r="K16" s="75" t="s">
        <v>11</v>
      </c>
      <c r="L16" s="274"/>
      <c r="M16" s="274"/>
    </row>
    <row r="17" spans="1:13" ht="13.7" customHeight="1" thickBot="1">
      <c r="A17" s="274" t="s">
        <v>38</v>
      </c>
      <c r="B17" s="274" t="s">
        <v>137</v>
      </c>
      <c r="C17" s="274">
        <v>2017</v>
      </c>
      <c r="D17" s="275" t="s">
        <v>11</v>
      </c>
      <c r="E17" s="275" t="s">
        <v>11</v>
      </c>
      <c r="F17" s="294" t="s">
        <v>11</v>
      </c>
      <c r="G17" s="294" t="s">
        <v>11</v>
      </c>
      <c r="H17" s="275" t="s">
        <v>11</v>
      </c>
      <c r="I17" s="275" t="s">
        <v>11</v>
      </c>
      <c r="J17" s="275"/>
      <c r="K17" s="274" t="s">
        <v>11</v>
      </c>
      <c r="L17" s="278" t="s">
        <v>138</v>
      </c>
      <c r="M17" s="274"/>
    </row>
    <row r="18" spans="1:13" ht="15.75" customHeight="1" thickBot="1">
      <c r="A18" s="274"/>
      <c r="B18" s="274"/>
      <c r="C18" s="274"/>
      <c r="D18" s="275"/>
      <c r="E18" s="275"/>
      <c r="F18" s="295"/>
      <c r="G18" s="295"/>
      <c r="H18" s="275"/>
      <c r="I18" s="275"/>
      <c r="J18" s="275"/>
      <c r="K18" s="274"/>
      <c r="L18" s="278"/>
      <c r="M18" s="274"/>
    </row>
    <row r="19" spans="1:13" ht="33" customHeight="1" thickBot="1">
      <c r="A19" s="274"/>
      <c r="B19" s="274"/>
      <c r="C19" s="76">
        <v>2018</v>
      </c>
      <c r="D19" s="79" t="s">
        <v>11</v>
      </c>
      <c r="E19" s="79" t="s">
        <v>11</v>
      </c>
      <c r="F19" s="159" t="s">
        <v>11</v>
      </c>
      <c r="G19" s="159" t="s">
        <v>11</v>
      </c>
      <c r="H19" s="79" t="s">
        <v>11</v>
      </c>
      <c r="I19" s="275" t="s">
        <v>11</v>
      </c>
      <c r="J19" s="275"/>
      <c r="K19" s="75"/>
      <c r="L19" s="278"/>
      <c r="M19" s="274"/>
    </row>
    <row r="20" spans="1:13" ht="25.5" customHeight="1">
      <c r="A20" s="274"/>
      <c r="B20" s="274"/>
      <c r="C20" s="76">
        <v>2019</v>
      </c>
      <c r="D20" s="79" t="s">
        <v>11</v>
      </c>
      <c r="E20" s="79" t="s">
        <v>11</v>
      </c>
      <c r="F20" s="159" t="s">
        <v>11</v>
      </c>
      <c r="G20" s="159" t="s">
        <v>11</v>
      </c>
      <c r="H20" s="79" t="s">
        <v>11</v>
      </c>
      <c r="I20" s="275" t="s">
        <v>11</v>
      </c>
      <c r="J20" s="275"/>
      <c r="K20" s="75" t="s">
        <v>11</v>
      </c>
      <c r="L20" s="278"/>
      <c r="M20" s="274"/>
    </row>
    <row r="21" spans="1:13" ht="25.5" customHeight="1">
      <c r="A21" s="274"/>
      <c r="B21" s="274"/>
      <c r="C21" s="76">
        <v>2020</v>
      </c>
      <c r="D21" s="79" t="s">
        <v>11</v>
      </c>
      <c r="E21" s="79" t="s">
        <v>11</v>
      </c>
      <c r="F21" s="159" t="s">
        <v>11</v>
      </c>
      <c r="G21" s="159" t="s">
        <v>11</v>
      </c>
      <c r="H21" s="79" t="s">
        <v>11</v>
      </c>
      <c r="I21" s="79" t="s">
        <v>11</v>
      </c>
      <c r="J21" s="79"/>
      <c r="K21" s="75" t="s">
        <v>11</v>
      </c>
      <c r="L21" s="278"/>
      <c r="M21" s="274"/>
    </row>
    <row r="22" spans="1:13" ht="28.5" customHeight="1">
      <c r="A22" s="274" t="s">
        <v>42</v>
      </c>
      <c r="B22" s="274" t="s">
        <v>139</v>
      </c>
      <c r="C22" s="76">
        <v>2017</v>
      </c>
      <c r="D22" s="81" t="s">
        <v>11</v>
      </c>
      <c r="E22" s="81" t="s">
        <v>11</v>
      </c>
      <c r="F22" s="81" t="s">
        <v>11</v>
      </c>
      <c r="G22" s="81" t="s">
        <v>11</v>
      </c>
      <c r="H22" s="81" t="s">
        <v>11</v>
      </c>
      <c r="I22" s="275" t="s">
        <v>11</v>
      </c>
      <c r="J22" s="275"/>
      <c r="K22" s="75" t="s">
        <v>11</v>
      </c>
      <c r="L22" s="274" t="s">
        <v>140</v>
      </c>
      <c r="M22" s="274"/>
    </row>
    <row r="23" spans="1:13" ht="30" customHeight="1">
      <c r="A23" s="274"/>
      <c r="B23" s="274"/>
      <c r="C23" s="76">
        <v>2018</v>
      </c>
      <c r="D23" s="81" t="s">
        <v>11</v>
      </c>
      <c r="E23" s="81" t="s">
        <v>11</v>
      </c>
      <c r="F23" s="81" t="s">
        <v>11</v>
      </c>
      <c r="G23" s="81" t="s">
        <v>11</v>
      </c>
      <c r="H23" s="81" t="s">
        <v>11</v>
      </c>
      <c r="I23" s="275" t="s">
        <v>11</v>
      </c>
      <c r="J23" s="275"/>
      <c r="K23" s="75" t="s">
        <v>11</v>
      </c>
      <c r="L23" s="274"/>
      <c r="M23" s="274"/>
    </row>
    <row r="24" spans="1:13" ht="31.7" customHeight="1">
      <c r="A24" s="274"/>
      <c r="B24" s="274"/>
      <c r="C24" s="76">
        <v>2019</v>
      </c>
      <c r="D24" s="81" t="s">
        <v>11</v>
      </c>
      <c r="E24" s="81" t="s">
        <v>11</v>
      </c>
      <c r="F24" s="81" t="s">
        <v>11</v>
      </c>
      <c r="G24" s="81" t="s">
        <v>11</v>
      </c>
      <c r="H24" s="81" t="s">
        <v>11</v>
      </c>
      <c r="I24" s="275" t="s">
        <v>11</v>
      </c>
      <c r="J24" s="275"/>
      <c r="K24" s="75" t="s">
        <v>11</v>
      </c>
      <c r="L24" s="274"/>
      <c r="M24" s="274"/>
    </row>
    <row r="25" spans="1:13" ht="31.7" customHeight="1" thickBot="1">
      <c r="A25" s="274"/>
      <c r="B25" s="274"/>
      <c r="C25" s="76">
        <v>2020</v>
      </c>
      <c r="D25" s="81" t="s">
        <v>11</v>
      </c>
      <c r="E25" s="81" t="s">
        <v>11</v>
      </c>
      <c r="F25" s="81" t="s">
        <v>11</v>
      </c>
      <c r="G25" s="81" t="s">
        <v>11</v>
      </c>
      <c r="H25" s="81" t="s">
        <v>11</v>
      </c>
      <c r="I25" s="79" t="s">
        <v>11</v>
      </c>
      <c r="J25" s="79"/>
      <c r="K25" s="75" t="s">
        <v>11</v>
      </c>
      <c r="L25" s="274"/>
      <c r="M25" s="274"/>
    </row>
    <row r="26" spans="1:13" ht="12.75" customHeight="1" thickBot="1">
      <c r="A26" s="274" t="s">
        <v>141</v>
      </c>
      <c r="B26" s="274" t="s">
        <v>142</v>
      </c>
      <c r="C26" s="274">
        <v>2017</v>
      </c>
      <c r="D26" s="293">
        <f>I26</f>
        <v>20</v>
      </c>
      <c r="E26" s="293" t="s">
        <v>11</v>
      </c>
      <c r="F26" s="297" t="s">
        <v>11</v>
      </c>
      <c r="G26" s="297" t="s">
        <v>11</v>
      </c>
      <c r="H26" s="293" t="s">
        <v>11</v>
      </c>
      <c r="I26" s="293">
        <v>20</v>
      </c>
      <c r="J26" s="293"/>
      <c r="K26" s="274" t="s">
        <v>11</v>
      </c>
      <c r="L26" s="296" t="s">
        <v>140</v>
      </c>
      <c r="M26" s="274" t="s">
        <v>143</v>
      </c>
    </row>
    <row r="27" spans="1:13" ht="18.600000000000001" customHeight="1" thickBot="1">
      <c r="A27" s="274"/>
      <c r="B27" s="274"/>
      <c r="C27" s="274"/>
      <c r="D27" s="293"/>
      <c r="E27" s="293"/>
      <c r="F27" s="298"/>
      <c r="G27" s="298"/>
      <c r="H27" s="293"/>
      <c r="I27" s="293"/>
      <c r="J27" s="293"/>
      <c r="K27" s="274"/>
      <c r="L27" s="296"/>
      <c r="M27" s="274"/>
    </row>
    <row r="28" spans="1:13" ht="26.65" customHeight="1" thickBot="1">
      <c r="A28" s="274"/>
      <c r="B28" s="274"/>
      <c r="C28" s="76">
        <v>2018</v>
      </c>
      <c r="D28" s="83">
        <f>I28</f>
        <v>20</v>
      </c>
      <c r="E28" s="83" t="s">
        <v>11</v>
      </c>
      <c r="F28" s="83" t="s">
        <v>11</v>
      </c>
      <c r="G28" s="83" t="s">
        <v>11</v>
      </c>
      <c r="H28" s="83" t="s">
        <v>11</v>
      </c>
      <c r="I28" s="293">
        <v>20</v>
      </c>
      <c r="J28" s="293"/>
      <c r="K28" s="75" t="s">
        <v>11</v>
      </c>
      <c r="L28" s="296"/>
      <c r="M28" s="274"/>
    </row>
    <row r="29" spans="1:13" ht="30.75" customHeight="1">
      <c r="A29" s="274"/>
      <c r="B29" s="274"/>
      <c r="C29" s="76">
        <v>2019</v>
      </c>
      <c r="D29" s="83">
        <f>I29</f>
        <v>20</v>
      </c>
      <c r="E29" s="83" t="s">
        <v>11</v>
      </c>
      <c r="F29" s="83" t="s">
        <v>11</v>
      </c>
      <c r="G29" s="83" t="s">
        <v>11</v>
      </c>
      <c r="H29" s="83" t="s">
        <v>11</v>
      </c>
      <c r="I29" s="293">
        <v>20</v>
      </c>
      <c r="J29" s="293"/>
      <c r="K29" s="75" t="s">
        <v>11</v>
      </c>
      <c r="L29" s="296"/>
      <c r="M29" s="274"/>
    </row>
    <row r="30" spans="1:13" ht="55.15" customHeight="1">
      <c r="A30" s="274"/>
      <c r="B30" s="274"/>
      <c r="C30" s="76">
        <v>2020</v>
      </c>
      <c r="D30" s="83">
        <v>20</v>
      </c>
      <c r="E30" s="83" t="s">
        <v>11</v>
      </c>
      <c r="F30" s="83" t="s">
        <v>11</v>
      </c>
      <c r="G30" s="83" t="s">
        <v>11</v>
      </c>
      <c r="H30" s="83" t="s">
        <v>11</v>
      </c>
      <c r="I30" s="82">
        <v>20</v>
      </c>
      <c r="J30" s="82"/>
      <c r="K30" s="75" t="s">
        <v>11</v>
      </c>
      <c r="L30" s="296"/>
      <c r="M30" s="274"/>
    </row>
    <row r="31" spans="1:13" ht="24.75" customHeight="1">
      <c r="A31" s="274" t="s">
        <v>50</v>
      </c>
      <c r="B31" s="274" t="s">
        <v>144</v>
      </c>
      <c r="C31" s="76">
        <v>2017</v>
      </c>
      <c r="D31" s="81" t="s">
        <v>11</v>
      </c>
      <c r="E31" s="81" t="s">
        <v>11</v>
      </c>
      <c r="F31" s="81" t="s">
        <v>11</v>
      </c>
      <c r="G31" s="81" t="s">
        <v>11</v>
      </c>
      <c r="H31" s="81" t="s">
        <v>11</v>
      </c>
      <c r="I31" s="275" t="s">
        <v>11</v>
      </c>
      <c r="J31" s="275"/>
      <c r="K31" s="75" t="s">
        <v>11</v>
      </c>
      <c r="L31" s="274" t="s">
        <v>71</v>
      </c>
      <c r="M31" s="274" t="s">
        <v>145</v>
      </c>
    </row>
    <row r="32" spans="1:13" ht="25.7" customHeight="1">
      <c r="A32" s="274"/>
      <c r="B32" s="274"/>
      <c r="C32" s="76">
        <v>2018</v>
      </c>
      <c r="D32" s="81" t="s">
        <v>11</v>
      </c>
      <c r="E32" s="81" t="s">
        <v>11</v>
      </c>
      <c r="F32" s="81" t="s">
        <v>11</v>
      </c>
      <c r="G32" s="81" t="s">
        <v>11</v>
      </c>
      <c r="H32" s="81" t="s">
        <v>11</v>
      </c>
      <c r="I32" s="275" t="s">
        <v>11</v>
      </c>
      <c r="J32" s="275"/>
      <c r="K32" s="75" t="s">
        <v>11</v>
      </c>
      <c r="L32" s="274"/>
      <c r="M32" s="274"/>
    </row>
    <row r="33" spans="1:13" ht="33.75" customHeight="1">
      <c r="A33" s="274"/>
      <c r="B33" s="274"/>
      <c r="C33" s="76">
        <v>2019</v>
      </c>
      <c r="D33" s="81" t="s">
        <v>11</v>
      </c>
      <c r="E33" s="81" t="s">
        <v>11</v>
      </c>
      <c r="F33" s="81" t="s">
        <v>11</v>
      </c>
      <c r="G33" s="81" t="s">
        <v>11</v>
      </c>
      <c r="H33" s="81" t="s">
        <v>11</v>
      </c>
      <c r="I33" s="275" t="s">
        <v>11</v>
      </c>
      <c r="J33" s="275"/>
      <c r="K33" s="75" t="s">
        <v>11</v>
      </c>
      <c r="L33" s="274"/>
      <c r="M33" s="274"/>
    </row>
    <row r="34" spans="1:13" ht="33.75" customHeight="1">
      <c r="A34" s="274"/>
      <c r="B34" s="274"/>
      <c r="C34" s="76">
        <v>2020</v>
      </c>
      <c r="D34" s="81" t="s">
        <v>11</v>
      </c>
      <c r="E34" s="81" t="s">
        <v>11</v>
      </c>
      <c r="F34" s="81" t="s">
        <v>11</v>
      </c>
      <c r="G34" s="81" t="s">
        <v>11</v>
      </c>
      <c r="H34" s="81" t="s">
        <v>11</v>
      </c>
      <c r="I34" s="79" t="s">
        <v>11</v>
      </c>
      <c r="J34" s="79"/>
      <c r="K34" s="75" t="s">
        <v>11</v>
      </c>
      <c r="L34" s="274"/>
      <c r="M34" s="274"/>
    </row>
    <row r="35" spans="1:13" ht="30.4" customHeight="1">
      <c r="A35" s="274" t="s">
        <v>54</v>
      </c>
      <c r="B35" s="274" t="s">
        <v>146</v>
      </c>
      <c r="C35" s="76">
        <v>2017</v>
      </c>
      <c r="D35" s="81" t="s">
        <v>11</v>
      </c>
      <c r="E35" s="81"/>
      <c r="F35" s="81" t="s">
        <v>11</v>
      </c>
      <c r="G35" s="81" t="s">
        <v>11</v>
      </c>
      <c r="H35" s="81" t="s">
        <v>11</v>
      </c>
      <c r="I35" s="275" t="s">
        <v>11</v>
      </c>
      <c r="J35" s="275"/>
      <c r="K35" s="75" t="s">
        <v>11</v>
      </c>
      <c r="L35" s="274" t="s">
        <v>71</v>
      </c>
      <c r="M35" s="274"/>
    </row>
    <row r="36" spans="1:13" ht="24" customHeight="1">
      <c r="A36" s="274"/>
      <c r="B36" s="274"/>
      <c r="C36" s="76">
        <v>2018</v>
      </c>
      <c r="D36" s="81" t="s">
        <v>11</v>
      </c>
      <c r="E36" s="81" t="s">
        <v>11</v>
      </c>
      <c r="F36" s="81" t="s">
        <v>11</v>
      </c>
      <c r="G36" s="81" t="s">
        <v>11</v>
      </c>
      <c r="H36" s="81" t="s">
        <v>11</v>
      </c>
      <c r="I36" s="275" t="s">
        <v>11</v>
      </c>
      <c r="J36" s="275"/>
      <c r="K36" s="75" t="s">
        <v>11</v>
      </c>
      <c r="L36" s="274"/>
      <c r="M36" s="274"/>
    </row>
    <row r="37" spans="1:13" ht="23.1" customHeight="1">
      <c r="A37" s="274"/>
      <c r="B37" s="274"/>
      <c r="C37" s="76">
        <v>2019</v>
      </c>
      <c r="D37" s="81" t="s">
        <v>11</v>
      </c>
      <c r="E37" s="81" t="s">
        <v>11</v>
      </c>
      <c r="F37" s="81" t="s">
        <v>11</v>
      </c>
      <c r="G37" s="81" t="s">
        <v>11</v>
      </c>
      <c r="H37" s="81" t="s">
        <v>11</v>
      </c>
      <c r="I37" s="275" t="s">
        <v>11</v>
      </c>
      <c r="J37" s="275"/>
      <c r="K37" s="75" t="s">
        <v>11</v>
      </c>
      <c r="L37" s="274"/>
      <c r="M37" s="274"/>
    </row>
    <row r="38" spans="1:13" ht="23.1" customHeight="1">
      <c r="A38" s="274"/>
      <c r="B38" s="274"/>
      <c r="C38" s="76">
        <v>2020</v>
      </c>
      <c r="D38" s="81" t="s">
        <v>11</v>
      </c>
      <c r="E38" s="81" t="s">
        <v>11</v>
      </c>
      <c r="F38" s="81" t="s">
        <v>11</v>
      </c>
      <c r="G38" s="81" t="s">
        <v>11</v>
      </c>
      <c r="H38" s="81" t="s">
        <v>11</v>
      </c>
      <c r="I38" s="79" t="s">
        <v>11</v>
      </c>
      <c r="J38" s="79"/>
      <c r="K38" s="75" t="s">
        <v>11</v>
      </c>
      <c r="L38" s="274"/>
      <c r="M38" s="274"/>
    </row>
    <row r="39" spans="1:13" ht="25.5" customHeight="1">
      <c r="A39" s="274" t="s">
        <v>58</v>
      </c>
      <c r="B39" s="274" t="s">
        <v>147</v>
      </c>
      <c r="C39" s="76">
        <v>2017</v>
      </c>
      <c r="D39" s="83">
        <v>5</v>
      </c>
      <c r="E39" s="83" t="s">
        <v>11</v>
      </c>
      <c r="F39" s="83" t="s">
        <v>11</v>
      </c>
      <c r="G39" s="83" t="s">
        <v>11</v>
      </c>
      <c r="H39" s="83" t="s">
        <v>11</v>
      </c>
      <c r="I39" s="293">
        <v>5</v>
      </c>
      <c r="J39" s="293"/>
      <c r="K39" s="75" t="s">
        <v>11</v>
      </c>
      <c r="L39" s="274" t="s">
        <v>140</v>
      </c>
      <c r="M39" s="274" t="s">
        <v>148</v>
      </c>
    </row>
    <row r="40" spans="1:13" ht="21.75" customHeight="1">
      <c r="A40" s="274"/>
      <c r="B40" s="274"/>
      <c r="C40" s="76">
        <v>2018</v>
      </c>
      <c r="D40" s="83">
        <f>I40</f>
        <v>5</v>
      </c>
      <c r="E40" s="83" t="s">
        <v>11</v>
      </c>
      <c r="F40" s="83" t="s">
        <v>11</v>
      </c>
      <c r="G40" s="83" t="s">
        <v>11</v>
      </c>
      <c r="H40" s="83" t="s">
        <v>11</v>
      </c>
      <c r="I40" s="293">
        <v>5</v>
      </c>
      <c r="J40" s="293"/>
      <c r="K40" s="75" t="s">
        <v>11</v>
      </c>
      <c r="L40" s="274"/>
      <c r="M40" s="274"/>
    </row>
    <row r="41" spans="1:13" ht="22.7" customHeight="1">
      <c r="A41" s="274"/>
      <c r="B41" s="274"/>
      <c r="C41" s="76">
        <v>2019</v>
      </c>
      <c r="D41" s="83">
        <f>I41</f>
        <v>5</v>
      </c>
      <c r="E41" s="83" t="s">
        <v>11</v>
      </c>
      <c r="F41" s="83" t="s">
        <v>11</v>
      </c>
      <c r="G41" s="83" t="s">
        <v>11</v>
      </c>
      <c r="H41" s="83" t="s">
        <v>11</v>
      </c>
      <c r="I41" s="293">
        <v>5</v>
      </c>
      <c r="J41" s="293"/>
      <c r="K41" s="75" t="s">
        <v>11</v>
      </c>
      <c r="L41" s="274"/>
      <c r="M41" s="274"/>
    </row>
    <row r="42" spans="1:13" ht="22.7" customHeight="1">
      <c r="A42" s="274"/>
      <c r="B42" s="274"/>
      <c r="C42" s="76">
        <v>2020</v>
      </c>
      <c r="D42" s="83">
        <v>5</v>
      </c>
      <c r="E42" s="83" t="s">
        <v>11</v>
      </c>
      <c r="F42" s="83" t="s">
        <v>11</v>
      </c>
      <c r="G42" s="83" t="s">
        <v>11</v>
      </c>
      <c r="H42" s="83" t="s">
        <v>11</v>
      </c>
      <c r="I42" s="82">
        <v>5</v>
      </c>
      <c r="J42" s="82"/>
      <c r="K42" s="75" t="s">
        <v>11</v>
      </c>
      <c r="L42" s="274"/>
      <c r="M42" s="274"/>
    </row>
    <row r="43" spans="1:13" ht="25.7" customHeight="1">
      <c r="A43" s="274" t="s">
        <v>62</v>
      </c>
      <c r="B43" s="274" t="s">
        <v>149</v>
      </c>
      <c r="C43" s="76">
        <v>2017</v>
      </c>
      <c r="D43" s="81">
        <v>2.9420000000000002</v>
      </c>
      <c r="E43" s="83" t="s">
        <v>11</v>
      </c>
      <c r="F43" s="83" t="s">
        <v>11</v>
      </c>
      <c r="G43" s="83" t="s">
        <v>11</v>
      </c>
      <c r="H43" s="83" t="s">
        <v>11</v>
      </c>
      <c r="I43" s="79">
        <v>2.9420000000000002</v>
      </c>
      <c r="J43" s="79"/>
      <c r="K43" s="75" t="s">
        <v>11</v>
      </c>
      <c r="L43" s="274" t="s">
        <v>71</v>
      </c>
      <c r="M43" s="274" t="s">
        <v>150</v>
      </c>
    </row>
    <row r="44" spans="1:13" ht="27.6" customHeight="1">
      <c r="A44" s="274"/>
      <c r="B44" s="274"/>
      <c r="C44" s="76">
        <v>2018</v>
      </c>
      <c r="D44" s="83">
        <f>I44</f>
        <v>5</v>
      </c>
      <c r="E44" s="83" t="s">
        <v>11</v>
      </c>
      <c r="F44" s="83" t="s">
        <v>11</v>
      </c>
      <c r="G44" s="83" t="s">
        <v>11</v>
      </c>
      <c r="H44" s="83" t="s">
        <v>11</v>
      </c>
      <c r="I44" s="82">
        <v>5</v>
      </c>
      <c r="J44" s="79"/>
      <c r="K44" s="75" t="s">
        <v>11</v>
      </c>
      <c r="L44" s="274"/>
      <c r="M44" s="274"/>
    </row>
    <row r="45" spans="1:13" ht="28.5" customHeight="1" thickBot="1">
      <c r="A45" s="274"/>
      <c r="B45" s="274"/>
      <c r="C45" s="75">
        <v>2019</v>
      </c>
      <c r="D45" s="82">
        <f>I45</f>
        <v>5</v>
      </c>
      <c r="E45" s="82" t="s">
        <v>11</v>
      </c>
      <c r="F45" s="158" t="s">
        <v>11</v>
      </c>
      <c r="G45" s="158" t="s">
        <v>11</v>
      </c>
      <c r="H45" s="82" t="s">
        <v>11</v>
      </c>
      <c r="I45" s="293">
        <v>5</v>
      </c>
      <c r="J45" s="293"/>
      <c r="K45" s="75" t="s">
        <v>11</v>
      </c>
      <c r="L45" s="274"/>
      <c r="M45" s="274"/>
    </row>
    <row r="46" spans="1:13" ht="25.5" hidden="1" customHeight="1">
      <c r="A46" s="274"/>
      <c r="B46" s="274"/>
      <c r="C46" s="299" t="s">
        <v>151</v>
      </c>
      <c r="D46" s="297" t="s">
        <v>11</v>
      </c>
      <c r="E46" s="297" t="s">
        <v>11</v>
      </c>
      <c r="F46" s="157"/>
      <c r="G46" s="157"/>
      <c r="H46" s="297" t="s">
        <v>11</v>
      </c>
      <c r="I46" s="297" t="s">
        <v>11</v>
      </c>
      <c r="J46" s="297"/>
      <c r="K46" s="299" t="s">
        <v>11</v>
      </c>
      <c r="L46" s="274"/>
      <c r="M46" s="274"/>
    </row>
    <row r="47" spans="1:13" ht="16.5" hidden="1">
      <c r="A47" s="274"/>
      <c r="B47" s="274"/>
      <c r="C47" s="299"/>
      <c r="D47" s="297"/>
      <c r="E47" s="297"/>
      <c r="F47" s="157"/>
      <c r="G47" s="157"/>
      <c r="H47" s="297"/>
      <c r="I47" s="297"/>
      <c r="J47" s="297"/>
      <c r="K47" s="299"/>
      <c r="L47" s="274"/>
      <c r="M47" s="274"/>
    </row>
    <row r="48" spans="1:13" ht="16.5" hidden="1">
      <c r="A48" s="274"/>
      <c r="B48" s="274"/>
      <c r="C48" s="299"/>
      <c r="D48" s="297"/>
      <c r="E48" s="297"/>
      <c r="F48" s="157"/>
      <c r="G48" s="157"/>
      <c r="H48" s="297"/>
      <c r="I48" s="297"/>
      <c r="J48" s="297"/>
      <c r="K48" s="299"/>
      <c r="L48" s="274"/>
      <c r="M48" s="274"/>
    </row>
    <row r="49" spans="1:19" ht="16.5" hidden="1">
      <c r="A49" s="274"/>
      <c r="B49" s="274"/>
      <c r="C49" s="299"/>
      <c r="D49" s="297"/>
      <c r="E49" s="297"/>
      <c r="F49" s="157"/>
      <c r="G49" s="157"/>
      <c r="H49" s="297"/>
      <c r="I49" s="297"/>
      <c r="J49" s="297"/>
      <c r="K49" s="299"/>
      <c r="L49" s="274"/>
      <c r="M49" s="274"/>
    </row>
    <row r="50" spans="1:19" ht="16.5" hidden="1">
      <c r="A50" s="274"/>
      <c r="B50" s="274"/>
      <c r="C50" s="299"/>
      <c r="D50" s="297"/>
      <c r="E50" s="297"/>
      <c r="F50" s="157"/>
      <c r="G50" s="157"/>
      <c r="H50" s="297"/>
      <c r="I50" s="297"/>
      <c r="J50" s="297"/>
      <c r="K50" s="299"/>
      <c r="L50" s="274"/>
      <c r="M50" s="274"/>
    </row>
    <row r="51" spans="1:19" ht="16.5" hidden="1">
      <c r="A51" s="274"/>
      <c r="B51" s="274"/>
      <c r="C51" s="299"/>
      <c r="D51" s="297"/>
      <c r="E51" s="297"/>
      <c r="F51" s="157"/>
      <c r="G51" s="157"/>
      <c r="H51" s="297"/>
      <c r="I51" s="297"/>
      <c r="J51" s="297"/>
      <c r="K51" s="299"/>
      <c r="L51" s="274"/>
      <c r="M51" s="274"/>
    </row>
    <row r="52" spans="1:19" ht="16.5" hidden="1">
      <c r="A52" s="274"/>
      <c r="B52" s="274"/>
      <c r="C52" s="299"/>
      <c r="D52" s="297"/>
      <c r="E52" s="297"/>
      <c r="F52" s="157"/>
      <c r="G52" s="157"/>
      <c r="H52" s="297"/>
      <c r="I52" s="297"/>
      <c r="J52" s="297"/>
      <c r="K52" s="299"/>
      <c r="L52" s="274"/>
      <c r="M52" s="274"/>
    </row>
    <row r="53" spans="1:19" ht="32.25" customHeight="1" thickBot="1">
      <c r="A53" s="274"/>
      <c r="B53" s="274"/>
      <c r="C53" s="84">
        <v>2020</v>
      </c>
      <c r="D53" s="85">
        <v>5</v>
      </c>
      <c r="E53" s="85" t="s">
        <v>11</v>
      </c>
      <c r="F53" s="157" t="s">
        <v>11</v>
      </c>
      <c r="G53" s="157" t="s">
        <v>11</v>
      </c>
      <c r="H53" s="85" t="s">
        <v>11</v>
      </c>
      <c r="I53" s="85">
        <v>5</v>
      </c>
      <c r="J53" s="85"/>
      <c r="K53" s="84" t="s">
        <v>11</v>
      </c>
      <c r="L53" s="274"/>
      <c r="M53" s="274"/>
    </row>
    <row r="54" spans="1:19" ht="29.25" customHeight="1" thickBot="1">
      <c r="A54" s="282" t="s">
        <v>66</v>
      </c>
      <c r="B54" s="274" t="s">
        <v>152</v>
      </c>
      <c r="C54" s="75">
        <v>2017</v>
      </c>
      <c r="D54" s="82">
        <v>63</v>
      </c>
      <c r="E54" s="82" t="s">
        <v>11</v>
      </c>
      <c r="F54" s="158" t="s">
        <v>11</v>
      </c>
      <c r="G54" s="158" t="s">
        <v>11</v>
      </c>
      <c r="H54" s="86" t="s">
        <v>11</v>
      </c>
      <c r="I54" s="82">
        <v>3</v>
      </c>
      <c r="J54" s="79"/>
      <c r="K54" s="87">
        <v>60</v>
      </c>
      <c r="L54" s="224" t="s">
        <v>153</v>
      </c>
      <c r="M54" s="274" t="s">
        <v>154</v>
      </c>
      <c r="Q54" s="300"/>
      <c r="R54" s="88"/>
      <c r="S54" s="88"/>
    </row>
    <row r="55" spans="1:19" ht="26.65" customHeight="1">
      <c r="A55" s="282"/>
      <c r="B55" s="274"/>
      <c r="C55" s="75">
        <v>2018</v>
      </c>
      <c r="D55" s="82">
        <f>I55</f>
        <v>3</v>
      </c>
      <c r="E55" s="82" t="s">
        <v>11</v>
      </c>
      <c r="F55" s="158" t="s">
        <v>11</v>
      </c>
      <c r="G55" s="158" t="s">
        <v>11</v>
      </c>
      <c r="H55" s="86" t="s">
        <v>11</v>
      </c>
      <c r="I55" s="82">
        <v>3</v>
      </c>
      <c r="J55" s="79"/>
      <c r="K55" s="89" t="s">
        <v>11</v>
      </c>
      <c r="L55" s="224"/>
      <c r="M55" s="224"/>
      <c r="Q55" s="300"/>
      <c r="R55" s="88"/>
      <c r="S55" s="88"/>
    </row>
    <row r="56" spans="1:19" ht="25.7" customHeight="1" thickBot="1">
      <c r="A56" s="282"/>
      <c r="B56" s="274"/>
      <c r="C56" s="75">
        <v>2019</v>
      </c>
      <c r="D56" s="82">
        <f>I56</f>
        <v>3</v>
      </c>
      <c r="E56" s="82" t="s">
        <v>11</v>
      </c>
      <c r="F56" s="158" t="s">
        <v>11</v>
      </c>
      <c r="G56" s="158" t="s">
        <v>11</v>
      </c>
      <c r="H56" s="86" t="s">
        <v>11</v>
      </c>
      <c r="I56" s="82">
        <v>3</v>
      </c>
      <c r="J56" s="79"/>
      <c r="K56" s="89" t="s">
        <v>11</v>
      </c>
      <c r="L56" s="224"/>
      <c r="M56" s="224"/>
      <c r="Q56" s="300"/>
      <c r="R56" s="88"/>
      <c r="S56" s="88"/>
    </row>
    <row r="57" spans="1:19" ht="28.5" hidden="1" customHeight="1">
      <c r="A57" s="282"/>
      <c r="B57" s="274"/>
      <c r="C57"/>
      <c r="D57"/>
      <c r="E57"/>
      <c r="F57"/>
      <c r="G57"/>
      <c r="H57"/>
      <c r="I57"/>
      <c r="J57"/>
      <c r="K57"/>
      <c r="L57" s="224"/>
      <c r="M57" s="224"/>
      <c r="Q57" s="300"/>
      <c r="R57" s="88"/>
      <c r="S57" s="88"/>
    </row>
    <row r="58" spans="1:19" ht="33" hidden="1" customHeight="1">
      <c r="A58" s="282"/>
      <c r="B58" s="274"/>
      <c r="C58"/>
      <c r="D58"/>
      <c r="E58"/>
      <c r="F58"/>
      <c r="G58"/>
      <c r="H58"/>
      <c r="I58"/>
      <c r="J58"/>
      <c r="K58"/>
      <c r="L58" s="224"/>
      <c r="M58" s="224"/>
      <c r="Q58" s="300"/>
      <c r="R58" s="88"/>
      <c r="S58" s="88"/>
    </row>
    <row r="59" spans="1:19" ht="23.25" hidden="1" customHeight="1">
      <c r="A59" s="282"/>
      <c r="B59" s="274"/>
      <c r="C59"/>
      <c r="D59"/>
      <c r="E59"/>
      <c r="F59"/>
      <c r="G59"/>
      <c r="H59"/>
      <c r="I59"/>
      <c r="J59"/>
      <c r="K59"/>
      <c r="L59" s="224"/>
      <c r="M59" s="224"/>
      <c r="Q59" s="300"/>
      <c r="R59" s="88"/>
      <c r="S59" s="88"/>
    </row>
    <row r="60" spans="1:19" ht="30" hidden="1" customHeight="1">
      <c r="A60" s="282"/>
      <c r="B60" s="274"/>
      <c r="C60"/>
      <c r="D60"/>
      <c r="E60"/>
      <c r="F60"/>
      <c r="G60"/>
      <c r="H60"/>
      <c r="I60"/>
      <c r="J60"/>
      <c r="K60"/>
      <c r="L60" s="224"/>
      <c r="M60" s="224"/>
      <c r="Q60" s="88"/>
      <c r="R60" s="88"/>
      <c r="S60" s="88"/>
    </row>
    <row r="61" spans="1:19" ht="37.5" hidden="1" customHeight="1">
      <c r="A61" s="282"/>
      <c r="B61" s="274"/>
      <c r="C61"/>
      <c r="D61"/>
      <c r="E61"/>
      <c r="F61"/>
      <c r="G61"/>
      <c r="H61"/>
      <c r="I61"/>
      <c r="J61"/>
      <c r="K61"/>
      <c r="L61" s="224"/>
      <c r="M61" s="224"/>
    </row>
    <row r="62" spans="1:19" ht="29.25" hidden="1" customHeight="1">
      <c r="A62" s="282"/>
      <c r="B62" s="274"/>
      <c r="C62"/>
      <c r="D62"/>
      <c r="E62"/>
      <c r="F62"/>
      <c r="G62"/>
      <c r="H62"/>
      <c r="I62"/>
      <c r="J62"/>
      <c r="K62"/>
      <c r="L62" s="224"/>
      <c r="M62" s="224"/>
    </row>
    <row r="63" spans="1:19" ht="29.25" customHeight="1" thickBot="1">
      <c r="A63" s="282"/>
      <c r="B63" s="274"/>
      <c r="C63" s="90">
        <v>2020</v>
      </c>
      <c r="D63" s="174">
        <v>3</v>
      </c>
      <c r="E63" s="173" t="s">
        <v>11</v>
      </c>
      <c r="F63" s="177" t="s">
        <v>11</v>
      </c>
      <c r="G63" s="177" t="s">
        <v>11</v>
      </c>
      <c r="H63" s="173" t="s">
        <v>11</v>
      </c>
      <c r="I63" s="176">
        <v>3</v>
      </c>
      <c r="J63"/>
      <c r="K63" t="s">
        <v>11</v>
      </c>
      <c r="L63" s="224"/>
      <c r="M63" s="224"/>
    </row>
    <row r="64" spans="1:19" ht="65.849999999999994" customHeight="1" thickBot="1">
      <c r="A64" s="75">
        <v>10</v>
      </c>
      <c r="B64" s="91" t="s">
        <v>155</v>
      </c>
      <c r="C64" s="76" t="s">
        <v>14</v>
      </c>
      <c r="D64" s="92" t="s">
        <v>11</v>
      </c>
      <c r="E64" s="81" t="s">
        <v>11</v>
      </c>
      <c r="F64" s="81" t="s">
        <v>11</v>
      </c>
      <c r="G64" s="81" t="s">
        <v>11</v>
      </c>
      <c r="H64" s="92" t="s">
        <v>11</v>
      </c>
      <c r="I64" s="175" t="s">
        <v>11</v>
      </c>
      <c r="J64" s="93"/>
      <c r="K64" s="75" t="s">
        <v>11</v>
      </c>
      <c r="L64" s="91" t="s">
        <v>140</v>
      </c>
      <c r="M64" s="91" t="s">
        <v>156</v>
      </c>
    </row>
    <row r="65" spans="1:13" ht="21.4" customHeight="1" thickBot="1">
      <c r="A65" s="274"/>
      <c r="B65" s="301" t="s">
        <v>73</v>
      </c>
      <c r="C65" s="94">
        <v>2017</v>
      </c>
      <c r="D65" s="179">
        <f>D54+D43+D39+D26</f>
        <v>90.942000000000007</v>
      </c>
      <c r="E65" s="95" t="s">
        <v>11</v>
      </c>
      <c r="F65" s="95" t="s">
        <v>11</v>
      </c>
      <c r="G65" s="95" t="s">
        <v>11</v>
      </c>
      <c r="H65" s="95" t="s">
        <v>11</v>
      </c>
      <c r="I65" s="302">
        <f>I26+I39+I43+I54</f>
        <v>30.942</v>
      </c>
      <c r="J65" s="302"/>
      <c r="K65" s="87">
        <v>60</v>
      </c>
      <c r="L65" s="303"/>
      <c r="M65" s="303"/>
    </row>
    <row r="66" spans="1:13" ht="21.4" customHeight="1">
      <c r="A66" s="274"/>
      <c r="B66" s="301"/>
      <c r="C66" s="94">
        <v>2018</v>
      </c>
      <c r="D66" s="95">
        <f>I66</f>
        <v>33</v>
      </c>
      <c r="E66" s="95" t="s">
        <v>11</v>
      </c>
      <c r="F66" s="95" t="s">
        <v>11</v>
      </c>
      <c r="G66" s="95" t="s">
        <v>11</v>
      </c>
      <c r="H66" s="95" t="s">
        <v>11</v>
      </c>
      <c r="I66" s="304">
        <f>I28+I40+I44+I55</f>
        <v>33</v>
      </c>
      <c r="J66" s="304"/>
      <c r="K66" s="75" t="s">
        <v>11</v>
      </c>
      <c r="L66" s="303"/>
      <c r="M66" s="303"/>
    </row>
    <row r="67" spans="1:13" ht="22.35" customHeight="1">
      <c r="A67" s="274"/>
      <c r="B67" s="301"/>
      <c r="C67" s="94">
        <v>2019</v>
      </c>
      <c r="D67" s="95">
        <f>I67</f>
        <v>33</v>
      </c>
      <c r="E67" s="95" t="s">
        <v>11</v>
      </c>
      <c r="F67" s="95" t="s">
        <v>11</v>
      </c>
      <c r="G67" s="95" t="s">
        <v>11</v>
      </c>
      <c r="H67" s="95" t="s">
        <v>11</v>
      </c>
      <c r="I67" s="304">
        <f>I29+I41+I45+I56</f>
        <v>33</v>
      </c>
      <c r="J67" s="304"/>
      <c r="K67" s="75" t="s">
        <v>11</v>
      </c>
      <c r="L67" s="303"/>
      <c r="M67" s="303"/>
    </row>
    <row r="68" spans="1:13" ht="22.35" customHeight="1">
      <c r="A68" s="274"/>
      <c r="B68" s="301"/>
      <c r="C68" s="94">
        <v>2020</v>
      </c>
      <c r="D68" s="95">
        <f>D63+D53+D42+D30</f>
        <v>33</v>
      </c>
      <c r="E68" s="95"/>
      <c r="F68" s="95" t="s">
        <v>11</v>
      </c>
      <c r="G68" s="95" t="s">
        <v>11</v>
      </c>
      <c r="H68" s="95" t="s">
        <v>11</v>
      </c>
      <c r="I68" s="96">
        <f>I63+I53+I42+I30</f>
        <v>33</v>
      </c>
      <c r="J68" s="96"/>
      <c r="K68" s="75"/>
      <c r="L68" s="303"/>
      <c r="M68" s="303"/>
    </row>
    <row r="69" spans="1:13" ht="21.4" customHeight="1">
      <c r="A69" s="274"/>
      <c r="B69" s="301"/>
      <c r="C69" s="94" t="s">
        <v>14</v>
      </c>
      <c r="D69" s="92">
        <f>D65+D66+D67+D68</f>
        <v>189.94200000000001</v>
      </c>
      <c r="E69" s="95" t="s">
        <v>11</v>
      </c>
      <c r="F69" s="95"/>
      <c r="G69" s="95" t="s">
        <v>11</v>
      </c>
      <c r="H69" s="95" t="s">
        <v>11</v>
      </c>
      <c r="I69" s="302">
        <f>I65+I66+I67+I68</f>
        <v>129.94200000000001</v>
      </c>
      <c r="J69" s="302"/>
      <c r="K69" s="87">
        <v>60</v>
      </c>
      <c r="L69" s="303"/>
      <c r="M69" s="303"/>
    </row>
    <row r="70" spans="1:13" ht="18" customHeight="1"/>
  </sheetData>
  <sheetProtection selectLockedCells="1" selectUnlockedCells="1"/>
  <mergeCells count="105">
    <mergeCell ref="Q54:Q59"/>
    <mergeCell ref="A65:A69"/>
    <mergeCell ref="B65:B69"/>
    <mergeCell ref="I65:J65"/>
    <mergeCell ref="L65:L69"/>
    <mergeCell ref="M65:M69"/>
    <mergeCell ref="I66:J66"/>
    <mergeCell ref="A54:A63"/>
    <mergeCell ref="B54:B63"/>
    <mergeCell ref="I69:J69"/>
    <mergeCell ref="L54:L63"/>
    <mergeCell ref="M54:M63"/>
    <mergeCell ref="I67:J67"/>
    <mergeCell ref="M39:M42"/>
    <mergeCell ref="I40:J40"/>
    <mergeCell ref="I41:J41"/>
    <mergeCell ref="L43:L53"/>
    <mergeCell ref="M43:M53"/>
    <mergeCell ref="I45:J45"/>
    <mergeCell ref="K46:K52"/>
    <mergeCell ref="I37:J37"/>
    <mergeCell ref="A39:A42"/>
    <mergeCell ref="B39:B42"/>
    <mergeCell ref="I39:J39"/>
    <mergeCell ref="L39:L42"/>
    <mergeCell ref="A43:A53"/>
    <mergeCell ref="B43:B53"/>
    <mergeCell ref="C46:C52"/>
    <mergeCell ref="D46:D52"/>
    <mergeCell ref="E46:E52"/>
    <mergeCell ref="H46:H52"/>
    <mergeCell ref="I46:J52"/>
    <mergeCell ref="M26:M30"/>
    <mergeCell ref="I28:J28"/>
    <mergeCell ref="I29:J29"/>
    <mergeCell ref="A31:A34"/>
    <mergeCell ref="B31:B34"/>
    <mergeCell ref="I31:J31"/>
    <mergeCell ref="L31:L34"/>
    <mergeCell ref="M31:M38"/>
    <mergeCell ref="I32:J32"/>
    <mergeCell ref="I33:J33"/>
    <mergeCell ref="A35:A38"/>
    <mergeCell ref="B35:B38"/>
    <mergeCell ref="I35:J35"/>
    <mergeCell ref="L35:L38"/>
    <mergeCell ref="I36:J36"/>
    <mergeCell ref="H26:H27"/>
    <mergeCell ref="I26:J27"/>
    <mergeCell ref="K26:K27"/>
    <mergeCell ref="L26:L30"/>
    <mergeCell ref="F26:F27"/>
    <mergeCell ref="G26:G27"/>
    <mergeCell ref="A26:A30"/>
    <mergeCell ref="B26:B30"/>
    <mergeCell ref="C26:C27"/>
    <mergeCell ref="D26:D27"/>
    <mergeCell ref="E26:E27"/>
    <mergeCell ref="C17:C18"/>
    <mergeCell ref="D17:D18"/>
    <mergeCell ref="E17:E18"/>
    <mergeCell ref="H17:H18"/>
    <mergeCell ref="F17:F18"/>
    <mergeCell ref="G17:G18"/>
    <mergeCell ref="A22:A25"/>
    <mergeCell ref="A1:M1"/>
    <mergeCell ref="A2:M2"/>
    <mergeCell ref="A3:M3"/>
    <mergeCell ref="A4:A8"/>
    <mergeCell ref="B4:B8"/>
    <mergeCell ref="C4:C8"/>
    <mergeCell ref="D4:D8"/>
    <mergeCell ref="E4:I4"/>
    <mergeCell ref="J4:K8"/>
    <mergeCell ref="M4:M8"/>
    <mergeCell ref="E5:E8"/>
    <mergeCell ref="F5:I5"/>
    <mergeCell ref="F6:H6"/>
    <mergeCell ref="I6:I8"/>
    <mergeCell ref="F7:F8"/>
    <mergeCell ref="G7:H7"/>
    <mergeCell ref="J9:K9"/>
    <mergeCell ref="A10:M10"/>
    <mergeCell ref="B22:B25"/>
    <mergeCell ref="I22:J22"/>
    <mergeCell ref="L4:L8"/>
    <mergeCell ref="A11:M11"/>
    <mergeCell ref="A12:M12"/>
    <mergeCell ref="A13:A16"/>
    <mergeCell ref="B13:B16"/>
    <mergeCell ref="I13:J13"/>
    <mergeCell ref="L13:L16"/>
    <mergeCell ref="M13:M25"/>
    <mergeCell ref="I14:J14"/>
    <mergeCell ref="I15:J15"/>
    <mergeCell ref="A17:A21"/>
    <mergeCell ref="B17:B21"/>
    <mergeCell ref="I19:J19"/>
    <mergeCell ref="I20:J20"/>
    <mergeCell ref="L17:L21"/>
    <mergeCell ref="L22:L25"/>
    <mergeCell ref="I23:J23"/>
    <mergeCell ref="I24:J24"/>
    <mergeCell ref="K17:K18"/>
    <mergeCell ref="I17:J18"/>
  </mergeCells>
  <pageMargins left="0.2" right="0.2" top="0.39374999999999999" bottom="0.51180555555555551" header="0.51180555555555551" footer="0.51180555555555551"/>
  <pageSetup paperSize="9" scale="55" firstPageNumber="0" orientation="landscape" horizontalDpi="300" verticalDpi="300" r:id="rId1"/>
  <headerFooter alignWithMargins="0"/>
  <rowBreaks count="1" manualBreakCount="1">
    <brk id="30" max="12" man="1"/>
  </rowBreaks>
</worksheet>
</file>

<file path=xl/worksheets/sheet5.xml><?xml version="1.0" encoding="utf-8"?>
<worksheet xmlns="http://schemas.openxmlformats.org/spreadsheetml/2006/main" xmlns:r="http://schemas.openxmlformats.org/officeDocument/2006/relationships">
  <sheetPr enableFormatConditionsCalculation="0">
    <tabColor indexed="56"/>
  </sheetPr>
  <dimension ref="A1:L54"/>
  <sheetViews>
    <sheetView tabSelected="1" view="pageBreakPreview" topLeftCell="E1" zoomScale="84" zoomScaleSheetLayoutView="84" workbookViewId="0">
      <selection sqref="A1:L1"/>
    </sheetView>
  </sheetViews>
  <sheetFormatPr defaultColWidth="13.7109375" defaultRowHeight="58.7" customHeight="1"/>
  <cols>
    <col min="1" max="1" width="13.7109375" style="38" customWidth="1"/>
    <col min="2" max="2" width="55.5703125" style="38" customWidth="1"/>
    <col min="3" max="3" width="13.140625" style="38" customWidth="1"/>
    <col min="4" max="4" width="11.5703125" style="38" customWidth="1"/>
    <col min="5" max="7" width="9" style="38" customWidth="1"/>
    <col min="8" max="8" width="15.140625" style="38" customWidth="1"/>
    <col min="9" max="9" width="13.7109375" style="38" customWidth="1"/>
    <col min="10" max="10" width="11.42578125" style="38" customWidth="1"/>
    <col min="11" max="11" width="39.85546875" style="38" customWidth="1"/>
    <col min="12" max="12" width="57.140625" style="38" customWidth="1"/>
    <col min="13" max="16384" width="13.7109375" style="38"/>
  </cols>
  <sheetData>
    <row r="1" spans="1:12" ht="56.25" customHeight="1">
      <c r="A1" s="316" t="s">
        <v>361</v>
      </c>
      <c r="B1" s="317"/>
      <c r="C1" s="317"/>
      <c r="D1" s="317"/>
      <c r="E1" s="317"/>
      <c r="F1" s="317"/>
      <c r="G1" s="317"/>
      <c r="H1" s="317"/>
      <c r="I1" s="317"/>
      <c r="J1" s="317"/>
      <c r="K1" s="317"/>
      <c r="L1" s="317"/>
    </row>
    <row r="2" spans="1:12" ht="45.6" customHeight="1">
      <c r="A2" s="305" t="s">
        <v>128</v>
      </c>
      <c r="B2" s="305"/>
      <c r="C2" s="305"/>
      <c r="D2" s="305"/>
      <c r="E2" s="305"/>
      <c r="F2" s="305"/>
      <c r="G2" s="305"/>
      <c r="H2" s="305"/>
      <c r="I2" s="305"/>
      <c r="J2" s="305"/>
      <c r="K2" s="305"/>
      <c r="L2" s="305"/>
    </row>
    <row r="3" spans="1:12" ht="20.85" customHeight="1" thickBot="1">
      <c r="A3" s="306" t="s">
        <v>157</v>
      </c>
      <c r="B3" s="306"/>
      <c r="C3" s="306"/>
      <c r="D3" s="306"/>
      <c r="E3" s="306"/>
      <c r="F3" s="306"/>
      <c r="G3" s="306"/>
      <c r="H3" s="306"/>
      <c r="I3" s="306"/>
      <c r="J3" s="306"/>
      <c r="K3" s="306"/>
      <c r="L3" s="306"/>
    </row>
    <row r="4" spans="1:12" ht="31.5" customHeight="1" thickBot="1">
      <c r="A4" s="274" t="s">
        <v>28</v>
      </c>
      <c r="B4" s="274" t="s">
        <v>1</v>
      </c>
      <c r="C4" s="274" t="s">
        <v>2</v>
      </c>
      <c r="D4" s="274" t="s">
        <v>158</v>
      </c>
      <c r="E4" s="274" t="s">
        <v>30</v>
      </c>
      <c r="F4" s="274"/>
      <c r="G4" s="274"/>
      <c r="H4" s="274"/>
      <c r="I4" s="274"/>
      <c r="J4" s="274" t="s">
        <v>7</v>
      </c>
      <c r="K4" s="274" t="s">
        <v>357</v>
      </c>
      <c r="L4" s="274" t="s">
        <v>352</v>
      </c>
    </row>
    <row r="5" spans="1:12" ht="31.5" customHeight="1" thickBot="1">
      <c r="A5" s="274"/>
      <c r="B5" s="274"/>
      <c r="C5" s="274"/>
      <c r="D5" s="274"/>
      <c r="E5" s="274" t="s">
        <v>5</v>
      </c>
      <c r="F5" s="282" t="s">
        <v>6</v>
      </c>
      <c r="G5" s="307"/>
      <c r="H5" s="307"/>
      <c r="I5" s="289"/>
      <c r="J5" s="274"/>
      <c r="K5" s="274"/>
      <c r="L5" s="274"/>
    </row>
    <row r="6" spans="1:12" ht="31.5" customHeight="1" thickBot="1">
      <c r="A6" s="274"/>
      <c r="B6" s="274"/>
      <c r="C6" s="274"/>
      <c r="D6" s="274"/>
      <c r="E6" s="274"/>
      <c r="F6" s="283" t="s">
        <v>8</v>
      </c>
      <c r="G6" s="284"/>
      <c r="H6" s="284"/>
      <c r="I6" s="291" t="s">
        <v>9</v>
      </c>
      <c r="J6" s="285"/>
      <c r="K6" s="274"/>
      <c r="L6" s="274"/>
    </row>
    <row r="7" spans="1:12" ht="87.75" customHeight="1" thickBot="1">
      <c r="A7" s="274"/>
      <c r="B7" s="274"/>
      <c r="C7" s="274"/>
      <c r="D7" s="274"/>
      <c r="E7" s="282"/>
      <c r="F7" s="291" t="s">
        <v>348</v>
      </c>
      <c r="G7" s="286" t="s">
        <v>349</v>
      </c>
      <c r="H7" s="287"/>
      <c r="I7" s="308"/>
      <c r="J7" s="285"/>
      <c r="K7" s="274"/>
      <c r="L7" s="274"/>
    </row>
    <row r="8" spans="1:12" ht="21" customHeight="1" thickBot="1">
      <c r="A8" s="274"/>
      <c r="B8" s="274"/>
      <c r="C8" s="274"/>
      <c r="D8" s="274"/>
      <c r="E8" s="282"/>
      <c r="F8" s="292"/>
      <c r="G8" s="180" t="s">
        <v>350</v>
      </c>
      <c r="H8" s="171" t="s">
        <v>351</v>
      </c>
      <c r="I8" s="292"/>
      <c r="J8" s="285"/>
      <c r="K8" s="274"/>
      <c r="L8" s="274"/>
    </row>
    <row r="9" spans="1:12" ht="30" customHeight="1" thickBot="1">
      <c r="A9" s="77">
        <v>1</v>
      </c>
      <c r="B9" s="76">
        <v>2</v>
      </c>
      <c r="C9" s="76">
        <v>3</v>
      </c>
      <c r="D9" s="76">
        <v>4</v>
      </c>
      <c r="E9" s="76">
        <v>5</v>
      </c>
      <c r="F9" s="76">
        <v>6</v>
      </c>
      <c r="G9" s="76">
        <v>7</v>
      </c>
      <c r="H9" s="76">
        <v>8</v>
      </c>
      <c r="I9" s="76">
        <v>9</v>
      </c>
      <c r="J9" s="76">
        <v>10</v>
      </c>
      <c r="K9" s="76">
        <v>11</v>
      </c>
      <c r="L9" s="76">
        <v>12</v>
      </c>
    </row>
    <row r="10" spans="1:12" ht="33.75" customHeight="1" thickBot="1">
      <c r="A10" s="272" t="s">
        <v>159</v>
      </c>
      <c r="B10" s="272"/>
      <c r="C10" s="272"/>
      <c r="D10" s="272"/>
      <c r="E10" s="272"/>
      <c r="F10" s="272"/>
      <c r="G10" s="272"/>
      <c r="H10" s="272"/>
      <c r="I10" s="272"/>
      <c r="J10" s="272"/>
      <c r="K10" s="272"/>
      <c r="L10" s="272"/>
    </row>
    <row r="11" spans="1:12" ht="46.5" customHeight="1">
      <c r="A11" s="309" t="s">
        <v>160</v>
      </c>
      <c r="B11" s="309"/>
      <c r="C11" s="309"/>
      <c r="D11" s="309"/>
      <c r="E11" s="309"/>
      <c r="F11" s="309"/>
      <c r="G11" s="309"/>
      <c r="H11" s="309"/>
      <c r="I11" s="309"/>
      <c r="J11" s="309"/>
      <c r="K11" s="309"/>
      <c r="L11" s="309"/>
    </row>
    <row r="12" spans="1:12" ht="26.25" customHeight="1" thickBot="1">
      <c r="A12" s="277" t="s">
        <v>161</v>
      </c>
      <c r="B12" s="277"/>
      <c r="C12" s="277"/>
      <c r="D12" s="277"/>
      <c r="E12" s="277"/>
      <c r="F12" s="277"/>
      <c r="G12" s="277"/>
      <c r="H12" s="277"/>
      <c r="I12" s="277"/>
      <c r="J12" s="277"/>
      <c r="K12" s="277"/>
      <c r="L12" s="277"/>
    </row>
    <row r="13" spans="1:12" ht="23.85" customHeight="1" thickBot="1">
      <c r="A13" s="274" t="s">
        <v>34</v>
      </c>
      <c r="B13" s="274" t="s">
        <v>162</v>
      </c>
      <c r="C13" s="76">
        <v>2017</v>
      </c>
      <c r="D13" s="83">
        <v>30</v>
      </c>
      <c r="E13" s="83" t="s">
        <v>11</v>
      </c>
      <c r="F13" s="83"/>
      <c r="G13" s="83"/>
      <c r="H13" s="83" t="s">
        <v>11</v>
      </c>
      <c r="I13" s="83">
        <v>30</v>
      </c>
      <c r="J13" s="76" t="s">
        <v>11</v>
      </c>
      <c r="K13" s="274" t="s">
        <v>163</v>
      </c>
      <c r="L13" s="274" t="s">
        <v>164</v>
      </c>
    </row>
    <row r="14" spans="1:12" ht="48" customHeight="1" thickBot="1">
      <c r="A14" s="274"/>
      <c r="B14" s="274"/>
      <c r="C14" s="76">
        <v>2018</v>
      </c>
      <c r="D14" s="83">
        <v>30</v>
      </c>
      <c r="E14" s="83" t="s">
        <v>11</v>
      </c>
      <c r="F14" s="83"/>
      <c r="G14" s="83"/>
      <c r="H14" s="83" t="s">
        <v>11</v>
      </c>
      <c r="I14" s="83">
        <v>30</v>
      </c>
      <c r="J14" s="76" t="s">
        <v>11</v>
      </c>
      <c r="K14" s="274"/>
      <c r="L14" s="274"/>
    </row>
    <row r="15" spans="1:12" ht="48" customHeight="1" thickBot="1">
      <c r="A15" s="274"/>
      <c r="B15" s="274"/>
      <c r="C15" s="76">
        <v>2019</v>
      </c>
      <c r="D15" s="83">
        <v>30</v>
      </c>
      <c r="E15" s="83" t="s">
        <v>11</v>
      </c>
      <c r="F15" s="83"/>
      <c r="G15" s="83"/>
      <c r="H15" s="83" t="s">
        <v>11</v>
      </c>
      <c r="I15" s="83">
        <v>30</v>
      </c>
      <c r="J15" s="76" t="s">
        <v>11</v>
      </c>
      <c r="K15" s="274"/>
      <c r="L15" s="274"/>
    </row>
    <row r="16" spans="1:12" ht="90.95" customHeight="1" thickBot="1">
      <c r="A16" s="274"/>
      <c r="B16" s="274"/>
      <c r="C16" s="76">
        <v>2020</v>
      </c>
      <c r="D16" s="83">
        <v>30</v>
      </c>
      <c r="E16" s="83" t="s">
        <v>11</v>
      </c>
      <c r="F16" s="83"/>
      <c r="G16" s="83"/>
      <c r="H16" s="83" t="s">
        <v>11</v>
      </c>
      <c r="I16" s="83">
        <v>30</v>
      </c>
      <c r="J16" s="76" t="s">
        <v>11</v>
      </c>
      <c r="K16" s="274"/>
      <c r="L16" s="274"/>
    </row>
    <row r="17" spans="1:12" ht="36.6" customHeight="1" thickBot="1">
      <c r="A17" s="84" t="s">
        <v>38</v>
      </c>
      <c r="B17" s="84" t="s">
        <v>165</v>
      </c>
      <c r="C17" s="84" t="s">
        <v>14</v>
      </c>
      <c r="D17" s="97" t="s">
        <v>11</v>
      </c>
      <c r="E17" s="97" t="s">
        <v>11</v>
      </c>
      <c r="F17" s="162" t="s">
        <v>11</v>
      </c>
      <c r="G17" s="162" t="s">
        <v>11</v>
      </c>
      <c r="H17" s="97" t="s">
        <v>11</v>
      </c>
      <c r="I17" s="97" t="s">
        <v>11</v>
      </c>
      <c r="J17" s="84" t="s">
        <v>11</v>
      </c>
      <c r="K17" s="75" t="s">
        <v>166</v>
      </c>
      <c r="L17" s="80" t="s">
        <v>167</v>
      </c>
    </row>
    <row r="18" spans="1:12" ht="23.1" customHeight="1" thickBot="1">
      <c r="A18" s="299" t="s">
        <v>42</v>
      </c>
      <c r="B18" s="299" t="s">
        <v>168</v>
      </c>
      <c r="C18" s="299" t="s">
        <v>14</v>
      </c>
      <c r="D18" s="310" t="s">
        <v>11</v>
      </c>
      <c r="E18" s="310" t="s">
        <v>11</v>
      </c>
      <c r="F18" s="310" t="s">
        <v>11</v>
      </c>
      <c r="G18" s="310" t="s">
        <v>11</v>
      </c>
      <c r="H18" s="310" t="s">
        <v>11</v>
      </c>
      <c r="I18" s="310" t="s">
        <v>11</v>
      </c>
      <c r="J18" s="299" t="s">
        <v>11</v>
      </c>
      <c r="K18" s="274" t="s">
        <v>169</v>
      </c>
      <c r="L18" s="299" t="s">
        <v>170</v>
      </c>
    </row>
    <row r="19" spans="1:12" ht="14.85" customHeight="1" thickBot="1">
      <c r="A19" s="299"/>
      <c r="B19" s="299"/>
      <c r="C19" s="299"/>
      <c r="D19" s="310"/>
      <c r="E19" s="310"/>
      <c r="F19" s="311"/>
      <c r="G19" s="311"/>
      <c r="H19" s="310"/>
      <c r="I19" s="310"/>
      <c r="J19" s="299"/>
      <c r="K19" s="299"/>
      <c r="L19" s="299"/>
    </row>
    <row r="20" spans="1:12" ht="29.1" customHeight="1" thickBot="1">
      <c r="A20" s="299"/>
      <c r="B20" s="299"/>
      <c r="C20" s="299"/>
      <c r="D20" s="310"/>
      <c r="E20" s="310"/>
      <c r="F20" s="312"/>
      <c r="G20" s="312"/>
      <c r="H20" s="310"/>
      <c r="I20" s="310"/>
      <c r="J20" s="299"/>
      <c r="K20" s="274"/>
      <c r="L20" s="299"/>
    </row>
    <row r="21" spans="1:12" ht="17.850000000000001" customHeight="1" thickBot="1">
      <c r="A21" s="274" t="s">
        <v>46</v>
      </c>
      <c r="B21" s="274" t="s">
        <v>171</v>
      </c>
      <c r="C21" s="274" t="s">
        <v>14</v>
      </c>
      <c r="D21" s="313" t="s">
        <v>11</v>
      </c>
      <c r="E21" s="313" t="s">
        <v>11</v>
      </c>
      <c r="F21" s="310" t="s">
        <v>11</v>
      </c>
      <c r="G21" s="310" t="s">
        <v>11</v>
      </c>
      <c r="H21" s="313" t="s">
        <v>11</v>
      </c>
      <c r="I21" s="313" t="s">
        <v>11</v>
      </c>
      <c r="J21" s="274" t="s">
        <v>11</v>
      </c>
      <c r="K21" s="274" t="s">
        <v>172</v>
      </c>
      <c r="L21" s="274" t="s">
        <v>173</v>
      </c>
    </row>
    <row r="22" spans="1:12" ht="18.95" customHeight="1" thickBot="1">
      <c r="A22" s="274"/>
      <c r="B22" s="274"/>
      <c r="C22" s="274"/>
      <c r="D22" s="313"/>
      <c r="E22" s="313"/>
      <c r="F22" s="311"/>
      <c r="G22" s="311"/>
      <c r="H22" s="313"/>
      <c r="I22" s="313"/>
      <c r="J22" s="274"/>
      <c r="K22" s="274"/>
      <c r="L22" s="274"/>
    </row>
    <row r="23" spans="1:12" ht="40.5" customHeight="1" thickBot="1">
      <c r="A23" s="274"/>
      <c r="B23" s="274"/>
      <c r="C23" s="274"/>
      <c r="D23" s="313"/>
      <c r="E23" s="313"/>
      <c r="F23" s="312"/>
      <c r="G23" s="312"/>
      <c r="H23" s="313"/>
      <c r="I23" s="313"/>
      <c r="J23" s="274"/>
      <c r="K23" s="274"/>
      <c r="L23" s="274"/>
    </row>
    <row r="24" spans="1:12" ht="19.5" customHeight="1" thickBot="1">
      <c r="A24" s="299" t="s">
        <v>50</v>
      </c>
      <c r="B24" s="299" t="s">
        <v>174</v>
      </c>
      <c r="C24" s="299" t="s">
        <v>14</v>
      </c>
      <c r="D24" s="310" t="s">
        <v>11</v>
      </c>
      <c r="E24" s="310" t="s">
        <v>11</v>
      </c>
      <c r="F24" s="310" t="s">
        <v>11</v>
      </c>
      <c r="G24" s="310" t="s">
        <v>11</v>
      </c>
      <c r="H24" s="310" t="s">
        <v>11</v>
      </c>
      <c r="I24" s="310" t="s">
        <v>11</v>
      </c>
      <c r="J24" s="299" t="s">
        <v>11</v>
      </c>
      <c r="K24" s="299" t="s">
        <v>175</v>
      </c>
      <c r="L24" s="299" t="s">
        <v>176</v>
      </c>
    </row>
    <row r="25" spans="1:12" ht="18.600000000000001" customHeight="1" thickBot="1">
      <c r="A25" s="299"/>
      <c r="B25" s="299"/>
      <c r="C25" s="299"/>
      <c r="D25" s="310"/>
      <c r="E25" s="310"/>
      <c r="F25" s="311"/>
      <c r="G25" s="311"/>
      <c r="H25" s="310"/>
      <c r="I25" s="310"/>
      <c r="J25" s="299"/>
      <c r="K25" s="299"/>
      <c r="L25" s="299"/>
    </row>
    <row r="26" spans="1:12" ht="58.7" customHeight="1" thickBot="1">
      <c r="A26" s="299"/>
      <c r="B26" s="299"/>
      <c r="C26" s="299"/>
      <c r="D26" s="310"/>
      <c r="E26" s="310"/>
      <c r="F26" s="312"/>
      <c r="G26" s="312"/>
      <c r="H26" s="310"/>
      <c r="I26" s="310"/>
      <c r="J26" s="299"/>
      <c r="K26" s="299"/>
      <c r="L26" s="299"/>
    </row>
    <row r="27" spans="1:12" ht="16.899999999999999" customHeight="1" thickBot="1">
      <c r="A27" s="274" t="s">
        <v>54</v>
      </c>
      <c r="B27" s="274" t="s">
        <v>177</v>
      </c>
      <c r="C27" s="274" t="s">
        <v>14</v>
      </c>
      <c r="D27" s="313" t="s">
        <v>11</v>
      </c>
      <c r="E27" s="313" t="s">
        <v>11</v>
      </c>
      <c r="F27" s="310" t="s">
        <v>11</v>
      </c>
      <c r="G27" s="310" t="s">
        <v>11</v>
      </c>
      <c r="H27" s="313" t="s">
        <v>11</v>
      </c>
      <c r="I27" s="313" t="s">
        <v>11</v>
      </c>
      <c r="J27" s="274" t="s">
        <v>11</v>
      </c>
      <c r="K27" s="274" t="s">
        <v>178</v>
      </c>
      <c r="L27" s="274" t="s">
        <v>179</v>
      </c>
    </row>
    <row r="28" spans="1:12" ht="29.85" customHeight="1" thickBot="1">
      <c r="A28" s="274"/>
      <c r="B28" s="274"/>
      <c r="C28" s="274"/>
      <c r="D28" s="313"/>
      <c r="E28" s="313"/>
      <c r="F28" s="312"/>
      <c r="G28" s="312"/>
      <c r="H28" s="313"/>
      <c r="I28" s="313"/>
      <c r="J28" s="274"/>
      <c r="K28" s="274"/>
      <c r="L28" s="274"/>
    </row>
    <row r="29" spans="1:12" ht="25.35" customHeight="1" thickBot="1">
      <c r="A29" s="274" t="s">
        <v>58</v>
      </c>
      <c r="B29" s="274" t="s">
        <v>180</v>
      </c>
      <c r="C29" s="75">
        <v>2017</v>
      </c>
      <c r="D29" s="87">
        <v>5</v>
      </c>
      <c r="E29" s="87"/>
      <c r="F29" s="160" t="s">
        <v>11</v>
      </c>
      <c r="G29" s="160" t="s">
        <v>11</v>
      </c>
      <c r="H29" s="87"/>
      <c r="I29" s="87">
        <v>5</v>
      </c>
      <c r="J29" s="75" t="s">
        <v>11</v>
      </c>
      <c r="K29" s="274" t="s">
        <v>178</v>
      </c>
      <c r="L29" s="274" t="s">
        <v>148</v>
      </c>
    </row>
    <row r="30" spans="1:12" ht="26.25" customHeight="1" thickBot="1">
      <c r="A30" s="274"/>
      <c r="B30" s="274"/>
      <c r="C30" s="76">
        <v>2018</v>
      </c>
      <c r="D30" s="98">
        <f>I30</f>
        <v>5</v>
      </c>
      <c r="E30" s="98" t="s">
        <v>11</v>
      </c>
      <c r="F30" s="98" t="s">
        <v>11</v>
      </c>
      <c r="G30" s="98" t="s">
        <v>11</v>
      </c>
      <c r="H30" s="98" t="s">
        <v>11</v>
      </c>
      <c r="I30" s="98">
        <v>5</v>
      </c>
      <c r="J30" s="76" t="s">
        <v>11</v>
      </c>
      <c r="K30" s="274"/>
      <c r="L30" s="274"/>
    </row>
    <row r="31" spans="1:12" ht="68.849999999999994" customHeight="1" thickBot="1">
      <c r="A31" s="274"/>
      <c r="B31" s="274"/>
      <c r="C31" s="76">
        <v>2019</v>
      </c>
      <c r="D31" s="98">
        <f>I31</f>
        <v>5</v>
      </c>
      <c r="E31" s="98" t="s">
        <v>11</v>
      </c>
      <c r="F31" s="98" t="s">
        <v>11</v>
      </c>
      <c r="G31" s="98" t="s">
        <v>11</v>
      </c>
      <c r="H31" s="98" t="s">
        <v>11</v>
      </c>
      <c r="I31" s="98">
        <v>5</v>
      </c>
      <c r="J31" s="76" t="s">
        <v>11</v>
      </c>
      <c r="K31" s="274"/>
      <c r="L31" s="274"/>
    </row>
    <row r="32" spans="1:12" ht="22.5" customHeight="1" thickBot="1">
      <c r="A32" s="274"/>
      <c r="B32" s="274"/>
      <c r="C32" s="76">
        <v>2020</v>
      </c>
      <c r="D32" s="98">
        <v>5</v>
      </c>
      <c r="E32" s="98" t="s">
        <v>11</v>
      </c>
      <c r="F32" s="98" t="s">
        <v>11</v>
      </c>
      <c r="G32" s="98" t="s">
        <v>11</v>
      </c>
      <c r="H32" s="98" t="s">
        <v>11</v>
      </c>
      <c r="I32" s="98">
        <v>5</v>
      </c>
      <c r="J32" s="76" t="s">
        <v>11</v>
      </c>
      <c r="K32" s="274"/>
      <c r="L32" s="274"/>
    </row>
    <row r="33" spans="1:12" ht="21.6" customHeight="1" thickBot="1">
      <c r="A33" s="274" t="s">
        <v>62</v>
      </c>
      <c r="B33" s="274" t="s">
        <v>181</v>
      </c>
      <c r="C33" s="76">
        <v>2017</v>
      </c>
      <c r="D33" s="98" t="s">
        <v>11</v>
      </c>
      <c r="E33" s="98" t="s">
        <v>11</v>
      </c>
      <c r="F33" s="98" t="s">
        <v>11</v>
      </c>
      <c r="G33" s="98" t="s">
        <v>11</v>
      </c>
      <c r="H33" s="98" t="s">
        <v>11</v>
      </c>
      <c r="I33" s="98" t="s">
        <v>11</v>
      </c>
      <c r="J33" s="76" t="s">
        <v>11</v>
      </c>
      <c r="K33" s="274" t="s">
        <v>182</v>
      </c>
      <c r="L33" s="274" t="s">
        <v>183</v>
      </c>
    </row>
    <row r="34" spans="1:12" ht="27.6" customHeight="1" thickBot="1">
      <c r="A34" s="274"/>
      <c r="B34" s="274"/>
      <c r="C34" s="76">
        <v>2018</v>
      </c>
      <c r="D34" s="98" t="str">
        <f>I34</f>
        <v>-</v>
      </c>
      <c r="E34" s="98" t="s">
        <v>11</v>
      </c>
      <c r="F34" s="98" t="s">
        <v>11</v>
      </c>
      <c r="G34" s="98" t="s">
        <v>11</v>
      </c>
      <c r="H34" s="98" t="s">
        <v>11</v>
      </c>
      <c r="I34" s="98" t="s">
        <v>11</v>
      </c>
      <c r="J34" s="76" t="s">
        <v>11</v>
      </c>
      <c r="K34" s="274"/>
      <c r="L34" s="274"/>
    </row>
    <row r="35" spans="1:12" ht="27.6" customHeight="1" thickBot="1">
      <c r="A35" s="274"/>
      <c r="B35" s="274"/>
      <c r="C35" s="76">
        <v>2019</v>
      </c>
      <c r="D35" s="98" t="str">
        <f>I35</f>
        <v>-</v>
      </c>
      <c r="E35" s="98" t="s">
        <v>11</v>
      </c>
      <c r="F35" s="98" t="s">
        <v>11</v>
      </c>
      <c r="G35" s="98" t="s">
        <v>11</v>
      </c>
      <c r="H35" s="99" t="s">
        <v>11</v>
      </c>
      <c r="I35" s="98" t="s">
        <v>11</v>
      </c>
      <c r="J35" s="76" t="s">
        <v>11</v>
      </c>
      <c r="K35" s="274"/>
      <c r="L35" s="274"/>
    </row>
    <row r="36" spans="1:12" ht="58.7" customHeight="1" thickBot="1">
      <c r="A36" s="274"/>
      <c r="B36" s="274"/>
      <c r="C36" s="76">
        <v>2020</v>
      </c>
      <c r="D36" s="98" t="s">
        <v>11</v>
      </c>
      <c r="E36" s="98" t="s">
        <v>11</v>
      </c>
      <c r="F36" s="98" t="s">
        <v>11</v>
      </c>
      <c r="G36" s="98" t="s">
        <v>11</v>
      </c>
      <c r="H36" s="99" t="s">
        <v>11</v>
      </c>
      <c r="I36" s="98" t="s">
        <v>11</v>
      </c>
      <c r="J36" s="76" t="s">
        <v>11</v>
      </c>
      <c r="K36" s="274"/>
      <c r="L36" s="274"/>
    </row>
    <row r="37" spans="1:12" ht="35.25" customHeight="1" thickBot="1">
      <c r="A37" s="274" t="s">
        <v>66</v>
      </c>
      <c r="B37" s="274" t="s">
        <v>184</v>
      </c>
      <c r="C37" s="274" t="s">
        <v>14</v>
      </c>
      <c r="D37" s="313" t="s">
        <v>11</v>
      </c>
      <c r="E37" s="313" t="s">
        <v>11</v>
      </c>
      <c r="F37" s="310" t="s">
        <v>11</v>
      </c>
      <c r="G37" s="310" t="s">
        <v>11</v>
      </c>
      <c r="H37" s="313" t="s">
        <v>11</v>
      </c>
      <c r="I37" s="313" t="s">
        <v>11</v>
      </c>
      <c r="J37" s="274" t="s">
        <v>11</v>
      </c>
      <c r="K37" s="274" t="s">
        <v>185</v>
      </c>
      <c r="L37" s="274" t="s">
        <v>186</v>
      </c>
    </row>
    <row r="38" spans="1:12" ht="43.5" customHeight="1" thickBot="1">
      <c r="A38" s="274"/>
      <c r="B38" s="274"/>
      <c r="C38" s="274"/>
      <c r="D38" s="313"/>
      <c r="E38" s="313"/>
      <c r="F38" s="312"/>
      <c r="G38" s="312"/>
      <c r="H38" s="313"/>
      <c r="I38" s="313"/>
      <c r="J38" s="274"/>
      <c r="K38" s="274"/>
      <c r="L38" s="274"/>
    </row>
    <row r="39" spans="1:12" ht="34.35" customHeight="1" thickBot="1">
      <c r="A39" s="314" t="s">
        <v>99</v>
      </c>
      <c r="B39" s="274" t="s">
        <v>187</v>
      </c>
      <c r="C39" s="313" t="s">
        <v>14</v>
      </c>
      <c r="D39" s="315" t="s">
        <v>11</v>
      </c>
      <c r="E39" s="313" t="s">
        <v>11</v>
      </c>
      <c r="F39" s="310" t="s">
        <v>11</v>
      </c>
      <c r="G39" s="310" t="s">
        <v>11</v>
      </c>
      <c r="H39" s="315" t="s">
        <v>11</v>
      </c>
      <c r="I39" s="315" t="s">
        <v>11</v>
      </c>
      <c r="J39" s="274" t="s">
        <v>11</v>
      </c>
      <c r="K39" s="274" t="s">
        <v>188</v>
      </c>
      <c r="L39" s="274" t="s">
        <v>189</v>
      </c>
    </row>
    <row r="40" spans="1:12" ht="42.6" customHeight="1" thickBot="1">
      <c r="A40" s="314"/>
      <c r="B40" s="274"/>
      <c r="C40" s="313"/>
      <c r="D40" s="315"/>
      <c r="E40" s="313"/>
      <c r="F40" s="312"/>
      <c r="G40" s="312"/>
      <c r="H40" s="315"/>
      <c r="I40" s="315"/>
      <c r="J40" s="274"/>
      <c r="K40" s="274"/>
      <c r="L40" s="274"/>
    </row>
    <row r="41" spans="1:12" ht="37.35" customHeight="1" thickBot="1">
      <c r="A41" s="314" t="s">
        <v>101</v>
      </c>
      <c r="B41" s="274" t="s">
        <v>190</v>
      </c>
      <c r="C41" s="313" t="s">
        <v>14</v>
      </c>
      <c r="D41" s="315" t="s">
        <v>11</v>
      </c>
      <c r="E41" s="313" t="s">
        <v>11</v>
      </c>
      <c r="F41" s="310" t="s">
        <v>11</v>
      </c>
      <c r="G41" s="310" t="s">
        <v>11</v>
      </c>
      <c r="H41" s="315" t="s">
        <v>11</v>
      </c>
      <c r="I41" s="315" t="s">
        <v>11</v>
      </c>
      <c r="J41" s="274" t="s">
        <v>11</v>
      </c>
      <c r="K41" s="274" t="s">
        <v>191</v>
      </c>
      <c r="L41" s="274"/>
    </row>
    <row r="42" spans="1:12" ht="48.6" customHeight="1" thickBot="1">
      <c r="A42" s="314"/>
      <c r="B42" s="274"/>
      <c r="C42" s="313"/>
      <c r="D42" s="315"/>
      <c r="E42" s="313"/>
      <c r="F42" s="312"/>
      <c r="G42" s="312"/>
      <c r="H42" s="315"/>
      <c r="I42" s="315"/>
      <c r="J42" s="274"/>
      <c r="K42" s="274"/>
      <c r="L42" s="274"/>
    </row>
    <row r="43" spans="1:12" ht="21.6" customHeight="1" thickBot="1">
      <c r="A43" s="274" t="s">
        <v>104</v>
      </c>
      <c r="B43" s="274" t="s">
        <v>192</v>
      </c>
      <c r="C43" s="313" t="s">
        <v>14</v>
      </c>
      <c r="D43" s="315" t="s">
        <v>11</v>
      </c>
      <c r="E43" s="313" t="s">
        <v>11</v>
      </c>
      <c r="F43" s="310" t="s">
        <v>11</v>
      </c>
      <c r="G43" s="310" t="s">
        <v>11</v>
      </c>
      <c r="H43" s="315" t="s">
        <v>11</v>
      </c>
      <c r="I43" s="315" t="s">
        <v>11</v>
      </c>
      <c r="J43" s="274" t="s">
        <v>11</v>
      </c>
      <c r="K43" s="274" t="s">
        <v>193</v>
      </c>
      <c r="L43" s="274"/>
    </row>
    <row r="44" spans="1:12" ht="42.6" customHeight="1" thickBot="1">
      <c r="A44" s="274"/>
      <c r="B44" s="274"/>
      <c r="C44" s="313"/>
      <c r="D44" s="315"/>
      <c r="E44" s="313"/>
      <c r="F44" s="312"/>
      <c r="G44" s="312"/>
      <c r="H44" s="315"/>
      <c r="I44" s="315"/>
      <c r="J44" s="274"/>
      <c r="K44" s="274"/>
      <c r="L44" s="274"/>
    </row>
    <row r="45" spans="1:12" ht="41.85" customHeight="1" thickBot="1">
      <c r="A45" s="274" t="s">
        <v>107</v>
      </c>
      <c r="B45" s="274" t="s">
        <v>194</v>
      </c>
      <c r="C45" s="313" t="s">
        <v>14</v>
      </c>
      <c r="D45" s="315" t="s">
        <v>11</v>
      </c>
      <c r="E45" s="313" t="s">
        <v>11</v>
      </c>
      <c r="F45" s="310" t="s">
        <v>11</v>
      </c>
      <c r="G45" s="310" t="s">
        <v>11</v>
      </c>
      <c r="H45" s="315" t="s">
        <v>11</v>
      </c>
      <c r="I45" s="315" t="s">
        <v>11</v>
      </c>
      <c r="J45" s="274" t="s">
        <v>11</v>
      </c>
      <c r="K45" s="274" t="s">
        <v>195</v>
      </c>
      <c r="L45" s="274" t="s">
        <v>196</v>
      </c>
    </row>
    <row r="46" spans="1:12" ht="58.7" customHeight="1" thickBot="1">
      <c r="A46" s="274"/>
      <c r="B46" s="274"/>
      <c r="C46" s="313"/>
      <c r="D46" s="315"/>
      <c r="E46" s="313"/>
      <c r="F46" s="312"/>
      <c r="G46" s="312"/>
      <c r="H46" s="315"/>
      <c r="I46" s="315"/>
      <c r="J46" s="274"/>
      <c r="K46" s="274"/>
      <c r="L46" s="274"/>
    </row>
    <row r="47" spans="1:12" ht="22.5" customHeight="1" thickBot="1">
      <c r="A47" s="299" t="s">
        <v>109</v>
      </c>
      <c r="B47" s="299" t="s">
        <v>197</v>
      </c>
      <c r="C47" s="313" t="s">
        <v>14</v>
      </c>
      <c r="D47" s="315" t="s">
        <v>11</v>
      </c>
      <c r="E47" s="313" t="s">
        <v>11</v>
      </c>
      <c r="F47" s="310" t="s">
        <v>11</v>
      </c>
      <c r="G47" s="310" t="s">
        <v>11</v>
      </c>
      <c r="H47" s="315" t="s">
        <v>11</v>
      </c>
      <c r="I47" s="315" t="s">
        <v>11</v>
      </c>
      <c r="J47" s="299" t="s">
        <v>11</v>
      </c>
      <c r="K47" s="274" t="s">
        <v>198</v>
      </c>
      <c r="L47" s="299" t="s">
        <v>199</v>
      </c>
    </row>
    <row r="48" spans="1:12" ht="14.85" customHeight="1" thickBot="1">
      <c r="A48" s="299"/>
      <c r="B48" s="299"/>
      <c r="C48" s="313"/>
      <c r="D48" s="315"/>
      <c r="E48" s="313"/>
      <c r="F48" s="311"/>
      <c r="G48" s="311"/>
      <c r="H48" s="315"/>
      <c r="I48" s="315"/>
      <c r="J48" s="299"/>
      <c r="K48" s="299"/>
      <c r="L48" s="299"/>
    </row>
    <row r="49" spans="1:12" ht="26.25" customHeight="1" thickBot="1">
      <c r="A49" s="299"/>
      <c r="B49" s="299"/>
      <c r="C49" s="313"/>
      <c r="D49" s="315"/>
      <c r="E49" s="313"/>
      <c r="F49" s="312"/>
      <c r="G49" s="312"/>
      <c r="H49" s="315"/>
      <c r="I49" s="315"/>
      <c r="J49" s="299"/>
      <c r="K49" s="274"/>
      <c r="L49" s="299"/>
    </row>
    <row r="50" spans="1:12" ht="21.6" customHeight="1" thickBot="1">
      <c r="A50" s="274"/>
      <c r="B50" s="301" t="s">
        <v>73</v>
      </c>
      <c r="C50" s="101">
        <v>2017</v>
      </c>
      <c r="D50" s="100">
        <f>I50</f>
        <v>35</v>
      </c>
      <c r="E50" s="100" t="s">
        <v>11</v>
      </c>
      <c r="F50" s="161" t="s">
        <v>11</v>
      </c>
      <c r="G50" s="161" t="s">
        <v>11</v>
      </c>
      <c r="H50" s="100" t="s">
        <v>11</v>
      </c>
      <c r="I50" s="100">
        <f>I13+I29</f>
        <v>35</v>
      </c>
      <c r="J50" s="75" t="s">
        <v>11</v>
      </c>
      <c r="K50" s="274"/>
      <c r="L50" s="274"/>
    </row>
    <row r="51" spans="1:12" ht="29.85" customHeight="1" thickBot="1">
      <c r="A51" s="274"/>
      <c r="B51" s="301"/>
      <c r="C51" s="102">
        <v>2018</v>
      </c>
      <c r="D51" s="100">
        <f>I51</f>
        <v>35</v>
      </c>
      <c r="E51" s="100" t="s">
        <v>11</v>
      </c>
      <c r="F51" s="161" t="s">
        <v>11</v>
      </c>
      <c r="G51" s="161" t="s">
        <v>11</v>
      </c>
      <c r="H51" s="100" t="s">
        <v>11</v>
      </c>
      <c r="I51" s="100">
        <f>I14+I30</f>
        <v>35</v>
      </c>
      <c r="J51" s="76" t="s">
        <v>11</v>
      </c>
      <c r="K51" s="274"/>
      <c r="L51" s="274"/>
    </row>
    <row r="52" spans="1:12" ht="29.85" customHeight="1" thickBot="1">
      <c r="A52" s="274"/>
      <c r="B52" s="301"/>
      <c r="C52" s="102">
        <v>2019</v>
      </c>
      <c r="D52" s="100">
        <f>I52</f>
        <v>35</v>
      </c>
      <c r="E52" s="100" t="s">
        <v>11</v>
      </c>
      <c r="F52" s="161" t="s">
        <v>11</v>
      </c>
      <c r="G52" s="161" t="s">
        <v>11</v>
      </c>
      <c r="H52" s="100" t="s">
        <v>11</v>
      </c>
      <c r="I52" s="100">
        <f>I15+I31</f>
        <v>35</v>
      </c>
      <c r="J52" s="76" t="s">
        <v>11</v>
      </c>
      <c r="K52" s="274"/>
      <c r="L52" s="274"/>
    </row>
    <row r="53" spans="1:12" ht="32.85" customHeight="1" thickBot="1">
      <c r="A53" s="274"/>
      <c r="B53" s="301"/>
      <c r="C53" s="102">
        <v>2020</v>
      </c>
      <c r="D53" s="100">
        <v>35</v>
      </c>
      <c r="E53" s="100" t="s">
        <v>11</v>
      </c>
      <c r="F53" s="161" t="s">
        <v>11</v>
      </c>
      <c r="G53" s="161" t="s">
        <v>11</v>
      </c>
      <c r="H53" s="100" t="s">
        <v>11</v>
      </c>
      <c r="I53" s="100">
        <v>35</v>
      </c>
      <c r="J53" s="76"/>
      <c r="K53" s="274"/>
      <c r="L53" s="274"/>
    </row>
    <row r="54" spans="1:12" ht="58.7" customHeight="1" thickBot="1">
      <c r="A54" s="274"/>
      <c r="B54" s="301"/>
      <c r="C54" s="102" t="s">
        <v>14</v>
      </c>
      <c r="D54" s="100">
        <f>D50+D51+D52+D53</f>
        <v>140</v>
      </c>
      <c r="E54" s="100" t="s">
        <v>11</v>
      </c>
      <c r="F54" s="161" t="s">
        <v>11</v>
      </c>
      <c r="G54" s="161" t="s">
        <v>11</v>
      </c>
      <c r="H54" s="100" t="s">
        <v>11</v>
      </c>
      <c r="I54" s="100">
        <f>I50+I51+I52+I53</f>
        <v>140</v>
      </c>
      <c r="J54" s="76" t="s">
        <v>11</v>
      </c>
      <c r="K54" s="274"/>
      <c r="L54" s="274"/>
    </row>
  </sheetData>
  <sheetProtection selectLockedCells="1" selectUnlockedCells="1"/>
  <mergeCells count="154">
    <mergeCell ref="A1:L1"/>
    <mergeCell ref="F39:F40"/>
    <mergeCell ref="G39:G40"/>
    <mergeCell ref="F41:F42"/>
    <mergeCell ref="G41:G42"/>
    <mergeCell ref="F43:F44"/>
    <mergeCell ref="G43:G44"/>
    <mergeCell ref="F45:F46"/>
    <mergeCell ref="G45:G46"/>
    <mergeCell ref="E43:E44"/>
    <mergeCell ref="H43:H44"/>
    <mergeCell ref="I43:I44"/>
    <mergeCell ref="J43:J44"/>
    <mergeCell ref="K43:K44"/>
    <mergeCell ref="J45:J46"/>
    <mergeCell ref="K45:K46"/>
    <mergeCell ref="L37:L38"/>
    <mergeCell ref="A39:A40"/>
    <mergeCell ref="B39:B40"/>
    <mergeCell ref="C39:C40"/>
    <mergeCell ref="D39:D40"/>
    <mergeCell ref="E39:E40"/>
    <mergeCell ref="H39:H40"/>
    <mergeCell ref="I39:I40"/>
    <mergeCell ref="F47:F49"/>
    <mergeCell ref="G47:G49"/>
    <mergeCell ref="A50:A54"/>
    <mergeCell ref="B50:B54"/>
    <mergeCell ref="K50:K54"/>
    <mergeCell ref="L50:L54"/>
    <mergeCell ref="L45:L46"/>
    <mergeCell ref="A47:A49"/>
    <mergeCell ref="B47:B49"/>
    <mergeCell ref="C47:C49"/>
    <mergeCell ref="D47:D49"/>
    <mergeCell ref="E47:E49"/>
    <mergeCell ref="H47:H49"/>
    <mergeCell ref="I47:I49"/>
    <mergeCell ref="J47:J49"/>
    <mergeCell ref="K47:K49"/>
    <mergeCell ref="L47:L49"/>
    <mergeCell ref="A45:A46"/>
    <mergeCell ref="B45:B46"/>
    <mergeCell ref="C45:C46"/>
    <mergeCell ref="D45:D46"/>
    <mergeCell ref="E45:E46"/>
    <mergeCell ref="H45:H46"/>
    <mergeCell ref="I45:I46"/>
    <mergeCell ref="J39:J40"/>
    <mergeCell ref="K39:K40"/>
    <mergeCell ref="L39:L44"/>
    <mergeCell ref="A41:A42"/>
    <mergeCell ref="B41:B42"/>
    <mergeCell ref="C41:C42"/>
    <mergeCell ref="D41:D42"/>
    <mergeCell ref="E41:E42"/>
    <mergeCell ref="H41:H42"/>
    <mergeCell ref="I41:I42"/>
    <mergeCell ref="J41:J42"/>
    <mergeCell ref="K41:K42"/>
    <mergeCell ref="A43:A44"/>
    <mergeCell ref="B43:B44"/>
    <mergeCell ref="C43:C44"/>
    <mergeCell ref="D43:D44"/>
    <mergeCell ref="A37:A38"/>
    <mergeCell ref="B37:B38"/>
    <mergeCell ref="C37:C38"/>
    <mergeCell ref="D37:D38"/>
    <mergeCell ref="E37:E38"/>
    <mergeCell ref="H37:H38"/>
    <mergeCell ref="I37:I38"/>
    <mergeCell ref="J37:J38"/>
    <mergeCell ref="K37:K38"/>
    <mergeCell ref="F37:F38"/>
    <mergeCell ref="G37:G38"/>
    <mergeCell ref="L27:L28"/>
    <mergeCell ref="A29:A32"/>
    <mergeCell ref="B29:B32"/>
    <mergeCell ref="K29:K32"/>
    <mergeCell ref="L29:L32"/>
    <mergeCell ref="A33:A36"/>
    <mergeCell ref="B33:B36"/>
    <mergeCell ref="K33:K36"/>
    <mergeCell ref="L33:L36"/>
    <mergeCell ref="A27:A28"/>
    <mergeCell ref="B27:B28"/>
    <mergeCell ref="C27:C28"/>
    <mergeCell ref="D27:D28"/>
    <mergeCell ref="E27:E28"/>
    <mergeCell ref="H27:H28"/>
    <mergeCell ref="I27:I28"/>
    <mergeCell ref="J27:J28"/>
    <mergeCell ref="K27:K28"/>
    <mergeCell ref="F27:F28"/>
    <mergeCell ref="G27:G28"/>
    <mergeCell ref="L21:L23"/>
    <mergeCell ref="A24:A26"/>
    <mergeCell ref="B24:B26"/>
    <mergeCell ref="C24:C26"/>
    <mergeCell ref="D24:D26"/>
    <mergeCell ref="E24:E26"/>
    <mergeCell ref="H24:H26"/>
    <mergeCell ref="I24:I26"/>
    <mergeCell ref="J24:J26"/>
    <mergeCell ref="K24:K26"/>
    <mergeCell ref="L24:L26"/>
    <mergeCell ref="A21:A23"/>
    <mergeCell ref="B21:B23"/>
    <mergeCell ref="C21:C23"/>
    <mergeCell ref="D21:D23"/>
    <mergeCell ref="E21:E23"/>
    <mergeCell ref="H21:H23"/>
    <mergeCell ref="I21:I23"/>
    <mergeCell ref="J21:J23"/>
    <mergeCell ref="K21:K23"/>
    <mergeCell ref="F21:F23"/>
    <mergeCell ref="G21:G23"/>
    <mergeCell ref="F24:F26"/>
    <mergeCell ref="G24:G26"/>
    <mergeCell ref="A10:L10"/>
    <mergeCell ref="A11:L11"/>
    <mergeCell ref="A12:L12"/>
    <mergeCell ref="A13:A16"/>
    <mergeCell ref="B13:B16"/>
    <mergeCell ref="K13:K16"/>
    <mergeCell ref="L13:L16"/>
    <mergeCell ref="A18:A20"/>
    <mergeCell ref="B18:B20"/>
    <mergeCell ref="C18:C20"/>
    <mergeCell ref="D18:D20"/>
    <mergeCell ref="E18:E20"/>
    <mergeCell ref="H18:H20"/>
    <mergeCell ref="I18:I20"/>
    <mergeCell ref="J18:J20"/>
    <mergeCell ref="K18:K20"/>
    <mergeCell ref="L18:L20"/>
    <mergeCell ref="F18:F20"/>
    <mergeCell ref="G18:G20"/>
    <mergeCell ref="A2:L2"/>
    <mergeCell ref="A3:L3"/>
    <mergeCell ref="A4:A8"/>
    <mergeCell ref="B4:B8"/>
    <mergeCell ref="C4:C8"/>
    <mergeCell ref="D4:D8"/>
    <mergeCell ref="E4:I4"/>
    <mergeCell ref="J4:J8"/>
    <mergeCell ref="K4:K8"/>
    <mergeCell ref="L4:L8"/>
    <mergeCell ref="E5:E8"/>
    <mergeCell ref="F5:I5"/>
    <mergeCell ref="I6:I8"/>
    <mergeCell ref="F6:H6"/>
    <mergeCell ref="F7:F8"/>
    <mergeCell ref="G7:H7"/>
  </mergeCells>
  <pageMargins left="0.27569444444444446" right="0.2" top="0.27986111111111112" bottom="0.2" header="0.51180555555555551" footer="0.51180555555555551"/>
  <pageSetup paperSize="9" scale="50" firstPageNumber="0" orientation="landscape" horizontalDpi="300" verticalDpi="300" r:id="rId1"/>
  <headerFooter alignWithMargins="0"/>
  <rowBreaks count="1" manualBreakCount="1">
    <brk id="32" max="16383" man="1"/>
  </rowBreaks>
</worksheet>
</file>

<file path=xl/worksheets/sheet6.xml><?xml version="1.0" encoding="utf-8"?>
<worksheet xmlns="http://schemas.openxmlformats.org/spreadsheetml/2006/main" xmlns:r="http://schemas.openxmlformats.org/officeDocument/2006/relationships">
  <dimension ref="A1:M152"/>
  <sheetViews>
    <sheetView view="pageBreakPreview" topLeftCell="B1" zoomScale="80" zoomScaleSheetLayoutView="80" workbookViewId="0">
      <selection activeCell="B1" sqref="B1:L1"/>
    </sheetView>
  </sheetViews>
  <sheetFormatPr defaultColWidth="9" defaultRowHeight="16.5" customHeight="1"/>
  <cols>
    <col min="1" max="1" width="5.85546875" style="3" customWidth="1"/>
    <col min="2" max="2" width="51.140625" style="103" customWidth="1"/>
    <col min="3" max="3" width="16.140625" style="3" customWidth="1"/>
    <col min="4" max="4" width="20.5703125" style="3" customWidth="1"/>
    <col min="5" max="7" width="17" style="3" customWidth="1"/>
    <col min="8" max="8" width="20.42578125" style="3" customWidth="1"/>
    <col min="9" max="9" width="20.28515625" style="3" customWidth="1"/>
    <col min="10" max="10" width="14.7109375" style="3" customWidth="1"/>
    <col min="11" max="11" width="50.85546875" style="3" customWidth="1"/>
    <col min="12" max="12" width="36.140625" style="3" customWidth="1"/>
    <col min="13" max="16384" width="9" style="3"/>
  </cols>
  <sheetData>
    <row r="1" spans="1:12" ht="72.75" customHeight="1">
      <c r="B1" s="339" t="s">
        <v>362</v>
      </c>
      <c r="C1" s="340"/>
      <c r="D1" s="340"/>
      <c r="E1" s="340"/>
      <c r="F1" s="340"/>
      <c r="G1" s="340"/>
      <c r="H1" s="340"/>
      <c r="I1" s="340"/>
      <c r="J1" s="340"/>
      <c r="K1" s="340"/>
      <c r="L1" s="340"/>
    </row>
    <row r="2" spans="1:12" s="104" customFormat="1" ht="42.75" customHeight="1">
      <c r="A2" s="324" t="s">
        <v>356</v>
      </c>
      <c r="B2" s="324"/>
      <c r="C2" s="324"/>
      <c r="D2" s="324"/>
      <c r="E2" s="324"/>
      <c r="F2" s="324"/>
      <c r="G2" s="324"/>
      <c r="H2" s="324"/>
      <c r="I2" s="324"/>
      <c r="J2" s="324"/>
      <c r="K2" s="324"/>
      <c r="L2" s="324"/>
    </row>
    <row r="3" spans="1:12" s="104" customFormat="1" ht="30.4" customHeight="1" thickBot="1">
      <c r="A3" s="325" t="s">
        <v>200</v>
      </c>
      <c r="B3" s="325"/>
      <c r="C3" s="325"/>
      <c r="D3" s="325"/>
      <c r="E3" s="325"/>
      <c r="F3" s="325"/>
      <c r="G3" s="325"/>
      <c r="H3" s="325"/>
      <c r="I3" s="325"/>
      <c r="J3" s="325"/>
      <c r="K3" s="325"/>
      <c r="L3" s="325"/>
    </row>
    <row r="4" spans="1:12" s="104" customFormat="1" ht="30.75" customHeight="1" thickBot="1">
      <c r="A4" s="274" t="s">
        <v>28</v>
      </c>
      <c r="B4" s="274" t="s">
        <v>1</v>
      </c>
      <c r="C4" s="274" t="s">
        <v>2</v>
      </c>
      <c r="D4" s="274" t="s">
        <v>158</v>
      </c>
      <c r="E4" s="274" t="s">
        <v>30</v>
      </c>
      <c r="F4" s="299"/>
      <c r="G4" s="299"/>
      <c r="H4" s="299"/>
      <c r="I4" s="299"/>
      <c r="J4" s="274" t="s">
        <v>7</v>
      </c>
      <c r="K4" s="274" t="s">
        <v>357</v>
      </c>
      <c r="L4" s="274" t="s">
        <v>352</v>
      </c>
    </row>
    <row r="5" spans="1:12" s="104" customFormat="1" ht="17.25" customHeight="1" thickBot="1">
      <c r="A5" s="274"/>
      <c r="B5" s="274"/>
      <c r="C5" s="274"/>
      <c r="D5" s="274"/>
      <c r="E5" s="282" t="s">
        <v>5</v>
      </c>
      <c r="F5" s="286" t="s">
        <v>6</v>
      </c>
      <c r="G5" s="287"/>
      <c r="H5" s="287"/>
      <c r="I5" s="288"/>
      <c r="J5" s="285"/>
      <c r="K5" s="274"/>
      <c r="L5" s="274"/>
    </row>
    <row r="6" spans="1:12" s="104" customFormat="1" ht="17.25" customHeight="1" thickBot="1">
      <c r="A6" s="274"/>
      <c r="B6" s="274"/>
      <c r="C6" s="274"/>
      <c r="D6" s="274"/>
      <c r="E6" s="274"/>
      <c r="F6" s="342" t="s">
        <v>8</v>
      </c>
      <c r="G6" s="343"/>
      <c r="H6" s="343"/>
      <c r="I6" s="291" t="s">
        <v>9</v>
      </c>
      <c r="J6" s="285"/>
      <c r="K6" s="274"/>
      <c r="L6" s="274"/>
    </row>
    <row r="7" spans="1:12" s="104" customFormat="1" ht="17.25" customHeight="1" thickBot="1">
      <c r="A7" s="274"/>
      <c r="B7" s="274"/>
      <c r="C7" s="274"/>
      <c r="D7" s="274"/>
      <c r="E7" s="282"/>
      <c r="F7" s="291" t="s">
        <v>348</v>
      </c>
      <c r="G7" s="344" t="s">
        <v>349</v>
      </c>
      <c r="H7" s="345"/>
      <c r="I7" s="308"/>
      <c r="J7" s="285"/>
      <c r="K7" s="274"/>
      <c r="L7" s="274"/>
    </row>
    <row r="8" spans="1:12" s="104" customFormat="1" ht="51.75" customHeight="1" thickBot="1">
      <c r="A8" s="274"/>
      <c r="B8" s="274"/>
      <c r="C8" s="274"/>
      <c r="D8" s="274"/>
      <c r="E8" s="282"/>
      <c r="F8" s="292"/>
      <c r="G8" s="76" t="s">
        <v>350</v>
      </c>
      <c r="H8" s="170" t="s">
        <v>351</v>
      </c>
      <c r="I8" s="292"/>
      <c r="J8" s="285"/>
      <c r="K8" s="274"/>
      <c r="L8" s="274"/>
    </row>
    <row r="9" spans="1:12" s="104" customFormat="1" ht="17.25" customHeight="1" thickBot="1">
      <c r="A9" s="77">
        <v>1</v>
      </c>
      <c r="B9" s="76">
        <v>2</v>
      </c>
      <c r="C9" s="76">
        <v>3</v>
      </c>
      <c r="D9" s="76">
        <v>4</v>
      </c>
      <c r="E9" s="76">
        <v>5</v>
      </c>
      <c r="F9" s="76">
        <v>6</v>
      </c>
      <c r="G9" s="76">
        <v>7</v>
      </c>
      <c r="H9" s="76">
        <v>8</v>
      </c>
      <c r="I9" s="76">
        <v>9</v>
      </c>
      <c r="J9" s="76">
        <v>10</v>
      </c>
      <c r="K9" s="76">
        <v>11</v>
      </c>
      <c r="L9" s="76">
        <v>12</v>
      </c>
    </row>
    <row r="10" spans="1:12" s="104" customFormat="1" ht="24" customHeight="1" thickBot="1">
      <c r="A10" s="272" t="s">
        <v>201</v>
      </c>
      <c r="B10" s="272"/>
      <c r="C10" s="272"/>
      <c r="D10" s="272"/>
      <c r="E10" s="272"/>
      <c r="F10" s="272"/>
      <c r="G10" s="272"/>
      <c r="H10" s="272"/>
      <c r="I10" s="272"/>
      <c r="J10" s="272"/>
      <c r="K10" s="272"/>
      <c r="L10" s="272"/>
    </row>
    <row r="11" spans="1:12" s="104" customFormat="1" ht="17.25" customHeight="1">
      <c r="A11" s="346" t="s">
        <v>202</v>
      </c>
      <c r="B11" s="346"/>
      <c r="C11" s="346"/>
      <c r="D11" s="346"/>
      <c r="E11" s="346"/>
      <c r="F11" s="346"/>
      <c r="G11" s="346"/>
      <c r="H11" s="346"/>
      <c r="I11" s="346"/>
      <c r="J11" s="346"/>
      <c r="K11" s="346"/>
      <c r="L11" s="346"/>
    </row>
    <row r="12" spans="1:12" s="104" customFormat="1" ht="54" customHeight="1" thickBot="1">
      <c r="A12" s="347" t="s">
        <v>203</v>
      </c>
      <c r="B12" s="347"/>
      <c r="C12" s="347"/>
      <c r="D12" s="347"/>
      <c r="E12" s="347"/>
      <c r="F12" s="347"/>
      <c r="G12" s="347"/>
      <c r="H12" s="347"/>
      <c r="I12" s="347"/>
      <c r="J12" s="347"/>
      <c r="K12" s="347"/>
      <c r="L12" s="347"/>
    </row>
    <row r="13" spans="1:12" ht="105.75" customHeight="1" thickBot="1">
      <c r="A13" s="105">
        <v>1</v>
      </c>
      <c r="B13" s="105" t="s">
        <v>204</v>
      </c>
      <c r="C13" s="105" t="s">
        <v>14</v>
      </c>
      <c r="D13" s="105" t="s">
        <v>11</v>
      </c>
      <c r="E13" s="105" t="s">
        <v>11</v>
      </c>
      <c r="F13" s="164" t="s">
        <v>11</v>
      </c>
      <c r="G13" s="164" t="s">
        <v>11</v>
      </c>
      <c r="H13" s="105" t="s">
        <v>11</v>
      </c>
      <c r="I13" s="105" t="s">
        <v>11</v>
      </c>
      <c r="J13" s="105" t="s">
        <v>11</v>
      </c>
      <c r="K13" s="105" t="s">
        <v>205</v>
      </c>
      <c r="L13" s="105" t="s">
        <v>206</v>
      </c>
    </row>
    <row r="14" spans="1:12" ht="91.5" customHeight="1" thickBot="1">
      <c r="A14" s="105">
        <v>2</v>
      </c>
      <c r="B14" s="105" t="s">
        <v>207</v>
      </c>
      <c r="C14" s="105" t="s">
        <v>14</v>
      </c>
      <c r="D14" s="105"/>
      <c r="E14" s="105" t="s">
        <v>11</v>
      </c>
      <c r="F14" s="164" t="s">
        <v>11</v>
      </c>
      <c r="G14" s="164" t="s">
        <v>11</v>
      </c>
      <c r="H14" s="105" t="s">
        <v>11</v>
      </c>
      <c r="I14" s="105" t="s">
        <v>11</v>
      </c>
      <c r="J14" s="105" t="s">
        <v>11</v>
      </c>
      <c r="K14" s="105" t="s">
        <v>208</v>
      </c>
      <c r="L14" s="105" t="s">
        <v>209</v>
      </c>
    </row>
    <row r="15" spans="1:12" ht="114.75" customHeight="1" thickBot="1">
      <c r="A15" s="105">
        <v>3</v>
      </c>
      <c r="B15" s="105" t="s">
        <v>210</v>
      </c>
      <c r="C15" s="105" t="s">
        <v>14</v>
      </c>
      <c r="D15" s="105" t="s">
        <v>11</v>
      </c>
      <c r="E15" s="105" t="s">
        <v>11</v>
      </c>
      <c r="F15" s="164" t="s">
        <v>11</v>
      </c>
      <c r="G15" s="164" t="s">
        <v>11</v>
      </c>
      <c r="H15" s="105" t="s">
        <v>11</v>
      </c>
      <c r="I15" s="105" t="s">
        <v>11</v>
      </c>
      <c r="J15" s="105" t="s">
        <v>11</v>
      </c>
      <c r="K15" s="105" t="s">
        <v>211</v>
      </c>
      <c r="L15" s="105" t="s">
        <v>212</v>
      </c>
    </row>
    <row r="16" spans="1:12" ht="96.75" customHeight="1" thickBot="1">
      <c r="A16" s="105">
        <v>4</v>
      </c>
      <c r="B16" s="105" t="s">
        <v>213</v>
      </c>
      <c r="C16" s="105" t="s">
        <v>14</v>
      </c>
      <c r="D16" s="105" t="s">
        <v>11</v>
      </c>
      <c r="E16" s="105" t="s">
        <v>11</v>
      </c>
      <c r="F16" s="164" t="s">
        <v>11</v>
      </c>
      <c r="G16" s="164" t="s">
        <v>11</v>
      </c>
      <c r="H16" s="105" t="s">
        <v>11</v>
      </c>
      <c r="I16" s="105" t="s">
        <v>11</v>
      </c>
      <c r="J16" s="105" t="s">
        <v>11</v>
      </c>
      <c r="K16" s="105" t="s">
        <v>214</v>
      </c>
      <c r="L16" s="105" t="s">
        <v>212</v>
      </c>
    </row>
    <row r="17" spans="1:12" ht="59.25" customHeight="1" thickBot="1">
      <c r="A17" s="105">
        <v>5</v>
      </c>
      <c r="B17" s="105" t="s">
        <v>215</v>
      </c>
      <c r="C17" s="105" t="s">
        <v>14</v>
      </c>
      <c r="D17" s="105" t="s">
        <v>11</v>
      </c>
      <c r="E17" s="105" t="s">
        <v>11</v>
      </c>
      <c r="F17" s="164" t="s">
        <v>11</v>
      </c>
      <c r="G17" s="164" t="s">
        <v>11</v>
      </c>
      <c r="H17" s="105" t="s">
        <v>11</v>
      </c>
      <c r="I17" s="105" t="s">
        <v>11</v>
      </c>
      <c r="J17" s="105" t="s">
        <v>11</v>
      </c>
      <c r="K17" s="105" t="s">
        <v>216</v>
      </c>
      <c r="L17" s="105" t="s">
        <v>217</v>
      </c>
    </row>
    <row r="18" spans="1:12" ht="145.69999999999999" customHeight="1" thickBot="1">
      <c r="A18" s="105">
        <v>6</v>
      </c>
      <c r="B18" s="105" t="s">
        <v>218</v>
      </c>
      <c r="C18" s="105" t="s">
        <v>14</v>
      </c>
      <c r="D18" s="105" t="s">
        <v>11</v>
      </c>
      <c r="E18" s="105" t="s">
        <v>11</v>
      </c>
      <c r="F18" s="164" t="s">
        <v>11</v>
      </c>
      <c r="G18" s="164" t="s">
        <v>11</v>
      </c>
      <c r="H18" s="105" t="s">
        <v>11</v>
      </c>
      <c r="I18" s="105" t="s">
        <v>11</v>
      </c>
      <c r="J18" s="105" t="s">
        <v>11</v>
      </c>
      <c r="K18" s="105" t="s">
        <v>219</v>
      </c>
      <c r="L18" s="105" t="s">
        <v>220</v>
      </c>
    </row>
    <row r="19" spans="1:12" ht="79.5" customHeight="1" thickBot="1">
      <c r="A19" s="105">
        <v>7</v>
      </c>
      <c r="B19" s="105" t="s">
        <v>221</v>
      </c>
      <c r="C19" s="105" t="s">
        <v>14</v>
      </c>
      <c r="D19" s="105" t="s">
        <v>11</v>
      </c>
      <c r="E19" s="105" t="s">
        <v>11</v>
      </c>
      <c r="F19" s="164" t="s">
        <v>11</v>
      </c>
      <c r="G19" s="164" t="s">
        <v>11</v>
      </c>
      <c r="H19" s="105" t="s">
        <v>11</v>
      </c>
      <c r="I19" s="105" t="s">
        <v>11</v>
      </c>
      <c r="J19" s="105" t="s">
        <v>11</v>
      </c>
      <c r="K19" s="105" t="s">
        <v>222</v>
      </c>
      <c r="L19" s="105" t="s">
        <v>217</v>
      </c>
    </row>
    <row r="20" spans="1:12" ht="57" customHeight="1" thickBot="1">
      <c r="A20" s="323">
        <v>8</v>
      </c>
      <c r="B20" s="105" t="s">
        <v>223</v>
      </c>
      <c r="C20" s="323" t="s">
        <v>14</v>
      </c>
      <c r="D20" s="105" t="s">
        <v>11</v>
      </c>
      <c r="E20" s="105" t="s">
        <v>11</v>
      </c>
      <c r="F20" s="164" t="s">
        <v>11</v>
      </c>
      <c r="G20" s="164" t="s">
        <v>11</v>
      </c>
      <c r="H20" s="105" t="s">
        <v>11</v>
      </c>
      <c r="I20" s="105" t="s">
        <v>11</v>
      </c>
      <c r="J20" s="105" t="s">
        <v>11</v>
      </c>
      <c r="K20" s="105"/>
      <c r="L20" s="323" t="s">
        <v>224</v>
      </c>
    </row>
    <row r="21" spans="1:12" ht="34.5" customHeight="1" thickBot="1">
      <c r="A21" s="323"/>
      <c r="B21" s="106" t="s">
        <v>225</v>
      </c>
      <c r="C21" s="323"/>
      <c r="D21" s="105" t="s">
        <v>11</v>
      </c>
      <c r="E21" s="105" t="s">
        <v>11</v>
      </c>
      <c r="F21" s="164" t="s">
        <v>11</v>
      </c>
      <c r="G21" s="164" t="s">
        <v>11</v>
      </c>
      <c r="H21" s="105" t="s">
        <v>11</v>
      </c>
      <c r="I21" s="105" t="s">
        <v>11</v>
      </c>
      <c r="J21" s="105" t="s">
        <v>11</v>
      </c>
      <c r="K21" s="105" t="s">
        <v>226</v>
      </c>
      <c r="L21" s="323"/>
    </row>
    <row r="22" spans="1:12" ht="63" customHeight="1" thickBot="1">
      <c r="A22" s="323"/>
      <c r="B22" s="106" t="s">
        <v>227</v>
      </c>
      <c r="C22" s="323"/>
      <c r="D22" s="105" t="s">
        <v>11</v>
      </c>
      <c r="E22" s="105" t="s">
        <v>11</v>
      </c>
      <c r="F22" s="164" t="s">
        <v>11</v>
      </c>
      <c r="G22" s="164" t="s">
        <v>11</v>
      </c>
      <c r="H22" s="105" t="s">
        <v>11</v>
      </c>
      <c r="I22" s="105" t="s">
        <v>11</v>
      </c>
      <c r="J22" s="105" t="s">
        <v>11</v>
      </c>
      <c r="K22" s="105" t="s">
        <v>228</v>
      </c>
      <c r="L22" s="323"/>
    </row>
    <row r="23" spans="1:12" ht="56.85" customHeight="1" thickBot="1">
      <c r="A23" s="323"/>
      <c r="B23" s="106" t="s">
        <v>229</v>
      </c>
      <c r="C23" s="323"/>
      <c r="D23" s="105" t="s">
        <v>230</v>
      </c>
      <c r="E23" s="105" t="s">
        <v>230</v>
      </c>
      <c r="F23" s="164" t="s">
        <v>11</v>
      </c>
      <c r="G23" s="164" t="s">
        <v>11</v>
      </c>
      <c r="H23" s="105" t="s">
        <v>230</v>
      </c>
      <c r="I23" s="105" t="s">
        <v>230</v>
      </c>
      <c r="J23" s="105" t="s">
        <v>11</v>
      </c>
      <c r="K23" s="105" t="s">
        <v>228</v>
      </c>
      <c r="L23" s="323"/>
    </row>
    <row r="24" spans="1:12" ht="81.95" customHeight="1" thickBot="1">
      <c r="A24" s="105">
        <v>9</v>
      </c>
      <c r="B24" s="105" t="s">
        <v>231</v>
      </c>
      <c r="C24" s="105" t="s">
        <v>14</v>
      </c>
      <c r="D24" s="105" t="s">
        <v>11</v>
      </c>
      <c r="E24" s="105" t="s">
        <v>11</v>
      </c>
      <c r="F24" s="164" t="s">
        <v>11</v>
      </c>
      <c r="G24" s="164" t="s">
        <v>11</v>
      </c>
      <c r="H24" s="105" t="s">
        <v>11</v>
      </c>
      <c r="I24" s="105" t="s">
        <v>11</v>
      </c>
      <c r="J24" s="105" t="s">
        <v>11</v>
      </c>
      <c r="K24" s="105" t="s">
        <v>232</v>
      </c>
      <c r="L24" s="105" t="s">
        <v>233</v>
      </c>
    </row>
    <row r="25" spans="1:12" ht="85.7" customHeight="1" thickBot="1">
      <c r="A25" s="105">
        <v>10</v>
      </c>
      <c r="B25" s="105" t="s">
        <v>234</v>
      </c>
      <c r="C25" s="105" t="s">
        <v>14</v>
      </c>
      <c r="D25" s="105" t="s">
        <v>11</v>
      </c>
      <c r="E25" s="105" t="s">
        <v>11</v>
      </c>
      <c r="F25" s="164" t="s">
        <v>11</v>
      </c>
      <c r="G25" s="164" t="s">
        <v>11</v>
      </c>
      <c r="H25" s="105" t="s">
        <v>11</v>
      </c>
      <c r="I25" s="105" t="s">
        <v>11</v>
      </c>
      <c r="J25" s="105" t="s">
        <v>11</v>
      </c>
      <c r="K25" s="105" t="s">
        <v>235</v>
      </c>
      <c r="L25" s="105" t="s">
        <v>236</v>
      </c>
    </row>
    <row r="26" spans="1:12" ht="41.25" customHeight="1" thickBot="1">
      <c r="A26" s="105">
        <v>11</v>
      </c>
      <c r="B26" s="105" t="s">
        <v>237</v>
      </c>
      <c r="C26" s="105" t="s">
        <v>14</v>
      </c>
      <c r="D26" s="105" t="s">
        <v>238</v>
      </c>
      <c r="E26" s="105" t="s">
        <v>238</v>
      </c>
      <c r="F26" s="164" t="s">
        <v>238</v>
      </c>
      <c r="G26" s="164" t="s">
        <v>238</v>
      </c>
      <c r="H26" s="105" t="s">
        <v>238</v>
      </c>
      <c r="I26" s="105" t="s">
        <v>238</v>
      </c>
      <c r="J26" s="105" t="s">
        <v>11</v>
      </c>
      <c r="K26" s="105" t="s">
        <v>239</v>
      </c>
      <c r="L26" s="323" t="s">
        <v>240</v>
      </c>
    </row>
    <row r="27" spans="1:12" ht="56.25" customHeight="1" thickBot="1">
      <c r="A27" s="105">
        <v>12</v>
      </c>
      <c r="B27" s="105" t="s">
        <v>241</v>
      </c>
      <c r="C27" s="105" t="s">
        <v>14</v>
      </c>
      <c r="D27" s="105" t="s">
        <v>230</v>
      </c>
      <c r="E27" s="105" t="s">
        <v>230</v>
      </c>
      <c r="F27" s="164" t="s">
        <v>230</v>
      </c>
      <c r="G27" s="164" t="s">
        <v>230</v>
      </c>
      <c r="H27" s="105" t="s">
        <v>230</v>
      </c>
      <c r="I27" s="105" t="s">
        <v>230</v>
      </c>
      <c r="J27" s="105" t="s">
        <v>11</v>
      </c>
      <c r="K27" s="105" t="s">
        <v>239</v>
      </c>
      <c r="L27" s="323"/>
    </row>
    <row r="28" spans="1:12" ht="38.25" customHeight="1" thickBot="1">
      <c r="A28" s="105">
        <v>13</v>
      </c>
      <c r="B28" s="105" t="s">
        <v>242</v>
      </c>
      <c r="C28" s="105" t="s">
        <v>14</v>
      </c>
      <c r="D28" s="105" t="s">
        <v>238</v>
      </c>
      <c r="E28" s="105" t="s">
        <v>238</v>
      </c>
      <c r="F28" s="164" t="s">
        <v>238</v>
      </c>
      <c r="G28" s="164" t="s">
        <v>238</v>
      </c>
      <c r="H28" s="105" t="s">
        <v>238</v>
      </c>
      <c r="I28" s="105" t="s">
        <v>238</v>
      </c>
      <c r="J28" s="105" t="s">
        <v>11</v>
      </c>
      <c r="K28" s="105" t="s">
        <v>239</v>
      </c>
      <c r="L28" s="323"/>
    </row>
    <row r="29" spans="1:12" ht="53.25" customHeight="1" thickBot="1">
      <c r="A29" s="105">
        <v>14</v>
      </c>
      <c r="B29" s="105" t="s">
        <v>243</v>
      </c>
      <c r="C29" s="105" t="s">
        <v>14</v>
      </c>
      <c r="D29" s="105" t="s">
        <v>238</v>
      </c>
      <c r="E29" s="105" t="s">
        <v>238</v>
      </c>
      <c r="F29" s="164" t="s">
        <v>238</v>
      </c>
      <c r="G29" s="164" t="s">
        <v>238</v>
      </c>
      <c r="H29" s="105" t="s">
        <v>238</v>
      </c>
      <c r="I29" s="105" t="s">
        <v>238</v>
      </c>
      <c r="J29" s="105" t="s">
        <v>11</v>
      </c>
      <c r="K29" s="105" t="s">
        <v>239</v>
      </c>
      <c r="L29" s="323"/>
    </row>
    <row r="30" spans="1:12" ht="53.45" customHeight="1" thickBot="1">
      <c r="A30" s="323">
        <v>15</v>
      </c>
      <c r="B30" s="105" t="s">
        <v>244</v>
      </c>
      <c r="C30" s="323" t="s">
        <v>14</v>
      </c>
      <c r="D30" s="105" t="s">
        <v>11</v>
      </c>
      <c r="E30" s="105" t="s">
        <v>11</v>
      </c>
      <c r="F30" s="164" t="s">
        <v>11</v>
      </c>
      <c r="G30" s="164" t="s">
        <v>11</v>
      </c>
      <c r="H30" s="105" t="s">
        <v>11</v>
      </c>
      <c r="I30" s="105" t="s">
        <v>11</v>
      </c>
      <c r="J30" s="105" t="s">
        <v>11</v>
      </c>
      <c r="K30" s="105" t="s">
        <v>245</v>
      </c>
      <c r="L30" s="323"/>
    </row>
    <row r="31" spans="1:12" ht="49.7" customHeight="1" thickBot="1">
      <c r="A31" s="323"/>
      <c r="B31" s="106" t="s">
        <v>246</v>
      </c>
      <c r="C31" s="323"/>
      <c r="D31" s="105" t="s">
        <v>11</v>
      </c>
      <c r="E31" s="105" t="s">
        <v>11</v>
      </c>
      <c r="F31" s="164" t="s">
        <v>11</v>
      </c>
      <c r="G31" s="164" t="s">
        <v>11</v>
      </c>
      <c r="H31" s="105" t="s">
        <v>11</v>
      </c>
      <c r="I31" s="105" t="s">
        <v>11</v>
      </c>
      <c r="J31" s="105" t="s">
        <v>11</v>
      </c>
      <c r="K31" s="105" t="s">
        <v>245</v>
      </c>
      <c r="L31" s="323"/>
    </row>
    <row r="32" spans="1:12" ht="46.5" customHeight="1" thickBot="1">
      <c r="A32" s="323"/>
      <c r="B32" s="106" t="s">
        <v>247</v>
      </c>
      <c r="C32" s="323"/>
      <c r="D32" s="105" t="s">
        <v>11</v>
      </c>
      <c r="E32" s="105" t="s">
        <v>11</v>
      </c>
      <c r="F32" s="164" t="s">
        <v>11</v>
      </c>
      <c r="G32" s="164" t="s">
        <v>11</v>
      </c>
      <c r="H32" s="105" t="s">
        <v>11</v>
      </c>
      <c r="I32" s="105" t="s">
        <v>11</v>
      </c>
      <c r="J32" s="105" t="s">
        <v>11</v>
      </c>
      <c r="K32" s="105" t="s">
        <v>245</v>
      </c>
      <c r="L32" s="323"/>
    </row>
    <row r="33" spans="1:13" ht="80.849999999999994" customHeight="1" thickBot="1">
      <c r="A33" s="105">
        <v>16</v>
      </c>
      <c r="B33" s="105" t="s">
        <v>248</v>
      </c>
      <c r="C33" s="105" t="s">
        <v>14</v>
      </c>
      <c r="D33" s="105" t="s">
        <v>11</v>
      </c>
      <c r="E33" s="105" t="s">
        <v>11</v>
      </c>
      <c r="F33" s="164" t="s">
        <v>11</v>
      </c>
      <c r="G33" s="164" t="s">
        <v>11</v>
      </c>
      <c r="H33" s="105" t="s">
        <v>11</v>
      </c>
      <c r="I33" s="105" t="s">
        <v>11</v>
      </c>
      <c r="J33" s="105"/>
      <c r="K33" s="107" t="s">
        <v>249</v>
      </c>
      <c r="L33" s="105" t="s">
        <v>250</v>
      </c>
    </row>
    <row r="34" spans="1:13" ht="96.95" customHeight="1" thickBot="1">
      <c r="A34" s="105">
        <v>17</v>
      </c>
      <c r="B34" s="105" t="s">
        <v>251</v>
      </c>
      <c r="C34" s="105" t="s">
        <v>14</v>
      </c>
      <c r="D34" s="105" t="s">
        <v>11</v>
      </c>
      <c r="E34" s="105" t="s">
        <v>11</v>
      </c>
      <c r="F34" s="164" t="s">
        <v>11</v>
      </c>
      <c r="G34" s="164" t="s">
        <v>11</v>
      </c>
      <c r="H34" s="105" t="s">
        <v>11</v>
      </c>
      <c r="I34" s="105" t="s">
        <v>11</v>
      </c>
      <c r="J34" s="105" t="s">
        <v>11</v>
      </c>
      <c r="K34" s="107" t="s">
        <v>252</v>
      </c>
      <c r="L34" s="105" t="s">
        <v>253</v>
      </c>
    </row>
    <row r="35" spans="1:13" ht="102.75" customHeight="1" thickBot="1">
      <c r="A35" s="105">
        <v>18</v>
      </c>
      <c r="B35" s="105" t="s">
        <v>254</v>
      </c>
      <c r="C35" s="105" t="s">
        <v>14</v>
      </c>
      <c r="D35" s="105" t="s">
        <v>11</v>
      </c>
      <c r="E35" s="105" t="s">
        <v>11</v>
      </c>
      <c r="F35" s="164" t="s">
        <v>11</v>
      </c>
      <c r="G35" s="164" t="s">
        <v>11</v>
      </c>
      <c r="H35" s="105" t="s">
        <v>11</v>
      </c>
      <c r="I35" s="105" t="s">
        <v>11</v>
      </c>
      <c r="J35" s="105" t="s">
        <v>11</v>
      </c>
      <c r="K35" s="105" t="s">
        <v>255</v>
      </c>
      <c r="L35" s="105" t="s">
        <v>256</v>
      </c>
    </row>
    <row r="36" spans="1:13" ht="68.45" customHeight="1" thickBot="1">
      <c r="A36" s="105">
        <v>19</v>
      </c>
      <c r="B36" s="105" t="s">
        <v>257</v>
      </c>
      <c r="C36" s="105" t="s">
        <v>14</v>
      </c>
      <c r="D36" s="105" t="s">
        <v>11</v>
      </c>
      <c r="E36" s="105" t="s">
        <v>11</v>
      </c>
      <c r="F36" s="164" t="s">
        <v>11</v>
      </c>
      <c r="G36" s="164" t="s">
        <v>11</v>
      </c>
      <c r="H36" s="105" t="s">
        <v>11</v>
      </c>
      <c r="I36" s="105" t="s">
        <v>11</v>
      </c>
      <c r="J36" s="105" t="s">
        <v>11</v>
      </c>
      <c r="K36" s="105" t="s">
        <v>258</v>
      </c>
      <c r="L36" s="105" t="s">
        <v>259</v>
      </c>
    </row>
    <row r="37" spans="1:13" ht="25.7" customHeight="1" thickBot="1">
      <c r="A37" s="323">
        <v>20</v>
      </c>
      <c r="B37" s="323" t="s">
        <v>260</v>
      </c>
      <c r="C37" s="105">
        <v>2017</v>
      </c>
      <c r="D37" s="108">
        <f>I37</f>
        <v>5</v>
      </c>
      <c r="E37" s="108" t="s">
        <v>11</v>
      </c>
      <c r="F37" s="108" t="s">
        <v>11</v>
      </c>
      <c r="G37" s="108" t="s">
        <v>11</v>
      </c>
      <c r="H37" s="108" t="s">
        <v>11</v>
      </c>
      <c r="I37" s="108">
        <v>5</v>
      </c>
      <c r="J37" s="105" t="s">
        <v>11</v>
      </c>
      <c r="K37" s="323" t="s">
        <v>261</v>
      </c>
      <c r="L37" s="323" t="s">
        <v>262</v>
      </c>
    </row>
    <row r="38" spans="1:13" ht="28.5" customHeight="1" thickBot="1">
      <c r="A38" s="323"/>
      <c r="B38" s="323"/>
      <c r="C38" s="105">
        <v>2018</v>
      </c>
      <c r="D38" s="108">
        <f>I38</f>
        <v>5</v>
      </c>
      <c r="E38" s="108" t="s">
        <v>11</v>
      </c>
      <c r="F38" s="108" t="s">
        <v>11</v>
      </c>
      <c r="G38" s="108" t="s">
        <v>11</v>
      </c>
      <c r="H38" s="108" t="s">
        <v>11</v>
      </c>
      <c r="I38" s="108">
        <v>5</v>
      </c>
      <c r="J38" s="105" t="s">
        <v>11</v>
      </c>
      <c r="K38" s="323"/>
      <c r="L38" s="323"/>
    </row>
    <row r="39" spans="1:13" ht="24.95" customHeight="1" thickBot="1">
      <c r="A39" s="323"/>
      <c r="B39" s="323"/>
      <c r="C39" s="105">
        <v>2019</v>
      </c>
      <c r="D39" s="108">
        <f>I39</f>
        <v>5</v>
      </c>
      <c r="E39" s="108" t="s">
        <v>11</v>
      </c>
      <c r="F39" s="108" t="s">
        <v>11</v>
      </c>
      <c r="G39" s="108" t="s">
        <v>11</v>
      </c>
      <c r="H39" s="108" t="s">
        <v>11</v>
      </c>
      <c r="I39" s="108">
        <v>5</v>
      </c>
      <c r="J39" s="105" t="s">
        <v>11</v>
      </c>
      <c r="K39" s="323"/>
      <c r="L39" s="323"/>
    </row>
    <row r="40" spans="1:13" ht="24.95" customHeight="1" thickBot="1">
      <c r="A40" s="323"/>
      <c r="B40" s="323"/>
      <c r="C40" s="105">
        <v>2020</v>
      </c>
      <c r="D40" s="108">
        <v>5</v>
      </c>
      <c r="E40" s="108" t="s">
        <v>11</v>
      </c>
      <c r="F40" s="108" t="s">
        <v>11</v>
      </c>
      <c r="G40" s="108" t="s">
        <v>11</v>
      </c>
      <c r="H40" s="108" t="s">
        <v>11</v>
      </c>
      <c r="I40" s="108">
        <v>5</v>
      </c>
      <c r="J40" s="105" t="s">
        <v>11</v>
      </c>
      <c r="K40" s="323"/>
      <c r="L40" s="323"/>
    </row>
    <row r="41" spans="1:13" ht="90" customHeight="1" thickBot="1">
      <c r="A41" s="105">
        <v>21</v>
      </c>
      <c r="B41" s="105" t="s">
        <v>263</v>
      </c>
      <c r="C41" s="105" t="s">
        <v>14</v>
      </c>
      <c r="D41" s="105" t="s">
        <v>11</v>
      </c>
      <c r="E41" s="105" t="s">
        <v>11</v>
      </c>
      <c r="F41" s="164" t="s">
        <v>11</v>
      </c>
      <c r="G41" s="164" t="s">
        <v>11</v>
      </c>
      <c r="H41" s="105" t="s">
        <v>11</v>
      </c>
      <c r="I41" s="105" t="s">
        <v>11</v>
      </c>
      <c r="J41" s="105" t="s">
        <v>11</v>
      </c>
      <c r="K41" s="105" t="s">
        <v>264</v>
      </c>
      <c r="L41" s="109" t="s">
        <v>265</v>
      </c>
    </row>
    <row r="42" spans="1:13" ht="56.85" customHeight="1" thickBot="1">
      <c r="A42" s="105">
        <v>22</v>
      </c>
      <c r="B42" s="105" t="s">
        <v>266</v>
      </c>
      <c r="C42" s="105" t="s">
        <v>14</v>
      </c>
      <c r="D42" s="105" t="s">
        <v>11</v>
      </c>
      <c r="E42" s="105" t="s">
        <v>11</v>
      </c>
      <c r="F42" s="164" t="s">
        <v>11</v>
      </c>
      <c r="G42" s="164" t="s">
        <v>11</v>
      </c>
      <c r="H42" s="105" t="s">
        <v>11</v>
      </c>
      <c r="I42" s="105" t="s">
        <v>11</v>
      </c>
      <c r="J42" s="105" t="s">
        <v>11</v>
      </c>
      <c r="K42" s="105" t="s">
        <v>267</v>
      </c>
      <c r="L42" s="105" t="s">
        <v>268</v>
      </c>
    </row>
    <row r="43" spans="1:13" ht="46.15" customHeight="1" thickBot="1">
      <c r="A43" s="110">
        <v>23</v>
      </c>
      <c r="B43" s="110" t="s">
        <v>269</v>
      </c>
      <c r="C43" s="110" t="s">
        <v>14</v>
      </c>
      <c r="D43" s="110" t="s">
        <v>270</v>
      </c>
      <c r="E43" s="110" t="s">
        <v>270</v>
      </c>
      <c r="F43" s="163" t="s">
        <v>270</v>
      </c>
      <c r="G43" s="163" t="s">
        <v>270</v>
      </c>
      <c r="H43" s="110" t="s">
        <v>270</v>
      </c>
      <c r="I43" s="110" t="s">
        <v>270</v>
      </c>
      <c r="J43" s="110" t="s">
        <v>270</v>
      </c>
      <c r="K43" s="110" t="s">
        <v>271</v>
      </c>
      <c r="L43" s="110" t="s">
        <v>272</v>
      </c>
    </row>
    <row r="44" spans="1:13" ht="21" customHeight="1" thickBot="1">
      <c r="A44" s="329" t="s">
        <v>273</v>
      </c>
      <c r="B44" s="329"/>
      <c r="C44" s="329"/>
      <c r="D44" s="329"/>
      <c r="E44" s="329"/>
      <c r="F44" s="329"/>
      <c r="G44" s="329"/>
      <c r="H44" s="329"/>
      <c r="I44" s="329"/>
      <c r="J44" s="329"/>
      <c r="K44" s="329"/>
      <c r="L44" s="329"/>
    </row>
    <row r="45" spans="1:13" ht="19.5" customHeight="1">
      <c r="A45" s="330" t="s">
        <v>274</v>
      </c>
      <c r="B45" s="330"/>
      <c r="C45" s="330"/>
      <c r="D45" s="330"/>
      <c r="E45" s="330"/>
      <c r="F45" s="330"/>
      <c r="G45" s="330"/>
      <c r="H45" s="330"/>
      <c r="I45" s="330"/>
      <c r="J45" s="330"/>
      <c r="K45" s="330"/>
      <c r="L45" s="330"/>
    </row>
    <row r="46" spans="1:13" ht="18" customHeight="1" thickBot="1">
      <c r="A46" s="331" t="s">
        <v>275</v>
      </c>
      <c r="B46" s="331"/>
      <c r="C46" s="331"/>
      <c r="D46" s="331"/>
      <c r="E46" s="331"/>
      <c r="F46" s="331"/>
      <c r="G46" s="331"/>
      <c r="H46" s="331"/>
      <c r="I46" s="331"/>
      <c r="J46" s="331"/>
      <c r="K46" s="331"/>
      <c r="L46" s="331"/>
    </row>
    <row r="47" spans="1:13" s="112" customFormat="1" ht="131.44999999999999" customHeight="1" thickBot="1">
      <c r="A47" s="105">
        <v>24</v>
      </c>
      <c r="B47" s="105" t="s">
        <v>276</v>
      </c>
      <c r="C47" s="105" t="s">
        <v>277</v>
      </c>
      <c r="D47" s="105" t="s">
        <v>11</v>
      </c>
      <c r="E47" s="105" t="s">
        <v>11</v>
      </c>
      <c r="F47" s="164" t="s">
        <v>11</v>
      </c>
      <c r="G47" s="164" t="s">
        <v>11</v>
      </c>
      <c r="H47" s="105" t="s">
        <v>11</v>
      </c>
      <c r="I47" s="105" t="s">
        <v>11</v>
      </c>
      <c r="J47" s="105" t="s">
        <v>11</v>
      </c>
      <c r="K47" s="105" t="s">
        <v>278</v>
      </c>
      <c r="L47" s="105" t="s">
        <v>279</v>
      </c>
      <c r="M47" s="111"/>
    </row>
    <row r="48" spans="1:13" s="116" customFormat="1" ht="132.4" customHeight="1" thickBot="1">
      <c r="A48" s="105">
        <v>25</v>
      </c>
      <c r="B48" s="105" t="s">
        <v>280</v>
      </c>
      <c r="C48" s="105" t="s">
        <v>277</v>
      </c>
      <c r="D48" s="105" t="s">
        <v>11</v>
      </c>
      <c r="E48" s="105" t="s">
        <v>11</v>
      </c>
      <c r="F48" s="164" t="s">
        <v>11</v>
      </c>
      <c r="G48" s="164" t="s">
        <v>11</v>
      </c>
      <c r="H48" s="105" t="s">
        <v>11</v>
      </c>
      <c r="I48" s="105" t="s">
        <v>11</v>
      </c>
      <c r="J48" s="105" t="s">
        <v>11</v>
      </c>
      <c r="K48" s="113" t="s">
        <v>281</v>
      </c>
      <c r="L48" s="114" t="s">
        <v>282</v>
      </c>
      <c r="M48" s="115"/>
    </row>
    <row r="49" spans="1:13" ht="120.75" customHeight="1" thickBot="1">
      <c r="A49" s="105">
        <v>26</v>
      </c>
      <c r="B49" s="105" t="s">
        <v>283</v>
      </c>
      <c r="C49" s="105" t="s">
        <v>14</v>
      </c>
      <c r="D49" s="105" t="s">
        <v>11</v>
      </c>
      <c r="E49" s="105" t="s">
        <v>11</v>
      </c>
      <c r="F49" s="164" t="s">
        <v>11</v>
      </c>
      <c r="G49" s="164" t="s">
        <v>11</v>
      </c>
      <c r="H49" s="105" t="s">
        <v>11</v>
      </c>
      <c r="I49" s="105" t="s">
        <v>11</v>
      </c>
      <c r="J49" s="105"/>
      <c r="K49" s="117" t="s">
        <v>284</v>
      </c>
      <c r="L49" s="105" t="s">
        <v>285</v>
      </c>
    </row>
    <row r="50" spans="1:13" s="116" customFormat="1" ht="75.75" customHeight="1" thickBot="1">
      <c r="A50" s="105">
        <v>27</v>
      </c>
      <c r="B50" s="105" t="s">
        <v>286</v>
      </c>
      <c r="C50" s="105" t="s">
        <v>277</v>
      </c>
      <c r="D50" s="105" t="s">
        <v>11</v>
      </c>
      <c r="E50" s="105" t="s">
        <v>11</v>
      </c>
      <c r="F50" s="164" t="s">
        <v>11</v>
      </c>
      <c r="G50" s="164" t="s">
        <v>11</v>
      </c>
      <c r="H50" s="105" t="s">
        <v>11</v>
      </c>
      <c r="I50" s="105" t="s">
        <v>11</v>
      </c>
      <c r="J50" s="105" t="s">
        <v>11</v>
      </c>
      <c r="K50" s="106" t="s">
        <v>287</v>
      </c>
      <c r="L50" s="105" t="s">
        <v>288</v>
      </c>
      <c r="M50" s="115"/>
    </row>
    <row r="51" spans="1:13" s="119" customFormat="1" ht="106.5" customHeight="1" thickBot="1">
      <c r="A51" s="105">
        <v>28</v>
      </c>
      <c r="B51" s="105" t="s">
        <v>289</v>
      </c>
      <c r="C51" s="105" t="s">
        <v>277</v>
      </c>
      <c r="D51" s="105" t="s">
        <v>11</v>
      </c>
      <c r="E51" s="105" t="s">
        <v>11</v>
      </c>
      <c r="F51" s="164" t="s">
        <v>11</v>
      </c>
      <c r="G51" s="164" t="s">
        <v>11</v>
      </c>
      <c r="H51" s="105" t="s">
        <v>11</v>
      </c>
      <c r="I51" s="105" t="s">
        <v>11</v>
      </c>
      <c r="J51" s="105" t="s">
        <v>11</v>
      </c>
      <c r="K51" s="117" t="s">
        <v>290</v>
      </c>
      <c r="L51" s="105" t="s">
        <v>291</v>
      </c>
      <c r="M51" s="118"/>
    </row>
    <row r="52" spans="1:13" ht="67.7" customHeight="1" thickBot="1">
      <c r="A52" s="105">
        <v>29</v>
      </c>
      <c r="B52" s="105" t="s">
        <v>292</v>
      </c>
      <c r="C52" s="105" t="s">
        <v>14</v>
      </c>
      <c r="D52" s="105" t="s">
        <v>11</v>
      </c>
      <c r="E52" s="105" t="s">
        <v>11</v>
      </c>
      <c r="F52" s="164" t="s">
        <v>11</v>
      </c>
      <c r="G52" s="164" t="s">
        <v>11</v>
      </c>
      <c r="H52" s="105" t="s">
        <v>11</v>
      </c>
      <c r="I52" s="105" t="s">
        <v>11</v>
      </c>
      <c r="J52" s="105" t="s">
        <v>11</v>
      </c>
      <c r="K52" s="117" t="s">
        <v>293</v>
      </c>
      <c r="L52" s="105" t="s">
        <v>259</v>
      </c>
    </row>
    <row r="53" spans="1:13" ht="39" customHeight="1" thickBot="1">
      <c r="A53" s="318">
        <v>30</v>
      </c>
      <c r="B53" s="318" t="s">
        <v>305</v>
      </c>
      <c r="C53" s="326">
        <v>2018</v>
      </c>
      <c r="D53" s="142">
        <f>D54+D55+D56+D57+D58+D59</f>
        <v>1653.653</v>
      </c>
      <c r="E53" s="142">
        <f>E54+E55+E56+E57+E58+E59</f>
        <v>0</v>
      </c>
      <c r="F53" s="142"/>
      <c r="G53" s="142"/>
      <c r="H53" s="142">
        <f>H54+H55+H56+H57+H58+H59</f>
        <v>0</v>
      </c>
      <c r="I53" s="142">
        <f>I54+I55+I56+I57+I58+I59</f>
        <v>1653.653</v>
      </c>
      <c r="J53" s="142">
        <f>J54+J55+J56+J57+J58+J59</f>
        <v>0</v>
      </c>
      <c r="K53" s="141" t="s">
        <v>346</v>
      </c>
      <c r="L53" s="105"/>
    </row>
    <row r="54" spans="1:13" ht="39.200000000000003" customHeight="1" thickBot="1">
      <c r="A54" s="319"/>
      <c r="B54" s="319"/>
      <c r="C54" s="327"/>
      <c r="D54" s="105">
        <v>165.65299999999999</v>
      </c>
      <c r="E54" s="105">
        <v>0</v>
      </c>
      <c r="F54" s="164"/>
      <c r="G54" s="164"/>
      <c r="H54" s="105">
        <v>0</v>
      </c>
      <c r="I54" s="137">
        <v>165.65299999999999</v>
      </c>
      <c r="J54" s="105">
        <v>0</v>
      </c>
      <c r="K54" s="117" t="s">
        <v>294</v>
      </c>
      <c r="L54" s="323" t="s">
        <v>333</v>
      </c>
    </row>
    <row r="55" spans="1:13" ht="29.45" customHeight="1" thickBot="1">
      <c r="A55" s="319"/>
      <c r="B55" s="319"/>
      <c r="C55" s="327"/>
      <c r="D55" s="120">
        <v>246</v>
      </c>
      <c r="E55" s="105">
        <v>0</v>
      </c>
      <c r="F55" s="164"/>
      <c r="G55" s="164"/>
      <c r="H55" s="105">
        <v>0</v>
      </c>
      <c r="I55" s="137">
        <v>246</v>
      </c>
      <c r="J55" s="105">
        <v>0</v>
      </c>
      <c r="K55" s="117" t="s">
        <v>295</v>
      </c>
      <c r="L55" s="323"/>
    </row>
    <row r="56" spans="1:13" ht="31.35" customHeight="1" thickBot="1">
      <c r="A56" s="319"/>
      <c r="B56" s="319"/>
      <c r="C56" s="327"/>
      <c r="D56" s="120">
        <v>122</v>
      </c>
      <c r="E56" s="105">
        <v>0</v>
      </c>
      <c r="F56" s="164"/>
      <c r="G56" s="164"/>
      <c r="H56" s="105">
        <v>0</v>
      </c>
      <c r="I56" s="137">
        <v>122</v>
      </c>
      <c r="J56" s="105">
        <v>0</v>
      </c>
      <c r="K56" s="117" t="s">
        <v>296</v>
      </c>
      <c r="L56" s="323"/>
    </row>
    <row r="57" spans="1:13" ht="35.65" customHeight="1" thickBot="1">
      <c r="A57" s="319"/>
      <c r="B57" s="319"/>
      <c r="C57" s="327"/>
      <c r="D57" s="120">
        <v>100</v>
      </c>
      <c r="E57" s="105">
        <v>0</v>
      </c>
      <c r="F57" s="164"/>
      <c r="G57" s="164"/>
      <c r="H57" s="105">
        <v>0</v>
      </c>
      <c r="I57" s="137">
        <v>100</v>
      </c>
      <c r="J57" s="105">
        <v>0</v>
      </c>
      <c r="K57" s="117" t="s">
        <v>297</v>
      </c>
      <c r="L57" s="323"/>
    </row>
    <row r="58" spans="1:13" ht="29.45" customHeight="1" thickBot="1">
      <c r="A58" s="319"/>
      <c r="B58" s="319"/>
      <c r="C58" s="327"/>
      <c r="D58" s="120">
        <v>950</v>
      </c>
      <c r="E58" s="105">
        <v>0</v>
      </c>
      <c r="F58" s="164"/>
      <c r="G58" s="164"/>
      <c r="H58" s="105">
        <v>0</v>
      </c>
      <c r="I58" s="137">
        <v>950</v>
      </c>
      <c r="J58" s="105">
        <v>0</v>
      </c>
      <c r="K58" s="117" t="s">
        <v>298</v>
      </c>
      <c r="L58" s="323"/>
    </row>
    <row r="59" spans="1:13" ht="27.6" customHeight="1" thickBot="1">
      <c r="A59" s="319"/>
      <c r="B59" s="319"/>
      <c r="C59" s="327"/>
      <c r="D59" s="120">
        <v>70</v>
      </c>
      <c r="E59" s="105">
        <v>0</v>
      </c>
      <c r="F59" s="164"/>
      <c r="G59" s="164"/>
      <c r="H59" s="105">
        <v>0</v>
      </c>
      <c r="I59" s="137">
        <v>70</v>
      </c>
      <c r="J59" s="105">
        <v>0</v>
      </c>
      <c r="K59" s="117" t="s">
        <v>299</v>
      </c>
      <c r="L59" s="323"/>
    </row>
    <row r="60" spans="1:13" ht="27.6" customHeight="1" thickBot="1">
      <c r="A60" s="319"/>
      <c r="B60" s="319"/>
      <c r="C60" s="327"/>
      <c r="D60" s="136">
        <f>D61+D62+D63+D64+D65+D66+D67</f>
        <v>5580.6637300000002</v>
      </c>
      <c r="E60" s="136">
        <f>E61+E62+E63+E64+E65+E66+E67</f>
        <v>0</v>
      </c>
      <c r="F60" s="136"/>
      <c r="G60" s="136"/>
      <c r="H60" s="136">
        <f>H61+H62+H63+H64+H65+H66+H67</f>
        <v>0</v>
      </c>
      <c r="I60" s="136">
        <f>I61+I62+I63+I64+I65+I66+I67</f>
        <v>5580.6637300000002</v>
      </c>
      <c r="J60" s="136">
        <f>J61+J62+J63+J64+J65+J66+J67</f>
        <v>0</v>
      </c>
      <c r="K60" s="141" t="s">
        <v>345</v>
      </c>
      <c r="L60" s="323"/>
    </row>
    <row r="61" spans="1:13" ht="34.9" customHeight="1" thickBot="1">
      <c r="A61" s="319"/>
      <c r="B61" s="319"/>
      <c r="C61" s="327"/>
      <c r="D61" s="136">
        <f>I61</f>
        <v>773</v>
      </c>
      <c r="E61" s="123">
        <f>E72+E82+E92+E102+E113+E127</f>
        <v>0</v>
      </c>
      <c r="F61" s="123"/>
      <c r="G61" s="123"/>
      <c r="H61" s="123">
        <f>H72+H82+H92+H102+H113+H127</f>
        <v>0</v>
      </c>
      <c r="I61" s="136">
        <f>I72+I82+I92+I102+I113+I127</f>
        <v>773</v>
      </c>
      <c r="J61" s="123">
        <f>J72+J82+J92+J102+J113+J127</f>
        <v>0</v>
      </c>
      <c r="K61" s="117" t="s">
        <v>341</v>
      </c>
      <c r="L61" s="323"/>
    </row>
    <row r="62" spans="1:13" ht="31.35" customHeight="1" thickBot="1">
      <c r="A62" s="319"/>
      <c r="B62" s="319"/>
      <c r="C62" s="327"/>
      <c r="D62" s="136">
        <f t="shared" ref="D62:D67" si="0">I62</f>
        <v>1880.7522800000002</v>
      </c>
      <c r="E62" s="123">
        <f t="shared" ref="E62:J63" si="1">E73+E83+E93+E103+E114</f>
        <v>0</v>
      </c>
      <c r="F62" s="123"/>
      <c r="G62" s="123"/>
      <c r="H62" s="123">
        <f t="shared" si="1"/>
        <v>0</v>
      </c>
      <c r="I62" s="136">
        <f t="shared" si="1"/>
        <v>1880.7522800000002</v>
      </c>
      <c r="J62" s="123">
        <f t="shared" si="1"/>
        <v>0</v>
      </c>
      <c r="K62" s="117" t="s">
        <v>340</v>
      </c>
      <c r="L62" s="323"/>
    </row>
    <row r="63" spans="1:13" ht="35.65" customHeight="1" thickBot="1">
      <c r="A63" s="319"/>
      <c r="B63" s="319"/>
      <c r="C63" s="327"/>
      <c r="D63" s="136">
        <f t="shared" si="0"/>
        <v>488.41918000000004</v>
      </c>
      <c r="E63" s="123">
        <f t="shared" si="1"/>
        <v>0</v>
      </c>
      <c r="F63" s="123"/>
      <c r="G63" s="123"/>
      <c r="H63" s="123">
        <f t="shared" si="1"/>
        <v>0</v>
      </c>
      <c r="I63" s="136">
        <f t="shared" si="1"/>
        <v>488.41918000000004</v>
      </c>
      <c r="J63" s="123">
        <f t="shared" si="1"/>
        <v>0</v>
      </c>
      <c r="K63" s="117" t="s">
        <v>339</v>
      </c>
      <c r="L63" s="323"/>
    </row>
    <row r="64" spans="1:13" ht="35.65" customHeight="1" thickBot="1">
      <c r="A64" s="319"/>
      <c r="B64" s="319"/>
      <c r="C64" s="327"/>
      <c r="D64" s="136">
        <f t="shared" si="0"/>
        <v>704.11299999999994</v>
      </c>
      <c r="E64" s="121">
        <v>0</v>
      </c>
      <c r="F64" s="121"/>
      <c r="G64" s="121"/>
      <c r="H64" s="123">
        <f>H85+H95+H105+H116</f>
        <v>0</v>
      </c>
      <c r="I64" s="136">
        <f>I75+I85+I95+I105+I116</f>
        <v>704.11299999999994</v>
      </c>
      <c r="J64" s="123">
        <f>J85+J95+J105+J116</f>
        <v>0</v>
      </c>
      <c r="K64" s="117" t="s">
        <v>338</v>
      </c>
      <c r="L64" s="323"/>
    </row>
    <row r="65" spans="1:12" ht="36.6" customHeight="1" thickBot="1">
      <c r="A65" s="319"/>
      <c r="B65" s="319"/>
      <c r="C65" s="327"/>
      <c r="D65" s="136">
        <f t="shared" si="0"/>
        <v>762.5</v>
      </c>
      <c r="E65" s="121">
        <v>0</v>
      </c>
      <c r="F65" s="121"/>
      <c r="G65" s="121"/>
      <c r="H65" s="121">
        <v>0</v>
      </c>
      <c r="I65" s="136">
        <f>I76+I86+I96+I106+I117</f>
        <v>762.5</v>
      </c>
      <c r="J65" s="121">
        <v>0</v>
      </c>
      <c r="K65" s="117" t="s">
        <v>337</v>
      </c>
      <c r="L65" s="323"/>
    </row>
    <row r="66" spans="1:12" ht="40.15" customHeight="1" thickBot="1">
      <c r="A66" s="319"/>
      <c r="B66" s="319"/>
      <c r="C66" s="327"/>
      <c r="D66" s="136">
        <f t="shared" si="0"/>
        <v>671.87927000000002</v>
      </c>
      <c r="E66" s="121">
        <v>0</v>
      </c>
      <c r="F66" s="121"/>
      <c r="G66" s="121"/>
      <c r="H66" s="121">
        <v>0</v>
      </c>
      <c r="I66" s="136">
        <f>I77+I87+I97+I107+I118+I123+I131</f>
        <v>671.87927000000002</v>
      </c>
      <c r="J66" s="121">
        <v>0</v>
      </c>
      <c r="K66" s="117" t="s">
        <v>336</v>
      </c>
      <c r="L66" s="323"/>
    </row>
    <row r="67" spans="1:12" ht="40.15" customHeight="1" thickBot="1">
      <c r="A67" s="319"/>
      <c r="B67" s="319"/>
      <c r="C67" s="328"/>
      <c r="D67" s="136">
        <f t="shared" si="0"/>
        <v>300</v>
      </c>
      <c r="E67" s="121">
        <v>0</v>
      </c>
      <c r="F67" s="121"/>
      <c r="G67" s="121"/>
      <c r="H67" s="121">
        <v>0</v>
      </c>
      <c r="I67" s="136">
        <f>I108+I119+I132</f>
        <v>300</v>
      </c>
      <c r="J67" s="121">
        <v>0</v>
      </c>
      <c r="K67" s="117" t="s">
        <v>335</v>
      </c>
      <c r="L67" s="323"/>
    </row>
    <row r="68" spans="1:12" ht="40.15" customHeight="1" thickBot="1">
      <c r="A68" s="319"/>
      <c r="B68" s="319"/>
      <c r="C68" s="105">
        <v>2019</v>
      </c>
      <c r="D68" s="137" t="s">
        <v>11</v>
      </c>
      <c r="E68" s="105" t="s">
        <v>11</v>
      </c>
      <c r="F68" s="164"/>
      <c r="G68" s="164"/>
      <c r="H68" s="105" t="s">
        <v>11</v>
      </c>
      <c r="I68" s="137" t="s">
        <v>11</v>
      </c>
      <c r="J68" s="105" t="s">
        <v>11</v>
      </c>
      <c r="K68" s="117" t="s">
        <v>300</v>
      </c>
      <c r="L68" s="323"/>
    </row>
    <row r="69" spans="1:12" ht="40.15" customHeight="1" thickBot="1">
      <c r="A69" s="320"/>
      <c r="B69" s="320"/>
      <c r="C69" s="105">
        <v>2020</v>
      </c>
      <c r="D69" s="137" t="s">
        <v>11</v>
      </c>
      <c r="E69" s="105" t="s">
        <v>11</v>
      </c>
      <c r="F69" s="164"/>
      <c r="G69" s="164"/>
      <c r="H69" s="105" t="s">
        <v>11</v>
      </c>
      <c r="I69" s="137" t="s">
        <v>11</v>
      </c>
      <c r="J69" s="105" t="s">
        <v>11</v>
      </c>
      <c r="K69" s="117" t="s">
        <v>300</v>
      </c>
      <c r="L69" s="323"/>
    </row>
    <row r="70" spans="1:12" ht="21.95" customHeight="1" thickBot="1">
      <c r="A70" s="333" t="s">
        <v>306</v>
      </c>
      <c r="B70" s="318" t="s">
        <v>313</v>
      </c>
      <c r="C70" s="125">
        <v>2017</v>
      </c>
      <c r="D70" s="136">
        <f>E70+H70+I70+J70</f>
        <v>0</v>
      </c>
      <c r="E70" s="105"/>
      <c r="F70" s="164"/>
      <c r="G70" s="164"/>
      <c r="H70" s="105"/>
      <c r="I70" s="136">
        <v>0</v>
      </c>
      <c r="J70" s="105"/>
      <c r="K70" s="126" t="s">
        <v>320</v>
      </c>
      <c r="L70" s="129">
        <v>0.11</v>
      </c>
    </row>
    <row r="71" spans="1:12" ht="21.95" customHeight="1" thickBot="1">
      <c r="A71" s="334"/>
      <c r="B71" s="319"/>
      <c r="C71" s="337">
        <v>2018</v>
      </c>
      <c r="D71" s="136">
        <f>E71+H71+I71+J71</f>
        <v>2155.8733099999999</v>
      </c>
      <c r="E71" s="105"/>
      <c r="F71" s="164"/>
      <c r="G71" s="164"/>
      <c r="H71" s="105"/>
      <c r="I71" s="136">
        <f>I72+I73+I74+I75+I76+I77</f>
        <v>2155.8733099999999</v>
      </c>
      <c r="J71" s="105"/>
      <c r="L71" s="318" t="s">
        <v>328</v>
      </c>
    </row>
    <row r="72" spans="1:12" ht="21.95" customHeight="1" thickBot="1">
      <c r="A72" s="334"/>
      <c r="B72" s="319"/>
      <c r="C72" s="319"/>
      <c r="D72" s="137">
        <f t="shared" ref="D72:D79" si="2">E72+H72+I72+J72</f>
        <v>391</v>
      </c>
      <c r="E72" s="105"/>
      <c r="F72" s="164"/>
      <c r="G72" s="164"/>
      <c r="H72" s="105"/>
      <c r="I72" s="137">
        <f>50+341</f>
        <v>391</v>
      </c>
      <c r="J72" s="105"/>
      <c r="K72" s="117" t="s">
        <v>314</v>
      </c>
      <c r="L72" s="319"/>
    </row>
    <row r="73" spans="1:12" ht="21.95" customHeight="1" thickBot="1">
      <c r="A73" s="334"/>
      <c r="B73" s="319"/>
      <c r="C73" s="319"/>
      <c r="D73" s="137">
        <f t="shared" si="2"/>
        <v>684.18110999999999</v>
      </c>
      <c r="E73" s="105"/>
      <c r="F73" s="164"/>
      <c r="G73" s="164"/>
      <c r="H73" s="105"/>
      <c r="I73" s="137">
        <f>500+184.18111</f>
        <v>684.18110999999999</v>
      </c>
      <c r="J73" s="105"/>
      <c r="K73" s="117" t="s">
        <v>315</v>
      </c>
      <c r="L73" s="319"/>
    </row>
    <row r="74" spans="1:12" ht="21.95" customHeight="1" thickBot="1">
      <c r="A74" s="334"/>
      <c r="B74" s="319"/>
      <c r="C74" s="319"/>
      <c r="D74" s="137">
        <f t="shared" si="2"/>
        <v>349.54793000000001</v>
      </c>
      <c r="E74" s="105"/>
      <c r="F74" s="164"/>
      <c r="G74" s="164"/>
      <c r="H74" s="105"/>
      <c r="I74" s="137">
        <f>400-50.45207</f>
        <v>349.54793000000001</v>
      </c>
      <c r="J74" s="105"/>
      <c r="K74" s="117" t="s">
        <v>316</v>
      </c>
      <c r="L74" s="319"/>
    </row>
    <row r="75" spans="1:12" ht="21.95" customHeight="1" thickBot="1">
      <c r="A75" s="334"/>
      <c r="B75" s="319"/>
      <c r="C75" s="319"/>
      <c r="D75" s="137">
        <f t="shared" si="2"/>
        <v>613.327</v>
      </c>
      <c r="E75" s="105"/>
      <c r="F75" s="164"/>
      <c r="G75" s="164"/>
      <c r="H75" s="105"/>
      <c r="I75" s="137">
        <f>513.327+100</f>
        <v>613.327</v>
      </c>
      <c r="J75" s="105"/>
      <c r="K75" s="117" t="s">
        <v>317</v>
      </c>
      <c r="L75" s="319"/>
    </row>
    <row r="76" spans="1:12" ht="21.95" customHeight="1" thickBot="1">
      <c r="A76" s="334"/>
      <c r="B76" s="319"/>
      <c r="C76" s="319"/>
      <c r="D76" s="137">
        <f t="shared" si="2"/>
        <v>0</v>
      </c>
      <c r="E76" s="105"/>
      <c r="F76" s="164"/>
      <c r="G76" s="164"/>
      <c r="H76" s="105"/>
      <c r="I76" s="137">
        <v>0</v>
      </c>
      <c r="J76" s="105"/>
      <c r="K76" s="117" t="s">
        <v>318</v>
      </c>
      <c r="L76" s="319"/>
    </row>
    <row r="77" spans="1:12" ht="21.95" customHeight="1" thickBot="1">
      <c r="A77" s="334"/>
      <c r="B77" s="319"/>
      <c r="C77" s="320"/>
      <c r="D77" s="137">
        <f t="shared" si="2"/>
        <v>117.81727000000001</v>
      </c>
      <c r="E77" s="105"/>
      <c r="F77" s="164"/>
      <c r="G77" s="164"/>
      <c r="H77" s="105"/>
      <c r="I77" s="137">
        <f>250-144.49273+12.31</f>
        <v>117.81727000000001</v>
      </c>
      <c r="J77" s="105"/>
      <c r="K77" s="117" t="s">
        <v>319</v>
      </c>
      <c r="L77" s="320"/>
    </row>
    <row r="78" spans="1:12" ht="21.95" customHeight="1" thickBot="1">
      <c r="A78" s="334"/>
      <c r="B78" s="319"/>
      <c r="C78" s="105">
        <v>2019</v>
      </c>
      <c r="D78" s="136">
        <f t="shared" si="2"/>
        <v>0</v>
      </c>
      <c r="E78" s="105"/>
      <c r="F78" s="164"/>
      <c r="G78" s="164"/>
      <c r="H78" s="105"/>
      <c r="I78" s="136">
        <v>0</v>
      </c>
      <c r="J78" s="105"/>
      <c r="K78" s="126" t="s">
        <v>320</v>
      </c>
      <c r="L78" s="129">
        <v>1</v>
      </c>
    </row>
    <row r="79" spans="1:12" ht="21.95" customHeight="1" thickBot="1">
      <c r="A79" s="335"/>
      <c r="B79" s="320"/>
      <c r="C79" s="105">
        <v>2020</v>
      </c>
      <c r="D79" s="136">
        <f t="shared" si="2"/>
        <v>0</v>
      </c>
      <c r="E79" s="105"/>
      <c r="F79" s="164"/>
      <c r="G79" s="164"/>
      <c r="H79" s="105"/>
      <c r="I79" s="136">
        <v>0</v>
      </c>
      <c r="J79" s="105"/>
      <c r="K79" s="126" t="s">
        <v>320</v>
      </c>
      <c r="L79" s="129">
        <v>1</v>
      </c>
    </row>
    <row r="80" spans="1:12" ht="21.95" customHeight="1" thickBot="1">
      <c r="A80" s="333" t="s">
        <v>307</v>
      </c>
      <c r="B80" s="318" t="s">
        <v>321</v>
      </c>
      <c r="C80" s="105">
        <v>2017</v>
      </c>
      <c r="D80" s="136">
        <v>0</v>
      </c>
      <c r="E80" s="105"/>
      <c r="F80" s="164"/>
      <c r="G80" s="164"/>
      <c r="H80" s="105"/>
      <c r="I80" s="136">
        <v>0</v>
      </c>
      <c r="J80" s="105"/>
      <c r="K80" s="126" t="s">
        <v>320</v>
      </c>
      <c r="L80" s="129">
        <v>0</v>
      </c>
    </row>
    <row r="81" spans="1:12" ht="21.95" customHeight="1" thickBot="1">
      <c r="A81" s="334"/>
      <c r="B81" s="319"/>
      <c r="C81" s="318">
        <v>2018</v>
      </c>
      <c r="D81" s="137">
        <f>D82+D83+D84+D85+D86+D87</f>
        <v>57.5</v>
      </c>
      <c r="E81" s="123">
        <f>E82+E83+E84+E85+E86+E87</f>
        <v>0</v>
      </c>
      <c r="F81" s="123"/>
      <c r="G81" s="123"/>
      <c r="H81" s="123">
        <f>H82+H83+H84+H85+H86+H87</f>
        <v>0</v>
      </c>
      <c r="I81" s="136">
        <f>I82+I83+I84+I85+I86+I87</f>
        <v>57.5</v>
      </c>
      <c r="J81" s="123">
        <f>J82+J83+J84+J85+J86+J87</f>
        <v>0</v>
      </c>
      <c r="K81" s="126" t="s">
        <v>320</v>
      </c>
      <c r="L81" s="318" t="s">
        <v>331</v>
      </c>
    </row>
    <row r="82" spans="1:12" ht="21.95" customHeight="1" thickBot="1">
      <c r="A82" s="334"/>
      <c r="B82" s="319"/>
      <c r="C82" s="319"/>
      <c r="D82" s="137">
        <f t="shared" ref="D82:D87" si="3">E82+H82+I82+J82</f>
        <v>5.0999999999999996</v>
      </c>
      <c r="E82" s="105"/>
      <c r="F82" s="164"/>
      <c r="G82" s="164"/>
      <c r="H82" s="105"/>
      <c r="I82" s="137">
        <f>4.5+0.6</f>
        <v>5.0999999999999996</v>
      </c>
      <c r="J82" s="105"/>
      <c r="K82" s="117" t="s">
        <v>314</v>
      </c>
      <c r="L82" s="319"/>
    </row>
    <row r="83" spans="1:12" ht="21.95" customHeight="1" thickBot="1">
      <c r="A83" s="334"/>
      <c r="B83" s="319"/>
      <c r="C83" s="319"/>
      <c r="D83" s="137">
        <f t="shared" si="3"/>
        <v>10.199999999999999</v>
      </c>
      <c r="E83" s="105"/>
      <c r="F83" s="164"/>
      <c r="G83" s="164"/>
      <c r="H83" s="105"/>
      <c r="I83" s="137">
        <f>12-1.8</f>
        <v>10.199999999999999</v>
      </c>
      <c r="J83" s="105"/>
      <c r="K83" s="117" t="s">
        <v>315</v>
      </c>
      <c r="L83" s="319"/>
    </row>
    <row r="84" spans="1:12" ht="21.95" customHeight="1" thickBot="1">
      <c r="A84" s="334"/>
      <c r="B84" s="319"/>
      <c r="C84" s="319"/>
      <c r="D84" s="137">
        <f t="shared" si="3"/>
        <v>5.0999999999999996</v>
      </c>
      <c r="E84" s="105"/>
      <c r="F84" s="164"/>
      <c r="G84" s="164"/>
      <c r="H84" s="105"/>
      <c r="I84" s="137">
        <f>6-0.9</f>
        <v>5.0999999999999996</v>
      </c>
      <c r="J84" s="105"/>
      <c r="K84" s="117" t="s">
        <v>316</v>
      </c>
      <c r="L84" s="319"/>
    </row>
    <row r="85" spans="1:12" ht="21.95" customHeight="1" thickBot="1">
      <c r="A85" s="334"/>
      <c r="B85" s="319"/>
      <c r="C85" s="319"/>
      <c r="D85" s="137">
        <f t="shared" si="3"/>
        <v>15.3</v>
      </c>
      <c r="E85" s="105"/>
      <c r="F85" s="164"/>
      <c r="G85" s="164"/>
      <c r="H85" s="105"/>
      <c r="I85" s="137">
        <f>21-5.7</f>
        <v>15.3</v>
      </c>
      <c r="J85" s="105"/>
      <c r="K85" s="117" t="s">
        <v>317</v>
      </c>
      <c r="L85" s="319"/>
    </row>
    <row r="86" spans="1:12" ht="21.95" customHeight="1" thickBot="1">
      <c r="A86" s="334"/>
      <c r="B86" s="319"/>
      <c r="C86" s="319"/>
      <c r="D86" s="137">
        <f t="shared" si="3"/>
        <v>6.5</v>
      </c>
      <c r="E86" s="105"/>
      <c r="F86" s="164"/>
      <c r="G86" s="164"/>
      <c r="H86" s="105"/>
      <c r="I86" s="137">
        <v>6.5</v>
      </c>
      <c r="J86" s="105"/>
      <c r="K86" s="117" t="s">
        <v>318</v>
      </c>
      <c r="L86" s="319"/>
    </row>
    <row r="87" spans="1:12" ht="21.95" customHeight="1" thickBot="1">
      <c r="A87" s="334"/>
      <c r="B87" s="319"/>
      <c r="C87" s="320"/>
      <c r="D87" s="137">
        <f t="shared" si="3"/>
        <v>15.3</v>
      </c>
      <c r="E87" s="105"/>
      <c r="F87" s="164"/>
      <c r="G87" s="164"/>
      <c r="H87" s="105"/>
      <c r="I87" s="137">
        <f>9+6.3</f>
        <v>15.3</v>
      </c>
      <c r="J87" s="105"/>
      <c r="K87" s="117" t="s">
        <v>319</v>
      </c>
      <c r="L87" s="320"/>
    </row>
    <row r="88" spans="1:12" ht="21.95" customHeight="1" thickBot="1">
      <c r="A88" s="334"/>
      <c r="B88" s="319"/>
      <c r="C88" s="105">
        <v>2019</v>
      </c>
      <c r="D88" s="136">
        <f>D89+D90+D93+D94+D95+D98</f>
        <v>145.29000000000002</v>
      </c>
      <c r="E88" s="121"/>
      <c r="F88" s="121"/>
      <c r="G88" s="121"/>
      <c r="H88" s="121"/>
      <c r="I88" s="136">
        <v>0</v>
      </c>
      <c r="J88" s="105"/>
      <c r="K88" s="117" t="s">
        <v>322</v>
      </c>
      <c r="L88" s="129">
        <v>1</v>
      </c>
    </row>
    <row r="89" spans="1:12" ht="21.95" customHeight="1" thickBot="1">
      <c r="A89" s="335"/>
      <c r="B89" s="320"/>
      <c r="C89" s="105">
        <v>2020</v>
      </c>
      <c r="D89" s="136">
        <f>D90+D93+D94+D95+D98+D99</f>
        <v>72.64500000000001</v>
      </c>
      <c r="E89" s="121"/>
      <c r="F89" s="121"/>
      <c r="G89" s="121"/>
      <c r="H89" s="121"/>
      <c r="I89" s="136">
        <v>0</v>
      </c>
      <c r="J89" s="105"/>
      <c r="K89" s="117" t="s">
        <v>322</v>
      </c>
      <c r="L89" s="129">
        <v>1</v>
      </c>
    </row>
    <row r="90" spans="1:12" ht="21.95" customHeight="1" thickBot="1">
      <c r="A90" s="318" t="s">
        <v>308</v>
      </c>
      <c r="B90" s="318" t="s">
        <v>323</v>
      </c>
      <c r="C90" s="105">
        <v>2017</v>
      </c>
      <c r="D90" s="136">
        <f>E90+H90+I90+J90</f>
        <v>0</v>
      </c>
      <c r="E90" s="121"/>
      <c r="F90" s="121"/>
      <c r="G90" s="121"/>
      <c r="H90" s="121"/>
      <c r="I90" s="136">
        <v>0</v>
      </c>
      <c r="J90" s="105"/>
      <c r="K90" s="117" t="s">
        <v>322</v>
      </c>
      <c r="L90" s="129">
        <v>0</v>
      </c>
    </row>
    <row r="91" spans="1:12" ht="21.95" customHeight="1" thickBot="1">
      <c r="A91" s="319"/>
      <c r="B91" s="319"/>
      <c r="C91" s="318">
        <v>2018</v>
      </c>
      <c r="D91" s="136">
        <f t="shared" ref="D91:D98" si="4">E91+H91+I91+J91</f>
        <v>72.64500000000001</v>
      </c>
      <c r="E91" s="127">
        <v>0</v>
      </c>
      <c r="F91" s="127"/>
      <c r="G91" s="127"/>
      <c r="H91" s="127">
        <v>0</v>
      </c>
      <c r="I91" s="136">
        <f>I92+I93+I94+I95+I96+I97</f>
        <v>72.64500000000001</v>
      </c>
      <c r="J91" s="121">
        <v>0</v>
      </c>
      <c r="K91" s="117" t="s">
        <v>322</v>
      </c>
      <c r="L91" s="318" t="s">
        <v>329</v>
      </c>
    </row>
    <row r="92" spans="1:12" ht="21.95" customHeight="1" thickBot="1">
      <c r="A92" s="319"/>
      <c r="B92" s="319"/>
      <c r="C92" s="319"/>
      <c r="D92" s="137">
        <f t="shared" si="4"/>
        <v>0</v>
      </c>
      <c r="E92" s="105"/>
      <c r="F92" s="164"/>
      <c r="G92" s="164"/>
      <c r="H92" s="105"/>
      <c r="I92" s="137">
        <v>0</v>
      </c>
      <c r="J92" s="105"/>
      <c r="K92" s="117" t="s">
        <v>314</v>
      </c>
      <c r="L92" s="319"/>
    </row>
    <row r="93" spans="1:12" ht="21.95" customHeight="1" thickBot="1">
      <c r="A93" s="319"/>
      <c r="B93" s="319"/>
      <c r="C93" s="319"/>
      <c r="D93" s="137">
        <f t="shared" si="4"/>
        <v>39.534000000000006</v>
      </c>
      <c r="E93" s="105"/>
      <c r="F93" s="164"/>
      <c r="G93" s="164"/>
      <c r="H93" s="105"/>
      <c r="I93" s="137">
        <f>48.554-9.02</f>
        <v>39.534000000000006</v>
      </c>
      <c r="J93" s="105"/>
      <c r="K93" s="117" t="s">
        <v>315</v>
      </c>
      <c r="L93" s="319"/>
    </row>
    <row r="94" spans="1:12" ht="21.95" customHeight="1" thickBot="1">
      <c r="A94" s="319"/>
      <c r="B94" s="319"/>
      <c r="C94" s="319"/>
      <c r="D94" s="137">
        <f t="shared" si="4"/>
        <v>0</v>
      </c>
      <c r="E94" s="105"/>
      <c r="F94" s="164"/>
      <c r="G94" s="164"/>
      <c r="H94" s="105"/>
      <c r="I94" s="137">
        <v>0</v>
      </c>
      <c r="J94" s="105"/>
      <c r="K94" s="117" t="s">
        <v>316</v>
      </c>
      <c r="L94" s="319"/>
    </row>
    <row r="95" spans="1:12" ht="21.95" customHeight="1" thickBot="1">
      <c r="A95" s="319"/>
      <c r="B95" s="319"/>
      <c r="C95" s="319"/>
      <c r="D95" s="137">
        <f t="shared" si="4"/>
        <v>33.111000000000004</v>
      </c>
      <c r="E95" s="105"/>
      <c r="F95" s="164"/>
      <c r="G95" s="164"/>
      <c r="H95" s="105"/>
      <c r="I95" s="137">
        <f>75.486-42.375</f>
        <v>33.111000000000004</v>
      </c>
      <c r="J95" s="105"/>
      <c r="K95" s="117" t="s">
        <v>317</v>
      </c>
      <c r="L95" s="319"/>
    </row>
    <row r="96" spans="1:12" ht="21.95" customHeight="1" thickBot="1">
      <c r="A96" s="319"/>
      <c r="B96" s="319"/>
      <c r="C96" s="319"/>
      <c r="D96" s="137">
        <f t="shared" si="4"/>
        <v>0</v>
      </c>
      <c r="E96" s="105"/>
      <c r="F96" s="164"/>
      <c r="G96" s="164"/>
      <c r="H96" s="105"/>
      <c r="I96" s="137">
        <v>0</v>
      </c>
      <c r="J96" s="105"/>
      <c r="K96" s="117" t="s">
        <v>318</v>
      </c>
      <c r="L96" s="319"/>
    </row>
    <row r="97" spans="1:12" ht="21.95" customHeight="1" thickBot="1">
      <c r="A97" s="319"/>
      <c r="B97" s="319"/>
      <c r="C97" s="320"/>
      <c r="D97" s="137">
        <f t="shared" si="4"/>
        <v>0</v>
      </c>
      <c r="E97" s="105"/>
      <c r="F97" s="164"/>
      <c r="G97" s="164"/>
      <c r="H97" s="105"/>
      <c r="I97" s="137">
        <v>0</v>
      </c>
      <c r="J97" s="105"/>
      <c r="K97" s="117" t="s">
        <v>319</v>
      </c>
      <c r="L97" s="320"/>
    </row>
    <row r="98" spans="1:12" ht="21.95" customHeight="1" thickBot="1">
      <c r="A98" s="319"/>
      <c r="B98" s="319"/>
      <c r="C98" s="105">
        <v>2019</v>
      </c>
      <c r="D98" s="136">
        <f t="shared" si="4"/>
        <v>0</v>
      </c>
      <c r="E98" s="121"/>
      <c r="F98" s="121"/>
      <c r="G98" s="121"/>
      <c r="H98" s="121"/>
      <c r="I98" s="136">
        <v>0</v>
      </c>
      <c r="J98" s="105"/>
      <c r="K98" s="117" t="s">
        <v>322</v>
      </c>
      <c r="L98" s="129">
        <v>1</v>
      </c>
    </row>
    <row r="99" spans="1:12" ht="21.95" customHeight="1" thickBot="1">
      <c r="A99" s="320"/>
      <c r="B99" s="320"/>
      <c r="C99" s="105">
        <v>2020</v>
      </c>
      <c r="D99" s="136">
        <f>E99+H99+I99+J99</f>
        <v>0</v>
      </c>
      <c r="E99" s="121"/>
      <c r="F99" s="121"/>
      <c r="G99" s="121"/>
      <c r="H99" s="121"/>
      <c r="I99" s="136">
        <v>0</v>
      </c>
      <c r="J99" s="105"/>
      <c r="K99" s="117" t="s">
        <v>322</v>
      </c>
      <c r="L99" s="129">
        <v>1</v>
      </c>
    </row>
    <row r="100" spans="1:12" ht="21.95" customHeight="1" thickBot="1">
      <c r="A100" s="318" t="s">
        <v>309</v>
      </c>
      <c r="B100" s="318" t="s">
        <v>324</v>
      </c>
      <c r="C100" s="105">
        <v>2017</v>
      </c>
      <c r="D100" s="136">
        <f>E100+H100+I100+J100</f>
        <v>0</v>
      </c>
      <c r="E100" s="121"/>
      <c r="F100" s="121"/>
      <c r="G100" s="121"/>
      <c r="H100" s="121"/>
      <c r="I100" s="136">
        <v>0</v>
      </c>
      <c r="J100" s="105"/>
      <c r="K100" s="117" t="s">
        <v>322</v>
      </c>
      <c r="L100" s="129">
        <v>0.33</v>
      </c>
    </row>
    <row r="101" spans="1:12" ht="21.95" customHeight="1" thickBot="1">
      <c r="A101" s="319"/>
      <c r="B101" s="319"/>
      <c r="C101" s="318">
        <v>2018</v>
      </c>
      <c r="D101" s="136">
        <f>D102+D103+D104+D105+D106+D107</f>
        <v>1173.7660000000001</v>
      </c>
      <c r="E101" s="123">
        <f>E102+E103+E104+E105+E106+E107</f>
        <v>0</v>
      </c>
      <c r="F101" s="123"/>
      <c r="G101" s="123"/>
      <c r="H101" s="123">
        <f>H102+H103+H104+H105+H106+H107</f>
        <v>0</v>
      </c>
      <c r="I101" s="136">
        <f>I102+I103+I104+I105+I106+I107+I108</f>
        <v>1323.7660000000001</v>
      </c>
      <c r="J101" s="123">
        <f>J102+J103+J104+J105+J106+J107</f>
        <v>0</v>
      </c>
      <c r="K101" s="117" t="s">
        <v>322</v>
      </c>
      <c r="L101" s="318" t="s">
        <v>330</v>
      </c>
    </row>
    <row r="102" spans="1:12" ht="21.95" customHeight="1" thickBot="1">
      <c r="A102" s="319"/>
      <c r="B102" s="319"/>
      <c r="C102" s="319"/>
      <c r="D102" s="137">
        <f>E102+H102+I102+J102</f>
        <v>164</v>
      </c>
      <c r="E102" s="105"/>
      <c r="F102" s="164"/>
      <c r="G102" s="164"/>
      <c r="H102" s="105"/>
      <c r="I102" s="137">
        <f>150+14</f>
        <v>164</v>
      </c>
      <c r="J102" s="105"/>
      <c r="K102" s="117" t="s">
        <v>314</v>
      </c>
      <c r="L102" s="319"/>
    </row>
    <row r="103" spans="1:12" ht="21.95" customHeight="1" thickBot="1">
      <c r="A103" s="319"/>
      <c r="B103" s="319"/>
      <c r="C103" s="319"/>
      <c r="D103" s="137">
        <f t="shared" ref="D103:D111" si="5">E103+H103+I103+J103</f>
        <v>25.17</v>
      </c>
      <c r="E103" s="105"/>
      <c r="F103" s="164"/>
      <c r="G103" s="164"/>
      <c r="H103" s="105"/>
      <c r="I103" s="137">
        <f>16+9.17</f>
        <v>25.17</v>
      </c>
      <c r="J103" s="105"/>
      <c r="K103" s="117" t="s">
        <v>315</v>
      </c>
      <c r="L103" s="319"/>
    </row>
    <row r="104" spans="1:12" ht="21.95" customHeight="1" thickBot="1">
      <c r="A104" s="319"/>
      <c r="B104" s="319"/>
      <c r="C104" s="319"/>
      <c r="D104" s="137">
        <f t="shared" si="5"/>
        <v>0</v>
      </c>
      <c r="E104" s="105"/>
      <c r="F104" s="164"/>
      <c r="G104" s="164"/>
      <c r="H104" s="105"/>
      <c r="I104" s="137">
        <v>0</v>
      </c>
      <c r="J104" s="105"/>
      <c r="K104" s="117" t="s">
        <v>316</v>
      </c>
      <c r="L104" s="319"/>
    </row>
    <row r="105" spans="1:12" ht="21.95" customHeight="1" thickBot="1">
      <c r="A105" s="319"/>
      <c r="B105" s="319"/>
      <c r="C105" s="319"/>
      <c r="D105" s="137">
        <f t="shared" si="5"/>
        <v>42.375</v>
      </c>
      <c r="E105" s="105"/>
      <c r="F105" s="164"/>
      <c r="G105" s="164"/>
      <c r="H105" s="105"/>
      <c r="I105" s="137">
        <f>0+42.375</f>
        <v>42.375</v>
      </c>
      <c r="J105" s="105"/>
      <c r="K105" s="117" t="s">
        <v>317</v>
      </c>
      <c r="L105" s="319"/>
    </row>
    <row r="106" spans="1:12" ht="21.95" customHeight="1" thickBot="1">
      <c r="A106" s="319"/>
      <c r="B106" s="319"/>
      <c r="C106" s="319"/>
      <c r="D106" s="137">
        <f t="shared" si="5"/>
        <v>756</v>
      </c>
      <c r="E106" s="105"/>
      <c r="F106" s="164"/>
      <c r="G106" s="164"/>
      <c r="H106" s="105"/>
      <c r="I106" s="137">
        <f>600+156</f>
        <v>756</v>
      </c>
      <c r="J106" s="105"/>
      <c r="K106" s="117" t="s">
        <v>318</v>
      </c>
      <c r="L106" s="319"/>
    </row>
    <row r="107" spans="1:12" ht="21.95" customHeight="1" thickBot="1">
      <c r="A107" s="319"/>
      <c r="B107" s="319"/>
      <c r="C107" s="319"/>
      <c r="D107" s="138">
        <f>E107+H107+I107+J107</f>
        <v>186.221</v>
      </c>
      <c r="E107" s="110"/>
      <c r="F107" s="163"/>
      <c r="G107" s="163"/>
      <c r="H107" s="110"/>
      <c r="I107" s="138">
        <f>50+116.221+20</f>
        <v>186.221</v>
      </c>
      <c r="J107" s="110"/>
      <c r="K107" s="130" t="s">
        <v>319</v>
      </c>
      <c r="L107" s="319"/>
    </row>
    <row r="108" spans="1:12" ht="21.95" customHeight="1" thickBot="1">
      <c r="A108" s="319"/>
      <c r="B108" s="319"/>
      <c r="C108" s="338"/>
      <c r="D108" s="143">
        <f>E108+H108+I108+J108</f>
        <v>150</v>
      </c>
      <c r="E108" s="135"/>
      <c r="F108" s="135"/>
      <c r="G108" s="135"/>
      <c r="H108" s="135"/>
      <c r="I108" s="139">
        <v>150</v>
      </c>
      <c r="J108" s="134"/>
      <c r="K108" s="133" t="s">
        <v>334</v>
      </c>
      <c r="L108" s="341"/>
    </row>
    <row r="109" spans="1:12" ht="21.95" customHeight="1" thickBot="1">
      <c r="A109" s="319"/>
      <c r="B109" s="319"/>
      <c r="C109" s="105">
        <v>2019</v>
      </c>
      <c r="D109" s="140">
        <f t="shared" si="5"/>
        <v>0</v>
      </c>
      <c r="E109" s="131"/>
      <c r="F109" s="165"/>
      <c r="G109" s="165"/>
      <c r="H109" s="131"/>
      <c r="I109" s="140">
        <v>0</v>
      </c>
      <c r="J109" s="128"/>
      <c r="K109" s="132" t="s">
        <v>322</v>
      </c>
      <c r="L109" s="129">
        <v>1</v>
      </c>
    </row>
    <row r="110" spans="1:12" ht="21.95" customHeight="1" thickBot="1">
      <c r="A110" s="320"/>
      <c r="B110" s="320"/>
      <c r="C110" s="105">
        <v>2020</v>
      </c>
      <c r="D110" s="136">
        <f t="shared" si="5"/>
        <v>0</v>
      </c>
      <c r="E110" s="121"/>
      <c r="F110" s="121"/>
      <c r="G110" s="121"/>
      <c r="H110" s="121"/>
      <c r="I110" s="136">
        <v>0</v>
      </c>
      <c r="J110" s="105"/>
      <c r="K110" s="117" t="s">
        <v>322</v>
      </c>
      <c r="L110" s="129">
        <v>1</v>
      </c>
    </row>
    <row r="111" spans="1:12" ht="21.95" customHeight="1" thickBot="1">
      <c r="A111" s="318" t="s">
        <v>310</v>
      </c>
      <c r="B111" s="318" t="s">
        <v>325</v>
      </c>
      <c r="C111" s="105">
        <v>2017</v>
      </c>
      <c r="D111" s="136">
        <f t="shared" si="5"/>
        <v>0</v>
      </c>
      <c r="E111" s="121"/>
      <c r="F111" s="121"/>
      <c r="G111" s="121"/>
      <c r="H111" s="121"/>
      <c r="I111" s="136">
        <v>0</v>
      </c>
      <c r="J111" s="105"/>
      <c r="K111" s="117" t="s">
        <v>322</v>
      </c>
      <c r="L111" s="129">
        <v>0.33</v>
      </c>
    </row>
    <row r="112" spans="1:12" ht="21.95" customHeight="1" thickBot="1">
      <c r="A112" s="319"/>
      <c r="B112" s="319"/>
      <c r="C112" s="318">
        <v>2018</v>
      </c>
      <c r="D112" s="136">
        <f>E112+H112+I112+J112</f>
        <v>1722.9794200000001</v>
      </c>
      <c r="E112" s="121"/>
      <c r="F112" s="121"/>
      <c r="G112" s="121"/>
      <c r="H112" s="121"/>
      <c r="I112" s="136">
        <f>I113+I114+I115+I116+I117+I118+I119</f>
        <v>1722.9794200000001</v>
      </c>
      <c r="J112" s="121"/>
      <c r="K112" s="117" t="s">
        <v>322</v>
      </c>
      <c r="L112" s="318" t="s">
        <v>332</v>
      </c>
    </row>
    <row r="113" spans="1:12" ht="21.95" customHeight="1" thickBot="1">
      <c r="A113" s="319"/>
      <c r="B113" s="319"/>
      <c r="C113" s="319"/>
      <c r="D113" s="137">
        <f>E113+H113+I113+J113</f>
        <v>138</v>
      </c>
      <c r="E113" s="105"/>
      <c r="F113" s="164"/>
      <c r="G113" s="164"/>
      <c r="H113" s="105"/>
      <c r="I113" s="137">
        <f>75+63</f>
        <v>138</v>
      </c>
      <c r="J113" s="105"/>
      <c r="K113" s="117" t="s">
        <v>314</v>
      </c>
      <c r="L113" s="319"/>
    </row>
    <row r="114" spans="1:12" ht="21.95" customHeight="1" thickBot="1">
      <c r="A114" s="319"/>
      <c r="B114" s="319"/>
      <c r="C114" s="319"/>
      <c r="D114" s="137">
        <f t="shared" ref="D114:D126" si="6">E114+H114+I114+J114</f>
        <v>1121.6671700000002</v>
      </c>
      <c r="E114" s="105"/>
      <c r="F114" s="164"/>
      <c r="G114" s="164"/>
      <c r="H114" s="105"/>
      <c r="I114" s="137">
        <f>1149.486-27.81883</f>
        <v>1121.6671700000002</v>
      </c>
      <c r="J114" s="105"/>
      <c r="K114" s="117" t="s">
        <v>315</v>
      </c>
      <c r="L114" s="319"/>
    </row>
    <row r="115" spans="1:12" ht="21.95" customHeight="1" thickBot="1">
      <c r="A115" s="319"/>
      <c r="B115" s="319"/>
      <c r="C115" s="319"/>
      <c r="D115" s="137">
        <f t="shared" si="6"/>
        <v>133.77125000000001</v>
      </c>
      <c r="E115" s="105"/>
      <c r="F115" s="164"/>
      <c r="G115" s="164"/>
      <c r="H115" s="105"/>
      <c r="I115" s="137">
        <f>50+83.77125</f>
        <v>133.77125000000001</v>
      </c>
      <c r="J115" s="105"/>
      <c r="K115" s="117" t="s">
        <v>316</v>
      </c>
      <c r="L115" s="319"/>
    </row>
    <row r="116" spans="1:12" ht="21.95" customHeight="1" thickBot="1">
      <c r="A116" s="319"/>
      <c r="B116" s="319"/>
      <c r="C116" s="319"/>
      <c r="D116" s="137">
        <f t="shared" si="6"/>
        <v>0</v>
      </c>
      <c r="E116" s="105"/>
      <c r="F116" s="164"/>
      <c r="G116" s="164"/>
      <c r="H116" s="105"/>
      <c r="I116" s="137">
        <v>0</v>
      </c>
      <c r="J116" s="105"/>
      <c r="K116" s="117" t="s">
        <v>317</v>
      </c>
      <c r="L116" s="319"/>
    </row>
    <row r="117" spans="1:12" ht="21.95" customHeight="1" thickBot="1">
      <c r="A117" s="319"/>
      <c r="B117" s="319"/>
      <c r="C117" s="319"/>
      <c r="D117" s="137">
        <f t="shared" si="6"/>
        <v>0</v>
      </c>
      <c r="E117" s="105"/>
      <c r="F117" s="164"/>
      <c r="G117" s="164"/>
      <c r="H117" s="105"/>
      <c r="I117" s="137">
        <v>0</v>
      </c>
      <c r="J117" s="105"/>
      <c r="K117" s="117" t="s">
        <v>318</v>
      </c>
      <c r="L117" s="319"/>
    </row>
    <row r="118" spans="1:12" ht="21.95" customHeight="1" thickBot="1">
      <c r="A118" s="319"/>
      <c r="B118" s="319"/>
      <c r="C118" s="319"/>
      <c r="D118" s="137">
        <f>E118+H118+I118+J118</f>
        <v>229.541</v>
      </c>
      <c r="E118" s="105"/>
      <c r="F118" s="164"/>
      <c r="G118" s="164"/>
      <c r="H118" s="105"/>
      <c r="I118" s="137">
        <f>100+129.541</f>
        <v>229.541</v>
      </c>
      <c r="J118" s="105"/>
      <c r="K118" s="117" t="s">
        <v>319</v>
      </c>
      <c r="L118" s="319"/>
    </row>
    <row r="119" spans="1:12" ht="21.95" customHeight="1" thickBot="1">
      <c r="A119" s="319"/>
      <c r="B119" s="319"/>
      <c r="C119" s="320"/>
      <c r="D119" s="137">
        <f t="shared" si="6"/>
        <v>100</v>
      </c>
      <c r="E119" s="105"/>
      <c r="F119" s="164"/>
      <c r="G119" s="164"/>
      <c r="H119" s="105"/>
      <c r="I119" s="137">
        <v>100</v>
      </c>
      <c r="J119" s="105"/>
      <c r="K119" s="117" t="s">
        <v>334</v>
      </c>
      <c r="L119" s="320"/>
    </row>
    <row r="120" spans="1:12" ht="21.95" customHeight="1" thickBot="1">
      <c r="A120" s="319"/>
      <c r="B120" s="319"/>
      <c r="C120" s="105">
        <v>2019</v>
      </c>
      <c r="D120" s="136">
        <f t="shared" si="6"/>
        <v>0</v>
      </c>
      <c r="E120" s="121"/>
      <c r="F120" s="121"/>
      <c r="G120" s="121"/>
      <c r="H120" s="121"/>
      <c r="I120" s="136">
        <v>0</v>
      </c>
      <c r="J120" s="105"/>
      <c r="K120" s="117" t="s">
        <v>322</v>
      </c>
      <c r="L120" s="129">
        <v>1</v>
      </c>
    </row>
    <row r="121" spans="1:12" ht="21.95" customHeight="1" thickBot="1">
      <c r="A121" s="320"/>
      <c r="B121" s="320"/>
      <c r="C121" s="105">
        <v>2020</v>
      </c>
      <c r="D121" s="136">
        <f t="shared" si="6"/>
        <v>0</v>
      </c>
      <c r="E121" s="121"/>
      <c r="F121" s="121"/>
      <c r="G121" s="121"/>
      <c r="H121" s="121"/>
      <c r="I121" s="136">
        <v>0</v>
      </c>
      <c r="J121" s="105"/>
      <c r="K121" s="117" t="s">
        <v>322</v>
      </c>
      <c r="L121" s="129">
        <v>1</v>
      </c>
    </row>
    <row r="122" spans="1:12" ht="21.95" customHeight="1" thickBot="1">
      <c r="A122" s="124"/>
      <c r="B122" s="318" t="s">
        <v>342</v>
      </c>
      <c r="C122" s="105">
        <v>2017</v>
      </c>
      <c r="D122" s="136">
        <f t="shared" si="6"/>
        <v>0</v>
      </c>
      <c r="E122" s="121"/>
      <c r="F122" s="121"/>
      <c r="G122" s="121"/>
      <c r="H122" s="121"/>
      <c r="I122" s="136">
        <v>0</v>
      </c>
      <c r="J122" s="105"/>
      <c r="K122" s="117" t="s">
        <v>343</v>
      </c>
      <c r="L122" s="129"/>
    </row>
    <row r="123" spans="1:12" ht="21.95" customHeight="1" thickBot="1">
      <c r="A123" s="124"/>
      <c r="B123" s="319"/>
      <c r="C123" s="105">
        <v>2018</v>
      </c>
      <c r="D123" s="136">
        <f t="shared" si="6"/>
        <v>14</v>
      </c>
      <c r="E123" s="121"/>
      <c r="F123" s="121"/>
      <c r="G123" s="121"/>
      <c r="H123" s="121"/>
      <c r="I123" s="136">
        <v>14</v>
      </c>
      <c r="J123" s="105"/>
      <c r="K123" s="117" t="s">
        <v>343</v>
      </c>
      <c r="L123" s="129"/>
    </row>
    <row r="124" spans="1:12" ht="21.95" customHeight="1" thickBot="1">
      <c r="A124" s="124"/>
      <c r="B124" s="319"/>
      <c r="C124" s="105">
        <v>2019</v>
      </c>
      <c r="D124" s="136">
        <f t="shared" si="6"/>
        <v>0</v>
      </c>
      <c r="E124" s="121"/>
      <c r="F124" s="121"/>
      <c r="G124" s="121"/>
      <c r="H124" s="121"/>
      <c r="I124" s="136">
        <v>0</v>
      </c>
      <c r="J124" s="105"/>
      <c r="K124" s="117" t="s">
        <v>343</v>
      </c>
      <c r="L124" s="129"/>
    </row>
    <row r="125" spans="1:12" ht="21.95" customHeight="1" thickBot="1">
      <c r="A125" s="124"/>
      <c r="B125" s="320"/>
      <c r="C125" s="105">
        <v>2020</v>
      </c>
      <c r="D125" s="136">
        <f t="shared" si="6"/>
        <v>0</v>
      </c>
      <c r="E125" s="121"/>
      <c r="F125" s="121"/>
      <c r="G125" s="121"/>
      <c r="H125" s="121"/>
      <c r="I125" s="136">
        <v>0</v>
      </c>
      <c r="J125" s="105"/>
      <c r="K125" s="117" t="s">
        <v>343</v>
      </c>
      <c r="L125" s="129"/>
    </row>
    <row r="126" spans="1:12" ht="21.95" customHeight="1" thickBot="1">
      <c r="A126" s="318" t="s">
        <v>311</v>
      </c>
      <c r="B126" s="318" t="s">
        <v>326</v>
      </c>
      <c r="C126" s="105">
        <v>2017</v>
      </c>
      <c r="D126" s="136">
        <f t="shared" si="6"/>
        <v>0</v>
      </c>
      <c r="E126" s="121"/>
      <c r="F126" s="121"/>
      <c r="G126" s="121"/>
      <c r="H126" s="121"/>
      <c r="I126" s="136">
        <v>0</v>
      </c>
      <c r="J126" s="105"/>
      <c r="K126" s="117" t="s">
        <v>322</v>
      </c>
      <c r="L126" s="129">
        <v>1</v>
      </c>
    </row>
    <row r="127" spans="1:12" ht="21.95" customHeight="1" thickBot="1">
      <c r="A127" s="319"/>
      <c r="B127" s="319"/>
      <c r="C127" s="124">
        <v>2018</v>
      </c>
      <c r="D127" s="136">
        <f t="shared" ref="D127:D134" si="7">E127+H127+I127+J127</f>
        <v>74.900000000000006</v>
      </c>
      <c r="E127" s="121"/>
      <c r="F127" s="121"/>
      <c r="G127" s="121"/>
      <c r="H127" s="121"/>
      <c r="I127" s="136">
        <v>74.900000000000006</v>
      </c>
      <c r="J127" s="105"/>
      <c r="K127" s="117" t="s">
        <v>314</v>
      </c>
      <c r="L127" s="129">
        <v>1</v>
      </c>
    </row>
    <row r="128" spans="1:12" ht="21.95" customHeight="1" thickBot="1">
      <c r="A128" s="319"/>
      <c r="B128" s="319"/>
      <c r="C128" s="105">
        <v>2019</v>
      </c>
      <c r="D128" s="136">
        <f t="shared" si="7"/>
        <v>0</v>
      </c>
      <c r="E128" s="121"/>
      <c r="F128" s="121"/>
      <c r="G128" s="121"/>
      <c r="H128" s="121"/>
      <c r="I128" s="136">
        <v>0</v>
      </c>
      <c r="J128" s="105"/>
      <c r="K128" s="117" t="s">
        <v>322</v>
      </c>
      <c r="L128" s="129">
        <v>1</v>
      </c>
    </row>
    <row r="129" spans="1:12" ht="21.95" customHeight="1" thickBot="1">
      <c r="A129" s="320"/>
      <c r="B129" s="320"/>
      <c r="C129" s="105">
        <v>2020</v>
      </c>
      <c r="D129" s="136">
        <f t="shared" si="7"/>
        <v>0</v>
      </c>
      <c r="E129" s="121"/>
      <c r="F129" s="121"/>
      <c r="G129" s="121"/>
      <c r="H129" s="121"/>
      <c r="I129" s="136">
        <v>0</v>
      </c>
      <c r="J129" s="105"/>
      <c r="K129" s="117" t="s">
        <v>322</v>
      </c>
      <c r="L129" s="129">
        <v>1</v>
      </c>
    </row>
    <row r="130" spans="1:12" ht="21.95" customHeight="1" thickBot="1">
      <c r="A130" s="318" t="s">
        <v>312</v>
      </c>
      <c r="B130" s="318" t="s">
        <v>327</v>
      </c>
      <c r="C130" s="121">
        <v>2017</v>
      </c>
      <c r="D130" s="136">
        <f t="shared" si="7"/>
        <v>0</v>
      </c>
      <c r="E130" s="121"/>
      <c r="F130" s="121"/>
      <c r="G130" s="121"/>
      <c r="H130" s="121"/>
      <c r="I130" s="136">
        <v>0</v>
      </c>
      <c r="J130" s="105"/>
      <c r="K130" s="117" t="s">
        <v>322</v>
      </c>
      <c r="L130" s="129">
        <v>0</v>
      </c>
    </row>
    <row r="131" spans="1:12" ht="21.95" customHeight="1" thickBot="1">
      <c r="A131" s="319"/>
      <c r="B131" s="319"/>
      <c r="C131" s="321">
        <v>2018</v>
      </c>
      <c r="D131" s="136">
        <f t="shared" si="7"/>
        <v>109</v>
      </c>
      <c r="E131" s="121"/>
      <c r="F131" s="121"/>
      <c r="G131" s="121"/>
      <c r="H131" s="121"/>
      <c r="I131" s="136">
        <v>109</v>
      </c>
      <c r="J131" s="105"/>
      <c r="K131" s="117" t="s">
        <v>344</v>
      </c>
      <c r="L131" s="129"/>
    </row>
    <row r="132" spans="1:12" ht="21.95" customHeight="1" thickBot="1">
      <c r="A132" s="319"/>
      <c r="B132" s="319"/>
      <c r="C132" s="322"/>
      <c r="D132" s="136">
        <f t="shared" si="7"/>
        <v>50</v>
      </c>
      <c r="E132" s="121"/>
      <c r="F132" s="121"/>
      <c r="G132" s="121"/>
      <c r="H132" s="121"/>
      <c r="I132" s="136">
        <v>50</v>
      </c>
      <c r="J132" s="105"/>
      <c r="K132" s="117" t="s">
        <v>334</v>
      </c>
      <c r="L132" s="129">
        <v>1</v>
      </c>
    </row>
    <row r="133" spans="1:12" ht="21.95" customHeight="1" thickBot="1">
      <c r="A133" s="319"/>
      <c r="B133" s="319"/>
      <c r="C133" s="121">
        <v>2019</v>
      </c>
      <c r="D133" s="136">
        <f t="shared" si="7"/>
        <v>0</v>
      </c>
      <c r="E133" s="121"/>
      <c r="F133" s="121"/>
      <c r="G133" s="121"/>
      <c r="H133" s="121"/>
      <c r="I133" s="136">
        <v>0</v>
      </c>
      <c r="J133" s="105"/>
      <c r="K133" s="117" t="s">
        <v>322</v>
      </c>
      <c r="L133" s="129">
        <v>1</v>
      </c>
    </row>
    <row r="134" spans="1:12" ht="21.95" customHeight="1" thickBot="1">
      <c r="A134" s="320"/>
      <c r="B134" s="320"/>
      <c r="C134" s="121">
        <v>2020</v>
      </c>
      <c r="D134" s="136">
        <f t="shared" si="7"/>
        <v>0</v>
      </c>
      <c r="E134" s="121"/>
      <c r="F134" s="121"/>
      <c r="G134" s="121"/>
      <c r="H134" s="121"/>
      <c r="I134" s="136">
        <v>0</v>
      </c>
      <c r="J134" s="105"/>
      <c r="K134" s="117" t="s">
        <v>322</v>
      </c>
      <c r="L134" s="129">
        <v>1</v>
      </c>
    </row>
    <row r="135" spans="1:12" ht="31.15" customHeight="1" thickBot="1">
      <c r="A135" s="318"/>
      <c r="B135" s="318" t="s">
        <v>73</v>
      </c>
      <c r="C135" s="121">
        <v>2017</v>
      </c>
      <c r="D135" s="136">
        <f>I135</f>
        <v>5</v>
      </c>
      <c r="E135" s="122">
        <v>0</v>
      </c>
      <c r="F135" s="122"/>
      <c r="G135" s="122"/>
      <c r="H135" s="122">
        <v>0</v>
      </c>
      <c r="I135" s="136">
        <f>I37</f>
        <v>5</v>
      </c>
      <c r="J135" s="105">
        <v>0</v>
      </c>
      <c r="K135" s="333"/>
      <c r="L135" s="318"/>
    </row>
    <row r="136" spans="1:12" ht="24.95" customHeight="1" thickBot="1">
      <c r="A136" s="319"/>
      <c r="B136" s="319"/>
      <c r="C136" s="121">
        <v>2018</v>
      </c>
      <c r="D136" s="136">
        <f>D60+D53+D38</f>
        <v>7239.3167300000005</v>
      </c>
      <c r="E136" s="136">
        <v>0</v>
      </c>
      <c r="F136" s="136"/>
      <c r="G136" s="136"/>
      <c r="H136" s="136">
        <v>0</v>
      </c>
      <c r="I136" s="136">
        <f>I60+I53+I38</f>
        <v>7239.3167300000005</v>
      </c>
      <c r="J136" s="136">
        <v>0</v>
      </c>
      <c r="K136" s="334"/>
      <c r="L136" s="319"/>
    </row>
    <row r="137" spans="1:12" ht="23.85" customHeight="1" thickBot="1">
      <c r="A137" s="319"/>
      <c r="B137" s="319"/>
      <c r="C137" s="121">
        <v>2019</v>
      </c>
      <c r="D137" s="136">
        <f>I137</f>
        <v>5</v>
      </c>
      <c r="E137" s="122">
        <v>0</v>
      </c>
      <c r="F137" s="122"/>
      <c r="G137" s="122"/>
      <c r="H137" s="122">
        <v>0</v>
      </c>
      <c r="I137" s="136">
        <f>I39</f>
        <v>5</v>
      </c>
      <c r="J137" s="105">
        <v>0</v>
      </c>
      <c r="K137" s="334"/>
      <c r="L137" s="319"/>
    </row>
    <row r="138" spans="1:12" ht="23.85" customHeight="1" thickBot="1">
      <c r="A138" s="319"/>
      <c r="B138" s="319"/>
      <c r="C138" s="121">
        <v>2020</v>
      </c>
      <c r="D138" s="136">
        <v>5</v>
      </c>
      <c r="E138" s="122">
        <v>0</v>
      </c>
      <c r="F138" s="122"/>
      <c r="G138" s="122"/>
      <c r="H138" s="122">
        <v>0</v>
      </c>
      <c r="I138" s="136">
        <v>5</v>
      </c>
      <c r="J138" s="105">
        <v>0</v>
      </c>
      <c r="K138" s="334"/>
      <c r="L138" s="319"/>
    </row>
    <row r="139" spans="1:12" ht="37.35" customHeight="1" thickBot="1">
      <c r="A139" s="320"/>
      <c r="B139" s="320"/>
      <c r="C139" s="121" t="s">
        <v>14</v>
      </c>
      <c r="D139" s="136">
        <f>D135+D136+D137+D138</f>
        <v>7254.3167300000005</v>
      </c>
      <c r="E139" s="122">
        <v>0</v>
      </c>
      <c r="F139" s="122"/>
      <c r="G139" s="122"/>
      <c r="H139" s="122">
        <v>0</v>
      </c>
      <c r="I139" s="136">
        <f>I135+I136+I137+I138</f>
        <v>7254.3167300000005</v>
      </c>
      <c r="J139" s="105">
        <v>0</v>
      </c>
      <c r="K139" s="335"/>
      <c r="L139" s="320"/>
    </row>
    <row r="140" spans="1:12" ht="39.75" customHeight="1">
      <c r="A140" s="336" t="s">
        <v>301</v>
      </c>
      <c r="B140" s="336"/>
      <c r="C140" s="336"/>
      <c r="D140" s="336"/>
      <c r="E140" s="336"/>
      <c r="F140" s="336"/>
      <c r="G140" s="336"/>
      <c r="H140" s="336"/>
      <c r="I140" s="336"/>
      <c r="J140" s="336"/>
      <c r="K140" s="336"/>
      <c r="L140" s="336"/>
    </row>
    <row r="141" spans="1:12" ht="24" customHeight="1">
      <c r="A141" s="332" t="s">
        <v>302</v>
      </c>
      <c r="B141" s="332"/>
      <c r="C141" s="332"/>
      <c r="D141" s="332"/>
      <c r="E141" s="332"/>
      <c r="F141" s="332"/>
      <c r="G141" s="332"/>
      <c r="H141" s="332"/>
      <c r="I141" s="332"/>
      <c r="J141" s="332"/>
      <c r="K141" s="332"/>
      <c r="L141" s="332"/>
    </row>
    <row r="142" spans="1:12" ht="25.5" customHeight="1">
      <c r="A142" s="332" t="s">
        <v>303</v>
      </c>
      <c r="B142" s="332"/>
      <c r="C142" s="332"/>
      <c r="D142" s="332"/>
      <c r="E142" s="332"/>
      <c r="F142" s="332"/>
      <c r="G142" s="332"/>
      <c r="H142" s="332"/>
      <c r="I142" s="332"/>
      <c r="J142" s="332"/>
      <c r="K142" s="332"/>
      <c r="L142" s="332"/>
    </row>
    <row r="143" spans="1:12" ht="47.1" customHeight="1">
      <c r="A143" s="332" t="s">
        <v>304</v>
      </c>
      <c r="B143" s="332"/>
      <c r="C143" s="332"/>
      <c r="D143" s="332"/>
      <c r="E143" s="332"/>
      <c r="F143" s="332"/>
      <c r="G143" s="332"/>
      <c r="H143" s="332"/>
      <c r="I143" s="332"/>
      <c r="J143" s="332"/>
      <c r="K143" s="332"/>
      <c r="L143" s="332"/>
    </row>
    <row r="144" spans="1:12" ht="15.75" customHeight="1"/>
    <row r="145" spans="2:2" ht="14.25" customHeight="1"/>
    <row r="146" spans="2:2" ht="11.25" customHeight="1"/>
    <row r="147" spans="2:2" ht="18" customHeight="1"/>
    <row r="148" spans="2:2" ht="20.25" customHeight="1"/>
    <row r="149" spans="2:2" ht="19.5" customHeight="1"/>
    <row r="150" spans="2:2" ht="23.25" customHeight="1">
      <c r="B150" s="3"/>
    </row>
    <row r="151" spans="2:2" ht="18.95" customHeight="1">
      <c r="B151" s="3"/>
    </row>
    <row r="152" spans="2:2" ht="18" customHeight="1">
      <c r="B152" s="3"/>
    </row>
  </sheetData>
  <sheetProtection selectLockedCells="1" selectUnlockedCells="1"/>
  <mergeCells count="71">
    <mergeCell ref="B1:L1"/>
    <mergeCell ref="L71:L77"/>
    <mergeCell ref="L101:L108"/>
    <mergeCell ref="L81:L87"/>
    <mergeCell ref="L112:L119"/>
    <mergeCell ref="F5:I5"/>
    <mergeCell ref="I6:I8"/>
    <mergeCell ref="F6:H6"/>
    <mergeCell ref="F7:F8"/>
    <mergeCell ref="G7:H7"/>
    <mergeCell ref="L26:L32"/>
    <mergeCell ref="L37:L40"/>
    <mergeCell ref="A10:L10"/>
    <mergeCell ref="A11:L11"/>
    <mergeCell ref="A12:L12"/>
    <mergeCell ref="A20:A23"/>
    <mergeCell ref="A143:L143"/>
    <mergeCell ref="A135:A139"/>
    <mergeCell ref="B135:B139"/>
    <mergeCell ref="K135:K139"/>
    <mergeCell ref="L135:L139"/>
    <mergeCell ref="A140:L140"/>
    <mergeCell ref="A141:L141"/>
    <mergeCell ref="A142:L142"/>
    <mergeCell ref="B80:B89"/>
    <mergeCell ref="B90:B99"/>
    <mergeCell ref="B100:B110"/>
    <mergeCell ref="A30:A32"/>
    <mergeCell ref="C30:C32"/>
    <mergeCell ref="A37:A40"/>
    <mergeCell ref="B37:B40"/>
    <mergeCell ref="C71:C77"/>
    <mergeCell ref="C81:C87"/>
    <mergeCell ref="C91:C97"/>
    <mergeCell ref="C101:C108"/>
    <mergeCell ref="A80:A89"/>
    <mergeCell ref="A70:A79"/>
    <mergeCell ref="B70:B79"/>
    <mergeCell ref="K37:K40"/>
    <mergeCell ref="C53:C67"/>
    <mergeCell ref="B53:B69"/>
    <mergeCell ref="A44:L44"/>
    <mergeCell ref="A45:L45"/>
    <mergeCell ref="A46:L46"/>
    <mergeCell ref="L54:L69"/>
    <mergeCell ref="A53:A69"/>
    <mergeCell ref="L20:L23"/>
    <mergeCell ref="A2:L2"/>
    <mergeCell ref="A3:L3"/>
    <mergeCell ref="A4:A8"/>
    <mergeCell ref="B4:B8"/>
    <mergeCell ref="C4:C8"/>
    <mergeCell ref="D4:D8"/>
    <mergeCell ref="E4:I4"/>
    <mergeCell ref="J4:J8"/>
    <mergeCell ref="K4:K8"/>
    <mergeCell ref="L4:L8"/>
    <mergeCell ref="E5:E8"/>
    <mergeCell ref="C20:C23"/>
    <mergeCell ref="A126:A129"/>
    <mergeCell ref="B126:B129"/>
    <mergeCell ref="L91:L97"/>
    <mergeCell ref="A130:A134"/>
    <mergeCell ref="B130:B134"/>
    <mergeCell ref="A90:A99"/>
    <mergeCell ref="C112:C119"/>
    <mergeCell ref="A100:A110"/>
    <mergeCell ref="A111:A121"/>
    <mergeCell ref="B111:B121"/>
    <mergeCell ref="B122:B125"/>
    <mergeCell ref="C131:C132"/>
  </mergeCells>
  <pageMargins left="0.19685039370078741" right="0.15748031496062992" top="0.27559055118110237" bottom="0.23622047244094491" header="0.51181102362204722" footer="0.51181102362204722"/>
  <pageSetup paperSize="9" scale="45" firstPageNumber="0" orientation="landscape" horizontalDpi="300" verticalDpi="300" r:id="rId1"/>
  <headerFooter alignWithMargins="0"/>
  <rowBreaks count="3" manualBreakCount="3">
    <brk id="26" max="11" man="1"/>
    <brk id="46" max="11" man="1"/>
    <brk id="89" max="1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6</vt:i4>
      </vt:variant>
    </vt:vector>
  </HeadingPairs>
  <TitlesOfParts>
    <vt:vector size="12" baseType="lpstr">
      <vt:lpstr>РЕС.ОБЕСПЕЧЕНИЕ</vt:lpstr>
      <vt:lpstr>Правонарушения</vt:lpstr>
      <vt:lpstr>БДД</vt:lpstr>
      <vt:lpstr>Наркотики</vt:lpstr>
      <vt:lpstr>Алкоголь</vt:lpstr>
      <vt:lpstr>Экстремизм</vt:lpstr>
      <vt:lpstr>БДД!Excel_BuiltIn_Print_Area</vt:lpstr>
      <vt:lpstr>Наркотики!Excel_BuiltIn_Print_Area</vt:lpstr>
      <vt:lpstr>Экстремизм!Excel_BuiltIn_Print_Area</vt:lpstr>
      <vt:lpstr>Наркотики!Область_печати</vt:lpstr>
      <vt:lpstr>РЕС.ОБЕСПЕЧЕНИЕ!Область_печати</vt:lpstr>
      <vt:lpstr>Экстремизм!Область_печати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Уханова Юлия</cp:lastModifiedBy>
  <cp:lastPrinted>2018-06-07T12:20:32Z</cp:lastPrinted>
  <dcterms:created xsi:type="dcterms:W3CDTF">2018-05-25T13:47:09Z</dcterms:created>
  <dcterms:modified xsi:type="dcterms:W3CDTF">2018-06-22T06:04:05Z</dcterms:modified>
</cp:coreProperties>
</file>