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4" i="1" l="1"/>
  <c r="G10" i="1"/>
  <c r="J34" i="1"/>
  <c r="J10" i="1"/>
  <c r="F17" i="2" l="1"/>
  <c r="C15" i="2"/>
  <c r="C14" i="2"/>
  <c r="C13" i="2"/>
  <c r="C12" i="2"/>
  <c r="C11" i="2"/>
  <c r="C10" i="2"/>
  <c r="C17" i="2" l="1"/>
  <c r="R34" i="1"/>
  <c r="S34" i="1"/>
  <c r="T34" i="1"/>
  <c r="U34" i="1"/>
  <c r="V34" i="1"/>
  <c r="W34" i="1"/>
  <c r="X34" i="1"/>
  <c r="Y34" i="1"/>
  <c r="L34" i="1"/>
  <c r="M34" i="1"/>
  <c r="N34" i="1"/>
  <c r="O34" i="1"/>
  <c r="P34" i="1"/>
  <c r="Q34" i="1"/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L30" i="1"/>
  <c r="L10" i="1" s="1"/>
  <c r="K34" i="1" l="1"/>
  <c r="Y30" i="1"/>
  <c r="K30" i="1" s="1"/>
  <c r="Y29" i="1"/>
  <c r="K29" i="1" s="1"/>
  <c r="Y28" i="1"/>
  <c r="K28" i="1" s="1"/>
  <c r="X10" i="1"/>
  <c r="W10" i="1"/>
  <c r="V10" i="1"/>
  <c r="U10" i="1"/>
  <c r="T10" i="1"/>
  <c r="S10" i="1"/>
  <c r="R10" i="1"/>
  <c r="Q10" i="1"/>
  <c r="P10" i="1"/>
  <c r="O10" i="1"/>
  <c r="N10" i="1"/>
  <c r="M10" i="1"/>
  <c r="K10" i="1" l="1"/>
  <c r="Y10" i="1"/>
</calcChain>
</file>

<file path=xl/sharedStrings.xml><?xml version="1.0" encoding="utf-8"?>
<sst xmlns="http://schemas.openxmlformats.org/spreadsheetml/2006/main" count="144" uniqueCount="99">
  <si>
    <t>Итого по ЗАТО город Радужный</t>
  </si>
  <si>
    <t>г Радужный кв-л 1-й д.1</t>
  </si>
  <si>
    <t>г Радужный кв-л 1-й д.10</t>
  </si>
  <si>
    <t>г Радужный кв-л 1-й д.11</t>
  </si>
  <si>
    <t>г Радужный кв-л 1-й д.17</t>
  </si>
  <si>
    <t>г Радужный кв-л 1-й д.19</t>
  </si>
  <si>
    <t>г Радужный кв-л 1-й д.2</t>
  </si>
  <si>
    <t>г Радужный кв-л 1-й д.28</t>
  </si>
  <si>
    <t>г Радужный кв-л 1-й д.30</t>
  </si>
  <si>
    <t>г Радужный кв-л 1-й д.32</t>
  </si>
  <si>
    <t>г Радужный кв-л 1-й д.8</t>
  </si>
  <si>
    <t>г Радужный кв-л 3-й д.11</t>
  </si>
  <si>
    <t>г Радужный кв-л 3-й д.12</t>
  </si>
  <si>
    <t>г Радужный кв-л 3-й д.13</t>
  </si>
  <si>
    <t>г Радужный кв-л 3-й д.17А</t>
  </si>
  <si>
    <t>г Радужный кв-л 3-й д.19</t>
  </si>
  <si>
    <t>г Радужный кв-л 3-й д.2</t>
  </si>
  <si>
    <t>г Радужный кв-л 3-й д.21</t>
  </si>
  <si>
    <t>г Радужный кв-л 3-й д.3</t>
  </si>
  <si>
    <t>г Радужный кв-л 3-й д.5</t>
  </si>
  <si>
    <t>г Радужный кв-л 3-й д.6</t>
  </si>
  <si>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</si>
  <si>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</si>
  <si>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</si>
  <si>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</si>
  <si>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</si>
  <si>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</si>
  <si>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</si>
  <si>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</si>
  <si>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</si>
  <si>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</si>
  <si>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</si>
  <si>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</si>
  <si>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</si>
  <si>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руб.</t>
  </si>
  <si>
    <t>ед.</t>
  </si>
  <si>
    <t>кв.м.</t>
  </si>
  <si>
    <t>куб.м.</t>
  </si>
  <si>
    <t>Приложение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</si>
  <si>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</si>
  <si>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</si>
  <si>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</si>
  <si>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</si>
  <si>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</si>
  <si>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</si>
  <si>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</si>
  <si>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всего:</t>
  </si>
  <si>
    <t>в том числе жилых помещений, находящихся в собственности граждан на дату утверждения краткосрочного плана</t>
  </si>
  <si>
    <t>кв.м</t>
  </si>
  <si>
    <t>чел.</t>
  </si>
  <si>
    <t>Каменные, кирпичные</t>
  </si>
  <si>
    <t>Панельные</t>
  </si>
  <si>
    <t>По краткосрочному плану капитального ремонта многоквартирных домов ЗАТО г. Радужный  на 2014 год</t>
  </si>
  <si>
    <t>другие виды, в том числе строительный контроль</t>
  </si>
  <si>
    <t>По краткосрочному плану капитального ремонта многоквартирных домов ЗАТО г. Радужный  на 2015 год</t>
  </si>
  <si>
    <t>Блочные</t>
  </si>
  <si>
    <t>г Радужный кв-л 1-й д.15</t>
  </si>
  <si>
    <t>г Радужный кв-л 1-й д.18</t>
  </si>
  <si>
    <t>г Радужный кв-л 1-й д.20</t>
  </si>
  <si>
    <t>г Радужный кв-л 1-й д.23</t>
  </si>
  <si>
    <t>г Радужный кв-л 1-й д.26</t>
  </si>
  <si>
    <t>г Радужный кв-л 1-й д.27</t>
  </si>
  <si>
    <t>г Радужный кв-л 1-й д.29</t>
  </si>
  <si>
    <t>г Радужный кв-л 1-й д.31</t>
  </si>
  <si>
    <t>г Радужный кв-л 1-й д.5</t>
  </si>
  <si>
    <t>г Радужный кв-л 3-й д.14</t>
  </si>
  <si>
    <t>г Радужный кв-л 3-й д.26</t>
  </si>
  <si>
    <t>г Радужный кв-л 3-й д.7</t>
  </si>
  <si>
    <t>г Радужный кв-л 3-й д.8</t>
  </si>
  <si>
    <t>Расчет объема финансирования мероприятий подпрограммы  "Ведомственная программа "Строительный контроль при выполнении работ по капитальному ремонту  общего имущества в многоквартирных домах, расположенных на территории ЗАТО г. Радужный"</t>
  </si>
  <si>
    <t>«Ведомственная программа "Строительный контроль при выполнении работ по капитальному ремонту  общего имущества в многоквартирных домах, расположенных на территории ЗАТО г. Радужный"</t>
  </si>
  <si>
    <t>к перечню мероприятий подпрограммы</t>
  </si>
  <si>
    <t xml:space="preserve">Приложение № 1 </t>
  </si>
  <si>
    <t>к Подпрограмме «Ведомственная программа "Строительный контроль при выполнении работ по капитальному ремонту  общего имущества в многоквартирных домах, расположенных на территории ЗАТО г. Радужный"</t>
  </si>
  <si>
    <t xml:space="preserve">Перечень мероприятий </t>
  </si>
  <si>
    <t>подпрограммы  "Ведомственная программа "Строительный контроль при выполнении работ по капитальному ремонту  общего имущества в многоквартирных домах, расположенных на территории ЗАТО г. Радужный"</t>
  </si>
  <si>
    <t>Наименование мероприятия</t>
  </si>
  <si>
    <t>Срок исполнения (год)</t>
  </si>
  <si>
    <t>Объем финансирования* (тыс.руб.)</t>
  </si>
  <si>
    <t>В том числе:</t>
  </si>
  <si>
    <t>Исполнители-ответственные за реализацию мероприятия</t>
  </si>
  <si>
    <t>Ожидаемые результаты  (количественные  или качественные показатели)</t>
  </si>
  <si>
    <t xml:space="preserve">Субвенции </t>
  </si>
  <si>
    <t>Собственных доходов</t>
  </si>
  <si>
    <t>Внебюджетные средства</t>
  </si>
  <si>
    <t>Субсидии и иные межбюджетные трансферы</t>
  </si>
  <si>
    <t>Другие собственные доходы</t>
  </si>
  <si>
    <t xml:space="preserve">Строительный надзор </t>
  </si>
  <si>
    <t>МКУ "ГКМХ"</t>
  </si>
  <si>
    <t>Фонд заработной платы</t>
  </si>
  <si>
    <t>Госпошлины, взносы СРО</t>
  </si>
  <si>
    <t xml:space="preserve">Увеличение стоимости материальных запасов </t>
  </si>
  <si>
    <t xml:space="preserve">Прочие работы, услуги </t>
  </si>
  <si>
    <t>Увеличение стоимости основных средств</t>
  </si>
  <si>
    <t xml:space="preserve">Всего по программе </t>
  </si>
  <si>
    <t xml:space="preserve">Примечание: * - расчет объема финансирования представлен в приложении к настоящему перечню </t>
  </si>
  <si>
    <t>Начисления на оплату труда ( 30,2%)</t>
  </si>
  <si>
    <t>Произведен капитальный ремонт в  34 многоквартирных домах</t>
  </si>
  <si>
    <t>г Радужный кв-л 1-й д.33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</si>
</sst>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##\ ###\ ###\ ##0"/>
    <numFmt numFmtId="165" formatCode="###\ ###\ ###\ ##0.00"/>
    <numFmt numFmtId="166" formatCode="0.0000"/>
    <numFmt numFmtId="167" formatCode="0.00000"/>
    <numFmt numFmtId="168" formatCode="#,##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scheme val="minor"/>
    </font>
    <font>
      <sz val="1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o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0" xfId="0" applyAlignment="1"/>
    <xf numFmtId="165" fontId="6" fillId="0" borderId="1" xfId="0" applyNumberFormat="1" applyFont="1" applyFill="1" applyBorder="1" applyAlignment="1"/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4" fontId="0" fillId="0" borderId="1" xfId="0" applyNumberFormat="1" applyBorder="1"/>
    <xf numFmtId="165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0" xfId="0" applyNumberForma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/>
    <xf numFmtId="167" fontId="10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68" fontId="11" fillId="0" borderId="1" xfId="0" applyNumberFormat="1" applyFont="1" applyFill="1" applyBorder="1" applyAlignment="1">
      <alignment vertical="top" wrapText="1"/>
    </xf>
    <xf numFmtId="0" fontId="11" fillId="0" borderId="1" xfId="0" applyFont="1" applyBorder="1"/>
    <xf numFmtId="168" fontId="11" fillId="0" borderId="1" xfId="0" applyNumberFormat="1" applyFont="1" applyBorder="1"/>
    <xf numFmtId="168" fontId="0" fillId="0" borderId="1" xfId="0" applyNumberFormat="1" applyBorder="1"/>
    <xf numFmtId="0" fontId="0" fillId="0" borderId="1" xfId="0" applyBorder="1"/>
    <xf numFmtId="0" fontId="11" fillId="0" borderId="0" xfId="0" applyFont="1"/>
    <xf numFmtId="2" fontId="6" fillId="0" borderId="0" xfId="0" applyNumberFormat="1" applyFont="1"/>
    <xf numFmtId="168" fontId="0" fillId="0" borderId="0" xfId="0" applyNumberFormat="1"/>
    <xf numFmtId="0" fontId="15" fillId="0" borderId="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165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4" fontId="12" fillId="0" borderId="1" xfId="1" applyNumberFormat="1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/>
    <xf numFmtId="165" fontId="19" fillId="0" borderId="1" xfId="0" applyNumberFormat="1" applyFont="1" applyBorder="1"/>
    <xf numFmtId="164" fontId="19" fillId="0" borderId="1" xfId="0" applyNumberFormat="1" applyFont="1" applyBorder="1"/>
    <xf numFmtId="165" fontId="19" fillId="0" borderId="1" xfId="0" applyNumberFormat="1" applyFont="1" applyBorder="1" applyAlignment="1">
      <alignment wrapText="1"/>
    </xf>
    <xf numFmtId="165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center" wrapText="1"/>
    </xf>
    <xf numFmtId="1" fontId="12" fillId="0" borderId="1" xfId="0" applyNumberFormat="1" applyFont="1" applyFill="1" applyBorder="1" applyAlignment="1">
      <alignment horizontal="right"/>
    </xf>
    <xf numFmtId="1" fontId="19" fillId="0" borderId="1" xfId="0" applyNumberFormat="1" applyFont="1" applyBorder="1"/>
    <xf numFmtId="1" fontId="12" fillId="0" borderId="1" xfId="0" applyNumberFormat="1" applyFont="1" applyBorder="1" applyAlignment="1">
      <alignment horizontal="right"/>
    </xf>
    <xf numFmtId="165" fontId="16" fillId="0" borderId="0" xfId="0" applyNumberFormat="1" applyFont="1"/>
    <xf numFmtId="165" fontId="5" fillId="0" borderId="1" xfId="0" applyNumberFormat="1" applyFont="1" applyFill="1" applyBorder="1" applyAlignment="1">
      <alignment horizontal="right"/>
    </xf>
    <xf numFmtId="168" fontId="11" fillId="0" borderId="0" xfId="0" applyNumberFormat="1" applyFont="1"/>
    <xf numFmtId="167" fontId="20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168" fontId="20" fillId="0" borderId="1" xfId="0" applyNumberFormat="1" applyFont="1" applyFill="1" applyBorder="1" applyAlignment="1">
      <alignment vertical="top" wrapText="1"/>
    </xf>
    <xf numFmtId="0" fontId="20" fillId="0" borderId="1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0" xfId="0" applyNumberFormat="1"/>
    <xf numFmtId="0" fontId="2" fillId="0" borderId="1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textRotation="90"/>
    </xf>
    <xf numFmtId="0" fontId="15" fillId="0" borderId="6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6" fontId="10" fillId="0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8" xfId="0" applyFont="1" applyFill="1" applyBorder="1" applyAlignment="1">
      <alignment horizontal="center" vertical="top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165" fontId="21" fillId="0" borderId="2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165" fontId="21" fillId="0" borderId="5" xfId="0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164" fontId="18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165" fontId="13" fillId="0" borderId="2" xfId="0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164" fontId="18" fillId="0" borderId="4" xfId="0" applyNumberFormat="1" applyFont="1" applyBorder="1" applyAlignment="1">
      <alignment horizontal="center"/>
    </xf>
    <xf numFmtId="165" fontId="18" fillId="0" borderId="4" xfId="0" applyNumberFormat="1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165" fontId="12" fillId="0" borderId="5" xfId="0" applyNumberFormat="1" applyFont="1" applyFill="1" applyBorder="1" applyAlignment="1">
      <alignment horizontal="right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topLeftCell="I1" zoomScale="70" zoomScaleNormal="70" workbookViewId="0">
      <selection activeCell="I6" sqref="I6"/>
    </sheetView>
  </sheetViews>
  <sheetFormatPr defaultRowHeight="15" x14ac:dyDescent="0.25"/>
  <cols>
    <col min="1" max="1" width="9.7109375" customWidth="1"/>
    <col min="2" max="2" width="48.85546875" style="42" customWidth="1"/>
    <col min="3" max="3" width="22.5703125" customWidth="1"/>
    <col min="4" max="4" width="23.5703125" style="6" customWidth="1"/>
    <col min="5" max="5" width="22.5703125" customWidth="1"/>
    <col min="6" max="6" width="16.5703125" customWidth="1"/>
    <col min="7" max="7" width="23.7109375" customWidth="1"/>
    <col min="8" max="8" width="24.7109375" customWidth="1"/>
    <col min="9" max="9" width="23" customWidth="1"/>
    <col min="10" max="10" width="24.7109375" customWidth="1"/>
    <col min="11" max="11" width="30.140625" customWidth="1"/>
    <col min="12" max="12" width="31.5703125" customWidth="1"/>
    <col min="13" max="13" width="16.85546875" customWidth="1"/>
    <col min="14" max="14" width="12.85546875" customWidth="1"/>
    <col min="15" max="15" width="22.5703125" customWidth="1"/>
    <col min="16" max="16" width="31.42578125" customWidth="1"/>
    <col min="17" max="17" width="12.7109375" customWidth="1"/>
    <col min="18" max="18" width="15.28515625" customWidth="1"/>
    <col min="19" max="19" width="21.140625" customWidth="1"/>
    <col min="20" max="20" width="28.7109375" customWidth="1"/>
    <col min="21" max="21" width="11.42578125" customWidth="1"/>
    <col min="22" max="22" width="15.140625" customWidth="1"/>
    <col min="23" max="23" width="12.28515625" customWidth="1"/>
    <col min="24" max="24" width="11.7109375" customWidth="1"/>
    <col min="25" max="25" width="24.85546875" customWidth="1"/>
    <col min="26" max="26" width="16.28515625" customWidth="1"/>
  </cols>
  <sheetData>
    <row r="1" spans="1:25" ht="30.75" x14ac:dyDescent="0.45">
      <c r="K1" s="1"/>
      <c r="L1" s="1"/>
      <c r="P1" s="84" t="s">
        <v>38</v>
      </c>
      <c r="Q1" s="84"/>
      <c r="R1" s="84"/>
      <c r="S1" s="84"/>
      <c r="T1" s="84"/>
      <c r="U1" s="84"/>
      <c r="V1" s="84"/>
      <c r="W1" s="84"/>
      <c r="X1" s="84"/>
      <c r="Y1" s="84"/>
    </row>
    <row r="2" spans="1:25" ht="35.25" customHeight="1" x14ac:dyDescent="0.25">
      <c r="K2" s="1"/>
      <c r="L2" s="1"/>
      <c r="P2" s="85" t="s">
        <v>71</v>
      </c>
      <c r="Q2" s="85"/>
      <c r="R2" s="85"/>
      <c r="S2" s="85"/>
      <c r="T2" s="85"/>
      <c r="U2" s="85"/>
      <c r="V2" s="85"/>
      <c r="W2" s="85"/>
      <c r="X2" s="85"/>
      <c r="Y2" s="85"/>
    </row>
    <row r="3" spans="1:25" ht="102" customHeight="1" x14ac:dyDescent="0.25">
      <c r="K3" s="1"/>
      <c r="L3" s="1"/>
      <c r="P3" s="86" t="s">
        <v>70</v>
      </c>
      <c r="Q3" s="86"/>
      <c r="R3" s="86"/>
      <c r="S3" s="86"/>
      <c r="T3" s="86"/>
      <c r="U3" s="86"/>
      <c r="V3" s="86"/>
      <c r="W3" s="86"/>
      <c r="X3" s="86"/>
      <c r="Y3" s="86"/>
    </row>
    <row r="4" spans="1:25" ht="100.5" customHeight="1" x14ac:dyDescent="0.25">
      <c r="A4" s="99" t="s">
        <v>69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5" ht="95.25" customHeight="1" x14ac:dyDescent="0.25">
      <c r="A5" s="75" t="s">
        <v>21</v>
      </c>
      <c r="B5" s="75" t="s">
        <v>22</v>
      </c>
      <c r="C5" s="73" t="s">
        <v>39</v>
      </c>
      <c r="D5" s="82" t="s">
        <v>40</v>
      </c>
      <c r="E5" s="73" t="s">
        <v>41</v>
      </c>
      <c r="F5" s="73" t="s">
        <v>42</v>
      </c>
      <c r="G5" s="73" t="s">
        <v>43</v>
      </c>
      <c r="H5" s="87" t="s">
        <v>44</v>
      </c>
      <c r="I5" s="88"/>
      <c r="J5" s="73" t="s">
        <v>45</v>
      </c>
      <c r="K5" s="75" t="s">
        <v>23</v>
      </c>
      <c r="L5" s="78" t="s">
        <v>24</v>
      </c>
      <c r="M5" s="79"/>
      <c r="N5" s="79"/>
      <c r="O5" s="79"/>
      <c r="P5" s="79"/>
      <c r="Q5" s="79"/>
      <c r="R5" s="79"/>
      <c r="S5" s="79"/>
      <c r="T5" s="79"/>
      <c r="U5" s="79"/>
      <c r="V5" s="80"/>
      <c r="W5" s="81" t="s">
        <v>25</v>
      </c>
      <c r="X5" s="81"/>
      <c r="Y5" s="81"/>
    </row>
    <row r="6" spans="1:25" ht="262.5" customHeight="1" x14ac:dyDescent="0.25">
      <c r="A6" s="76"/>
      <c r="B6" s="76"/>
      <c r="C6" s="74"/>
      <c r="D6" s="83"/>
      <c r="E6" s="74"/>
      <c r="F6" s="74"/>
      <c r="G6" s="74"/>
      <c r="H6" s="34" t="s">
        <v>46</v>
      </c>
      <c r="I6" s="34" t="s">
        <v>47</v>
      </c>
      <c r="J6" s="74"/>
      <c r="K6" s="77"/>
      <c r="L6" s="35" t="s">
        <v>26</v>
      </c>
      <c r="M6" s="78" t="s">
        <v>27</v>
      </c>
      <c r="N6" s="80"/>
      <c r="O6" s="78" t="s">
        <v>28</v>
      </c>
      <c r="P6" s="80"/>
      <c r="Q6" s="78" t="s">
        <v>29</v>
      </c>
      <c r="R6" s="80"/>
      <c r="S6" s="78" t="s">
        <v>30</v>
      </c>
      <c r="T6" s="80"/>
      <c r="U6" s="78" t="s">
        <v>31</v>
      </c>
      <c r="V6" s="80"/>
      <c r="W6" s="36" t="s">
        <v>32</v>
      </c>
      <c r="X6" s="36" t="s">
        <v>33</v>
      </c>
      <c r="Y6" s="37" t="s">
        <v>53</v>
      </c>
    </row>
    <row r="7" spans="1:25" ht="52.5" x14ac:dyDescent="0.25">
      <c r="A7" s="77"/>
      <c r="B7" s="77"/>
      <c r="C7" s="74"/>
      <c r="D7" s="83"/>
      <c r="E7" s="74"/>
      <c r="F7" s="74"/>
      <c r="G7" s="38" t="s">
        <v>48</v>
      </c>
      <c r="H7" s="38" t="s">
        <v>48</v>
      </c>
      <c r="I7" s="38" t="s">
        <v>48</v>
      </c>
      <c r="J7" s="38" t="s">
        <v>49</v>
      </c>
      <c r="K7" s="40" t="s">
        <v>34</v>
      </c>
      <c r="L7" s="40" t="s">
        <v>34</v>
      </c>
      <c r="M7" s="40" t="s">
        <v>35</v>
      </c>
      <c r="N7" s="40" t="s">
        <v>34</v>
      </c>
      <c r="O7" s="40" t="s">
        <v>36</v>
      </c>
      <c r="P7" s="40" t="s">
        <v>34</v>
      </c>
      <c r="Q7" s="40" t="s">
        <v>36</v>
      </c>
      <c r="R7" s="40" t="s">
        <v>34</v>
      </c>
      <c r="S7" s="40" t="s">
        <v>36</v>
      </c>
      <c r="T7" s="40" t="s">
        <v>34</v>
      </c>
      <c r="U7" s="40" t="s">
        <v>37</v>
      </c>
      <c r="V7" s="40" t="s">
        <v>34</v>
      </c>
      <c r="W7" s="40" t="s">
        <v>34</v>
      </c>
      <c r="X7" s="40" t="s">
        <v>34</v>
      </c>
      <c r="Y7" s="40" t="s">
        <v>34</v>
      </c>
    </row>
    <row r="8" spans="1:25" ht="26.25" x14ac:dyDescent="0.4">
      <c r="A8" s="39">
        <v>1</v>
      </c>
      <c r="B8" s="43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  <c r="Y8" s="39">
        <v>25</v>
      </c>
    </row>
    <row r="9" spans="1:25" ht="54.75" customHeight="1" x14ac:dyDescent="0.3">
      <c r="A9" s="5"/>
      <c r="B9" s="101" t="s">
        <v>52</v>
      </c>
      <c r="C9" s="102"/>
      <c r="D9" s="102"/>
      <c r="E9" s="102"/>
      <c r="F9" s="102"/>
      <c r="G9" s="102"/>
      <c r="H9" s="102"/>
      <c r="I9" s="102"/>
      <c r="J9" s="102"/>
      <c r="K9" s="103"/>
      <c r="L9" s="5"/>
      <c r="M9" s="5"/>
      <c r="N9" s="5"/>
      <c r="O9" s="5"/>
      <c r="P9" s="5"/>
      <c r="Q9" s="57"/>
      <c r="R9" s="57"/>
      <c r="S9" s="5"/>
      <c r="T9" s="5"/>
      <c r="U9" s="5"/>
      <c r="V9" s="5"/>
      <c r="W9" s="5"/>
      <c r="X9" s="5"/>
      <c r="Y9" s="5"/>
    </row>
    <row r="10" spans="1:25" ht="35.25" x14ac:dyDescent="0.5">
      <c r="A10" s="104" t="s">
        <v>0</v>
      </c>
      <c r="B10" s="44"/>
      <c r="C10" s="4"/>
      <c r="D10" s="7"/>
      <c r="E10" s="4"/>
      <c r="F10" s="4"/>
      <c r="G10" s="62">
        <f>SUM(G11:G30)</f>
        <v>110487.01000000001</v>
      </c>
      <c r="H10" s="41"/>
      <c r="I10" s="41"/>
      <c r="J10" s="45">
        <f>SUM(J11:J30)</f>
        <v>4898</v>
      </c>
      <c r="K10" s="45">
        <f>SUM(K11:K30)</f>
        <v>19328545.210000001</v>
      </c>
      <c r="L10" s="45">
        <f t="shared" ref="L10:Y10" si="0">SUM(L11:L30)</f>
        <v>1890999</v>
      </c>
      <c r="M10" s="46">
        <f t="shared" si="0"/>
        <v>0</v>
      </c>
      <c r="N10" s="45">
        <f t="shared" si="0"/>
        <v>0</v>
      </c>
      <c r="O10" s="45">
        <f t="shared" si="0"/>
        <v>15458.619999999999</v>
      </c>
      <c r="P10" s="45">
        <f t="shared" si="0"/>
        <v>14460230.399999999</v>
      </c>
      <c r="Q10" s="58">
        <f t="shared" si="0"/>
        <v>0</v>
      </c>
      <c r="R10" s="58">
        <f t="shared" si="0"/>
        <v>0</v>
      </c>
      <c r="S10" s="45">
        <f t="shared" si="0"/>
        <v>2720</v>
      </c>
      <c r="T10" s="45">
        <f t="shared" si="0"/>
        <v>2690000</v>
      </c>
      <c r="U10" s="58">
        <f t="shared" si="0"/>
        <v>0</v>
      </c>
      <c r="V10" s="58">
        <f t="shared" si="0"/>
        <v>0</v>
      </c>
      <c r="W10" s="58">
        <f t="shared" si="0"/>
        <v>0</v>
      </c>
      <c r="X10" s="58">
        <f t="shared" si="0"/>
        <v>0</v>
      </c>
      <c r="Y10" s="45">
        <f t="shared" si="0"/>
        <v>287315.81</v>
      </c>
    </row>
    <row r="11" spans="1:25" ht="70.5" x14ac:dyDescent="0.45">
      <c r="A11" s="2">
        <v>1</v>
      </c>
      <c r="B11" s="97" t="s">
        <v>1</v>
      </c>
      <c r="C11" s="111">
        <v>1975</v>
      </c>
      <c r="D11" s="9" t="s">
        <v>50</v>
      </c>
      <c r="E11" s="106">
        <v>9</v>
      </c>
      <c r="F11" s="106">
        <v>1</v>
      </c>
      <c r="G11" s="47">
        <v>3288.7</v>
      </c>
      <c r="H11" s="47">
        <v>2975.8</v>
      </c>
      <c r="I11" s="47">
        <v>2358.4</v>
      </c>
      <c r="J11" s="48">
        <v>137</v>
      </c>
      <c r="K11" s="45">
        <f t="shared" ref="K11:K30" si="1">L11+P11+T11+Y11</f>
        <v>548039.1</v>
      </c>
      <c r="L11" s="45">
        <v>0</v>
      </c>
      <c r="M11" s="46">
        <v>0</v>
      </c>
      <c r="N11" s="45">
        <v>0</v>
      </c>
      <c r="O11" s="45">
        <v>566.22</v>
      </c>
      <c r="P11" s="45">
        <v>539940</v>
      </c>
      <c r="Q11" s="58">
        <v>0</v>
      </c>
      <c r="R11" s="58">
        <v>0</v>
      </c>
      <c r="S11" s="45">
        <v>0</v>
      </c>
      <c r="T11" s="45">
        <v>0</v>
      </c>
      <c r="U11" s="58">
        <v>0</v>
      </c>
      <c r="V11" s="58">
        <v>0</v>
      </c>
      <c r="W11" s="58">
        <v>0</v>
      </c>
      <c r="X11" s="58">
        <v>0</v>
      </c>
      <c r="Y11" s="49">
        <v>8099.1</v>
      </c>
    </row>
    <row r="12" spans="1:25" ht="70.5" x14ac:dyDescent="0.45">
      <c r="A12" s="3">
        <v>2</v>
      </c>
      <c r="B12" s="97" t="s">
        <v>2</v>
      </c>
      <c r="C12" s="111">
        <v>1976</v>
      </c>
      <c r="D12" s="9" t="s">
        <v>51</v>
      </c>
      <c r="E12" s="106">
        <v>5</v>
      </c>
      <c r="F12" s="106">
        <v>4</v>
      </c>
      <c r="G12" s="47">
        <v>3766.7</v>
      </c>
      <c r="H12" s="47">
        <v>3448.9</v>
      </c>
      <c r="I12" s="47">
        <v>3129.5</v>
      </c>
      <c r="J12" s="48">
        <v>184</v>
      </c>
      <c r="K12" s="45">
        <f t="shared" si="1"/>
        <v>898560.22</v>
      </c>
      <c r="L12" s="45">
        <v>0</v>
      </c>
      <c r="M12" s="46">
        <v>0</v>
      </c>
      <c r="N12" s="45">
        <v>0</v>
      </c>
      <c r="O12" s="45">
        <v>947.4</v>
      </c>
      <c r="P12" s="45">
        <v>885281</v>
      </c>
      <c r="Q12" s="58">
        <v>0</v>
      </c>
      <c r="R12" s="58">
        <v>0</v>
      </c>
      <c r="S12" s="45">
        <v>0</v>
      </c>
      <c r="T12" s="45">
        <v>0</v>
      </c>
      <c r="U12" s="58">
        <v>0</v>
      </c>
      <c r="V12" s="58">
        <v>0</v>
      </c>
      <c r="W12" s="58">
        <v>0</v>
      </c>
      <c r="X12" s="58">
        <v>0</v>
      </c>
      <c r="Y12" s="50">
        <v>13279.22</v>
      </c>
    </row>
    <row r="13" spans="1:25" ht="70.5" x14ac:dyDescent="0.45">
      <c r="A13" s="2">
        <v>3</v>
      </c>
      <c r="B13" s="97" t="s">
        <v>3</v>
      </c>
      <c r="C13" s="111">
        <v>1978</v>
      </c>
      <c r="D13" s="9" t="s">
        <v>51</v>
      </c>
      <c r="E13" s="106">
        <v>5</v>
      </c>
      <c r="F13" s="106">
        <v>5</v>
      </c>
      <c r="G13" s="47">
        <v>3930.7</v>
      </c>
      <c r="H13" s="47">
        <v>3441.7</v>
      </c>
      <c r="I13" s="47">
        <v>3122.3</v>
      </c>
      <c r="J13" s="48">
        <v>165</v>
      </c>
      <c r="K13" s="45">
        <f t="shared" si="1"/>
        <v>1000278.44</v>
      </c>
      <c r="L13" s="45">
        <v>0</v>
      </c>
      <c r="M13" s="46">
        <v>0</v>
      </c>
      <c r="N13" s="45">
        <v>0</v>
      </c>
      <c r="O13" s="45">
        <v>972</v>
      </c>
      <c r="P13" s="50">
        <v>985496</v>
      </c>
      <c r="Q13" s="58">
        <v>0</v>
      </c>
      <c r="R13" s="58">
        <v>0</v>
      </c>
      <c r="S13" s="45">
        <v>0</v>
      </c>
      <c r="T13" s="45">
        <v>0</v>
      </c>
      <c r="U13" s="58">
        <v>0</v>
      </c>
      <c r="V13" s="58">
        <v>0</v>
      </c>
      <c r="W13" s="58">
        <v>0</v>
      </c>
      <c r="X13" s="58">
        <v>0</v>
      </c>
      <c r="Y13" s="50">
        <v>14782.44</v>
      </c>
    </row>
    <row r="14" spans="1:25" ht="70.5" x14ac:dyDescent="0.45">
      <c r="A14" s="3">
        <v>4</v>
      </c>
      <c r="B14" s="97" t="s">
        <v>4</v>
      </c>
      <c r="C14" s="111">
        <v>1979</v>
      </c>
      <c r="D14" s="9" t="s">
        <v>51</v>
      </c>
      <c r="E14" s="106">
        <v>9</v>
      </c>
      <c r="F14" s="106">
        <v>5</v>
      </c>
      <c r="G14" s="47">
        <v>7780.54</v>
      </c>
      <c r="H14" s="47">
        <v>7010.7</v>
      </c>
      <c r="I14" s="47">
        <v>6013.9</v>
      </c>
      <c r="J14" s="48">
        <v>388</v>
      </c>
      <c r="K14" s="45">
        <f t="shared" si="1"/>
        <v>1365175</v>
      </c>
      <c r="L14" s="45">
        <v>0</v>
      </c>
      <c r="M14" s="46">
        <v>0</v>
      </c>
      <c r="N14" s="45">
        <v>0</v>
      </c>
      <c r="O14" s="45">
        <v>0</v>
      </c>
      <c r="P14" s="45">
        <v>0</v>
      </c>
      <c r="Q14" s="58">
        <v>0</v>
      </c>
      <c r="R14" s="58">
        <v>0</v>
      </c>
      <c r="S14" s="45">
        <v>1360</v>
      </c>
      <c r="T14" s="45">
        <v>1345000</v>
      </c>
      <c r="U14" s="58">
        <v>0</v>
      </c>
      <c r="V14" s="58">
        <v>0</v>
      </c>
      <c r="W14" s="58">
        <v>0</v>
      </c>
      <c r="X14" s="58">
        <v>0</v>
      </c>
      <c r="Y14" s="51">
        <v>20175</v>
      </c>
    </row>
    <row r="15" spans="1:25" ht="70.5" x14ac:dyDescent="0.45">
      <c r="A15" s="2">
        <v>5</v>
      </c>
      <c r="B15" s="97" t="s">
        <v>5</v>
      </c>
      <c r="C15" s="111">
        <v>1980</v>
      </c>
      <c r="D15" s="9" t="s">
        <v>51</v>
      </c>
      <c r="E15" s="106">
        <v>9</v>
      </c>
      <c r="F15" s="106">
        <v>5</v>
      </c>
      <c r="G15" s="47">
        <v>7874.8</v>
      </c>
      <c r="H15" s="47">
        <v>7001</v>
      </c>
      <c r="I15" s="47">
        <v>6535.5</v>
      </c>
      <c r="J15" s="48">
        <v>360</v>
      </c>
      <c r="K15" s="45">
        <f t="shared" si="1"/>
        <v>1365175</v>
      </c>
      <c r="L15" s="45">
        <v>0</v>
      </c>
      <c r="M15" s="46">
        <v>0</v>
      </c>
      <c r="N15" s="45">
        <v>0</v>
      </c>
      <c r="O15" s="45">
        <v>0</v>
      </c>
      <c r="P15" s="45">
        <v>0</v>
      </c>
      <c r="Q15" s="58">
        <v>0</v>
      </c>
      <c r="R15" s="58">
        <v>0</v>
      </c>
      <c r="S15" s="45">
        <v>1360</v>
      </c>
      <c r="T15" s="45">
        <v>1345000</v>
      </c>
      <c r="U15" s="58">
        <v>0</v>
      </c>
      <c r="V15" s="58">
        <v>0</v>
      </c>
      <c r="W15" s="58">
        <v>0</v>
      </c>
      <c r="X15" s="58">
        <v>0</v>
      </c>
      <c r="Y15" s="49">
        <v>20175</v>
      </c>
    </row>
    <row r="16" spans="1:25" ht="70.5" x14ac:dyDescent="0.45">
      <c r="A16" s="3">
        <v>6</v>
      </c>
      <c r="B16" s="97" t="s">
        <v>6</v>
      </c>
      <c r="C16" s="111">
        <v>1973</v>
      </c>
      <c r="D16" s="10" t="s">
        <v>51</v>
      </c>
      <c r="E16" s="106">
        <v>5</v>
      </c>
      <c r="F16" s="106">
        <v>5</v>
      </c>
      <c r="G16" s="47">
        <v>3438.4</v>
      </c>
      <c r="H16" s="47">
        <v>3094.4</v>
      </c>
      <c r="I16" s="47">
        <v>2777.1</v>
      </c>
      <c r="J16" s="48">
        <v>203</v>
      </c>
      <c r="K16" s="45">
        <f t="shared" si="1"/>
        <v>756111.06</v>
      </c>
      <c r="L16" s="45">
        <v>0</v>
      </c>
      <c r="M16" s="46">
        <v>0</v>
      </c>
      <c r="N16" s="45">
        <v>0</v>
      </c>
      <c r="O16" s="45">
        <v>968.8</v>
      </c>
      <c r="P16" s="50">
        <v>744937</v>
      </c>
      <c r="Q16" s="58">
        <v>0</v>
      </c>
      <c r="R16" s="58">
        <v>0</v>
      </c>
      <c r="S16" s="45">
        <v>0</v>
      </c>
      <c r="T16" s="45">
        <v>0</v>
      </c>
      <c r="U16" s="58">
        <v>0</v>
      </c>
      <c r="V16" s="58">
        <v>0</v>
      </c>
      <c r="W16" s="58">
        <v>0</v>
      </c>
      <c r="X16" s="58">
        <v>0</v>
      </c>
      <c r="Y16" s="50">
        <v>11174.06</v>
      </c>
    </row>
    <row r="17" spans="1:25" ht="70.5" x14ac:dyDescent="0.45">
      <c r="A17" s="2">
        <v>7</v>
      </c>
      <c r="B17" s="97" t="s">
        <v>7</v>
      </c>
      <c r="C17" s="111">
        <v>1984</v>
      </c>
      <c r="D17" s="10" t="s">
        <v>51</v>
      </c>
      <c r="E17" s="106">
        <v>9</v>
      </c>
      <c r="F17" s="106">
        <v>3</v>
      </c>
      <c r="G17" s="47">
        <v>6515.1</v>
      </c>
      <c r="H17" s="47">
        <v>5819.6</v>
      </c>
      <c r="I17" s="47">
        <v>5573.6</v>
      </c>
      <c r="J17" s="48">
        <v>277</v>
      </c>
      <c r="K17" s="45">
        <f t="shared" si="1"/>
        <v>845417.86</v>
      </c>
      <c r="L17" s="45">
        <v>0</v>
      </c>
      <c r="M17" s="46">
        <v>0</v>
      </c>
      <c r="N17" s="45">
        <v>0</v>
      </c>
      <c r="O17" s="45">
        <v>781</v>
      </c>
      <c r="P17" s="50">
        <v>832924</v>
      </c>
      <c r="Q17" s="58">
        <v>0</v>
      </c>
      <c r="R17" s="58">
        <v>0</v>
      </c>
      <c r="S17" s="45">
        <v>0</v>
      </c>
      <c r="T17" s="45">
        <v>0</v>
      </c>
      <c r="U17" s="58">
        <v>0</v>
      </c>
      <c r="V17" s="58">
        <v>0</v>
      </c>
      <c r="W17" s="58">
        <v>0</v>
      </c>
      <c r="X17" s="58">
        <v>0</v>
      </c>
      <c r="Y17" s="49">
        <v>12493.86</v>
      </c>
    </row>
    <row r="18" spans="1:25" ht="70.5" x14ac:dyDescent="0.45">
      <c r="A18" s="3">
        <v>8</v>
      </c>
      <c r="B18" s="97" t="s">
        <v>8</v>
      </c>
      <c r="C18" s="111">
        <v>1985</v>
      </c>
      <c r="D18" s="10" t="s">
        <v>51</v>
      </c>
      <c r="E18" s="106">
        <v>9</v>
      </c>
      <c r="F18" s="106">
        <v>3</v>
      </c>
      <c r="G18" s="47">
        <v>6460.5</v>
      </c>
      <c r="H18" s="47">
        <v>5809.7</v>
      </c>
      <c r="I18" s="47">
        <v>5463.6</v>
      </c>
      <c r="J18" s="48">
        <v>310</v>
      </c>
      <c r="K18" s="45">
        <f t="shared" si="1"/>
        <v>112741.13</v>
      </c>
      <c r="L18" s="45">
        <v>111075</v>
      </c>
      <c r="M18" s="46">
        <v>0</v>
      </c>
      <c r="N18" s="45">
        <v>0</v>
      </c>
      <c r="O18" s="45">
        <v>0</v>
      </c>
      <c r="P18" s="45">
        <v>0</v>
      </c>
      <c r="Q18" s="58">
        <v>0</v>
      </c>
      <c r="R18" s="58">
        <v>0</v>
      </c>
      <c r="S18" s="45">
        <v>0</v>
      </c>
      <c r="T18" s="45">
        <v>0</v>
      </c>
      <c r="U18" s="58">
        <v>0</v>
      </c>
      <c r="V18" s="58">
        <v>0</v>
      </c>
      <c r="W18" s="58">
        <v>0</v>
      </c>
      <c r="X18" s="58">
        <v>0</v>
      </c>
      <c r="Y18" s="49">
        <v>1666.13</v>
      </c>
    </row>
    <row r="19" spans="1:25" ht="69" customHeight="1" x14ac:dyDescent="0.45">
      <c r="A19" s="2">
        <v>9</v>
      </c>
      <c r="B19" s="97" t="s">
        <v>9</v>
      </c>
      <c r="C19" s="111">
        <v>1988</v>
      </c>
      <c r="D19" s="8" t="s">
        <v>50</v>
      </c>
      <c r="E19" s="106">
        <v>10</v>
      </c>
      <c r="F19" s="106">
        <v>1</v>
      </c>
      <c r="G19" s="47">
        <v>4824.12</v>
      </c>
      <c r="H19" s="47">
        <v>3688.1</v>
      </c>
      <c r="I19" s="47">
        <v>3482.5</v>
      </c>
      <c r="J19" s="48">
        <v>171</v>
      </c>
      <c r="K19" s="45">
        <f t="shared" si="1"/>
        <v>715068.34</v>
      </c>
      <c r="L19" s="45">
        <v>313034</v>
      </c>
      <c r="M19" s="46">
        <v>0</v>
      </c>
      <c r="N19" s="45">
        <v>0</v>
      </c>
      <c r="O19" s="45">
        <v>520</v>
      </c>
      <c r="P19" s="50">
        <v>390679.52</v>
      </c>
      <c r="Q19" s="58">
        <v>0</v>
      </c>
      <c r="R19" s="58">
        <v>0</v>
      </c>
      <c r="S19" s="45">
        <v>0</v>
      </c>
      <c r="T19" s="45">
        <v>0</v>
      </c>
      <c r="U19" s="58">
        <v>0</v>
      </c>
      <c r="V19" s="58">
        <v>0</v>
      </c>
      <c r="W19" s="58">
        <v>0</v>
      </c>
      <c r="X19" s="58">
        <v>0</v>
      </c>
      <c r="Y19" s="51">
        <v>11354.82</v>
      </c>
    </row>
    <row r="20" spans="1:25" ht="69" customHeight="1" x14ac:dyDescent="0.45">
      <c r="A20" s="3">
        <v>10</v>
      </c>
      <c r="B20" s="97" t="s">
        <v>10</v>
      </c>
      <c r="C20" s="111">
        <v>1978</v>
      </c>
      <c r="D20" s="8" t="s">
        <v>50</v>
      </c>
      <c r="E20" s="106">
        <v>9</v>
      </c>
      <c r="F20" s="106">
        <v>1</v>
      </c>
      <c r="G20" s="47">
        <v>3293.7</v>
      </c>
      <c r="H20" s="47">
        <v>2963.9</v>
      </c>
      <c r="I20" s="47">
        <v>2963.9</v>
      </c>
      <c r="J20" s="48">
        <v>126</v>
      </c>
      <c r="K20" s="45">
        <f t="shared" si="1"/>
        <v>548039.1</v>
      </c>
      <c r="L20" s="45">
        <v>0</v>
      </c>
      <c r="M20" s="46">
        <v>0</v>
      </c>
      <c r="N20" s="45">
        <v>0</v>
      </c>
      <c r="O20" s="45">
        <v>566.22</v>
      </c>
      <c r="P20" s="45">
        <v>539940</v>
      </c>
      <c r="Q20" s="58">
        <v>0</v>
      </c>
      <c r="R20" s="58">
        <v>0</v>
      </c>
      <c r="S20" s="45">
        <v>0</v>
      </c>
      <c r="T20" s="45">
        <v>0</v>
      </c>
      <c r="U20" s="58">
        <v>0</v>
      </c>
      <c r="V20" s="58">
        <v>0</v>
      </c>
      <c r="W20" s="58">
        <v>0</v>
      </c>
      <c r="X20" s="58">
        <v>0</v>
      </c>
      <c r="Y20" s="49">
        <v>8099.1</v>
      </c>
    </row>
    <row r="21" spans="1:25" ht="70.5" x14ac:dyDescent="0.45">
      <c r="A21" s="2">
        <v>11</v>
      </c>
      <c r="B21" s="97" t="s">
        <v>11</v>
      </c>
      <c r="C21" s="111">
        <v>1989</v>
      </c>
      <c r="D21" s="8" t="s">
        <v>51</v>
      </c>
      <c r="E21" s="106">
        <v>5</v>
      </c>
      <c r="F21" s="106">
        <v>5</v>
      </c>
      <c r="G21" s="47">
        <v>3931.2</v>
      </c>
      <c r="H21" s="47">
        <v>3424.8</v>
      </c>
      <c r="I21" s="47">
        <v>3030.1</v>
      </c>
      <c r="J21" s="48">
        <v>179</v>
      </c>
      <c r="K21" s="45">
        <f t="shared" si="1"/>
        <v>834401.06</v>
      </c>
      <c r="L21" s="45">
        <v>0</v>
      </c>
      <c r="M21" s="46">
        <v>0</v>
      </c>
      <c r="N21" s="45">
        <v>0</v>
      </c>
      <c r="O21" s="45">
        <v>932.9</v>
      </c>
      <c r="P21" s="50">
        <v>821564</v>
      </c>
      <c r="Q21" s="58">
        <v>0</v>
      </c>
      <c r="R21" s="58">
        <v>0</v>
      </c>
      <c r="S21" s="45">
        <v>0</v>
      </c>
      <c r="T21" s="45">
        <v>0</v>
      </c>
      <c r="U21" s="58">
        <v>0</v>
      </c>
      <c r="V21" s="58">
        <v>0</v>
      </c>
      <c r="W21" s="58">
        <v>0</v>
      </c>
      <c r="X21" s="58">
        <v>0</v>
      </c>
      <c r="Y21" s="49">
        <v>12837.06</v>
      </c>
    </row>
    <row r="22" spans="1:25" ht="70.5" x14ac:dyDescent="0.45">
      <c r="A22" s="3">
        <v>12</v>
      </c>
      <c r="B22" s="97" t="s">
        <v>12</v>
      </c>
      <c r="C22" s="111">
        <v>1990</v>
      </c>
      <c r="D22" s="8" t="s">
        <v>51</v>
      </c>
      <c r="E22" s="106">
        <v>5</v>
      </c>
      <c r="F22" s="106">
        <v>5</v>
      </c>
      <c r="G22" s="47">
        <v>3993.4</v>
      </c>
      <c r="H22" s="47">
        <v>3487.5</v>
      </c>
      <c r="I22" s="47">
        <v>3277.05</v>
      </c>
      <c r="J22" s="48">
        <v>185</v>
      </c>
      <c r="K22" s="45">
        <f t="shared" si="1"/>
        <v>444850.14</v>
      </c>
      <c r="L22" s="45">
        <v>438276</v>
      </c>
      <c r="M22" s="46">
        <v>0</v>
      </c>
      <c r="N22" s="45">
        <v>0</v>
      </c>
      <c r="O22" s="45">
        <v>0</v>
      </c>
      <c r="P22" s="45">
        <v>0</v>
      </c>
      <c r="Q22" s="58">
        <v>0</v>
      </c>
      <c r="R22" s="58">
        <v>0</v>
      </c>
      <c r="S22" s="45">
        <v>0</v>
      </c>
      <c r="T22" s="45">
        <v>0</v>
      </c>
      <c r="U22" s="58">
        <v>0</v>
      </c>
      <c r="V22" s="58">
        <v>0</v>
      </c>
      <c r="W22" s="58">
        <v>0</v>
      </c>
      <c r="X22" s="58">
        <v>0</v>
      </c>
      <c r="Y22" s="50">
        <v>6574.14</v>
      </c>
    </row>
    <row r="23" spans="1:25" ht="70.5" x14ac:dyDescent="0.45">
      <c r="A23" s="2">
        <v>13</v>
      </c>
      <c r="B23" s="97" t="s">
        <v>13</v>
      </c>
      <c r="C23" s="111">
        <v>1991</v>
      </c>
      <c r="D23" s="8" t="s">
        <v>51</v>
      </c>
      <c r="E23" s="106">
        <v>5</v>
      </c>
      <c r="F23" s="106">
        <v>5</v>
      </c>
      <c r="G23" s="47">
        <v>3982.5</v>
      </c>
      <c r="H23" s="47">
        <v>3488.7</v>
      </c>
      <c r="I23" s="47">
        <v>3122.8</v>
      </c>
      <c r="J23" s="48">
        <v>195</v>
      </c>
      <c r="K23" s="45">
        <f t="shared" si="1"/>
        <v>842993.94000000006</v>
      </c>
      <c r="L23" s="45">
        <v>0</v>
      </c>
      <c r="M23" s="46">
        <v>0</v>
      </c>
      <c r="N23" s="45">
        <v>0</v>
      </c>
      <c r="O23" s="45">
        <v>932.9</v>
      </c>
      <c r="P23" s="50">
        <v>830156.88</v>
      </c>
      <c r="Q23" s="58">
        <v>0</v>
      </c>
      <c r="R23" s="58">
        <v>0</v>
      </c>
      <c r="S23" s="45">
        <v>0</v>
      </c>
      <c r="T23" s="45">
        <v>0</v>
      </c>
      <c r="U23" s="58">
        <v>0</v>
      </c>
      <c r="V23" s="58">
        <v>0</v>
      </c>
      <c r="W23" s="58">
        <v>0</v>
      </c>
      <c r="X23" s="58">
        <v>0</v>
      </c>
      <c r="Y23" s="49">
        <v>12837.06</v>
      </c>
    </row>
    <row r="24" spans="1:25" ht="70.5" x14ac:dyDescent="0.45">
      <c r="A24" s="3">
        <v>14</v>
      </c>
      <c r="B24" s="97" t="s">
        <v>14</v>
      </c>
      <c r="C24" s="111">
        <v>1997</v>
      </c>
      <c r="D24" s="8" t="s">
        <v>51</v>
      </c>
      <c r="E24" s="106">
        <v>9</v>
      </c>
      <c r="F24" s="106">
        <v>3</v>
      </c>
      <c r="G24" s="47">
        <v>7399.8</v>
      </c>
      <c r="H24" s="47">
        <v>6528.8</v>
      </c>
      <c r="I24" s="47">
        <v>6388.7</v>
      </c>
      <c r="J24" s="48">
        <v>283</v>
      </c>
      <c r="K24" s="45">
        <f t="shared" si="1"/>
        <v>1025502.21</v>
      </c>
      <c r="L24" s="45">
        <v>0</v>
      </c>
      <c r="M24" s="46">
        <v>0</v>
      </c>
      <c r="N24" s="45">
        <v>0</v>
      </c>
      <c r="O24" s="45">
        <v>1067.2</v>
      </c>
      <c r="P24" s="45">
        <v>1010347</v>
      </c>
      <c r="Q24" s="58">
        <v>0</v>
      </c>
      <c r="R24" s="58">
        <v>0</v>
      </c>
      <c r="S24" s="45">
        <v>0</v>
      </c>
      <c r="T24" s="45">
        <v>0</v>
      </c>
      <c r="U24" s="58">
        <v>0</v>
      </c>
      <c r="V24" s="58">
        <v>0</v>
      </c>
      <c r="W24" s="58">
        <v>0</v>
      </c>
      <c r="X24" s="58">
        <v>0</v>
      </c>
      <c r="Y24" s="49">
        <v>15155.21</v>
      </c>
    </row>
    <row r="25" spans="1:25" ht="70.5" x14ac:dyDescent="0.45">
      <c r="A25" s="2">
        <v>15</v>
      </c>
      <c r="B25" s="97" t="s">
        <v>15</v>
      </c>
      <c r="C25" s="111">
        <v>1993</v>
      </c>
      <c r="D25" s="8" t="s">
        <v>51</v>
      </c>
      <c r="E25" s="106">
        <v>9</v>
      </c>
      <c r="F25" s="106">
        <v>5</v>
      </c>
      <c r="G25" s="47">
        <v>12240.05</v>
      </c>
      <c r="H25" s="47">
        <v>10849.3</v>
      </c>
      <c r="I25" s="47">
        <v>10417.6</v>
      </c>
      <c r="J25" s="48">
        <v>485</v>
      </c>
      <c r="K25" s="45">
        <f t="shared" si="1"/>
        <v>1750388.82</v>
      </c>
      <c r="L25" s="45">
        <v>0</v>
      </c>
      <c r="M25" s="46">
        <v>0</v>
      </c>
      <c r="N25" s="45">
        <v>0</v>
      </c>
      <c r="O25" s="45">
        <v>1636</v>
      </c>
      <c r="P25" s="50">
        <v>1724521</v>
      </c>
      <c r="Q25" s="58">
        <v>0</v>
      </c>
      <c r="R25" s="58">
        <v>0</v>
      </c>
      <c r="S25" s="45">
        <v>0</v>
      </c>
      <c r="T25" s="45">
        <v>0</v>
      </c>
      <c r="U25" s="58">
        <v>0</v>
      </c>
      <c r="V25" s="58">
        <v>0</v>
      </c>
      <c r="W25" s="58">
        <v>0</v>
      </c>
      <c r="X25" s="58">
        <v>0</v>
      </c>
      <c r="Y25" s="50">
        <v>25867.82</v>
      </c>
    </row>
    <row r="26" spans="1:25" ht="70.5" x14ac:dyDescent="0.45">
      <c r="A26" s="3">
        <v>16</v>
      </c>
      <c r="B26" s="97" t="s">
        <v>16</v>
      </c>
      <c r="C26" s="111">
        <v>1982</v>
      </c>
      <c r="D26" s="8" t="s">
        <v>51</v>
      </c>
      <c r="E26" s="106">
        <v>5</v>
      </c>
      <c r="F26" s="106">
        <v>5</v>
      </c>
      <c r="G26" s="47">
        <v>3962.1</v>
      </c>
      <c r="H26" s="47">
        <v>3478.6</v>
      </c>
      <c r="I26" s="47">
        <v>3320.6</v>
      </c>
      <c r="J26" s="48">
        <v>191</v>
      </c>
      <c r="K26" s="45">
        <f t="shared" si="1"/>
        <v>866139</v>
      </c>
      <c r="L26" s="45">
        <v>0</v>
      </c>
      <c r="M26" s="46">
        <v>0</v>
      </c>
      <c r="N26" s="45">
        <v>0</v>
      </c>
      <c r="O26" s="45">
        <v>932.9</v>
      </c>
      <c r="P26" s="45">
        <v>853339</v>
      </c>
      <c r="Q26" s="58">
        <v>0</v>
      </c>
      <c r="R26" s="58">
        <v>0</v>
      </c>
      <c r="S26" s="45">
        <v>0</v>
      </c>
      <c r="T26" s="45">
        <v>0</v>
      </c>
      <c r="U26" s="58">
        <v>0</v>
      </c>
      <c r="V26" s="58">
        <v>0</v>
      </c>
      <c r="W26" s="58">
        <v>0</v>
      </c>
      <c r="X26" s="58">
        <v>0</v>
      </c>
      <c r="Y26" s="49">
        <v>12800</v>
      </c>
    </row>
    <row r="27" spans="1:25" ht="70.5" x14ac:dyDescent="0.45">
      <c r="A27" s="2">
        <v>17</v>
      </c>
      <c r="B27" s="97" t="s">
        <v>17</v>
      </c>
      <c r="C27" s="111">
        <v>1992</v>
      </c>
      <c r="D27" s="8" t="s">
        <v>51</v>
      </c>
      <c r="E27" s="106">
        <v>9</v>
      </c>
      <c r="F27" s="106">
        <v>5</v>
      </c>
      <c r="G27" s="47">
        <v>12058.8</v>
      </c>
      <c r="H27" s="47">
        <v>10739.7</v>
      </c>
      <c r="I27" s="47">
        <v>10449.299999999999</v>
      </c>
      <c r="J27" s="48">
        <v>490</v>
      </c>
      <c r="K27" s="45">
        <f t="shared" si="1"/>
        <v>1759286.31</v>
      </c>
      <c r="L27" s="45">
        <v>0</v>
      </c>
      <c r="M27" s="46">
        <v>0</v>
      </c>
      <c r="N27" s="45">
        <v>0</v>
      </c>
      <c r="O27" s="45">
        <v>1910.8</v>
      </c>
      <c r="P27" s="50">
        <v>1733287</v>
      </c>
      <c r="Q27" s="58">
        <v>0</v>
      </c>
      <c r="R27" s="58">
        <v>0</v>
      </c>
      <c r="S27" s="45">
        <v>0</v>
      </c>
      <c r="T27" s="45">
        <v>0</v>
      </c>
      <c r="U27" s="58">
        <v>0</v>
      </c>
      <c r="V27" s="58">
        <v>0</v>
      </c>
      <c r="W27" s="58">
        <v>0</v>
      </c>
      <c r="X27" s="58">
        <v>0</v>
      </c>
      <c r="Y27" s="49">
        <v>25999.31</v>
      </c>
    </row>
    <row r="28" spans="1:25" ht="70.5" x14ac:dyDescent="0.45">
      <c r="A28" s="3">
        <v>18</v>
      </c>
      <c r="B28" s="97" t="s">
        <v>18</v>
      </c>
      <c r="C28" s="111">
        <v>1983</v>
      </c>
      <c r="D28" s="8" t="s">
        <v>51</v>
      </c>
      <c r="E28" s="106">
        <v>5</v>
      </c>
      <c r="F28" s="106">
        <v>5</v>
      </c>
      <c r="G28" s="47">
        <v>3952</v>
      </c>
      <c r="H28" s="47">
        <v>3472.6</v>
      </c>
      <c r="I28" s="47">
        <v>3266.2</v>
      </c>
      <c r="J28" s="48">
        <v>209</v>
      </c>
      <c r="K28" s="45">
        <f t="shared" si="1"/>
        <v>1222304.6100000001</v>
      </c>
      <c r="L28" s="45">
        <v>348277</v>
      </c>
      <c r="M28" s="46">
        <v>0</v>
      </c>
      <c r="N28" s="45">
        <v>0</v>
      </c>
      <c r="O28" s="45">
        <v>904</v>
      </c>
      <c r="P28" s="50">
        <v>855964</v>
      </c>
      <c r="Q28" s="58">
        <v>0</v>
      </c>
      <c r="R28" s="58">
        <v>0</v>
      </c>
      <c r="S28" s="45">
        <v>0</v>
      </c>
      <c r="T28" s="45">
        <v>0</v>
      </c>
      <c r="U28" s="58">
        <v>0</v>
      </c>
      <c r="V28" s="58">
        <v>0</v>
      </c>
      <c r="W28" s="58">
        <v>0</v>
      </c>
      <c r="X28" s="58">
        <v>0</v>
      </c>
      <c r="Y28" s="51">
        <f>12839.46+5224.15</f>
        <v>18063.61</v>
      </c>
    </row>
    <row r="29" spans="1:25" ht="70.5" x14ac:dyDescent="0.45">
      <c r="A29" s="2">
        <v>19</v>
      </c>
      <c r="B29" s="97" t="s">
        <v>19</v>
      </c>
      <c r="C29" s="111">
        <v>1987</v>
      </c>
      <c r="D29" s="8" t="s">
        <v>51</v>
      </c>
      <c r="E29" s="106">
        <v>5</v>
      </c>
      <c r="F29" s="106">
        <v>5</v>
      </c>
      <c r="G29" s="47">
        <v>3937.7</v>
      </c>
      <c r="H29" s="47">
        <v>3498.6</v>
      </c>
      <c r="I29" s="47">
        <v>3162.2</v>
      </c>
      <c r="J29" s="48">
        <v>179</v>
      </c>
      <c r="K29" s="45">
        <f t="shared" si="1"/>
        <v>1123635.45</v>
      </c>
      <c r="L29" s="45">
        <v>251103</v>
      </c>
      <c r="M29" s="46">
        <v>0</v>
      </c>
      <c r="N29" s="45">
        <v>0</v>
      </c>
      <c r="O29" s="45">
        <v>908.12</v>
      </c>
      <c r="P29" s="50">
        <v>855927</v>
      </c>
      <c r="Q29" s="58">
        <v>0</v>
      </c>
      <c r="R29" s="58">
        <v>0</v>
      </c>
      <c r="S29" s="45">
        <v>0</v>
      </c>
      <c r="T29" s="45">
        <v>0</v>
      </c>
      <c r="U29" s="58">
        <v>0</v>
      </c>
      <c r="V29" s="58">
        <v>0</v>
      </c>
      <c r="W29" s="58">
        <v>0</v>
      </c>
      <c r="X29" s="58">
        <v>0</v>
      </c>
      <c r="Y29" s="51">
        <f>12838.91+3766.54</f>
        <v>16605.45</v>
      </c>
    </row>
    <row r="30" spans="1:25" ht="70.5" x14ac:dyDescent="0.45">
      <c r="A30" s="3">
        <v>20</v>
      </c>
      <c r="B30" s="97" t="s">
        <v>20</v>
      </c>
      <c r="C30" s="111">
        <v>1983</v>
      </c>
      <c r="D30" s="8" t="s">
        <v>51</v>
      </c>
      <c r="E30" s="106">
        <v>5</v>
      </c>
      <c r="F30" s="106">
        <v>5</v>
      </c>
      <c r="G30" s="47">
        <v>3856.2</v>
      </c>
      <c r="H30" s="47">
        <v>3374.2</v>
      </c>
      <c r="I30" s="47">
        <v>3043.8</v>
      </c>
      <c r="J30" s="48">
        <v>181</v>
      </c>
      <c r="K30" s="45">
        <f t="shared" si="1"/>
        <v>1304438.42</v>
      </c>
      <c r="L30" s="50">
        <f>112144+136000+181090</f>
        <v>429234</v>
      </c>
      <c r="M30" s="46">
        <v>0</v>
      </c>
      <c r="N30" s="45">
        <v>0</v>
      </c>
      <c r="O30" s="45">
        <v>912.16</v>
      </c>
      <c r="P30" s="50">
        <v>855927</v>
      </c>
      <c r="Q30" s="58">
        <v>0</v>
      </c>
      <c r="R30" s="58">
        <v>0</v>
      </c>
      <c r="S30" s="45">
        <v>0</v>
      </c>
      <c r="T30" s="45">
        <v>0</v>
      </c>
      <c r="U30" s="58">
        <v>0</v>
      </c>
      <c r="V30" s="58">
        <v>0</v>
      </c>
      <c r="W30" s="58">
        <v>0</v>
      </c>
      <c r="X30" s="58">
        <v>0</v>
      </c>
      <c r="Y30" s="51">
        <f>12838.91+6438.51</f>
        <v>19277.419999999998</v>
      </c>
    </row>
    <row r="31" spans="1:25" ht="35.25" x14ac:dyDescent="0.45">
      <c r="A31" s="3"/>
      <c r="B31" s="112"/>
      <c r="C31" s="113"/>
      <c r="D31" s="114"/>
      <c r="E31" s="115"/>
      <c r="F31" s="115"/>
      <c r="G31" s="116"/>
      <c r="H31" s="116"/>
      <c r="I31" s="116"/>
      <c r="J31" s="117"/>
      <c r="K31" s="118"/>
      <c r="L31" s="50"/>
      <c r="M31" s="46"/>
      <c r="N31" s="45"/>
      <c r="O31" s="45"/>
      <c r="P31" s="50"/>
      <c r="Q31" s="58"/>
      <c r="R31" s="58"/>
      <c r="S31" s="45"/>
      <c r="T31" s="45"/>
      <c r="U31" s="58"/>
      <c r="V31" s="58"/>
      <c r="W31" s="58"/>
      <c r="X31" s="58"/>
      <c r="Y31" s="51"/>
    </row>
    <row r="32" spans="1:25" ht="35.25" x14ac:dyDescent="0.45">
      <c r="A32" s="3"/>
      <c r="B32" s="112"/>
      <c r="C32" s="113"/>
      <c r="D32" s="114"/>
      <c r="E32" s="115"/>
      <c r="F32" s="115"/>
      <c r="G32" s="116"/>
      <c r="H32" s="116"/>
      <c r="I32" s="116"/>
      <c r="J32" s="117"/>
      <c r="K32" s="118"/>
      <c r="L32" s="50"/>
      <c r="M32" s="46"/>
      <c r="N32" s="45"/>
      <c r="O32" s="45"/>
      <c r="P32" s="50"/>
      <c r="Q32" s="58"/>
      <c r="R32" s="58"/>
      <c r="S32" s="45"/>
      <c r="T32" s="45"/>
      <c r="U32" s="58"/>
      <c r="V32" s="58"/>
      <c r="W32" s="58"/>
      <c r="X32" s="58"/>
      <c r="Y32" s="51"/>
    </row>
    <row r="33" spans="1:25" ht="60.75" customHeight="1" x14ac:dyDescent="0.5">
      <c r="A33" s="11"/>
      <c r="B33" s="101" t="s">
        <v>54</v>
      </c>
      <c r="C33" s="102"/>
      <c r="D33" s="102"/>
      <c r="E33" s="102"/>
      <c r="F33" s="102"/>
      <c r="G33" s="102"/>
      <c r="H33" s="102"/>
      <c r="I33" s="102"/>
      <c r="J33" s="102"/>
      <c r="K33" s="103"/>
      <c r="L33" s="52"/>
      <c r="M33" s="53"/>
      <c r="N33" s="52"/>
      <c r="O33" s="52"/>
      <c r="P33" s="52"/>
      <c r="Q33" s="59"/>
      <c r="R33" s="59"/>
      <c r="S33" s="52"/>
      <c r="T33" s="52"/>
      <c r="U33" s="59"/>
      <c r="V33" s="59"/>
      <c r="W33" s="59"/>
      <c r="X33" s="59"/>
      <c r="Y33" s="52"/>
    </row>
    <row r="34" spans="1:25" ht="36" x14ac:dyDescent="0.5">
      <c r="A34" s="105" t="s">
        <v>0</v>
      </c>
      <c r="B34" s="98"/>
      <c r="C34" s="12"/>
      <c r="D34" s="12"/>
      <c r="E34" s="13"/>
      <c r="F34" s="13"/>
      <c r="G34" s="55">
        <f>G35+G36+G37+G38+G39+G40+G41+G42+G43+G44+G45+G46+G47+G48</f>
        <v>97426.159999999989</v>
      </c>
      <c r="H34" s="54"/>
      <c r="I34" s="54"/>
      <c r="J34" s="55">
        <f>J35+J36+J37+J38+J39+J40+J41+J42+J43+J44+J45+J46+J47+J48</f>
        <v>4521</v>
      </c>
      <c r="K34" s="55">
        <f>K35+K36+K37+K38+K39+K40+K41+K42+K43+K44+K45+K46+K47+K48</f>
        <v>14809801.059999999</v>
      </c>
      <c r="L34" s="55">
        <f t="shared" ref="L34:Q34" si="2">L35+L36+L37+L38+L39+L40+L41+L42+L43+L44+L45+L46+L47+L48</f>
        <v>815710</v>
      </c>
      <c r="M34" s="55">
        <f t="shared" si="2"/>
        <v>0</v>
      </c>
      <c r="N34" s="55">
        <f t="shared" si="2"/>
        <v>0</v>
      </c>
      <c r="O34" s="55">
        <f t="shared" si="2"/>
        <v>10451.800000000001</v>
      </c>
      <c r="P34" s="55">
        <f t="shared" si="2"/>
        <v>10975967.789999999</v>
      </c>
      <c r="Q34" s="60">
        <f t="shared" si="2"/>
        <v>0</v>
      </c>
      <c r="R34" s="60">
        <f t="shared" ref="R34" si="3">R35+R36+R37+R38+R39+R40+R41+R42+R43+R44+R45+R46+R47+R48</f>
        <v>0</v>
      </c>
      <c r="S34" s="55">
        <f t="shared" ref="S34" si="4">S35+S36+S37+S38+S39+S40+S41+S42+S43+S44+S45+S46+S47+S48</f>
        <v>8667.2999999999993</v>
      </c>
      <c r="T34" s="55">
        <f t="shared" ref="T34" si="5">T35+T36+T37+T38+T39+T40+T41+T42+T43+T44+T45+T46+T47+T48</f>
        <v>2799263</v>
      </c>
      <c r="U34" s="60">
        <f t="shared" ref="U34" si="6">U35+U36+U37+U38+U39+U40+U41+U42+U43+U44+U45+U46+U47+U48</f>
        <v>0</v>
      </c>
      <c r="V34" s="60">
        <f t="shared" ref="V34" si="7">V35+V36+V37+V38+V39+V40+V41+V42+V43+V44+V45+V46+V47+V48</f>
        <v>0</v>
      </c>
      <c r="W34" s="60">
        <f t="shared" ref="W34" si="8">W35+W36+W37+W38+W39+W40+W41+W42+W43+W44+W45+W46+W47+W48</f>
        <v>0</v>
      </c>
      <c r="X34" s="60">
        <f t="shared" ref="X34" si="9">X35+X36+X37+X38+X39+X40+X41+X42+X43+X44+X45+X46+X47+X48</f>
        <v>0</v>
      </c>
      <c r="Y34" s="55">
        <f t="shared" ref="Y34" si="10">Y35+Y36+Y37+Y38+Y39+Y40+Y41+Y42+Y43+Y44+Y45+Y46+Y47+Y48</f>
        <v>218860.27</v>
      </c>
    </row>
    <row r="35" spans="1:25" ht="70.5" x14ac:dyDescent="0.45">
      <c r="A35" s="2">
        <v>1</v>
      </c>
      <c r="B35" s="97" t="s">
        <v>56</v>
      </c>
      <c r="C35" s="109">
        <v>1979</v>
      </c>
      <c r="D35" s="15" t="s">
        <v>55</v>
      </c>
      <c r="E35" s="107">
        <v>14</v>
      </c>
      <c r="F35" s="107">
        <v>1</v>
      </c>
      <c r="G35" s="55">
        <v>4624.8100000000004</v>
      </c>
      <c r="H35" s="55">
        <v>4139.6000000000004</v>
      </c>
      <c r="I35" s="55">
        <v>3963.1</v>
      </c>
      <c r="J35" s="56">
        <v>175</v>
      </c>
      <c r="K35" s="55">
        <f t="shared" ref="K35:K48" si="11">L35+N35+P35+R35+T35+V35+W35+X35+Y35</f>
        <v>114168.21</v>
      </c>
      <c r="L35" s="55">
        <v>112481</v>
      </c>
      <c r="M35" s="56">
        <v>0</v>
      </c>
      <c r="N35" s="55">
        <v>0</v>
      </c>
      <c r="O35" s="55"/>
      <c r="P35" s="45"/>
      <c r="Q35" s="60">
        <v>0</v>
      </c>
      <c r="R35" s="60">
        <v>0</v>
      </c>
      <c r="S35" s="55">
        <v>0</v>
      </c>
      <c r="T35" s="55">
        <v>0</v>
      </c>
      <c r="U35" s="60">
        <v>0</v>
      </c>
      <c r="V35" s="60">
        <v>0</v>
      </c>
      <c r="W35" s="60">
        <v>0</v>
      </c>
      <c r="X35" s="60">
        <v>0</v>
      </c>
      <c r="Y35" s="45">
        <v>1687.21</v>
      </c>
    </row>
    <row r="36" spans="1:25" ht="70.5" x14ac:dyDescent="0.45">
      <c r="A36" s="3">
        <v>2</v>
      </c>
      <c r="B36" s="97" t="s">
        <v>57</v>
      </c>
      <c r="C36" s="109">
        <v>1978</v>
      </c>
      <c r="D36" s="15" t="s">
        <v>51</v>
      </c>
      <c r="E36" s="107">
        <v>9</v>
      </c>
      <c r="F36" s="107">
        <v>4</v>
      </c>
      <c r="G36" s="55">
        <v>8707</v>
      </c>
      <c r="H36" s="55">
        <v>7693.6</v>
      </c>
      <c r="I36" s="55">
        <v>7282.6</v>
      </c>
      <c r="J36" s="56">
        <v>356</v>
      </c>
      <c r="K36" s="55">
        <f t="shared" si="11"/>
        <v>1108959.22</v>
      </c>
      <c r="L36" s="55">
        <v>0</v>
      </c>
      <c r="M36" s="56">
        <v>0</v>
      </c>
      <c r="N36" s="55">
        <v>0</v>
      </c>
      <c r="O36" s="55">
        <v>1194</v>
      </c>
      <c r="P36" s="55">
        <v>1092570.6599999999</v>
      </c>
      <c r="Q36" s="60">
        <v>0</v>
      </c>
      <c r="R36" s="60">
        <v>0</v>
      </c>
      <c r="S36" s="55">
        <v>0</v>
      </c>
      <c r="T36" s="55">
        <v>0</v>
      </c>
      <c r="U36" s="60">
        <v>0</v>
      </c>
      <c r="V36" s="60">
        <v>0</v>
      </c>
      <c r="W36" s="60">
        <v>0</v>
      </c>
      <c r="X36" s="60">
        <v>0</v>
      </c>
      <c r="Y36" s="45">
        <v>16388.560000000001</v>
      </c>
    </row>
    <row r="37" spans="1:25" ht="70.5" x14ac:dyDescent="0.45">
      <c r="A37" s="2">
        <v>3</v>
      </c>
      <c r="B37" s="97" t="s">
        <v>58</v>
      </c>
      <c r="C37" s="109">
        <v>1981</v>
      </c>
      <c r="D37" s="15" t="s">
        <v>51</v>
      </c>
      <c r="E37" s="107">
        <v>9</v>
      </c>
      <c r="F37" s="107">
        <v>4</v>
      </c>
      <c r="G37" s="55">
        <v>8863.2999999999993</v>
      </c>
      <c r="H37" s="55">
        <v>7831.5</v>
      </c>
      <c r="I37" s="55">
        <v>7500.7</v>
      </c>
      <c r="J37" s="56">
        <v>371</v>
      </c>
      <c r="K37" s="55">
        <f t="shared" si="11"/>
        <v>1303149.9900000002</v>
      </c>
      <c r="L37" s="55">
        <v>0</v>
      </c>
      <c r="M37" s="56">
        <v>0</v>
      </c>
      <c r="N37" s="55">
        <v>0</v>
      </c>
      <c r="O37" s="55">
        <v>1194</v>
      </c>
      <c r="P37" s="55">
        <v>1283891.6200000001</v>
      </c>
      <c r="Q37" s="60">
        <v>0</v>
      </c>
      <c r="R37" s="60">
        <v>0</v>
      </c>
      <c r="S37" s="55">
        <v>0</v>
      </c>
      <c r="T37" s="55">
        <v>0</v>
      </c>
      <c r="U37" s="60">
        <v>0</v>
      </c>
      <c r="V37" s="60">
        <v>0</v>
      </c>
      <c r="W37" s="60">
        <v>0</v>
      </c>
      <c r="X37" s="60">
        <v>0</v>
      </c>
      <c r="Y37" s="45">
        <v>19258.37</v>
      </c>
    </row>
    <row r="38" spans="1:25" ht="70.5" x14ac:dyDescent="0.45">
      <c r="A38" s="3">
        <v>4</v>
      </c>
      <c r="B38" s="97" t="s">
        <v>59</v>
      </c>
      <c r="C38" s="109">
        <v>1981</v>
      </c>
      <c r="D38" s="15" t="s">
        <v>51</v>
      </c>
      <c r="E38" s="107">
        <v>9</v>
      </c>
      <c r="F38" s="107">
        <v>4</v>
      </c>
      <c r="G38" s="55">
        <v>8838.4</v>
      </c>
      <c r="H38" s="55">
        <v>7825</v>
      </c>
      <c r="I38" s="55">
        <v>7353.9</v>
      </c>
      <c r="J38" s="56">
        <v>387</v>
      </c>
      <c r="K38" s="55">
        <f t="shared" si="11"/>
        <v>1356168.47</v>
      </c>
      <c r="L38" s="55">
        <v>0</v>
      </c>
      <c r="M38" s="56">
        <v>0</v>
      </c>
      <c r="N38" s="55">
        <v>0</v>
      </c>
      <c r="O38" s="55">
        <v>1194</v>
      </c>
      <c r="P38" s="55">
        <v>1336126.57</v>
      </c>
      <c r="Q38" s="60">
        <v>0</v>
      </c>
      <c r="R38" s="60">
        <v>0</v>
      </c>
      <c r="S38" s="55">
        <v>0</v>
      </c>
      <c r="T38" s="55">
        <v>0</v>
      </c>
      <c r="U38" s="60">
        <v>0</v>
      </c>
      <c r="V38" s="60">
        <v>0</v>
      </c>
      <c r="W38" s="60">
        <v>0</v>
      </c>
      <c r="X38" s="60">
        <v>0</v>
      </c>
      <c r="Y38" s="45">
        <v>20041.900000000001</v>
      </c>
    </row>
    <row r="39" spans="1:25" ht="70.5" x14ac:dyDescent="0.45">
      <c r="A39" s="2">
        <v>5</v>
      </c>
      <c r="B39" s="97" t="s">
        <v>60</v>
      </c>
      <c r="C39" s="109">
        <v>1982</v>
      </c>
      <c r="D39" s="15" t="s">
        <v>51</v>
      </c>
      <c r="E39" s="107">
        <v>9</v>
      </c>
      <c r="F39" s="107">
        <v>4</v>
      </c>
      <c r="G39" s="55">
        <v>8597</v>
      </c>
      <c r="H39" s="55">
        <v>7716.1</v>
      </c>
      <c r="I39" s="55">
        <v>7190.6</v>
      </c>
      <c r="J39" s="56">
        <v>399</v>
      </c>
      <c r="K39" s="55">
        <f t="shared" si="11"/>
        <v>1044726.79</v>
      </c>
      <c r="L39" s="55">
        <v>0</v>
      </c>
      <c r="M39" s="56">
        <v>0</v>
      </c>
      <c r="N39" s="55">
        <v>0</v>
      </c>
      <c r="O39" s="55">
        <v>1194</v>
      </c>
      <c r="P39" s="55">
        <v>1029287.48</v>
      </c>
      <c r="Q39" s="60">
        <v>0</v>
      </c>
      <c r="R39" s="60">
        <v>0</v>
      </c>
      <c r="S39" s="55">
        <v>0</v>
      </c>
      <c r="T39" s="55">
        <v>0</v>
      </c>
      <c r="U39" s="60">
        <v>0</v>
      </c>
      <c r="V39" s="60">
        <v>0</v>
      </c>
      <c r="W39" s="60">
        <v>0</v>
      </c>
      <c r="X39" s="60">
        <v>0</v>
      </c>
      <c r="Y39" s="45">
        <v>15439.31</v>
      </c>
    </row>
    <row r="40" spans="1:25" ht="70.5" x14ac:dyDescent="0.45">
      <c r="A40" s="3">
        <v>6</v>
      </c>
      <c r="B40" s="97" t="s">
        <v>61</v>
      </c>
      <c r="C40" s="109">
        <v>1983</v>
      </c>
      <c r="D40" s="15" t="s">
        <v>51</v>
      </c>
      <c r="E40" s="107">
        <v>9</v>
      </c>
      <c r="F40" s="107">
        <v>4</v>
      </c>
      <c r="G40" s="55">
        <v>8601.7999999999993</v>
      </c>
      <c r="H40" s="55">
        <v>7730</v>
      </c>
      <c r="I40" s="55">
        <v>7318.9</v>
      </c>
      <c r="J40" s="56">
        <v>404</v>
      </c>
      <c r="K40" s="55">
        <f t="shared" si="11"/>
        <v>1222008.97</v>
      </c>
      <c r="L40" s="55">
        <v>0</v>
      </c>
      <c r="M40" s="56">
        <v>0</v>
      </c>
      <c r="N40" s="55">
        <v>0</v>
      </c>
      <c r="O40" s="55">
        <v>1056</v>
      </c>
      <c r="P40" s="55">
        <v>1203949.72</v>
      </c>
      <c r="Q40" s="60">
        <v>0</v>
      </c>
      <c r="R40" s="60">
        <v>0</v>
      </c>
      <c r="S40" s="55">
        <v>0</v>
      </c>
      <c r="T40" s="55">
        <v>0</v>
      </c>
      <c r="U40" s="60">
        <v>0</v>
      </c>
      <c r="V40" s="60">
        <v>0</v>
      </c>
      <c r="W40" s="60">
        <v>0</v>
      </c>
      <c r="X40" s="60">
        <v>0</v>
      </c>
      <c r="Y40" s="45">
        <v>18059.25</v>
      </c>
    </row>
    <row r="41" spans="1:25" ht="70.5" x14ac:dyDescent="0.45">
      <c r="A41" s="2">
        <v>7</v>
      </c>
      <c r="B41" s="97" t="s">
        <v>62</v>
      </c>
      <c r="C41" s="109">
        <v>1987</v>
      </c>
      <c r="D41" s="15" t="s">
        <v>50</v>
      </c>
      <c r="E41" s="107">
        <v>12</v>
      </c>
      <c r="F41" s="107">
        <v>1</v>
      </c>
      <c r="G41" s="55">
        <v>4535.8</v>
      </c>
      <c r="H41" s="55">
        <v>3907.5</v>
      </c>
      <c r="I41" s="55">
        <v>3078</v>
      </c>
      <c r="J41" s="56">
        <v>448</v>
      </c>
      <c r="K41" s="55">
        <f t="shared" si="11"/>
        <v>824313.45</v>
      </c>
      <c r="L41" s="55">
        <v>278229</v>
      </c>
      <c r="M41" s="56">
        <v>0</v>
      </c>
      <c r="N41" s="55">
        <v>0</v>
      </c>
      <c r="O41" s="55">
        <v>516</v>
      </c>
      <c r="P41" s="45">
        <v>533906.23</v>
      </c>
      <c r="Q41" s="60">
        <v>0</v>
      </c>
      <c r="R41" s="60">
        <v>0</v>
      </c>
      <c r="S41" s="55">
        <v>0</v>
      </c>
      <c r="T41" s="55">
        <v>0</v>
      </c>
      <c r="U41" s="60">
        <v>0</v>
      </c>
      <c r="V41" s="60">
        <v>0</v>
      </c>
      <c r="W41" s="60">
        <v>0</v>
      </c>
      <c r="X41" s="60">
        <v>0</v>
      </c>
      <c r="Y41" s="45">
        <v>12178.22</v>
      </c>
    </row>
    <row r="42" spans="1:25" ht="70.5" x14ac:dyDescent="0.45">
      <c r="A42" s="3">
        <v>8</v>
      </c>
      <c r="B42" s="97" t="s">
        <v>63</v>
      </c>
      <c r="C42" s="109">
        <v>1985</v>
      </c>
      <c r="D42" s="15" t="s">
        <v>51</v>
      </c>
      <c r="E42" s="107">
        <v>12</v>
      </c>
      <c r="F42" s="107">
        <v>3</v>
      </c>
      <c r="G42" s="55">
        <v>9409.42</v>
      </c>
      <c r="H42" s="55">
        <v>8220.6</v>
      </c>
      <c r="I42" s="55">
        <v>7474.7</v>
      </c>
      <c r="J42" s="56">
        <v>448</v>
      </c>
      <c r="K42" s="55">
        <f t="shared" si="11"/>
        <v>981156.29999999993</v>
      </c>
      <c r="L42" s="55">
        <v>0</v>
      </c>
      <c r="M42" s="56">
        <v>0</v>
      </c>
      <c r="N42" s="55">
        <v>0</v>
      </c>
      <c r="O42" s="55">
        <v>991.7</v>
      </c>
      <c r="P42" s="45">
        <v>966656.46</v>
      </c>
      <c r="Q42" s="60">
        <v>0</v>
      </c>
      <c r="R42" s="60">
        <v>0</v>
      </c>
      <c r="S42" s="55">
        <v>0</v>
      </c>
      <c r="T42" s="55">
        <v>0</v>
      </c>
      <c r="U42" s="60">
        <v>0</v>
      </c>
      <c r="V42" s="60">
        <v>0</v>
      </c>
      <c r="W42" s="60">
        <v>0</v>
      </c>
      <c r="X42" s="60">
        <v>0</v>
      </c>
      <c r="Y42" s="45">
        <v>14499.84</v>
      </c>
    </row>
    <row r="43" spans="1:25" ht="70.5" x14ac:dyDescent="0.45">
      <c r="A43" s="2">
        <v>9</v>
      </c>
      <c r="B43" s="97" t="s">
        <v>98</v>
      </c>
      <c r="C43" s="110">
        <v>1984</v>
      </c>
      <c r="D43" s="72" t="s">
        <v>51</v>
      </c>
      <c r="E43" s="108">
        <v>12</v>
      </c>
      <c r="F43" s="108">
        <v>3</v>
      </c>
      <c r="G43" s="45">
        <v>9291.93</v>
      </c>
      <c r="H43" s="45">
        <v>8119.4</v>
      </c>
      <c r="I43" s="45">
        <v>7603.4</v>
      </c>
      <c r="J43" s="46">
        <v>437</v>
      </c>
      <c r="K43" s="45">
        <f t="shared" si="11"/>
        <v>1659091.59</v>
      </c>
      <c r="L43" s="45">
        <v>0</v>
      </c>
      <c r="M43" s="46">
        <v>0</v>
      </c>
      <c r="N43" s="45">
        <v>0</v>
      </c>
      <c r="O43" s="45"/>
      <c r="P43" s="45"/>
      <c r="Q43" s="58">
        <v>0</v>
      </c>
      <c r="R43" s="58">
        <v>0</v>
      </c>
      <c r="S43" s="45">
        <v>6170.4</v>
      </c>
      <c r="T43" s="45">
        <v>1634573</v>
      </c>
      <c r="U43" s="58">
        <v>0</v>
      </c>
      <c r="V43" s="58">
        <v>0</v>
      </c>
      <c r="W43" s="58">
        <v>0</v>
      </c>
      <c r="X43" s="58">
        <v>0</v>
      </c>
      <c r="Y43" s="45">
        <v>24518.59</v>
      </c>
    </row>
    <row r="44" spans="1:25" ht="70.5" x14ac:dyDescent="0.45">
      <c r="A44" s="3">
        <v>10</v>
      </c>
      <c r="B44" s="97" t="s">
        <v>64</v>
      </c>
      <c r="C44" s="109">
        <v>1974</v>
      </c>
      <c r="D44" s="15" t="s">
        <v>51</v>
      </c>
      <c r="E44" s="107">
        <v>5</v>
      </c>
      <c r="F44" s="107">
        <v>5</v>
      </c>
      <c r="G44" s="55">
        <v>3958.9</v>
      </c>
      <c r="H44" s="55">
        <v>3467.5</v>
      </c>
      <c r="I44" s="55">
        <v>3263.2</v>
      </c>
      <c r="J44" s="56">
        <v>177</v>
      </c>
      <c r="K44" s="55">
        <f t="shared" si="11"/>
        <v>1182160.3500000001</v>
      </c>
      <c r="L44" s="55">
        <v>0</v>
      </c>
      <c r="M44" s="56">
        <v>0</v>
      </c>
      <c r="N44" s="55">
        <v>0</v>
      </c>
      <c r="O44" s="55">
        <v>0</v>
      </c>
      <c r="P44" s="55">
        <v>0</v>
      </c>
      <c r="Q44" s="60">
        <v>0</v>
      </c>
      <c r="R44" s="60">
        <v>0</v>
      </c>
      <c r="S44" s="55">
        <v>2496.9</v>
      </c>
      <c r="T44" s="45">
        <v>1164690</v>
      </c>
      <c r="U44" s="60">
        <v>0</v>
      </c>
      <c r="V44" s="60">
        <v>0</v>
      </c>
      <c r="W44" s="60">
        <v>0</v>
      </c>
      <c r="X44" s="60">
        <v>0</v>
      </c>
      <c r="Y44" s="45">
        <v>17470.349999999999</v>
      </c>
    </row>
    <row r="45" spans="1:25" ht="70.5" x14ac:dyDescent="0.45">
      <c r="A45" s="2">
        <v>11</v>
      </c>
      <c r="B45" s="97" t="s">
        <v>65</v>
      </c>
      <c r="C45" s="109">
        <v>1991</v>
      </c>
      <c r="D45" s="15" t="s">
        <v>51</v>
      </c>
      <c r="E45" s="107">
        <v>5</v>
      </c>
      <c r="F45" s="107">
        <v>5</v>
      </c>
      <c r="G45" s="55">
        <v>4401.2</v>
      </c>
      <c r="H45" s="55">
        <v>3909</v>
      </c>
      <c r="I45" s="55">
        <v>3838.6</v>
      </c>
      <c r="J45" s="56">
        <v>183</v>
      </c>
      <c r="K45" s="55">
        <f t="shared" si="11"/>
        <v>431375</v>
      </c>
      <c r="L45" s="55">
        <v>425000</v>
      </c>
      <c r="M45" s="56">
        <v>0</v>
      </c>
      <c r="N45" s="55">
        <v>0</v>
      </c>
      <c r="O45" s="55">
        <v>0</v>
      </c>
      <c r="P45" s="55">
        <v>0</v>
      </c>
      <c r="Q45" s="60">
        <v>0</v>
      </c>
      <c r="R45" s="60">
        <v>0</v>
      </c>
      <c r="S45" s="55">
        <v>0</v>
      </c>
      <c r="T45" s="55">
        <v>0</v>
      </c>
      <c r="U45" s="60">
        <v>0</v>
      </c>
      <c r="V45" s="60">
        <v>0</v>
      </c>
      <c r="W45" s="60">
        <v>0</v>
      </c>
      <c r="X45" s="60">
        <v>0</v>
      </c>
      <c r="Y45" s="45">
        <v>6375</v>
      </c>
    </row>
    <row r="46" spans="1:25" ht="70.5" x14ac:dyDescent="0.45">
      <c r="A46" s="3">
        <v>12</v>
      </c>
      <c r="B46" s="97" t="s">
        <v>66</v>
      </c>
      <c r="C46" s="109">
        <v>1997</v>
      </c>
      <c r="D46" s="15" t="s">
        <v>51</v>
      </c>
      <c r="E46" s="107">
        <v>9</v>
      </c>
      <c r="F46" s="107">
        <v>4</v>
      </c>
      <c r="G46" s="55">
        <v>9709.4</v>
      </c>
      <c r="H46" s="55">
        <v>8643.4</v>
      </c>
      <c r="I46" s="55">
        <v>8023.7</v>
      </c>
      <c r="J46" s="56">
        <v>374</v>
      </c>
      <c r="K46" s="55">
        <f t="shared" si="11"/>
        <v>1444596.6099999999</v>
      </c>
      <c r="L46" s="55">
        <v>0</v>
      </c>
      <c r="M46" s="56">
        <v>0</v>
      </c>
      <c r="N46" s="55">
        <v>0</v>
      </c>
      <c r="O46" s="55">
        <v>1241</v>
      </c>
      <c r="P46" s="55">
        <v>1423247.9</v>
      </c>
      <c r="Q46" s="60">
        <v>0</v>
      </c>
      <c r="R46" s="60">
        <v>0</v>
      </c>
      <c r="S46" s="55">
        <v>0</v>
      </c>
      <c r="T46" s="55">
        <v>0</v>
      </c>
      <c r="U46" s="60">
        <v>0</v>
      </c>
      <c r="V46" s="60">
        <v>0</v>
      </c>
      <c r="W46" s="60">
        <v>0</v>
      </c>
      <c r="X46" s="60">
        <v>0</v>
      </c>
      <c r="Y46" s="45">
        <v>21348.71</v>
      </c>
    </row>
    <row r="47" spans="1:25" ht="70.5" x14ac:dyDescent="0.45">
      <c r="A47" s="2">
        <v>13</v>
      </c>
      <c r="B47" s="97" t="s">
        <v>67</v>
      </c>
      <c r="C47" s="109">
        <v>1986</v>
      </c>
      <c r="D47" s="15" t="s">
        <v>51</v>
      </c>
      <c r="E47" s="107">
        <v>5</v>
      </c>
      <c r="F47" s="107">
        <v>5</v>
      </c>
      <c r="G47" s="55">
        <v>3947.1</v>
      </c>
      <c r="H47" s="55">
        <v>3458.5</v>
      </c>
      <c r="I47" s="55">
        <v>3299.2</v>
      </c>
      <c r="J47" s="56">
        <v>194</v>
      </c>
      <c r="K47" s="55">
        <f t="shared" si="11"/>
        <v>1066319.3199999998</v>
      </c>
      <c r="L47" s="55">
        <v>0</v>
      </c>
      <c r="M47" s="56">
        <v>0</v>
      </c>
      <c r="N47" s="55">
        <v>0</v>
      </c>
      <c r="O47" s="55">
        <v>930</v>
      </c>
      <c r="P47" s="55">
        <v>1050560.9099999999</v>
      </c>
      <c r="Q47" s="60">
        <v>0</v>
      </c>
      <c r="R47" s="60">
        <v>0</v>
      </c>
      <c r="S47" s="55">
        <v>0</v>
      </c>
      <c r="T47" s="55">
        <v>0</v>
      </c>
      <c r="U47" s="60">
        <v>0</v>
      </c>
      <c r="V47" s="60">
        <v>0</v>
      </c>
      <c r="W47" s="60">
        <v>0</v>
      </c>
      <c r="X47" s="60">
        <v>0</v>
      </c>
      <c r="Y47" s="45">
        <v>15758.41</v>
      </c>
    </row>
    <row r="48" spans="1:25" ht="70.5" x14ac:dyDescent="0.45">
      <c r="A48" s="2">
        <v>14</v>
      </c>
      <c r="B48" s="97" t="s">
        <v>68</v>
      </c>
      <c r="C48" s="109">
        <v>1988</v>
      </c>
      <c r="D48" s="16" t="s">
        <v>51</v>
      </c>
      <c r="E48" s="107">
        <v>5</v>
      </c>
      <c r="F48" s="107">
        <v>5</v>
      </c>
      <c r="G48" s="55">
        <v>3940.1</v>
      </c>
      <c r="H48" s="55">
        <v>3464.6</v>
      </c>
      <c r="I48" s="55">
        <v>3086.5</v>
      </c>
      <c r="J48" s="56">
        <v>168</v>
      </c>
      <c r="K48" s="55">
        <f t="shared" si="11"/>
        <v>1071606.79</v>
      </c>
      <c r="L48" s="55">
        <v>0</v>
      </c>
      <c r="M48" s="56">
        <v>0</v>
      </c>
      <c r="N48" s="55">
        <v>0</v>
      </c>
      <c r="O48" s="55">
        <v>941.1</v>
      </c>
      <c r="P48" s="55">
        <v>1055770.24</v>
      </c>
      <c r="Q48" s="60">
        <v>0</v>
      </c>
      <c r="R48" s="60">
        <v>0</v>
      </c>
      <c r="S48" s="55">
        <v>0</v>
      </c>
      <c r="T48" s="55">
        <v>0</v>
      </c>
      <c r="U48" s="60">
        <v>0</v>
      </c>
      <c r="V48" s="60">
        <v>0</v>
      </c>
      <c r="W48" s="60">
        <v>0</v>
      </c>
      <c r="X48" s="60">
        <v>0</v>
      </c>
      <c r="Y48" s="45">
        <v>15836.55</v>
      </c>
    </row>
    <row r="49" spans="2:25" x14ac:dyDescent="0.25"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2:25" ht="23.25" x14ac:dyDescent="0.25">
      <c r="B50" s="70"/>
    </row>
    <row r="51" spans="2:25" ht="26.25" x14ac:dyDescent="0.4">
      <c r="G51" s="61"/>
      <c r="J51" s="61"/>
      <c r="K51" s="61"/>
      <c r="Y51" s="32"/>
    </row>
    <row r="54" spans="2:25" x14ac:dyDescent="0.25">
      <c r="Y54" s="71"/>
    </row>
  </sheetData>
  <mergeCells count="23">
    <mergeCell ref="P1:Y1"/>
    <mergeCell ref="P2:Y2"/>
    <mergeCell ref="P3:Y3"/>
    <mergeCell ref="H5:I5"/>
    <mergeCell ref="J5:J6"/>
    <mergeCell ref="M6:N6"/>
    <mergeCell ref="O6:P6"/>
    <mergeCell ref="Q6:R6"/>
    <mergeCell ref="C5:C7"/>
    <mergeCell ref="D5:D7"/>
    <mergeCell ref="E5:E7"/>
    <mergeCell ref="F5:F7"/>
    <mergeCell ref="B9:K9"/>
    <mergeCell ref="B33:K33"/>
    <mergeCell ref="G5:G6"/>
    <mergeCell ref="A4:Y4"/>
    <mergeCell ref="A5:A7"/>
    <mergeCell ref="B5:B7"/>
    <mergeCell ref="K5:K6"/>
    <mergeCell ref="L5:V5"/>
    <mergeCell ref="W5:Y5"/>
    <mergeCell ref="S6:T6"/>
    <mergeCell ref="U6:V6"/>
  </mergeCells>
  <pageMargins left="0.70866141732283472" right="0.70866141732283472" top="0.35433070866141736" bottom="0.74803149606299213" header="0.31496062992125984" footer="0.31496062992125984"/>
  <pageSetup paperSize="9" scale="24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A16" workbookViewId="0">
      <selection activeCell="A5" sqref="A5:I5"/>
    </sheetView>
  </sheetViews>
  <sheetFormatPr defaultRowHeight="15" x14ac:dyDescent="0.25"/>
  <cols>
    <col min="1" max="1" width="28.7109375" customWidth="1"/>
    <col min="2" max="2" width="15.5703125" customWidth="1"/>
    <col min="3" max="3" width="15.85546875" customWidth="1"/>
    <col min="5" max="5" width="12" customWidth="1"/>
    <col min="6" max="6" width="15.28515625" customWidth="1"/>
    <col min="8" max="8" width="16.140625" customWidth="1"/>
    <col min="9" max="9" width="16.7109375" customWidth="1"/>
  </cols>
  <sheetData>
    <row r="1" spans="1:9" ht="18.75" x14ac:dyDescent="0.3">
      <c r="A1" s="17"/>
      <c r="B1" s="17"/>
      <c r="C1" s="17"/>
      <c r="D1" s="17"/>
      <c r="E1" s="17"/>
      <c r="F1" s="91" t="s">
        <v>72</v>
      </c>
      <c r="G1" s="91"/>
      <c r="H1" s="91"/>
      <c r="I1" s="91"/>
    </row>
    <row r="2" spans="1:9" ht="59.25" customHeight="1" x14ac:dyDescent="0.25">
      <c r="A2" s="18"/>
      <c r="B2" s="18"/>
      <c r="C2" s="18"/>
      <c r="D2" s="18"/>
      <c r="E2" s="18"/>
      <c r="F2" s="92" t="s">
        <v>73</v>
      </c>
      <c r="G2" s="92"/>
      <c r="H2" s="92"/>
      <c r="I2" s="92"/>
    </row>
    <row r="3" spans="1:9" ht="15.75" x14ac:dyDescent="0.25">
      <c r="A3" s="19"/>
      <c r="B3" s="19"/>
      <c r="C3" s="20"/>
      <c r="D3" s="19"/>
      <c r="E3" s="19"/>
      <c r="F3" s="93"/>
      <c r="G3" s="93"/>
      <c r="H3" s="93"/>
      <c r="I3" s="93"/>
    </row>
    <row r="4" spans="1:9" ht="33" customHeight="1" x14ac:dyDescent="0.3">
      <c r="A4" s="94" t="s">
        <v>74</v>
      </c>
      <c r="B4" s="94"/>
      <c r="C4" s="94"/>
      <c r="D4" s="94"/>
      <c r="E4" s="94"/>
      <c r="F4" s="94"/>
      <c r="G4" s="94"/>
      <c r="H4" s="94"/>
      <c r="I4" s="94"/>
    </row>
    <row r="5" spans="1:9" ht="76.5" customHeight="1" x14ac:dyDescent="0.25">
      <c r="A5" s="95" t="s">
        <v>75</v>
      </c>
      <c r="B5" s="95"/>
      <c r="C5" s="95"/>
      <c r="D5" s="95"/>
      <c r="E5" s="95"/>
      <c r="F5" s="95"/>
      <c r="G5" s="95"/>
      <c r="H5" s="95"/>
      <c r="I5" s="95"/>
    </row>
    <row r="6" spans="1:9" x14ac:dyDescent="0.25">
      <c r="A6" s="89" t="s">
        <v>76</v>
      </c>
      <c r="B6" s="89" t="s">
        <v>77</v>
      </c>
      <c r="C6" s="96" t="s">
        <v>78</v>
      </c>
      <c r="D6" s="89" t="s">
        <v>79</v>
      </c>
      <c r="E6" s="89"/>
      <c r="F6" s="89"/>
      <c r="G6" s="89"/>
      <c r="H6" s="89" t="s">
        <v>80</v>
      </c>
      <c r="I6" s="89" t="s">
        <v>81</v>
      </c>
    </row>
    <row r="7" spans="1:9" x14ac:dyDescent="0.25">
      <c r="A7" s="89"/>
      <c r="B7" s="89"/>
      <c r="C7" s="96"/>
      <c r="D7" s="90" t="s">
        <v>82</v>
      </c>
      <c r="E7" s="89" t="s">
        <v>83</v>
      </c>
      <c r="F7" s="89"/>
      <c r="G7" s="89" t="s">
        <v>84</v>
      </c>
      <c r="H7" s="89"/>
      <c r="I7" s="89"/>
    </row>
    <row r="8" spans="1:9" ht="63.75" x14ac:dyDescent="0.25">
      <c r="A8" s="89"/>
      <c r="B8" s="89"/>
      <c r="C8" s="96"/>
      <c r="D8" s="90"/>
      <c r="E8" s="21" t="s">
        <v>85</v>
      </c>
      <c r="F8" s="22" t="s">
        <v>86</v>
      </c>
      <c r="G8" s="89"/>
      <c r="H8" s="89"/>
      <c r="I8" s="89"/>
    </row>
    <row r="9" spans="1:9" ht="75" x14ac:dyDescent="0.25">
      <c r="A9" s="65" t="s">
        <v>87</v>
      </c>
      <c r="B9" s="68">
        <v>2015</v>
      </c>
      <c r="C9" s="24"/>
      <c r="D9" s="25"/>
      <c r="E9" s="25"/>
      <c r="F9" s="26"/>
      <c r="G9" s="25"/>
      <c r="H9" s="23" t="s">
        <v>88</v>
      </c>
      <c r="I9" s="25" t="s">
        <v>97</v>
      </c>
    </row>
    <row r="10" spans="1:9" ht="63" customHeight="1" x14ac:dyDescent="0.25">
      <c r="A10" s="65" t="s">
        <v>89</v>
      </c>
      <c r="B10" s="68">
        <v>2015</v>
      </c>
      <c r="C10" s="64">
        <f t="shared" ref="C10:C15" si="0">D10+E10+F10</f>
        <v>364.54383999999999</v>
      </c>
      <c r="D10" s="65"/>
      <c r="E10" s="65"/>
      <c r="F10" s="66">
        <v>364.54383999999999</v>
      </c>
      <c r="G10" s="24"/>
      <c r="H10" s="23"/>
      <c r="I10" s="25"/>
    </row>
    <row r="11" spans="1:9" ht="59.25" customHeight="1" x14ac:dyDescent="0.25">
      <c r="A11" s="65" t="s">
        <v>96</v>
      </c>
      <c r="B11" s="68">
        <v>2015</v>
      </c>
      <c r="C11" s="64">
        <f t="shared" si="0"/>
        <v>110.09224</v>
      </c>
      <c r="D11" s="65"/>
      <c r="E11" s="65"/>
      <c r="F11" s="66">
        <v>110.09224</v>
      </c>
      <c r="G11" s="25"/>
      <c r="H11" s="23"/>
      <c r="I11" s="25"/>
    </row>
    <row r="12" spans="1:9" ht="63" customHeight="1" x14ac:dyDescent="0.25">
      <c r="A12" s="65" t="s">
        <v>90</v>
      </c>
      <c r="B12" s="68">
        <v>2015</v>
      </c>
      <c r="C12" s="64">
        <f t="shared" si="0"/>
        <v>20</v>
      </c>
      <c r="D12" s="65"/>
      <c r="E12" s="65"/>
      <c r="F12" s="66">
        <v>20</v>
      </c>
      <c r="G12" s="25"/>
      <c r="H12" s="23"/>
      <c r="I12" s="25"/>
    </row>
    <row r="13" spans="1:9" ht="110.25" customHeight="1" x14ac:dyDescent="0.25">
      <c r="A13" s="65" t="s">
        <v>91</v>
      </c>
      <c r="B13" s="68">
        <v>2015</v>
      </c>
      <c r="C13" s="64">
        <f t="shared" si="0"/>
        <v>0</v>
      </c>
      <c r="D13" s="65"/>
      <c r="E13" s="65"/>
      <c r="F13" s="66">
        <v>0</v>
      </c>
      <c r="G13" s="25"/>
      <c r="H13" s="23"/>
      <c r="I13" s="25"/>
    </row>
    <row r="14" spans="1:9" ht="47.25" customHeight="1" x14ac:dyDescent="0.25">
      <c r="A14" s="65" t="s">
        <v>92</v>
      </c>
      <c r="B14" s="68">
        <v>2015</v>
      </c>
      <c r="C14" s="64">
        <f t="shared" si="0"/>
        <v>0</v>
      </c>
      <c r="D14" s="65"/>
      <c r="E14" s="65"/>
      <c r="F14" s="66">
        <v>0</v>
      </c>
      <c r="G14" s="25"/>
      <c r="H14" s="23"/>
      <c r="I14" s="25"/>
    </row>
    <row r="15" spans="1:9" ht="60.75" x14ac:dyDescent="0.25">
      <c r="A15" s="65" t="s">
        <v>93</v>
      </c>
      <c r="B15" s="68">
        <v>2015</v>
      </c>
      <c r="C15" s="64">
        <f t="shared" si="0"/>
        <v>11.54</v>
      </c>
      <c r="D15" s="65"/>
      <c r="E15" s="65"/>
      <c r="F15" s="66">
        <v>11.54</v>
      </c>
      <c r="G15" s="25"/>
      <c r="H15" s="23"/>
      <c r="I15" s="25"/>
    </row>
    <row r="16" spans="1:9" ht="20.25" x14ac:dyDescent="0.25">
      <c r="A16" s="65"/>
      <c r="B16" s="68"/>
      <c r="C16" s="64"/>
      <c r="D16" s="65"/>
      <c r="E16" s="65"/>
      <c r="F16" s="66"/>
      <c r="G16" s="25"/>
      <c r="H16" s="23"/>
      <c r="I16" s="25"/>
    </row>
    <row r="17" spans="1:9" ht="20.25" x14ac:dyDescent="0.3">
      <c r="A17" s="67" t="s">
        <v>94</v>
      </c>
      <c r="B17" s="69">
        <v>2015</v>
      </c>
      <c r="C17" s="64">
        <f>D17+E17+F17</f>
        <v>506.17608000000001</v>
      </c>
      <c r="D17" s="65"/>
      <c r="E17" s="65"/>
      <c r="F17" s="66">
        <f>SUM(F10:F16)</f>
        <v>506.17608000000001</v>
      </c>
      <c r="G17" s="28"/>
      <c r="H17" s="29"/>
      <c r="I17" s="29"/>
    </row>
    <row r="18" spans="1:9" ht="20.25" x14ac:dyDescent="0.3">
      <c r="A18" s="67"/>
      <c r="B18" s="27"/>
      <c r="C18" s="67"/>
      <c r="D18" s="67"/>
      <c r="E18" s="67"/>
      <c r="F18" s="66"/>
      <c r="G18" s="27"/>
      <c r="H18" s="30"/>
      <c r="I18" s="30"/>
    </row>
    <row r="19" spans="1:9" x14ac:dyDescent="0.25">
      <c r="A19" s="31" t="s">
        <v>95</v>
      </c>
      <c r="B19" s="31"/>
      <c r="C19" s="31"/>
      <c r="D19" s="31"/>
      <c r="E19" s="31"/>
      <c r="F19" s="31"/>
      <c r="G19" s="63"/>
    </row>
    <row r="23" spans="1:9" x14ac:dyDescent="0.25">
      <c r="F23" s="33"/>
    </row>
  </sheetData>
  <mergeCells count="14">
    <mergeCell ref="I6:I8"/>
    <mergeCell ref="D7:D8"/>
    <mergeCell ref="E7:F7"/>
    <mergeCell ref="G7:G8"/>
    <mergeCell ref="F1:I1"/>
    <mergeCell ref="F2:I2"/>
    <mergeCell ref="F3:I3"/>
    <mergeCell ref="A4:I4"/>
    <mergeCell ref="A5:I5"/>
    <mergeCell ref="A6:A8"/>
    <mergeCell ref="B6:B8"/>
    <mergeCell ref="C6:C8"/>
    <mergeCell ref="D6:G6"/>
    <mergeCell ref="H6:H8"/>
  </mergeCells>
  <pageMargins left="0.7" right="0.7" top="0.75" bottom="0.75" header="0.3" footer="0.3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2015-12-24T04:14:29Z</dcterms:modified>
</cp:coreProperties>
</file>