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15" windowWidth="1815" windowHeight="960"/>
  </bookViews>
  <sheets>
    <sheet name="Лист1 (2)" sheetId="4" r:id="rId1"/>
  </sheets>
  <definedNames>
    <definedName name="_xlnm.Print_Titles" localSheetId="0">'Лист1 (2)'!$3:$4</definedName>
  </definedNames>
  <calcPr calcId="124519"/>
</workbook>
</file>

<file path=xl/calcChain.xml><?xml version="1.0" encoding="utf-8"?>
<calcChain xmlns="http://schemas.openxmlformats.org/spreadsheetml/2006/main">
  <c r="E39" i="4"/>
  <c r="F39"/>
  <c r="E38"/>
  <c r="G78"/>
  <c r="H7"/>
  <c r="I7"/>
  <c r="M7"/>
  <c r="G7"/>
  <c r="F7" s="1"/>
  <c r="G6"/>
  <c r="H6"/>
  <c r="I6"/>
  <c r="J6"/>
  <c r="K6"/>
  <c r="L6"/>
  <c r="M6"/>
  <c r="F46"/>
  <c r="E46"/>
  <c r="H84"/>
  <c r="I84"/>
  <c r="J84"/>
  <c r="K84"/>
  <c r="L84"/>
  <c r="M84"/>
  <c r="G84"/>
  <c r="F26"/>
  <c r="E26"/>
  <c r="E14"/>
  <c r="F14"/>
  <c r="F13"/>
  <c r="F110"/>
  <c r="E110"/>
  <c r="F109"/>
  <c r="F100"/>
  <c r="E100"/>
  <c r="F99"/>
  <c r="E99"/>
  <c r="F98"/>
  <c r="E98"/>
  <c r="E97"/>
  <c r="F96"/>
  <c r="E96"/>
  <c r="F95"/>
  <c r="E95"/>
  <c r="F94"/>
  <c r="E94"/>
  <c r="F93"/>
  <c r="E93"/>
  <c r="F92"/>
  <c r="E92"/>
  <c r="F91"/>
  <c r="E91"/>
  <c r="F90"/>
  <c r="E90"/>
  <c r="F89"/>
  <c r="E89"/>
  <c r="E88"/>
  <c r="F87"/>
  <c r="E87"/>
  <c r="F86"/>
  <c r="E86"/>
  <c r="M85"/>
  <c r="L85"/>
  <c r="K85"/>
  <c r="J85"/>
  <c r="I85"/>
  <c r="H85"/>
  <c r="H83" s="1"/>
  <c r="G85"/>
  <c r="K83"/>
  <c r="I83"/>
  <c r="F84"/>
  <c r="L83"/>
  <c r="J83"/>
  <c r="F82"/>
  <c r="E82"/>
  <c r="F81"/>
  <c r="E81"/>
  <c r="F80"/>
  <c r="E80"/>
  <c r="F79"/>
  <c r="E79"/>
  <c r="M78"/>
  <c r="L78"/>
  <c r="K78"/>
  <c r="J78"/>
  <c r="I78"/>
  <c r="H78"/>
  <c r="F78" s="1"/>
  <c r="M77"/>
  <c r="L77"/>
  <c r="K77"/>
  <c r="J77"/>
  <c r="J76" s="1"/>
  <c r="I77"/>
  <c r="H77"/>
  <c r="G77"/>
  <c r="M76"/>
  <c r="I76"/>
  <c r="F75"/>
  <c r="E75"/>
  <c r="F74"/>
  <c r="E74"/>
  <c r="F73"/>
  <c r="E73"/>
  <c r="F72"/>
  <c r="M68"/>
  <c r="L71"/>
  <c r="K71"/>
  <c r="K68" s="1"/>
  <c r="J71"/>
  <c r="I71"/>
  <c r="I68" s="1"/>
  <c r="H71"/>
  <c r="G71"/>
  <c r="M70"/>
  <c r="L70"/>
  <c r="L69" s="1"/>
  <c r="K70"/>
  <c r="J70"/>
  <c r="J69" s="1"/>
  <c r="I70"/>
  <c r="H70"/>
  <c r="G70"/>
  <c r="K69"/>
  <c r="J68"/>
  <c r="H68"/>
  <c r="M67"/>
  <c r="I67"/>
  <c r="I66" s="1"/>
  <c r="G67"/>
  <c r="F65"/>
  <c r="E65"/>
  <c r="F64"/>
  <c r="E64"/>
  <c r="F63"/>
  <c r="E63"/>
  <c r="F62"/>
  <c r="E62"/>
  <c r="F61"/>
  <c r="E61"/>
  <c r="F60"/>
  <c r="E60"/>
  <c r="F59"/>
  <c r="E59"/>
  <c r="F57"/>
  <c r="E57"/>
  <c r="J56"/>
  <c r="F56"/>
  <c r="E56"/>
  <c r="F55"/>
  <c r="E55"/>
  <c r="F54"/>
  <c r="E54"/>
  <c r="F53"/>
  <c r="E53"/>
  <c r="F52"/>
  <c r="E52"/>
  <c r="F51"/>
  <c r="E51"/>
  <c r="F50"/>
  <c r="E50"/>
  <c r="F48"/>
  <c r="E48"/>
  <c r="F47"/>
  <c r="E47"/>
  <c r="F45"/>
  <c r="E45"/>
  <c r="F43"/>
  <c r="E43"/>
  <c r="F42"/>
  <c r="E42"/>
  <c r="F41"/>
  <c r="E41"/>
  <c r="F40"/>
  <c r="E40"/>
  <c r="E37"/>
  <c r="F36"/>
  <c r="E36"/>
  <c r="J35"/>
  <c r="F35"/>
  <c r="E35"/>
  <c r="J34"/>
  <c r="F34"/>
  <c r="E34"/>
  <c r="F33"/>
  <c r="E33"/>
  <c r="F31"/>
  <c r="E31"/>
  <c r="L30"/>
  <c r="L7" s="1"/>
  <c r="L5" s="1"/>
  <c r="K30"/>
  <c r="J30"/>
  <c r="F30"/>
  <c r="F28"/>
  <c r="E28"/>
  <c r="F27"/>
  <c r="E27"/>
  <c r="F25"/>
  <c r="E25"/>
  <c r="F23"/>
  <c r="E23"/>
  <c r="F22"/>
  <c r="E22"/>
  <c r="F21"/>
  <c r="E21"/>
  <c r="F20"/>
  <c r="E20"/>
  <c r="F19"/>
  <c r="E19"/>
  <c r="J18"/>
  <c r="J7" s="1"/>
  <c r="F18"/>
  <c r="E18"/>
  <c r="F16"/>
  <c r="E16"/>
  <c r="F15"/>
  <c r="E15"/>
  <c r="E13"/>
  <c r="F11"/>
  <c r="E11"/>
  <c r="F10"/>
  <c r="E10"/>
  <c r="K9"/>
  <c r="K7" s="1"/>
  <c r="F9"/>
  <c r="M102"/>
  <c r="I102"/>
  <c r="E9" l="1"/>
  <c r="E30"/>
  <c r="F70"/>
  <c r="F6"/>
  <c r="J5"/>
  <c r="F5"/>
  <c r="H5"/>
  <c r="G69"/>
  <c r="E70"/>
  <c r="F71"/>
  <c r="L68"/>
  <c r="F85"/>
  <c r="K5"/>
  <c r="I5"/>
  <c r="G5"/>
  <c r="M66"/>
  <c r="L76"/>
  <c r="K76"/>
  <c r="E7"/>
  <c r="M5"/>
  <c r="G102"/>
  <c r="E6"/>
  <c r="I69"/>
  <c r="M69"/>
  <c r="F77"/>
  <c r="M83"/>
  <c r="E78"/>
  <c r="E71"/>
  <c r="E84"/>
  <c r="H103"/>
  <c r="H105" s="1"/>
  <c r="J103"/>
  <c r="J105" s="1"/>
  <c r="L103"/>
  <c r="L105" s="1"/>
  <c r="I103"/>
  <c r="I105" s="1"/>
  <c r="K103"/>
  <c r="K105" s="1"/>
  <c r="M103"/>
  <c r="M105" s="1"/>
  <c r="G76"/>
  <c r="E77"/>
  <c r="E76" s="1"/>
  <c r="G106"/>
  <c r="G108" s="1"/>
  <c r="F108" s="1"/>
  <c r="I106"/>
  <c r="I107" s="1"/>
  <c r="I101"/>
  <c r="I104" s="1"/>
  <c r="M106"/>
  <c r="M107" s="1"/>
  <c r="J67"/>
  <c r="J66" s="1"/>
  <c r="L67"/>
  <c r="L66" s="1"/>
  <c r="G68"/>
  <c r="H69"/>
  <c r="E69" s="1"/>
  <c r="H76"/>
  <c r="F76" s="1"/>
  <c r="G83"/>
  <c r="F83" s="1"/>
  <c r="E85"/>
  <c r="E83" s="1"/>
  <c r="E5" l="1"/>
  <c r="K67"/>
  <c r="K102" s="1"/>
  <c r="K106" s="1"/>
  <c r="K107" s="1"/>
  <c r="M101"/>
  <c r="M104" s="1"/>
  <c r="H67"/>
  <c r="H66" s="1"/>
  <c r="J102"/>
  <c r="J106" s="1"/>
  <c r="J107" s="1"/>
  <c r="E67"/>
  <c r="J101"/>
  <c r="J104" s="1"/>
  <c r="E68"/>
  <c r="G103"/>
  <c r="F68"/>
  <c r="H102"/>
  <c r="F67"/>
  <c r="F69"/>
  <c r="G66"/>
  <c r="L102"/>
  <c r="K101" l="1"/>
  <c r="K104" s="1"/>
  <c r="K66"/>
  <c r="E66" s="1"/>
  <c r="F66"/>
  <c r="L101"/>
  <c r="L104" s="1"/>
  <c r="L106"/>
  <c r="L107" s="1"/>
  <c r="H101"/>
  <c r="H104" s="1"/>
  <c r="H106"/>
  <c r="H107" s="1"/>
  <c r="F107" s="1"/>
  <c r="E102"/>
  <c r="F102"/>
  <c r="F103"/>
  <c r="F105" s="1"/>
  <c r="G105"/>
  <c r="E103"/>
  <c r="E105" s="1"/>
  <c r="G101"/>
  <c r="G104" s="1"/>
  <c r="E109" l="1"/>
  <c r="E106"/>
  <c r="E107"/>
  <c r="E101"/>
  <c r="E104" s="1"/>
  <c r="F101"/>
  <c r="F104" s="1"/>
  <c r="F106"/>
  <c r="E108" l="1"/>
</calcChain>
</file>

<file path=xl/sharedStrings.xml><?xml version="1.0" encoding="utf-8"?>
<sst xmlns="http://schemas.openxmlformats.org/spreadsheetml/2006/main" count="392" uniqueCount="255">
  <si>
    <t>1.1.</t>
  </si>
  <si>
    <t>1.2.</t>
  </si>
  <si>
    <t xml:space="preserve">Наименование мероприятия </t>
  </si>
  <si>
    <t>1. Развитие социальной и инженерной инфраструктуры города</t>
  </si>
  <si>
    <t>3.2.</t>
  </si>
  <si>
    <t>3.3.</t>
  </si>
  <si>
    <t>3.4.</t>
  </si>
  <si>
    <t>3.6.</t>
  </si>
  <si>
    <t>№ п/п</t>
  </si>
  <si>
    <t>3.7.</t>
  </si>
  <si>
    <t>2016-2020г.</t>
  </si>
  <si>
    <t>Капитальный ремонт кабельных линий, трансформаторных подстанций</t>
  </si>
  <si>
    <t>Общая стоимость мероп-риятий, млн. руб.</t>
  </si>
  <si>
    <t>Увеличение надежности электроснабжения города, снижение эксплуатационных затрат</t>
  </si>
  <si>
    <t>2017-2020г.</t>
  </si>
  <si>
    <t>Замена оборудования, имеющего сверхнорматив-ный срок службы. Обеспечение надежности энергоснабжения города в течение 30 лет</t>
  </si>
  <si>
    <t>Улучшение качества воды для хозяйственно-питьевых нужд</t>
  </si>
  <si>
    <t>Повышение качества предоставляемых услуг и надежности сетей канализации</t>
  </si>
  <si>
    <t>Уменьшение и локализация негативного воздействия отходов на окружающую среду</t>
  </si>
  <si>
    <t>Реконструкция и модернизация существующих КНС-38, КНС-50, КНС-167</t>
  </si>
  <si>
    <t>Обеспечит сброс ливневых стоков в соответствии с требованиями правил охраны поверхностных вод от  загрязнения, создание 10 рабочих мест</t>
  </si>
  <si>
    <t>Энергоснабжение</t>
  </si>
  <si>
    <t>Водоснабжение</t>
  </si>
  <si>
    <t>Водоотведение</t>
  </si>
  <si>
    <t>Теплоснабжение</t>
  </si>
  <si>
    <t>Капитальный ремонт магистральных тепловых сетей</t>
  </si>
  <si>
    <t>2015-2020г.</t>
  </si>
  <si>
    <t>Газоснабжение</t>
  </si>
  <si>
    <t>Капитальный ремонт распределительных сетей газопровода в жилой зоне</t>
  </si>
  <si>
    <t>1.18</t>
  </si>
  <si>
    <t>2014-2020г.</t>
  </si>
  <si>
    <t>Увеличение надежности газоснабжения жилой зоны и промышленных объектов</t>
  </si>
  <si>
    <t>Автодороги и благоустройство территории</t>
  </si>
  <si>
    <t>2016г.</t>
  </si>
  <si>
    <t>Всего, в том числе:</t>
  </si>
  <si>
    <t>Замена в связи с длительным сроком эксплуатации, улучшение бытовых условий жителей</t>
  </si>
  <si>
    <t>Повышение безопасности проживания. Установка 50 камер с оборудованием в местах массового скопления людей</t>
  </si>
  <si>
    <t>Проведение капитального ремонта системы инженерно-технического обеспечения лифтового хозяйства</t>
  </si>
  <si>
    <t>Обеспечение сохранности конструктивных элементов зданий в надлежащем техническом состоянии</t>
  </si>
  <si>
    <t>Снижение эксплуатационных затрат. Обеспечение бесперебойной и безопасной работы.</t>
  </si>
  <si>
    <t>Повышение качества оказания услуг дошкольного образования</t>
  </si>
  <si>
    <t>Повышение качества оказания услуг дошкольного и общего образования</t>
  </si>
  <si>
    <t xml:space="preserve">Учреждения культуры </t>
  </si>
  <si>
    <t>Поддержание здания с агрессивной средой в технически-исправном состоянии</t>
  </si>
  <si>
    <t>Капитальный ремонт кровли и фасада "Центра досуга молодежи"</t>
  </si>
  <si>
    <t>Сокращение затрат за текущий ремонт зданий и сооружений на 5-10 %, увеличение сроков эксплуатации здания</t>
  </si>
  <si>
    <t>Удовлетворение потребностей детей и молодежи</t>
  </si>
  <si>
    <t>Обустройство парковой зоны, в том числе ПИР</t>
  </si>
  <si>
    <t>3.5.</t>
  </si>
  <si>
    <t>2018-2020г.</t>
  </si>
  <si>
    <t>Обеспечение качественного обслуживания пассажиров на пригородных и городских перевозках</t>
  </si>
  <si>
    <t>Строительство автостоянки для большегрузных автомобилей на 100 единиц</t>
  </si>
  <si>
    <t>Всего по Программе,                                     млн. руб.</t>
  </si>
  <si>
    <t>2.1.2.</t>
  </si>
  <si>
    <t>3. Капитальное строительство и реконструкция  социально-значимых объектов</t>
  </si>
  <si>
    <t>внебюджетные средства</t>
  </si>
  <si>
    <t>Срок выпол-нения</t>
  </si>
  <si>
    <t>Ввод 4,6 тыс. кв. м жилья. Улучшение жилищный условий для 72 человек</t>
  </si>
  <si>
    <t>Реконструкция ВЛ - 110 кВ с заменой  линейной арматуры и отдельных опор (в том числе ПИР - 3,0 млн. руб.)</t>
  </si>
  <si>
    <t>Сокращение расходов по обслуживанию, создание условий для сбережения водных ресурсов</t>
  </si>
  <si>
    <t>Реконструкция газопровода высокого давления протяженностью 28 км (в том числе ПИР)</t>
  </si>
  <si>
    <t>Сокращение расходов по обслуживанию, создание условий для сбережения теплоресурсов</t>
  </si>
  <si>
    <t>Снижение уровня аварийности, числа пострадавших в ДТП и снижение стоимости ремонтных работ</t>
  </si>
  <si>
    <t>Обеспечение охраны жизни граждан, повышение гарантий их законных прав на безопасные условия на дорогах</t>
  </si>
  <si>
    <t>Замена существующих газонаполненных ламп в светильниках уличного освещения на светодиодные</t>
  </si>
  <si>
    <t>Улучшение качества уличного освещения, экономия электроэнергии до 150 кВт/год</t>
  </si>
  <si>
    <t>по программе предприятия</t>
  </si>
  <si>
    <t>Создание условий для парковки большегрузного автотранспорта</t>
  </si>
  <si>
    <t>Улучшение библиотечного обслуживания населения</t>
  </si>
  <si>
    <t>2.2.1.</t>
  </si>
  <si>
    <t>2.2.2.</t>
  </si>
  <si>
    <t>ЗАТО г.Радужный Владимирской области</t>
  </si>
  <si>
    <t>3.9.</t>
  </si>
  <si>
    <t>1.7.</t>
  </si>
  <si>
    <t>1.8.</t>
  </si>
  <si>
    <t>Капитальный ремонт сетей канализации жилой зоны города</t>
  </si>
  <si>
    <t>Перенос КНС-49, в том числе ПИР</t>
  </si>
  <si>
    <t>Устройство пешеходной дорожки от КПП ЗАТО до Городской больницы, в том  числе ПИР.</t>
  </si>
  <si>
    <t>Капитальный ремонт жилого фонда  и сооружений социально- культурной сферы</t>
  </si>
  <si>
    <t xml:space="preserve">Капитальный ремонт наружного ограждения с установкой системы видеонаблюдения в образовательных учреждениях. </t>
  </si>
  <si>
    <t>Реконструкция детского дошкольного учреждения на 600 мест № 5.</t>
  </si>
  <si>
    <t>Замена малых архитектурных форм на территории дошкольных учреждений</t>
  </si>
  <si>
    <t xml:space="preserve">Капитальный ремонт здания бассейна  Детской юношесткой спортивной школы </t>
  </si>
  <si>
    <t>Капитальный ремонт  спортивного корпуса "Кристалл" Детской юношесткой спортивной школы</t>
  </si>
  <si>
    <t>2.1.1.</t>
  </si>
  <si>
    <t>Развитие инженерной инфраструктуры площадки 17 (электроснабжение, газоснабжение) в том числе ПИР</t>
  </si>
  <si>
    <t>Строительство полигона твердых бытовых отходов</t>
  </si>
  <si>
    <t>Строительство инженерной  инфраструктуры в кварталее 7/1  (в том числе ПИР)</t>
  </si>
  <si>
    <t>Строительство детского  дошкольного учреждения на 235 мест в квартале 7/3</t>
  </si>
  <si>
    <t>Реконструкция котельной ДКВР и ПТВМ, центральных тепловых пунктов ЦТП-1,  ЦТП-3, ГРП и газового хозяйства</t>
  </si>
  <si>
    <t>Капитальный ремонт площадок и благоустройство  территории детских садов и школ</t>
  </si>
  <si>
    <t xml:space="preserve">Решение проблемы утилизации и захоронения твердых бытовых отходов. Обеспечение требований охраны окружающей среды Ввод 1 очереди </t>
  </si>
  <si>
    <t>Строительство мазутного хозяйства центральной котельной (в том числе ПИР)</t>
  </si>
  <si>
    <t xml:space="preserve"> Замена устаревшего оборудования.Сокращение расходов по обслуживанию, создание условий для сбережения энергоресурсов</t>
  </si>
  <si>
    <t>Обеспечение  бесперебойной подачи воды, замена изношенных трубопроводов.авляемых услуг и качества сетей водоснабжения</t>
  </si>
  <si>
    <t xml:space="preserve">  Замена  изношенных сетей. Улучшение качества предоставляемых услуг, экономия теплоресурсов.</t>
  </si>
  <si>
    <t xml:space="preserve"> Замена устаревшего оборудования. Бесперебойное снабжение потребителей теплом и горячей водой, установленных параметров при минимальных потерях</t>
  </si>
  <si>
    <t xml:space="preserve"> Замена изношенных сетей.Обеспечение безопасности систем газоснабжения и улучшение бытовых условий</t>
  </si>
  <si>
    <t>Повышение качества обслуживания населения III квартала</t>
  </si>
  <si>
    <t xml:space="preserve">Обеспечение доступного дошкольного образования.Улучшение демографической ситуации </t>
  </si>
  <si>
    <t xml:space="preserve"> Улучшение организации  оздоровления детей.</t>
  </si>
  <si>
    <t>Реконструкция загородного оздоровительного лагеря "Лесной городок"</t>
  </si>
  <si>
    <t>Организация досуга граждан, расширение спектра услуг, оказываемых в сфере культуры и повышения их качесва.</t>
  </si>
  <si>
    <t>Формирование и развитие инфраструктуры поддержки малого предпринимательства.Создание новых рабочих мест.</t>
  </si>
  <si>
    <t xml:space="preserve"> Завершение строительства  многоквартирного 9 - ти этажного кирпично- панельного жилого дома №1 в 3 квартале</t>
  </si>
  <si>
    <t>Развитие индивидуального жилищного строительства и строительства жилья для многогдетных семей</t>
  </si>
  <si>
    <t>Подготовка территории для расширения существующего городского кладбища традиционного захоронения</t>
  </si>
  <si>
    <t>Создание на базе ФКП "Радуга"технопарковой зоны</t>
  </si>
  <si>
    <t>3.8.</t>
  </si>
  <si>
    <t>3.10.</t>
  </si>
  <si>
    <t>3.11.</t>
  </si>
  <si>
    <t>3.1.</t>
  </si>
  <si>
    <t>3.12.</t>
  </si>
  <si>
    <t>3.13.</t>
  </si>
  <si>
    <t>2.2.</t>
  </si>
  <si>
    <t>2.2.3.</t>
  </si>
  <si>
    <t>2.2.4.</t>
  </si>
  <si>
    <t>Учреждения образования</t>
  </si>
  <si>
    <t>Капитальный ремонт и реконструкция действующих автомобильных дорог до технологической зоны СП-13, СП-4А ФКП "ГЛП "Радуга" .</t>
  </si>
  <si>
    <t>1.19.</t>
  </si>
  <si>
    <t>1.21.</t>
  </si>
  <si>
    <t>1.4.</t>
  </si>
  <si>
    <t>1.5.</t>
  </si>
  <si>
    <t>1.6.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</si>
  <si>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</si>
  <si>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</si>
  <si>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</si>
  <si>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</si>
  <si>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</si>
  <si>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</si>
  <si>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</si>
  <si>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</si>
  <si>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</si>
  <si>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1.20.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</si>
  <si>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</si>
  <si>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</si>
  <si>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</si>
  <si>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</si>
  <si>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</si>
  <si>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</si>
  <si>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</si>
  <si>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</si>
  <si>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</si>
  <si>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</si>
  <si>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</si>
  <si>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</si>
  <si>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</si>
  <si>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</si>
  <si>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</si>
  <si>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</si>
  <si>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</si>
  <si>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</si>
  <si>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</si>
  <si>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</si>
  <si>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</si>
  <si>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>1.43.</t>
  </si>
  <si>
    <t>2.1.</t>
  </si>
  <si>
    <t xml:space="preserve">Ввод в эксплуатацию 4,7 тыс. кв. метров жилья. Выделение служебного жилья с целью привлечения квалифицированных кадров. </t>
  </si>
  <si>
    <t>Обеспечение доступного дошкольного образования детского сада на 235 мест</t>
  </si>
  <si>
    <t>местный бюджет</t>
  </si>
  <si>
    <t>Развитие инженерной инфраструктуры  площадки 16 (водоснабжение,газоснабжение)</t>
  </si>
  <si>
    <t>2.1.3.</t>
  </si>
  <si>
    <t>Осуществление контрольно-пропускного режима  в контролируемую зону ЗАТО г.Радужный Владимирской области</t>
  </si>
  <si>
    <t>местный бюджет*</t>
  </si>
  <si>
    <t>1.3.</t>
  </si>
  <si>
    <t>Замена дорог в связи с длительным сроком эксплуатации</t>
  </si>
  <si>
    <t>2. Развитие производственной базы города</t>
  </si>
  <si>
    <t>Развитие промышленной базы города</t>
  </si>
  <si>
    <t>Строительство бассейна на 275 мест</t>
  </si>
  <si>
    <t>Создание комфортных условий для занятия спортом,создание 20 новых рабочих мест.</t>
  </si>
  <si>
    <t>Создание комфортных условий для занятия спортом,создание 25 новых рабочих мест.</t>
  </si>
  <si>
    <t>Строительство клубного учреждения на 250 зрительных мест</t>
  </si>
  <si>
    <t>Создание условий для проведения зрелищных мероприятий,создание 30 новых рабочих мест.</t>
  </si>
  <si>
    <t>Решение социальных и коммунально-бытовых вопросов,создание новых рабочих мест до 20 ежегодно</t>
  </si>
  <si>
    <t>Развитие градообразующего предприятия.                           Обеспечение условий, в том числе коммунальных, для развития безопасного и и устойчивого функционирования градообразующего предприятия ФКП "Государственный лазерный полигон "Радуга"</t>
  </si>
  <si>
    <t xml:space="preserve"> - собственные доходы</t>
  </si>
  <si>
    <t xml:space="preserve"> - дотации федерального бюджета бюджетам субъектов для ЗАТО</t>
  </si>
  <si>
    <t>Срок реализации 2014 - 2020 годы, в том числе по годам</t>
  </si>
  <si>
    <t>Потреб-ность в средствах на 2014 - 2016 годы</t>
  </si>
  <si>
    <t>Источник финансирования</t>
  </si>
  <si>
    <t>Экономический или социальный эффект от реализации мероприятий</t>
  </si>
  <si>
    <t>Строительство здания библиотеки (в том числе ПИР)</t>
  </si>
  <si>
    <t>Устройство новой подъездной автодороги к полигону ТБО (в т.ч. ПИР)</t>
  </si>
  <si>
    <t>Строительство второй очереди полигона твердых бытовых отходов</t>
  </si>
  <si>
    <t>По программе предприятия</t>
  </si>
  <si>
    <t>Повышение доступности жилья и улучшение жилищных условий жителей города</t>
  </si>
  <si>
    <t>Внебюджетные средства</t>
  </si>
  <si>
    <t>Местный бюджет, в том числе:</t>
  </si>
  <si>
    <t xml:space="preserve"> - межбюджет-ные трансферты областного бюджета</t>
  </si>
  <si>
    <t xml:space="preserve"> - дефицит</t>
  </si>
  <si>
    <t>Перечень мероприятий "Комплексной программы социально-экономического развития ЗАТО г.Радужный                                                                               на 2014-2016 годы и на период до 2020 года"</t>
  </si>
  <si>
    <t>Приложение  № 2                                                                                                                                    к Комплексной программе социально-экономического развития ЗАТО г.Радужный Владимирской области                                     на 2014 – 2016 годы и на период до 2020 года</t>
  </si>
  <si>
    <t>Благоустройство территории между жилыми домами № 35а, 8, 9 III квартала и торговым центром "Дельфин", устройство сквера в районе остановки "Морская"</t>
  </si>
  <si>
    <t>Капитальный ремонт магистрального водопровода (диаметром 400 мм) от УВС 3 подъема до жилой зоны (замена стальных труб  на полипропиленовые трубы)</t>
  </si>
  <si>
    <t>Реализация мероприятий по организации охраны контролируемой зоны и безопасных условий для работы и проживания граждан.Освобождение градообразующего предприятия от дополнительных расходов.</t>
  </si>
  <si>
    <t>Создание запасов аварийного топлива для котельной.</t>
  </si>
  <si>
    <t>Строительство многофункционального  центра оказания государственных и муниципальных услуг</t>
  </si>
  <si>
    <t>Капитальный ремонт   в дошкольных и общеобразовательных учреждениях.</t>
  </si>
  <si>
    <t xml:space="preserve"> внебюджетные средства</t>
  </si>
  <si>
    <t>Реконструкция школьного стадиона</t>
  </si>
  <si>
    <t>Капитальный ремонт ДШИ</t>
  </si>
  <si>
    <t>1.44.</t>
  </si>
  <si>
    <t>Поддержание здания  в технически-исправном состоянии</t>
  </si>
  <si>
    <t>2019-2020г.</t>
  </si>
  <si>
    <t>2016-2017г.</t>
  </si>
  <si>
    <t>2014-2016г.</t>
  </si>
  <si>
    <t>2017-2019г.</t>
  </si>
  <si>
    <t>2017-2018г.</t>
  </si>
  <si>
    <t>2014-2018г.</t>
  </si>
  <si>
    <t>2015-2019г.</t>
  </si>
  <si>
    <t>2016-2018г.</t>
  </si>
  <si>
    <t>2014-2019г.</t>
  </si>
  <si>
    <t>1.45.</t>
  </si>
  <si>
    <t>Капитальный ремонт  КЦ "Досуг"</t>
  </si>
  <si>
    <t xml:space="preserve">  внебюджетные средства</t>
  </si>
  <si>
    <t xml:space="preserve">местный бюджет      </t>
  </si>
  <si>
    <t xml:space="preserve">местный бюджет     </t>
  </si>
  <si>
    <t>ИТОГО по п.2.2.,        в том числе:</t>
  </si>
  <si>
    <t>ИТОГО по п.2.1.   в том числе:</t>
  </si>
  <si>
    <t xml:space="preserve"> Прокладка оптоволоконного кабеля связи г.Радужный   СП-13; СП-6.</t>
  </si>
  <si>
    <t xml:space="preserve">Реконструкция очистных сооружений северной группы (ОССГ)  Строительство  системы обеззараживания сточных вод </t>
  </si>
  <si>
    <t>Повышение качества оказания услуг  общего образования</t>
  </si>
  <si>
    <t>2014 - 2020г.</t>
  </si>
  <si>
    <t>2014-2015г.</t>
  </si>
  <si>
    <t>2015г.</t>
  </si>
  <si>
    <t>2017г.</t>
  </si>
  <si>
    <t>Капитальный ремонт Общежитий № 2;№ 3(замена окон, электроосвещения, вентиляция)</t>
  </si>
  <si>
    <t>Реконструкция прогулочных веранд в детских садах №3 и №5</t>
  </si>
  <si>
    <t xml:space="preserve">Развитие юго-западной части 9 квартала под жилое строительство.  </t>
  </si>
  <si>
    <t xml:space="preserve">Реконструкция напорных коллекторов </t>
  </si>
  <si>
    <t>внебюжные средства</t>
  </si>
  <si>
    <t>Устройство  спортивных, игровых и хозяйственных площадок многоквартирных жилых домов</t>
  </si>
  <si>
    <t>Оснащение системой видеонаблюдения мест с массовым пребыванием людей</t>
  </si>
  <si>
    <t>2014-2017</t>
  </si>
  <si>
    <t xml:space="preserve">Капитальный ремонт сетей холодного водоснабжения к многоквартирным жилым домам </t>
  </si>
  <si>
    <t>Строительство очистных сооружений  ливневых вод  (в том числе ПИР)</t>
  </si>
  <si>
    <t>Капитальный ремонт тепловых сетей  и сетей горячего водоснабжения 1 и 3 кварталов</t>
  </si>
  <si>
    <t>Капитальный ремонт подъездных автомобильных дорог  1 и 3 кварталов</t>
  </si>
  <si>
    <t>Капитальный ремонт дорог и пешеходных дорожек, расширение стоянок автотранспорта у жилых домов 1 и 3 кварталов и магазина "Дельфин",ЦТП</t>
  </si>
  <si>
    <t>Капитальный ремонт кровель, фасадов, межпанельных швов, аварийных балконных плит, козырьков входов в поъезды многоквартирных  жилых домов</t>
  </si>
  <si>
    <t>Капитальный ремонт хоккейных площадок 1 и 3 кварталов</t>
  </si>
  <si>
    <t>Проектирование и строительство автостанции</t>
  </si>
  <si>
    <t>Развитие квартала 7/3 под жилищное строительство ( в том числе ПИР)</t>
  </si>
  <si>
    <t>Реконструкция ПС-110 кв.В (в том числе ПИР) с заменой оборудования</t>
  </si>
  <si>
    <t>2020г.</t>
  </si>
  <si>
    <t>Строительство  водозабора артезианских скважин  узла водопроводных сооружений 2 подъема в том числе "ПИР"</t>
  </si>
  <si>
    <t>Увеличение налоговых доходов платы в бюджет города</t>
  </si>
  <si>
    <t>Строительство спортивного зала 250 мест</t>
  </si>
  <si>
    <t>Расширение спектра предоставления государственных и муниципальных услуг</t>
  </si>
  <si>
    <t>И. О. главы администрации</t>
  </si>
  <si>
    <t>А.В. Колуков</t>
  </si>
  <si>
    <t>Обеспечение полноценного отдыха детей и улучшение бытовых условий жителей</t>
  </si>
  <si>
    <t>Капитальный ремонт спортивных, игровых и хозяйственных площадок</t>
  </si>
  <si>
    <t>Расширение городского кладбище</t>
  </si>
  <si>
    <t xml:space="preserve">Снижение эксплуатационных затрат.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</si>
</sst>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3">
    <font>
      <sz val="10"/>
      <name val="Arial Cyr"/>
      <charset val="204"/>
    </font>
    <font>
      <sz val="14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sz val="10"/>
      <name val="Times New Roman"/>
      <family val="1"/>
    </font>
    <font>
      <sz val="9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/>
    <xf numFmtId="0" fontId="0" fillId="2" borderId="0" xfId="0" applyFill="1"/>
    <xf numFmtId="0" fontId="0" fillId="3" borderId="0" xfId="0" applyFill="1"/>
    <xf numFmtId="49" fontId="19" fillId="3" borderId="1" xfId="0" applyNumberFormat="1" applyFont="1" applyFill="1" applyBorder="1" applyAlignment="1">
      <alignment vertical="top"/>
    </xf>
    <xf numFmtId="0" fontId="19" fillId="3" borderId="1" xfId="0" applyFont="1" applyFill="1" applyBorder="1" applyAlignment="1">
      <alignment horizontal="center" vertical="top"/>
    </xf>
    <xf numFmtId="0" fontId="19" fillId="3" borderId="1" xfId="0" applyFont="1" applyFill="1" applyBorder="1" applyAlignment="1">
      <alignment vertical="top"/>
    </xf>
    <xf numFmtId="0" fontId="2" fillId="3" borderId="0" xfId="0" applyFont="1" applyFill="1" applyBorder="1"/>
    <xf numFmtId="17" fontId="19" fillId="3" borderId="1" xfId="0" applyNumberFormat="1" applyFont="1" applyFill="1" applyBorder="1" applyAlignment="1">
      <alignment horizontal="center" vertical="top"/>
    </xf>
    <xf numFmtId="0" fontId="5" fillId="3" borderId="0" xfId="0" applyFont="1" applyFill="1" applyAlignment="1">
      <alignment vertical="top"/>
    </xf>
    <xf numFmtId="49" fontId="20" fillId="3" borderId="1" xfId="0" applyNumberFormat="1" applyFont="1" applyFill="1" applyBorder="1" applyAlignment="1">
      <alignment vertical="top"/>
    </xf>
    <xf numFmtId="49" fontId="5" fillId="3" borderId="0" xfId="0" applyNumberFormat="1" applyFont="1" applyFill="1" applyBorder="1" applyAlignment="1">
      <alignment horizontal="center" vertical="top"/>
    </xf>
    <xf numFmtId="49" fontId="5" fillId="3" borderId="0" xfId="0" applyNumberFormat="1" applyFont="1" applyFill="1" applyAlignment="1">
      <alignment vertical="top"/>
    </xf>
    <xf numFmtId="49" fontId="19" fillId="3" borderId="3" xfId="0" applyNumberFormat="1" applyFont="1" applyFill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5" fontId="1" fillId="0" borderId="0" xfId="0" applyNumberFormat="1" applyFont="1" applyFill="1"/>
    <xf numFmtId="0" fontId="3" fillId="0" borderId="0" xfId="0" applyFont="1" applyFill="1" applyAlignment="1">
      <alignment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/>
    <xf numFmtId="164" fontId="15" fillId="0" borderId="1" xfId="0" applyNumberFormat="1" applyFont="1" applyFill="1" applyBorder="1" applyAlignment="1">
      <alignment horizontal="center" vertical="top" wrapText="1"/>
    </xf>
    <xf numFmtId="164" fontId="22" fillId="0" borderId="1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/>
    <xf numFmtId="0" fontId="2" fillId="0" borderId="0" xfId="0" applyFont="1" applyFill="1"/>
    <xf numFmtId="0" fontId="8" fillId="0" borderId="1" xfId="0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49" fontId="19" fillId="3" borderId="3" xfId="0" applyNumberFormat="1" applyFont="1" applyFill="1" applyBorder="1" applyAlignment="1">
      <alignment horizontal="center" vertical="top"/>
    </xf>
    <xf numFmtId="49" fontId="19" fillId="3" borderId="1" xfId="0" applyNumberFormat="1" applyFont="1" applyFill="1" applyBorder="1" applyAlignment="1">
      <alignment horizontal="center" vertical="top"/>
    </xf>
    <xf numFmtId="49" fontId="19" fillId="3" borderId="3" xfId="0" applyNumberFormat="1" applyFont="1" applyFill="1" applyBorder="1" applyAlignment="1">
      <alignment vertical="top"/>
    </xf>
    <xf numFmtId="49" fontId="19" fillId="3" borderId="5" xfId="0" applyNumberFormat="1" applyFont="1" applyFill="1" applyBorder="1" applyAlignment="1">
      <alignment vertical="top"/>
    </xf>
    <xf numFmtId="49" fontId="19" fillId="3" borderId="2" xfId="0" applyNumberFormat="1" applyFont="1" applyFill="1" applyBorder="1" applyAlignment="1">
      <alignment vertical="top"/>
    </xf>
    <xf numFmtId="49" fontId="19" fillId="3" borderId="1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/>
    </xf>
    <xf numFmtId="164" fontId="1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left" vertical="top" wrapText="1"/>
    </xf>
    <xf numFmtId="0" fontId="15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/>
    <xf numFmtId="2" fontId="11" fillId="0" borderId="1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49" fontId="19" fillId="3" borderId="3" xfId="0" applyNumberFormat="1" applyFont="1" applyFill="1" applyBorder="1" applyAlignment="1">
      <alignment horizontal="center" vertical="top"/>
    </xf>
    <xf numFmtId="49" fontId="19" fillId="3" borderId="2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49" fontId="19" fillId="3" borderId="5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5" xfId="0" applyNumberFormat="1" applyFont="1" applyFill="1" applyBorder="1" applyAlignment="1">
      <alignment horizontal="center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9" fillId="3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71"/>
  <sheetViews>
    <sheetView tabSelected="1" view="pageBreakPreview" zoomScale="75" zoomScaleNormal="75" zoomScaleSheetLayoutView="75" zoomScalePageLayoutView="85" workbookViewId="0">
      <selection activeCell="N96" sqref="N96:N97"/>
    </sheetView>
  </sheetViews>
  <sheetFormatPr defaultColWidth="10.28515625" defaultRowHeight="18.75"/>
  <cols>
    <col min="1" max="1" width="6.28515625" style="12" customWidth="1"/>
    <col min="2" max="2" width="23.7109375" style="44" customWidth="1"/>
    <col min="3" max="3" width="6.42578125" style="44" customWidth="1"/>
    <col min="4" max="4" width="12.28515625" style="44" customWidth="1"/>
    <col min="5" max="5" width="9.140625" style="19" customWidth="1"/>
    <col min="6" max="6" width="8.7109375" style="19" customWidth="1"/>
    <col min="7" max="7" width="8" style="19" customWidth="1"/>
    <col min="8" max="8" width="8.28515625" style="19" customWidth="1"/>
    <col min="9" max="9" width="8.7109375" style="19" customWidth="1"/>
    <col min="10" max="10" width="9" style="19" customWidth="1"/>
    <col min="11" max="11" width="7.5703125" style="19" customWidth="1"/>
    <col min="12" max="12" width="9.85546875" style="19" customWidth="1"/>
    <col min="13" max="13" width="9.85546875" style="31" customWidth="1"/>
    <col min="14" max="14" width="21" style="81" customWidth="1"/>
    <col min="15" max="15" width="10.28515625" style="1"/>
    <col min="16" max="16" width="9" style="1" customWidth="1"/>
    <col min="17" max="16384" width="10.28515625" style="1"/>
  </cols>
  <sheetData>
    <row r="1" spans="1:14" ht="75" customHeight="1">
      <c r="H1" s="20"/>
      <c r="I1" s="120" t="s">
        <v>191</v>
      </c>
      <c r="J1" s="120"/>
      <c r="K1" s="120"/>
      <c r="L1" s="120"/>
      <c r="M1" s="120"/>
      <c r="N1" s="120"/>
    </row>
    <row r="2" spans="1:14" ht="47.25" customHeight="1">
      <c r="A2" s="121" t="s">
        <v>190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3" customFormat="1" ht="33" customHeight="1">
      <c r="A3" s="122" t="s">
        <v>8</v>
      </c>
      <c r="B3" s="119" t="s">
        <v>2</v>
      </c>
      <c r="C3" s="119" t="s">
        <v>56</v>
      </c>
      <c r="D3" s="119" t="s">
        <v>179</v>
      </c>
      <c r="E3" s="123" t="s">
        <v>12</v>
      </c>
      <c r="F3" s="124" t="s">
        <v>178</v>
      </c>
      <c r="G3" s="125" t="s">
        <v>177</v>
      </c>
      <c r="H3" s="126"/>
      <c r="I3" s="126"/>
      <c r="J3" s="126"/>
      <c r="K3" s="126"/>
      <c r="L3" s="126"/>
      <c r="M3" s="127"/>
      <c r="N3" s="119" t="s">
        <v>180</v>
      </c>
    </row>
    <row r="4" spans="1:14" s="3" customFormat="1" ht="40.5" customHeight="1">
      <c r="A4" s="122"/>
      <c r="B4" s="119"/>
      <c r="C4" s="119"/>
      <c r="D4" s="119"/>
      <c r="E4" s="123"/>
      <c r="F4" s="124"/>
      <c r="G4" s="21">
        <v>2014</v>
      </c>
      <c r="H4" s="21">
        <v>2015</v>
      </c>
      <c r="I4" s="21">
        <v>2016</v>
      </c>
      <c r="J4" s="21">
        <v>2017</v>
      </c>
      <c r="K4" s="21">
        <v>2018</v>
      </c>
      <c r="L4" s="21">
        <v>2019</v>
      </c>
      <c r="M4" s="22">
        <v>2020</v>
      </c>
      <c r="N4" s="119"/>
    </row>
    <row r="5" spans="1:14" s="3" customFormat="1" ht="31.5" customHeight="1">
      <c r="A5" s="118"/>
      <c r="B5" s="99" t="s">
        <v>3</v>
      </c>
      <c r="C5" s="119"/>
      <c r="D5" s="45" t="s">
        <v>34</v>
      </c>
      <c r="E5" s="23">
        <f>E6+E7</f>
        <v>1186.5999999999999</v>
      </c>
      <c r="F5" s="23">
        <f>F6+F7</f>
        <v>289.10000000000002</v>
      </c>
      <c r="G5" s="23">
        <f>G6+G7</f>
        <v>68.8</v>
      </c>
      <c r="H5" s="23">
        <f t="shared" ref="H5:M5" si="0">H6+H7</f>
        <v>64.400000000000006</v>
      </c>
      <c r="I5" s="23">
        <f t="shared" si="0"/>
        <v>155.89999999999998</v>
      </c>
      <c r="J5" s="23">
        <f t="shared" si="0"/>
        <v>230.6</v>
      </c>
      <c r="K5" s="23">
        <f t="shared" si="0"/>
        <v>195.6</v>
      </c>
      <c r="L5" s="23">
        <f t="shared" si="0"/>
        <v>205.60000000000002</v>
      </c>
      <c r="M5" s="23">
        <f t="shared" si="0"/>
        <v>265.70000000000005</v>
      </c>
      <c r="N5" s="119"/>
    </row>
    <row r="6" spans="1:14" s="3" customFormat="1" ht="31.5" customHeight="1">
      <c r="A6" s="118"/>
      <c r="B6" s="99"/>
      <c r="C6" s="119"/>
      <c r="D6" s="45" t="s">
        <v>55</v>
      </c>
      <c r="E6" s="23">
        <f>G6+H6+I6+J6+K6+L6+M6</f>
        <v>304.39999999999998</v>
      </c>
      <c r="F6" s="23">
        <f>G6+H6+I6</f>
        <v>127.9</v>
      </c>
      <c r="G6" s="23">
        <f t="shared" ref="G6:M6" si="1">G37+G47+G14+G26+G27+G28+G46+G15</f>
        <v>24.9</v>
      </c>
      <c r="H6" s="23">
        <f t="shared" si="1"/>
        <v>31.8</v>
      </c>
      <c r="I6" s="23">
        <f t="shared" si="1"/>
        <v>71.2</v>
      </c>
      <c r="J6" s="23">
        <f t="shared" si="1"/>
        <v>69.099999999999994</v>
      </c>
      <c r="K6" s="23">
        <f t="shared" si="1"/>
        <v>34.599999999999994</v>
      </c>
      <c r="L6" s="23">
        <f t="shared" si="1"/>
        <v>29.299999999999997</v>
      </c>
      <c r="M6" s="23">
        <f t="shared" si="1"/>
        <v>43.5</v>
      </c>
      <c r="N6" s="119"/>
    </row>
    <row r="7" spans="1:14" s="32" customFormat="1" ht="30" customHeight="1">
      <c r="A7" s="118"/>
      <c r="B7" s="99"/>
      <c r="C7" s="119"/>
      <c r="D7" s="45" t="s">
        <v>159</v>
      </c>
      <c r="E7" s="23">
        <f>G7+H7+I7+J7+K7+L7+M7</f>
        <v>882.2</v>
      </c>
      <c r="F7" s="23">
        <f>G7+H7+I7</f>
        <v>161.19999999999999</v>
      </c>
      <c r="G7" s="23">
        <f t="shared" ref="G7:M7" si="2">G9+G10+G11+G13+G16+G18+G19+G20+G21+G22+G23+G25+G30+G31+G34+G35+G36+G38+G39+G40+G41+G42+G43+G45+G48+G50+G51+G52+G53+G54+G55+G56+G57+G59+G60+G61+G64+G65+G33+G62+G63</f>
        <v>43.9</v>
      </c>
      <c r="H7" s="23">
        <f t="shared" si="2"/>
        <v>32.600000000000009</v>
      </c>
      <c r="I7" s="23">
        <f t="shared" si="2"/>
        <v>84.699999999999989</v>
      </c>
      <c r="J7" s="23">
        <f t="shared" si="2"/>
        <v>161.5</v>
      </c>
      <c r="K7" s="23">
        <f t="shared" si="2"/>
        <v>161</v>
      </c>
      <c r="L7" s="23">
        <f t="shared" si="2"/>
        <v>176.3</v>
      </c>
      <c r="M7" s="23">
        <f t="shared" si="2"/>
        <v>222.20000000000002</v>
      </c>
      <c r="N7" s="119"/>
    </row>
    <row r="8" spans="1:14" s="6" customFormat="1" ht="25.5" customHeight="1">
      <c r="A8" s="8"/>
      <c r="B8" s="46" t="s">
        <v>21</v>
      </c>
      <c r="C8" s="47"/>
      <c r="D8" s="33"/>
      <c r="E8" s="42"/>
      <c r="F8" s="24"/>
      <c r="G8" s="24"/>
      <c r="H8" s="24"/>
      <c r="I8" s="24"/>
      <c r="J8" s="24"/>
      <c r="K8" s="24"/>
      <c r="L8" s="24"/>
      <c r="M8" s="25"/>
      <c r="N8" s="48"/>
    </row>
    <row r="9" spans="1:14" ht="72.75" customHeight="1">
      <c r="A9" s="8" t="s">
        <v>0</v>
      </c>
      <c r="B9" s="49" t="s">
        <v>11</v>
      </c>
      <c r="C9" s="47" t="s">
        <v>30</v>
      </c>
      <c r="D9" s="33" t="s">
        <v>159</v>
      </c>
      <c r="E9" s="34">
        <f>SUM(G9:M9)</f>
        <v>18.999999999999996</v>
      </c>
      <c r="F9" s="18">
        <f>G9+H9+I9</f>
        <v>6.6999999999999993</v>
      </c>
      <c r="G9" s="18">
        <v>4.3</v>
      </c>
      <c r="H9" s="18">
        <v>0.5</v>
      </c>
      <c r="I9" s="18">
        <v>1.9</v>
      </c>
      <c r="J9" s="18">
        <v>2.6</v>
      </c>
      <c r="K9" s="18">
        <f>2+2.5</f>
        <v>4.5</v>
      </c>
      <c r="L9" s="18">
        <v>3</v>
      </c>
      <c r="M9" s="18">
        <v>2.2000000000000002</v>
      </c>
      <c r="N9" s="50" t="s">
        <v>93</v>
      </c>
    </row>
    <row r="10" spans="1:14" s="2" customFormat="1" ht="102.75" customHeight="1">
      <c r="A10" s="9" t="s">
        <v>1</v>
      </c>
      <c r="B10" s="49" t="s">
        <v>58</v>
      </c>
      <c r="C10" s="51" t="s">
        <v>203</v>
      </c>
      <c r="D10" s="33" t="s">
        <v>159</v>
      </c>
      <c r="E10" s="34">
        <f>SUM(G10:M10)</f>
        <v>33</v>
      </c>
      <c r="F10" s="18">
        <f>G10+H10+I10</f>
        <v>0</v>
      </c>
      <c r="G10" s="18"/>
      <c r="H10" s="18"/>
      <c r="I10" s="18"/>
      <c r="J10" s="18"/>
      <c r="K10" s="18"/>
      <c r="L10" s="18">
        <v>3</v>
      </c>
      <c r="M10" s="18">
        <v>30</v>
      </c>
      <c r="N10" s="50" t="s">
        <v>13</v>
      </c>
    </row>
    <row r="11" spans="1:14" s="4" customFormat="1" ht="72.75" customHeight="1">
      <c r="A11" s="9" t="s">
        <v>164</v>
      </c>
      <c r="B11" s="52" t="s">
        <v>243</v>
      </c>
      <c r="C11" s="51" t="s">
        <v>203</v>
      </c>
      <c r="D11" s="33" t="s">
        <v>159</v>
      </c>
      <c r="E11" s="34">
        <f>SUM(G11:M11)</f>
        <v>25</v>
      </c>
      <c r="F11" s="18">
        <f>G11+H11+I11</f>
        <v>0</v>
      </c>
      <c r="G11" s="18"/>
      <c r="H11" s="18"/>
      <c r="I11" s="18"/>
      <c r="J11" s="18"/>
      <c r="K11" s="18"/>
      <c r="L11" s="18">
        <v>5</v>
      </c>
      <c r="M11" s="18">
        <v>20</v>
      </c>
      <c r="N11" s="50" t="s">
        <v>15</v>
      </c>
    </row>
    <row r="12" spans="1:14" s="10" customFormat="1" ht="25.5" customHeight="1">
      <c r="A12" s="9"/>
      <c r="B12" s="46" t="s">
        <v>22</v>
      </c>
      <c r="C12" s="51"/>
      <c r="D12" s="33"/>
      <c r="E12" s="34"/>
      <c r="F12" s="18"/>
      <c r="G12" s="18"/>
      <c r="H12" s="18"/>
      <c r="I12" s="18"/>
      <c r="J12" s="18"/>
      <c r="K12" s="18"/>
      <c r="L12" s="18"/>
      <c r="M12" s="18"/>
      <c r="N12" s="50"/>
    </row>
    <row r="13" spans="1:14" s="2" customFormat="1" ht="64.5" customHeight="1">
      <c r="A13" s="85" t="s">
        <v>121</v>
      </c>
      <c r="B13" s="83" t="s">
        <v>234</v>
      </c>
      <c r="C13" s="107" t="s">
        <v>30</v>
      </c>
      <c r="D13" s="33" t="s">
        <v>159</v>
      </c>
      <c r="E13" s="34">
        <f>SUM(G13:M13)</f>
        <v>26</v>
      </c>
      <c r="F13" s="18">
        <f>G13+H13+I13</f>
        <v>9.6000000000000014</v>
      </c>
      <c r="G13" s="18">
        <v>3.6</v>
      </c>
      <c r="H13" s="18">
        <v>1.3</v>
      </c>
      <c r="I13" s="18">
        <v>4.7</v>
      </c>
      <c r="J13" s="18">
        <v>4</v>
      </c>
      <c r="K13" s="18">
        <v>6.4</v>
      </c>
      <c r="L13" s="18">
        <v>4</v>
      </c>
      <c r="M13" s="18">
        <v>2</v>
      </c>
      <c r="N13" s="101" t="s">
        <v>94</v>
      </c>
    </row>
    <row r="14" spans="1:14" s="2" customFormat="1" ht="29.25" customHeight="1">
      <c r="A14" s="86"/>
      <c r="B14" s="84"/>
      <c r="C14" s="108"/>
      <c r="D14" s="33" t="s">
        <v>55</v>
      </c>
      <c r="E14" s="34">
        <f>SUM(G14:M14)</f>
        <v>5.6</v>
      </c>
      <c r="F14" s="18">
        <f>G14+H14+I14</f>
        <v>0.9</v>
      </c>
      <c r="G14" s="18"/>
      <c r="H14" s="18"/>
      <c r="I14" s="18">
        <v>0.9</v>
      </c>
      <c r="J14" s="18">
        <v>1</v>
      </c>
      <c r="K14" s="18">
        <v>1.1000000000000001</v>
      </c>
      <c r="L14" s="18">
        <v>1.1000000000000001</v>
      </c>
      <c r="M14" s="18">
        <v>1.5</v>
      </c>
      <c r="N14" s="103"/>
    </row>
    <row r="15" spans="1:14" ht="147.75" customHeight="1">
      <c r="A15" s="7" t="s">
        <v>122</v>
      </c>
      <c r="B15" s="49" t="s">
        <v>193</v>
      </c>
      <c r="C15" s="51" t="s">
        <v>204</v>
      </c>
      <c r="D15" s="33" t="s">
        <v>55</v>
      </c>
      <c r="E15" s="34">
        <f>SUM(G15:M15)</f>
        <v>40</v>
      </c>
      <c r="F15" s="18">
        <f>G15+H15+I15</f>
        <v>20</v>
      </c>
      <c r="G15" s="18"/>
      <c r="H15" s="18"/>
      <c r="I15" s="18">
        <v>20</v>
      </c>
      <c r="J15" s="18">
        <v>20</v>
      </c>
      <c r="K15" s="18"/>
      <c r="L15" s="18"/>
      <c r="M15" s="18"/>
      <c r="N15" s="50" t="s">
        <v>16</v>
      </c>
    </row>
    <row r="16" spans="1:14" ht="99.75" customHeight="1">
      <c r="A16" s="7" t="s">
        <v>123</v>
      </c>
      <c r="B16" s="49" t="s">
        <v>245</v>
      </c>
      <c r="C16" s="51" t="s">
        <v>244</v>
      </c>
      <c r="D16" s="33" t="s">
        <v>159</v>
      </c>
      <c r="E16" s="34">
        <f>SUM(G16:M16)</f>
        <v>20</v>
      </c>
      <c r="F16" s="18">
        <f>G16+H16+I16</f>
        <v>0</v>
      </c>
      <c r="G16" s="18"/>
      <c r="H16" s="18"/>
      <c r="I16" s="18"/>
      <c r="J16" s="18"/>
      <c r="K16" s="18"/>
      <c r="L16" s="18"/>
      <c r="M16" s="18">
        <v>20</v>
      </c>
      <c r="N16" s="53" t="s">
        <v>59</v>
      </c>
    </row>
    <row r="17" spans="1:14" s="6" customFormat="1" ht="23.25" customHeight="1">
      <c r="A17" s="9"/>
      <c r="B17" s="46" t="s">
        <v>23</v>
      </c>
      <c r="C17" s="51"/>
      <c r="D17" s="33"/>
      <c r="E17" s="34"/>
      <c r="F17" s="18"/>
      <c r="G17" s="18"/>
      <c r="H17" s="18"/>
      <c r="I17" s="18"/>
      <c r="J17" s="18"/>
      <c r="K17" s="18"/>
      <c r="L17" s="18"/>
      <c r="M17" s="18"/>
      <c r="N17" s="50"/>
    </row>
    <row r="18" spans="1:14" ht="63.75" customHeight="1">
      <c r="A18" s="7" t="s">
        <v>73</v>
      </c>
      <c r="B18" s="49" t="s">
        <v>75</v>
      </c>
      <c r="C18" s="51" t="s">
        <v>30</v>
      </c>
      <c r="D18" s="33" t="s">
        <v>159</v>
      </c>
      <c r="E18" s="34">
        <f t="shared" ref="E18:E23" si="3">SUM(G18:M18)</f>
        <v>18.899999999999999</v>
      </c>
      <c r="F18" s="18">
        <f t="shared" ref="F18:F23" si="4">G18+H18+I18</f>
        <v>4</v>
      </c>
      <c r="G18" s="18">
        <v>0.7</v>
      </c>
      <c r="H18" s="18">
        <v>0.2</v>
      </c>
      <c r="I18" s="18">
        <v>3.1</v>
      </c>
      <c r="J18" s="18">
        <f>3+2.5</f>
        <v>5.5</v>
      </c>
      <c r="K18" s="18">
        <v>5.4</v>
      </c>
      <c r="L18" s="18">
        <v>4</v>
      </c>
      <c r="M18" s="18">
        <v>0</v>
      </c>
      <c r="N18" s="50" t="s">
        <v>17</v>
      </c>
    </row>
    <row r="19" spans="1:14" ht="136.5" customHeight="1">
      <c r="A19" s="7" t="s">
        <v>74</v>
      </c>
      <c r="B19" s="49" t="s">
        <v>220</v>
      </c>
      <c r="C19" s="51" t="s">
        <v>205</v>
      </c>
      <c r="D19" s="33" t="s">
        <v>159</v>
      </c>
      <c r="E19" s="34">
        <f t="shared" si="3"/>
        <v>19.400000000000002</v>
      </c>
      <c r="F19" s="18">
        <f t="shared" si="4"/>
        <v>19.400000000000002</v>
      </c>
      <c r="G19" s="18">
        <v>0.7</v>
      </c>
      <c r="H19" s="18">
        <v>2.6</v>
      </c>
      <c r="I19" s="18">
        <v>16.100000000000001</v>
      </c>
      <c r="J19" s="18"/>
      <c r="K19" s="18"/>
      <c r="L19" s="18"/>
      <c r="M19" s="18"/>
      <c r="N19" s="50" t="s">
        <v>18</v>
      </c>
    </row>
    <row r="20" spans="1:14" ht="60.75" customHeight="1">
      <c r="A20" s="7" t="s">
        <v>124</v>
      </c>
      <c r="B20" s="49" t="s">
        <v>229</v>
      </c>
      <c r="C20" s="51" t="s">
        <v>26</v>
      </c>
      <c r="D20" s="33" t="s">
        <v>159</v>
      </c>
      <c r="E20" s="34">
        <f t="shared" si="3"/>
        <v>32.1</v>
      </c>
      <c r="F20" s="18">
        <f t="shared" si="4"/>
        <v>7.7</v>
      </c>
      <c r="G20" s="18"/>
      <c r="H20" s="18">
        <v>0.2</v>
      </c>
      <c r="I20" s="18">
        <v>7.5</v>
      </c>
      <c r="J20" s="18">
        <v>5</v>
      </c>
      <c r="K20" s="18">
        <v>8</v>
      </c>
      <c r="L20" s="18">
        <v>8</v>
      </c>
      <c r="M20" s="18">
        <v>3.4</v>
      </c>
      <c r="N20" s="50" t="s">
        <v>18</v>
      </c>
    </row>
    <row r="21" spans="1:14" ht="72" customHeight="1">
      <c r="A21" s="7" t="s">
        <v>125</v>
      </c>
      <c r="B21" s="49" t="s">
        <v>19</v>
      </c>
      <c r="C21" s="51" t="s">
        <v>206</v>
      </c>
      <c r="D21" s="33" t="s">
        <v>159</v>
      </c>
      <c r="E21" s="34">
        <f t="shared" si="3"/>
        <v>16</v>
      </c>
      <c r="F21" s="18">
        <f t="shared" si="4"/>
        <v>0</v>
      </c>
      <c r="G21" s="18"/>
      <c r="H21" s="18"/>
      <c r="I21" s="18"/>
      <c r="J21" s="18">
        <v>3</v>
      </c>
      <c r="K21" s="18">
        <v>5</v>
      </c>
      <c r="L21" s="18">
        <v>8</v>
      </c>
      <c r="M21" s="18"/>
      <c r="N21" s="50" t="s">
        <v>18</v>
      </c>
    </row>
    <row r="22" spans="1:14" ht="49.5" customHeight="1">
      <c r="A22" s="7" t="s">
        <v>126</v>
      </c>
      <c r="B22" s="49" t="s">
        <v>76</v>
      </c>
      <c r="C22" s="51" t="s">
        <v>203</v>
      </c>
      <c r="D22" s="33" t="s">
        <v>159</v>
      </c>
      <c r="E22" s="34">
        <f t="shared" si="3"/>
        <v>22</v>
      </c>
      <c r="F22" s="18">
        <f t="shared" si="4"/>
        <v>0</v>
      </c>
      <c r="G22" s="18"/>
      <c r="H22" s="18"/>
      <c r="I22" s="18"/>
      <c r="J22" s="18"/>
      <c r="K22" s="18"/>
      <c r="L22" s="18">
        <v>2</v>
      </c>
      <c r="M22" s="18">
        <v>20</v>
      </c>
      <c r="N22" s="50" t="s">
        <v>18</v>
      </c>
    </row>
    <row r="23" spans="1:14" ht="84.75" customHeight="1">
      <c r="A23" s="7" t="s">
        <v>127</v>
      </c>
      <c r="B23" s="49" t="s">
        <v>235</v>
      </c>
      <c r="C23" s="51" t="s">
        <v>203</v>
      </c>
      <c r="D23" s="33" t="s">
        <v>159</v>
      </c>
      <c r="E23" s="34">
        <f t="shared" si="3"/>
        <v>35.9</v>
      </c>
      <c r="F23" s="18">
        <f t="shared" si="4"/>
        <v>0</v>
      </c>
      <c r="G23" s="18"/>
      <c r="H23" s="18"/>
      <c r="I23" s="18"/>
      <c r="J23" s="18"/>
      <c r="K23" s="18"/>
      <c r="L23" s="18">
        <v>5.6</v>
      </c>
      <c r="M23" s="18">
        <v>30.3</v>
      </c>
      <c r="N23" s="50" t="s">
        <v>20</v>
      </c>
    </row>
    <row r="24" spans="1:14" s="6" customFormat="1" ht="15.75">
      <c r="A24" s="7"/>
      <c r="B24" s="46" t="s">
        <v>24</v>
      </c>
      <c r="C24" s="51"/>
      <c r="D24" s="33"/>
      <c r="E24" s="34"/>
      <c r="F24" s="18"/>
      <c r="G24" s="18"/>
      <c r="H24" s="18"/>
      <c r="I24" s="18"/>
      <c r="J24" s="18"/>
      <c r="K24" s="18"/>
      <c r="L24" s="18"/>
      <c r="M24" s="18"/>
      <c r="N24" s="50"/>
    </row>
    <row r="25" spans="1:14" ht="44.25" customHeight="1">
      <c r="A25" s="85" t="s">
        <v>128</v>
      </c>
      <c r="B25" s="83" t="s">
        <v>236</v>
      </c>
      <c r="C25" s="107" t="s">
        <v>30</v>
      </c>
      <c r="D25" s="33" t="s">
        <v>159</v>
      </c>
      <c r="E25" s="34">
        <f>SUM(G25:M25)</f>
        <v>31.099999999999998</v>
      </c>
      <c r="F25" s="18">
        <f>G25+H25+I25</f>
        <v>23.5</v>
      </c>
      <c r="G25" s="18">
        <v>8.9</v>
      </c>
      <c r="H25" s="18">
        <v>6.2</v>
      </c>
      <c r="I25" s="18">
        <v>8.4</v>
      </c>
      <c r="J25" s="18">
        <v>4.9000000000000004</v>
      </c>
      <c r="K25" s="18">
        <v>1.8</v>
      </c>
      <c r="L25" s="18">
        <v>0.9</v>
      </c>
      <c r="M25" s="18"/>
      <c r="N25" s="101" t="s">
        <v>95</v>
      </c>
    </row>
    <row r="26" spans="1:14" ht="45.75" customHeight="1">
      <c r="A26" s="86"/>
      <c r="B26" s="84"/>
      <c r="C26" s="108"/>
      <c r="D26" s="33" t="s">
        <v>55</v>
      </c>
      <c r="E26" s="34">
        <f>SUM(G26:M26)</f>
        <v>37.4</v>
      </c>
      <c r="F26" s="18">
        <f>G26+H26+I26</f>
        <v>6.9</v>
      </c>
      <c r="G26" s="18"/>
      <c r="H26" s="18"/>
      <c r="I26" s="18">
        <v>6.9</v>
      </c>
      <c r="J26" s="18">
        <v>7.1</v>
      </c>
      <c r="K26" s="18">
        <v>7.5</v>
      </c>
      <c r="L26" s="18">
        <v>7.9</v>
      </c>
      <c r="M26" s="18">
        <v>8</v>
      </c>
      <c r="N26" s="103"/>
    </row>
    <row r="27" spans="1:14" ht="99" customHeight="1">
      <c r="A27" s="7" t="s">
        <v>129</v>
      </c>
      <c r="B27" s="49" t="s">
        <v>89</v>
      </c>
      <c r="C27" s="51" t="s">
        <v>14</v>
      </c>
      <c r="D27" s="33" t="s">
        <v>230</v>
      </c>
      <c r="E27" s="34">
        <f>SUM(G27:M27)</f>
        <v>54</v>
      </c>
      <c r="F27" s="18">
        <f>G27+H27+I27</f>
        <v>0</v>
      </c>
      <c r="G27" s="18"/>
      <c r="H27" s="18"/>
      <c r="I27" s="18"/>
      <c r="J27" s="18">
        <v>12.4</v>
      </c>
      <c r="K27" s="18">
        <v>18.899999999999999</v>
      </c>
      <c r="L27" s="18">
        <v>9.6999999999999993</v>
      </c>
      <c r="M27" s="18">
        <v>13</v>
      </c>
      <c r="N27" s="50" t="s">
        <v>96</v>
      </c>
    </row>
    <row r="28" spans="1:14" ht="51" customHeight="1">
      <c r="A28" s="7" t="s">
        <v>130</v>
      </c>
      <c r="B28" s="49" t="s">
        <v>25</v>
      </c>
      <c r="C28" s="51" t="s">
        <v>14</v>
      </c>
      <c r="D28" s="33" t="s">
        <v>230</v>
      </c>
      <c r="E28" s="34">
        <f>SUM(G28:M28)</f>
        <v>25.6</v>
      </c>
      <c r="F28" s="18">
        <f>G28+H28+I28</f>
        <v>0</v>
      </c>
      <c r="G28" s="18"/>
      <c r="H28" s="18"/>
      <c r="I28" s="18"/>
      <c r="J28" s="18"/>
      <c r="K28" s="18">
        <v>3.5</v>
      </c>
      <c r="L28" s="18">
        <v>7.1</v>
      </c>
      <c r="M28" s="18">
        <v>15</v>
      </c>
      <c r="N28" s="50" t="s">
        <v>61</v>
      </c>
    </row>
    <row r="29" spans="1:14" s="6" customFormat="1" ht="27" customHeight="1">
      <c r="A29" s="7"/>
      <c r="B29" s="46" t="s">
        <v>27</v>
      </c>
      <c r="C29" s="51"/>
      <c r="D29" s="33"/>
      <c r="E29" s="34"/>
      <c r="F29" s="18"/>
      <c r="G29" s="18"/>
      <c r="H29" s="18"/>
      <c r="I29" s="18"/>
      <c r="J29" s="18"/>
      <c r="K29" s="18"/>
      <c r="L29" s="18"/>
      <c r="M29" s="18"/>
      <c r="N29" s="50"/>
    </row>
    <row r="30" spans="1:14" ht="71.25" customHeight="1">
      <c r="A30" s="7" t="s">
        <v>131</v>
      </c>
      <c r="B30" s="49" t="s">
        <v>28</v>
      </c>
      <c r="C30" s="51" t="s">
        <v>14</v>
      </c>
      <c r="D30" s="33" t="s">
        <v>159</v>
      </c>
      <c r="E30" s="34">
        <f>SUM(G30:M30)</f>
        <v>16.5</v>
      </c>
      <c r="F30" s="18">
        <f>G30+H30+I30</f>
        <v>2.1</v>
      </c>
      <c r="G30" s="18">
        <v>2.1</v>
      </c>
      <c r="H30" s="18"/>
      <c r="I30" s="18"/>
      <c r="J30" s="18">
        <f>2+1</f>
        <v>3</v>
      </c>
      <c r="K30" s="18">
        <f>2+1</f>
        <v>3</v>
      </c>
      <c r="L30" s="18">
        <f>2+1</f>
        <v>3</v>
      </c>
      <c r="M30" s="18">
        <v>5.4</v>
      </c>
      <c r="N30" s="50" t="s">
        <v>97</v>
      </c>
    </row>
    <row r="31" spans="1:14" ht="85.5" customHeight="1">
      <c r="A31" s="7" t="s">
        <v>132</v>
      </c>
      <c r="B31" s="49" t="s">
        <v>60</v>
      </c>
      <c r="C31" s="51" t="s">
        <v>49</v>
      </c>
      <c r="D31" s="33" t="s">
        <v>159</v>
      </c>
      <c r="E31" s="34">
        <f>SUM(G31:M31)</f>
        <v>73</v>
      </c>
      <c r="F31" s="18">
        <f>G31+H31+I31</f>
        <v>0</v>
      </c>
      <c r="G31" s="18"/>
      <c r="H31" s="18"/>
      <c r="I31" s="18"/>
      <c r="J31" s="18"/>
      <c r="K31" s="18">
        <v>5</v>
      </c>
      <c r="L31" s="18">
        <v>34</v>
      </c>
      <c r="M31" s="18">
        <v>34</v>
      </c>
      <c r="N31" s="50" t="s">
        <v>31</v>
      </c>
    </row>
    <row r="32" spans="1:14" s="6" customFormat="1" ht="59.25" customHeight="1">
      <c r="A32" s="7"/>
      <c r="B32" s="46" t="s">
        <v>32</v>
      </c>
      <c r="C32" s="51"/>
      <c r="D32" s="33"/>
      <c r="E32" s="34"/>
      <c r="F32" s="18"/>
      <c r="G32" s="18"/>
      <c r="H32" s="18"/>
      <c r="I32" s="18"/>
      <c r="J32" s="18"/>
      <c r="K32" s="18"/>
      <c r="L32" s="18"/>
      <c r="M32" s="18"/>
      <c r="N32" s="50"/>
    </row>
    <row r="33" spans="1:14" ht="74.25" customHeight="1">
      <c r="A33" s="36" t="s">
        <v>29</v>
      </c>
      <c r="B33" s="49" t="s">
        <v>237</v>
      </c>
      <c r="C33" s="47" t="s">
        <v>30</v>
      </c>
      <c r="D33" s="33" t="s">
        <v>159</v>
      </c>
      <c r="E33" s="34">
        <f>SUM(G33:M33)</f>
        <v>53.1</v>
      </c>
      <c r="F33" s="18">
        <f>G33+H33+I33</f>
        <v>27.1</v>
      </c>
      <c r="G33" s="18">
        <v>6</v>
      </c>
      <c r="H33" s="18">
        <v>4</v>
      </c>
      <c r="I33" s="18">
        <v>17.100000000000001</v>
      </c>
      <c r="J33" s="18">
        <v>2.5</v>
      </c>
      <c r="K33" s="18">
        <v>7.5</v>
      </c>
      <c r="L33" s="18">
        <v>8</v>
      </c>
      <c r="M33" s="18">
        <v>8</v>
      </c>
      <c r="N33" s="50" t="s">
        <v>62</v>
      </c>
    </row>
    <row r="34" spans="1:14" ht="122.25" customHeight="1">
      <c r="A34" s="36" t="s">
        <v>119</v>
      </c>
      <c r="B34" s="49" t="s">
        <v>118</v>
      </c>
      <c r="C34" s="47" t="s">
        <v>30</v>
      </c>
      <c r="D34" s="33" t="s">
        <v>159</v>
      </c>
      <c r="E34" s="34">
        <f t="shared" ref="E34:E65" si="5">SUM(G34:M34)</f>
        <v>48</v>
      </c>
      <c r="F34" s="18">
        <f>G34+H34+I34</f>
        <v>5.4</v>
      </c>
      <c r="G34" s="18">
        <v>5.4</v>
      </c>
      <c r="H34" s="18"/>
      <c r="I34" s="18"/>
      <c r="J34" s="18">
        <f>19-0.4</f>
        <v>18.600000000000001</v>
      </c>
      <c r="K34" s="18">
        <v>8</v>
      </c>
      <c r="L34" s="18">
        <v>8</v>
      </c>
      <c r="M34" s="18">
        <v>8</v>
      </c>
      <c r="N34" s="50" t="s">
        <v>165</v>
      </c>
    </row>
    <row r="35" spans="1:14" ht="147" customHeight="1">
      <c r="A35" s="36" t="s">
        <v>133</v>
      </c>
      <c r="B35" s="49" t="s">
        <v>238</v>
      </c>
      <c r="C35" s="51" t="s">
        <v>30</v>
      </c>
      <c r="D35" s="33" t="s">
        <v>159</v>
      </c>
      <c r="E35" s="34">
        <f t="shared" si="5"/>
        <v>35</v>
      </c>
      <c r="F35" s="18">
        <f>G35+H35+I35</f>
        <v>13.799999999999999</v>
      </c>
      <c r="G35" s="18">
        <v>2.4</v>
      </c>
      <c r="H35" s="18">
        <v>0.2</v>
      </c>
      <c r="I35" s="18">
        <v>11.2</v>
      </c>
      <c r="J35" s="18">
        <f>5+1.2</f>
        <v>6.2</v>
      </c>
      <c r="K35" s="18">
        <v>5</v>
      </c>
      <c r="L35" s="18">
        <v>5</v>
      </c>
      <c r="M35" s="18">
        <v>5</v>
      </c>
      <c r="N35" s="50" t="s">
        <v>35</v>
      </c>
    </row>
    <row r="36" spans="1:14" ht="60.75" customHeight="1">
      <c r="A36" s="85" t="s">
        <v>120</v>
      </c>
      <c r="B36" s="83" t="s">
        <v>231</v>
      </c>
      <c r="C36" s="107" t="s">
        <v>30</v>
      </c>
      <c r="D36" s="33" t="s">
        <v>216</v>
      </c>
      <c r="E36" s="34">
        <f t="shared" si="5"/>
        <v>8.1999999999999993</v>
      </c>
      <c r="F36" s="18">
        <f>G36+H36+I36</f>
        <v>1.2000000000000002</v>
      </c>
      <c r="G36" s="18">
        <v>0.3</v>
      </c>
      <c r="H36" s="18">
        <v>0.1</v>
      </c>
      <c r="I36" s="18">
        <v>0.8</v>
      </c>
      <c r="J36" s="18">
        <v>2</v>
      </c>
      <c r="K36" s="18">
        <v>2</v>
      </c>
      <c r="L36" s="18">
        <v>1.5</v>
      </c>
      <c r="M36" s="18">
        <v>1.5</v>
      </c>
      <c r="N36" s="105" t="s">
        <v>251</v>
      </c>
    </row>
    <row r="37" spans="1:14" ht="45" customHeight="1">
      <c r="A37" s="86"/>
      <c r="B37" s="84"/>
      <c r="C37" s="108"/>
      <c r="D37" s="33" t="s">
        <v>198</v>
      </c>
      <c r="E37" s="34">
        <f t="shared" si="5"/>
        <v>2.2999999999999998</v>
      </c>
      <c r="F37" s="18"/>
      <c r="G37" s="18"/>
      <c r="H37" s="18"/>
      <c r="I37" s="18">
        <v>0.2</v>
      </c>
      <c r="J37" s="18">
        <v>0.5</v>
      </c>
      <c r="K37" s="18">
        <v>0.6</v>
      </c>
      <c r="L37" s="18">
        <v>0.5</v>
      </c>
      <c r="M37" s="18">
        <v>0.5</v>
      </c>
      <c r="N37" s="106"/>
    </row>
    <row r="38" spans="1:14" ht="96" customHeight="1">
      <c r="A38" s="36" t="s">
        <v>134</v>
      </c>
      <c r="B38" s="49" t="s">
        <v>252</v>
      </c>
      <c r="C38" s="51" t="s">
        <v>210</v>
      </c>
      <c r="D38" s="33" t="s">
        <v>216</v>
      </c>
      <c r="E38" s="34">
        <f t="shared" ref="E38" si="6">SUM(G38:M38)</f>
        <v>5</v>
      </c>
      <c r="F38" s="18">
        <v>1</v>
      </c>
      <c r="G38" s="18"/>
      <c r="H38" s="18"/>
      <c r="I38" s="18">
        <v>1</v>
      </c>
      <c r="J38" s="18">
        <v>2</v>
      </c>
      <c r="K38" s="18">
        <v>2</v>
      </c>
      <c r="L38" s="18"/>
      <c r="M38" s="18"/>
      <c r="N38" s="50" t="s">
        <v>254</v>
      </c>
    </row>
    <row r="39" spans="1:14" ht="114.75" customHeight="1">
      <c r="A39" s="36" t="s">
        <v>135</v>
      </c>
      <c r="B39" s="49" t="s">
        <v>106</v>
      </c>
      <c r="C39" s="51" t="s">
        <v>10</v>
      </c>
      <c r="D39" s="33" t="s">
        <v>159</v>
      </c>
      <c r="E39" s="34">
        <f t="shared" si="5"/>
        <v>8.1999999999999993</v>
      </c>
      <c r="F39" s="18">
        <f t="shared" ref="F39:F43" si="7">G39+H39+I39</f>
        <v>0.2</v>
      </c>
      <c r="G39" s="18"/>
      <c r="H39" s="18"/>
      <c r="I39" s="18">
        <v>0.2</v>
      </c>
      <c r="J39" s="18">
        <v>3</v>
      </c>
      <c r="K39" s="18">
        <v>2</v>
      </c>
      <c r="L39" s="18">
        <v>2</v>
      </c>
      <c r="M39" s="18">
        <v>1</v>
      </c>
      <c r="N39" s="50" t="s">
        <v>253</v>
      </c>
    </row>
    <row r="40" spans="1:14" ht="88.5" customHeight="1">
      <c r="A40" s="36" t="s">
        <v>136</v>
      </c>
      <c r="B40" s="49" t="s">
        <v>64</v>
      </c>
      <c r="C40" s="51" t="s">
        <v>26</v>
      </c>
      <c r="D40" s="33" t="s">
        <v>159</v>
      </c>
      <c r="E40" s="34">
        <f t="shared" si="5"/>
        <v>10</v>
      </c>
      <c r="F40" s="18">
        <f t="shared" si="7"/>
        <v>0.8</v>
      </c>
      <c r="G40" s="18"/>
      <c r="H40" s="18">
        <v>0.2</v>
      </c>
      <c r="I40" s="18">
        <v>0.6</v>
      </c>
      <c r="J40" s="18">
        <v>2</v>
      </c>
      <c r="K40" s="18">
        <v>2</v>
      </c>
      <c r="L40" s="18">
        <v>2</v>
      </c>
      <c r="M40" s="18">
        <v>3.2</v>
      </c>
      <c r="N40" s="50" t="s">
        <v>65</v>
      </c>
    </row>
    <row r="41" spans="1:14" ht="77.25" customHeight="1">
      <c r="A41" s="36" t="s">
        <v>137</v>
      </c>
      <c r="B41" s="49" t="s">
        <v>232</v>
      </c>
      <c r="C41" s="51" t="s">
        <v>14</v>
      </c>
      <c r="D41" s="33" t="s">
        <v>159</v>
      </c>
      <c r="E41" s="34">
        <f>SUM(J41:M41)</f>
        <v>16</v>
      </c>
      <c r="F41" s="18">
        <f t="shared" si="7"/>
        <v>0</v>
      </c>
      <c r="G41" s="26"/>
      <c r="H41" s="26"/>
      <c r="I41" s="26"/>
      <c r="J41" s="18">
        <v>6</v>
      </c>
      <c r="K41" s="18">
        <v>2</v>
      </c>
      <c r="L41" s="18">
        <v>4</v>
      </c>
      <c r="M41" s="18">
        <v>4</v>
      </c>
      <c r="N41" s="50" t="s">
        <v>36</v>
      </c>
    </row>
    <row r="42" spans="1:14" ht="90.75" customHeight="1">
      <c r="A42" s="36" t="s">
        <v>138</v>
      </c>
      <c r="B42" s="49" t="s">
        <v>77</v>
      </c>
      <c r="C42" s="51" t="s">
        <v>204</v>
      </c>
      <c r="D42" s="33" t="s">
        <v>159</v>
      </c>
      <c r="E42" s="34">
        <f t="shared" si="5"/>
        <v>6.6</v>
      </c>
      <c r="F42" s="18">
        <f t="shared" si="7"/>
        <v>0.6</v>
      </c>
      <c r="G42" s="18"/>
      <c r="H42" s="18"/>
      <c r="I42" s="18">
        <v>0.6</v>
      </c>
      <c r="J42" s="18">
        <v>6</v>
      </c>
      <c r="K42" s="18"/>
      <c r="L42" s="18"/>
      <c r="M42" s="18"/>
      <c r="N42" s="50" t="s">
        <v>63</v>
      </c>
    </row>
    <row r="43" spans="1:14" ht="139.5" customHeight="1">
      <c r="A43" s="36" t="s">
        <v>139</v>
      </c>
      <c r="B43" s="49" t="s">
        <v>192</v>
      </c>
      <c r="C43" s="51" t="s">
        <v>206</v>
      </c>
      <c r="D43" s="33" t="s">
        <v>159</v>
      </c>
      <c r="E43" s="34">
        <f t="shared" si="5"/>
        <v>7</v>
      </c>
      <c r="F43" s="18">
        <f t="shared" si="7"/>
        <v>0</v>
      </c>
      <c r="G43" s="18"/>
      <c r="H43" s="18"/>
      <c r="I43" s="18"/>
      <c r="J43" s="18">
        <v>2</v>
      </c>
      <c r="K43" s="18">
        <v>2</v>
      </c>
      <c r="L43" s="18">
        <v>3</v>
      </c>
      <c r="M43" s="18"/>
      <c r="N43" s="50" t="s">
        <v>98</v>
      </c>
    </row>
    <row r="44" spans="1:14" s="6" customFormat="1" ht="84.75" customHeight="1">
      <c r="A44" s="36"/>
      <c r="B44" s="46" t="s">
        <v>78</v>
      </c>
      <c r="C44" s="51"/>
      <c r="D44" s="33"/>
      <c r="E44" s="34"/>
      <c r="F44" s="18"/>
      <c r="G44" s="18"/>
      <c r="H44" s="18"/>
      <c r="I44" s="18"/>
      <c r="J44" s="18"/>
      <c r="K44" s="18"/>
      <c r="L44" s="18"/>
      <c r="M44" s="18"/>
      <c r="N44" s="50"/>
    </row>
    <row r="45" spans="1:14" ht="97.5" customHeight="1">
      <c r="A45" s="85" t="s">
        <v>140</v>
      </c>
      <c r="B45" s="83" t="s">
        <v>239</v>
      </c>
      <c r="C45" s="51" t="s">
        <v>208</v>
      </c>
      <c r="D45" s="33" t="s">
        <v>159</v>
      </c>
      <c r="E45" s="34">
        <f t="shared" si="5"/>
        <v>14.5</v>
      </c>
      <c r="F45" s="18">
        <f>G45+H45+I45</f>
        <v>10.7</v>
      </c>
      <c r="G45" s="18">
        <v>3.1</v>
      </c>
      <c r="H45" s="18">
        <v>5.6</v>
      </c>
      <c r="I45" s="18">
        <v>2</v>
      </c>
      <c r="J45" s="18">
        <v>2</v>
      </c>
      <c r="K45" s="18">
        <v>1.8</v>
      </c>
      <c r="L45" s="18"/>
      <c r="M45" s="18"/>
      <c r="N45" s="50" t="s">
        <v>38</v>
      </c>
    </row>
    <row r="46" spans="1:14" ht="42.75" customHeight="1">
      <c r="A46" s="86"/>
      <c r="B46" s="84"/>
      <c r="C46" s="51" t="s">
        <v>233</v>
      </c>
      <c r="D46" s="33" t="s">
        <v>55</v>
      </c>
      <c r="E46" s="34">
        <f t="shared" si="5"/>
        <v>109.30000000000001</v>
      </c>
      <c r="F46" s="18">
        <f>G46+H46+I46</f>
        <v>83.7</v>
      </c>
      <c r="G46" s="18">
        <v>23.9</v>
      </c>
      <c r="H46" s="18">
        <v>30.3</v>
      </c>
      <c r="I46" s="18">
        <v>29.5</v>
      </c>
      <c r="J46" s="18">
        <v>25.6</v>
      </c>
      <c r="K46" s="18"/>
      <c r="L46" s="18"/>
      <c r="M46" s="18"/>
      <c r="N46" s="50"/>
    </row>
    <row r="47" spans="1:14" ht="94.5">
      <c r="A47" s="36" t="s">
        <v>141</v>
      </c>
      <c r="B47" s="49" t="s">
        <v>37</v>
      </c>
      <c r="C47" s="51" t="s">
        <v>30</v>
      </c>
      <c r="D47" s="33" t="s">
        <v>55</v>
      </c>
      <c r="E47" s="34">
        <f t="shared" si="5"/>
        <v>30.2</v>
      </c>
      <c r="F47" s="18">
        <f>G47+H47+I47</f>
        <v>16.2</v>
      </c>
      <c r="G47" s="18">
        <v>1</v>
      </c>
      <c r="H47" s="18">
        <v>1.5</v>
      </c>
      <c r="I47" s="18">
        <v>13.7</v>
      </c>
      <c r="J47" s="18">
        <v>2.5</v>
      </c>
      <c r="K47" s="18">
        <v>3</v>
      </c>
      <c r="L47" s="18">
        <v>3</v>
      </c>
      <c r="M47" s="18">
        <v>5.5</v>
      </c>
      <c r="N47" s="50" t="s">
        <v>39</v>
      </c>
    </row>
    <row r="48" spans="1:14" ht="78.75" customHeight="1">
      <c r="A48" s="36" t="s">
        <v>142</v>
      </c>
      <c r="B48" s="49" t="s">
        <v>226</v>
      </c>
      <c r="C48" s="51" t="s">
        <v>30</v>
      </c>
      <c r="D48" s="33" t="s">
        <v>159</v>
      </c>
      <c r="E48" s="34">
        <f t="shared" si="5"/>
        <v>11.1</v>
      </c>
      <c r="F48" s="18">
        <f>G48+H48+I48</f>
        <v>1.4</v>
      </c>
      <c r="G48" s="18">
        <v>0.5</v>
      </c>
      <c r="H48" s="18">
        <v>0.5</v>
      </c>
      <c r="I48" s="18">
        <v>0.4</v>
      </c>
      <c r="J48" s="18">
        <v>2</v>
      </c>
      <c r="K48" s="18">
        <v>2.7</v>
      </c>
      <c r="L48" s="18">
        <v>2.5</v>
      </c>
      <c r="M48" s="18">
        <v>2.5</v>
      </c>
      <c r="N48" s="50" t="s">
        <v>38</v>
      </c>
    </row>
    <row r="49" spans="1:14" s="6" customFormat="1" ht="37.5" customHeight="1">
      <c r="A49" s="11"/>
      <c r="B49" s="46" t="s">
        <v>117</v>
      </c>
      <c r="C49" s="47"/>
      <c r="D49" s="33"/>
      <c r="E49" s="34"/>
      <c r="F49" s="18"/>
      <c r="G49" s="18"/>
      <c r="H49" s="18"/>
      <c r="I49" s="18"/>
      <c r="J49" s="18"/>
      <c r="K49" s="18"/>
      <c r="L49" s="18"/>
      <c r="M49" s="18"/>
      <c r="N49" s="50"/>
    </row>
    <row r="50" spans="1:14" ht="59.25" customHeight="1">
      <c r="A50" s="36" t="s">
        <v>143</v>
      </c>
      <c r="B50" s="49" t="s">
        <v>227</v>
      </c>
      <c r="C50" s="51" t="s">
        <v>14</v>
      </c>
      <c r="D50" s="33" t="s">
        <v>159</v>
      </c>
      <c r="E50" s="34">
        <f t="shared" si="5"/>
        <v>12</v>
      </c>
      <c r="F50" s="18">
        <f t="shared" ref="F50:F56" si="8">G50+H50+I50</f>
        <v>0</v>
      </c>
      <c r="G50" s="18"/>
      <c r="H50" s="18"/>
      <c r="I50" s="18"/>
      <c r="J50" s="18">
        <v>3</v>
      </c>
      <c r="K50" s="18">
        <v>3</v>
      </c>
      <c r="L50" s="18">
        <v>3</v>
      </c>
      <c r="M50" s="18">
        <v>3</v>
      </c>
      <c r="N50" s="50" t="s">
        <v>40</v>
      </c>
    </row>
    <row r="51" spans="1:14" ht="110.25" customHeight="1">
      <c r="A51" s="36" t="s">
        <v>144</v>
      </c>
      <c r="B51" s="49" t="s">
        <v>79</v>
      </c>
      <c r="C51" s="51" t="s">
        <v>30</v>
      </c>
      <c r="D51" s="33" t="s">
        <v>159</v>
      </c>
      <c r="E51" s="34">
        <f t="shared" si="5"/>
        <v>24.3</v>
      </c>
      <c r="F51" s="18">
        <f t="shared" si="8"/>
        <v>3.4</v>
      </c>
      <c r="G51" s="18">
        <v>0.6</v>
      </c>
      <c r="H51" s="18">
        <v>0.9</v>
      </c>
      <c r="I51" s="18">
        <v>1.9</v>
      </c>
      <c r="J51" s="18">
        <v>8.1999999999999993</v>
      </c>
      <c r="K51" s="18">
        <v>3.6</v>
      </c>
      <c r="L51" s="18">
        <v>6</v>
      </c>
      <c r="M51" s="18">
        <v>3.1</v>
      </c>
      <c r="N51" s="50" t="s">
        <v>40</v>
      </c>
    </row>
    <row r="52" spans="1:14" ht="87.75" customHeight="1">
      <c r="A52" s="36" t="s">
        <v>145</v>
      </c>
      <c r="B52" s="49" t="s">
        <v>90</v>
      </c>
      <c r="C52" s="51" t="s">
        <v>14</v>
      </c>
      <c r="D52" s="33" t="s">
        <v>159</v>
      </c>
      <c r="E52" s="34">
        <f t="shared" si="5"/>
        <v>6.5</v>
      </c>
      <c r="F52" s="18">
        <f t="shared" si="8"/>
        <v>0</v>
      </c>
      <c r="G52" s="18"/>
      <c r="H52" s="18"/>
      <c r="I52" s="18"/>
      <c r="J52" s="18">
        <v>2</v>
      </c>
      <c r="K52" s="18">
        <v>2</v>
      </c>
      <c r="L52" s="18">
        <v>1</v>
      </c>
      <c r="M52" s="18">
        <v>1.5</v>
      </c>
      <c r="N52" s="50" t="s">
        <v>41</v>
      </c>
    </row>
    <row r="53" spans="1:14" ht="72" customHeight="1">
      <c r="A53" s="36" t="s">
        <v>146</v>
      </c>
      <c r="B53" s="49" t="s">
        <v>197</v>
      </c>
      <c r="C53" s="51" t="s">
        <v>209</v>
      </c>
      <c r="D53" s="33" t="s">
        <v>159</v>
      </c>
      <c r="E53" s="34">
        <f t="shared" si="5"/>
        <v>13.5</v>
      </c>
      <c r="F53" s="18">
        <f t="shared" si="8"/>
        <v>8.5</v>
      </c>
      <c r="G53" s="18"/>
      <c r="H53" s="18">
        <v>6.9</v>
      </c>
      <c r="I53" s="18">
        <v>1.6</v>
      </c>
      <c r="J53" s="18">
        <v>2</v>
      </c>
      <c r="K53" s="18">
        <v>2</v>
      </c>
      <c r="L53" s="18">
        <v>1</v>
      </c>
      <c r="M53" s="18"/>
      <c r="N53" s="50" t="s">
        <v>41</v>
      </c>
    </row>
    <row r="54" spans="1:14" s="5" customFormat="1" ht="75" customHeight="1">
      <c r="A54" s="36" t="s">
        <v>147</v>
      </c>
      <c r="B54" s="49" t="s">
        <v>80</v>
      </c>
      <c r="C54" s="51" t="s">
        <v>211</v>
      </c>
      <c r="D54" s="33" t="s">
        <v>159</v>
      </c>
      <c r="E54" s="34">
        <f t="shared" si="5"/>
        <v>55</v>
      </c>
      <c r="F54" s="18">
        <f t="shared" si="8"/>
        <v>0.7</v>
      </c>
      <c r="G54" s="18">
        <v>0.1</v>
      </c>
      <c r="H54" s="18">
        <v>0.6</v>
      </c>
      <c r="I54" s="18">
        <v>0</v>
      </c>
      <c r="J54" s="18">
        <v>25</v>
      </c>
      <c r="K54" s="18">
        <v>24.3</v>
      </c>
      <c r="L54" s="18">
        <v>5</v>
      </c>
      <c r="M54" s="18"/>
      <c r="N54" s="50" t="s">
        <v>99</v>
      </c>
    </row>
    <row r="55" spans="1:14" ht="90" customHeight="1">
      <c r="A55" s="36" t="s">
        <v>148</v>
      </c>
      <c r="B55" s="49" t="s">
        <v>81</v>
      </c>
      <c r="C55" s="51" t="s">
        <v>206</v>
      </c>
      <c r="D55" s="33" t="s">
        <v>159</v>
      </c>
      <c r="E55" s="34">
        <f t="shared" si="5"/>
        <v>3</v>
      </c>
      <c r="F55" s="18">
        <f t="shared" si="8"/>
        <v>0</v>
      </c>
      <c r="G55" s="18"/>
      <c r="H55" s="18"/>
      <c r="I55" s="18"/>
      <c r="J55" s="18">
        <v>1</v>
      </c>
      <c r="K55" s="18">
        <v>1</v>
      </c>
      <c r="L55" s="18">
        <v>1</v>
      </c>
      <c r="M55" s="18"/>
      <c r="N55" s="50" t="s">
        <v>41</v>
      </c>
    </row>
    <row r="56" spans="1:14" ht="93" customHeight="1">
      <c r="A56" s="36" t="s">
        <v>149</v>
      </c>
      <c r="B56" s="49" t="s">
        <v>101</v>
      </c>
      <c r="C56" s="51" t="s">
        <v>211</v>
      </c>
      <c r="D56" s="33" t="s">
        <v>159</v>
      </c>
      <c r="E56" s="34">
        <f t="shared" si="5"/>
        <v>53</v>
      </c>
      <c r="F56" s="18">
        <f t="shared" si="8"/>
        <v>4.0999999999999996</v>
      </c>
      <c r="G56" s="18">
        <v>3.3</v>
      </c>
      <c r="H56" s="18">
        <v>0.6</v>
      </c>
      <c r="I56" s="18">
        <v>0.2</v>
      </c>
      <c r="J56" s="18">
        <f>7+2</f>
        <v>9</v>
      </c>
      <c r="K56" s="18">
        <v>22</v>
      </c>
      <c r="L56" s="18">
        <v>17.899999999999999</v>
      </c>
      <c r="M56" s="18"/>
      <c r="N56" s="50" t="s">
        <v>100</v>
      </c>
    </row>
    <row r="57" spans="1:14" ht="64.5" customHeight="1">
      <c r="A57" s="36" t="s">
        <v>150</v>
      </c>
      <c r="B57" s="49" t="s">
        <v>199</v>
      </c>
      <c r="C57" s="51" t="s">
        <v>49</v>
      </c>
      <c r="D57" s="33" t="s">
        <v>159</v>
      </c>
      <c r="E57" s="34">
        <f t="shared" si="5"/>
        <v>20</v>
      </c>
      <c r="F57" s="18">
        <f>G57+H57+I57</f>
        <v>0</v>
      </c>
      <c r="G57" s="18"/>
      <c r="H57" s="18"/>
      <c r="I57" s="18"/>
      <c r="J57" s="18"/>
      <c r="K57" s="18">
        <v>5</v>
      </c>
      <c r="L57" s="18">
        <v>10</v>
      </c>
      <c r="M57" s="18">
        <v>5</v>
      </c>
      <c r="N57" s="50" t="s">
        <v>221</v>
      </c>
    </row>
    <row r="58" spans="1:14" s="6" customFormat="1" ht="34.5" customHeight="1">
      <c r="A58" s="36"/>
      <c r="B58" s="46" t="s">
        <v>42</v>
      </c>
      <c r="C58" s="51"/>
      <c r="D58" s="33"/>
      <c r="E58" s="34"/>
      <c r="F58" s="34"/>
      <c r="G58" s="34"/>
      <c r="H58" s="34"/>
      <c r="I58" s="34"/>
      <c r="J58" s="34"/>
      <c r="K58" s="34"/>
      <c r="L58" s="34"/>
      <c r="M58" s="34"/>
      <c r="N58" s="50"/>
    </row>
    <row r="59" spans="1:14" ht="69.75" customHeight="1">
      <c r="A59" s="36" t="s">
        <v>151</v>
      </c>
      <c r="B59" s="49" t="s">
        <v>82</v>
      </c>
      <c r="C59" s="51" t="s">
        <v>225</v>
      </c>
      <c r="D59" s="33" t="s">
        <v>159</v>
      </c>
      <c r="E59" s="34">
        <f t="shared" si="5"/>
        <v>8</v>
      </c>
      <c r="F59" s="18">
        <f t="shared" ref="F59:F64" si="9">G59+H59+I59</f>
        <v>0</v>
      </c>
      <c r="G59" s="18"/>
      <c r="H59" s="18"/>
      <c r="I59" s="18"/>
      <c r="J59" s="18">
        <v>8</v>
      </c>
      <c r="K59" s="18"/>
      <c r="L59" s="18"/>
      <c r="M59" s="18"/>
      <c r="N59" s="50" t="s">
        <v>43</v>
      </c>
    </row>
    <row r="60" spans="1:14" ht="85.5" customHeight="1">
      <c r="A60" s="36" t="s">
        <v>152</v>
      </c>
      <c r="B60" s="49" t="s">
        <v>83</v>
      </c>
      <c r="C60" s="51" t="s">
        <v>206</v>
      </c>
      <c r="D60" s="33" t="s">
        <v>159</v>
      </c>
      <c r="E60" s="34">
        <f t="shared" si="5"/>
        <v>16.5</v>
      </c>
      <c r="F60" s="18">
        <f t="shared" si="9"/>
        <v>1.6</v>
      </c>
      <c r="G60" s="18"/>
      <c r="H60" s="18">
        <v>1.6</v>
      </c>
      <c r="I60" s="18"/>
      <c r="J60" s="18">
        <v>5</v>
      </c>
      <c r="K60" s="18">
        <v>5</v>
      </c>
      <c r="L60" s="18">
        <v>4.9000000000000004</v>
      </c>
      <c r="M60" s="18"/>
      <c r="N60" s="50" t="s">
        <v>43</v>
      </c>
    </row>
    <row r="61" spans="1:14" ht="69.75" customHeight="1">
      <c r="A61" s="36" t="s">
        <v>153</v>
      </c>
      <c r="B61" s="49" t="s">
        <v>44</v>
      </c>
      <c r="C61" s="51" t="s">
        <v>33</v>
      </c>
      <c r="D61" s="33" t="s">
        <v>159</v>
      </c>
      <c r="E61" s="34">
        <f t="shared" si="5"/>
        <v>7</v>
      </c>
      <c r="F61" s="18">
        <f t="shared" si="9"/>
        <v>0</v>
      </c>
      <c r="G61" s="18"/>
      <c r="H61" s="18"/>
      <c r="I61" s="18"/>
      <c r="J61" s="18">
        <v>7</v>
      </c>
      <c r="K61" s="18"/>
      <c r="L61" s="18"/>
      <c r="M61" s="18"/>
      <c r="N61" s="50" t="s">
        <v>45</v>
      </c>
    </row>
    <row r="62" spans="1:14" ht="39" customHeight="1">
      <c r="A62" s="36" t="s">
        <v>154</v>
      </c>
      <c r="B62" s="49" t="s">
        <v>213</v>
      </c>
      <c r="C62" s="51" t="s">
        <v>224</v>
      </c>
      <c r="D62" s="33" t="s">
        <v>159</v>
      </c>
      <c r="E62" s="34">
        <f>SUM(G62:M62)</f>
        <v>1.4</v>
      </c>
      <c r="F62" s="18">
        <f>G62+H62+I62</f>
        <v>1.4</v>
      </c>
      <c r="G62" s="18">
        <v>1.4</v>
      </c>
      <c r="H62" s="18"/>
      <c r="I62" s="18"/>
      <c r="J62" s="18"/>
      <c r="K62" s="18"/>
      <c r="L62" s="18"/>
      <c r="M62" s="18"/>
      <c r="N62" s="50" t="s">
        <v>202</v>
      </c>
    </row>
    <row r="63" spans="1:14" ht="36.75" customHeight="1">
      <c r="A63" s="36" t="s">
        <v>155</v>
      </c>
      <c r="B63" s="49" t="s">
        <v>200</v>
      </c>
      <c r="C63" s="51" t="s">
        <v>26</v>
      </c>
      <c r="D63" s="33" t="s">
        <v>159</v>
      </c>
      <c r="E63" s="34">
        <f t="shared" si="5"/>
        <v>22.400000000000002</v>
      </c>
      <c r="F63" s="18">
        <f t="shared" si="9"/>
        <v>0.60000000000000009</v>
      </c>
      <c r="G63" s="18"/>
      <c r="H63" s="18">
        <v>0.2</v>
      </c>
      <c r="I63" s="18">
        <v>0.4</v>
      </c>
      <c r="J63" s="18">
        <v>2</v>
      </c>
      <c r="K63" s="18">
        <v>10</v>
      </c>
      <c r="L63" s="18">
        <v>5</v>
      </c>
      <c r="M63" s="18">
        <v>4.8</v>
      </c>
      <c r="N63" s="50" t="s">
        <v>202</v>
      </c>
    </row>
    <row r="64" spans="1:14" ht="57.75" customHeight="1">
      <c r="A64" s="36" t="s">
        <v>201</v>
      </c>
      <c r="B64" s="49" t="s">
        <v>240</v>
      </c>
      <c r="C64" s="51" t="s">
        <v>207</v>
      </c>
      <c r="D64" s="33" t="s">
        <v>159</v>
      </c>
      <c r="E64" s="34">
        <f t="shared" si="5"/>
        <v>4</v>
      </c>
      <c r="F64" s="18">
        <f t="shared" si="9"/>
        <v>0</v>
      </c>
      <c r="G64" s="18"/>
      <c r="H64" s="18"/>
      <c r="I64" s="18"/>
      <c r="J64" s="18">
        <v>2</v>
      </c>
      <c r="K64" s="18">
        <v>2</v>
      </c>
      <c r="L64" s="18"/>
      <c r="M64" s="18"/>
      <c r="N64" s="50" t="s">
        <v>46</v>
      </c>
    </row>
    <row r="65" spans="1:14" ht="81" customHeight="1">
      <c r="A65" s="36" t="s">
        <v>212</v>
      </c>
      <c r="B65" s="49" t="s">
        <v>47</v>
      </c>
      <c r="C65" s="51" t="s">
        <v>30</v>
      </c>
      <c r="D65" s="33" t="s">
        <v>159</v>
      </c>
      <c r="E65" s="34">
        <f t="shared" si="5"/>
        <v>25</v>
      </c>
      <c r="F65" s="18">
        <f>G65+H65+I65</f>
        <v>5.7</v>
      </c>
      <c r="G65" s="18">
        <v>0.5</v>
      </c>
      <c r="H65" s="18">
        <v>0.2</v>
      </c>
      <c r="I65" s="18">
        <v>5</v>
      </c>
      <c r="J65" s="18">
        <v>5</v>
      </c>
      <c r="K65" s="18">
        <v>5</v>
      </c>
      <c r="L65" s="18">
        <v>5</v>
      </c>
      <c r="M65" s="18">
        <v>4.3</v>
      </c>
      <c r="N65" s="50" t="s">
        <v>102</v>
      </c>
    </row>
    <row r="66" spans="1:14" ht="54" customHeight="1">
      <c r="A66" s="37"/>
      <c r="B66" s="54" t="s">
        <v>166</v>
      </c>
      <c r="C66" s="55"/>
      <c r="D66" s="45" t="s">
        <v>34</v>
      </c>
      <c r="E66" s="27">
        <f t="shared" ref="E66:E71" si="10">SUM(G66:M66)</f>
        <v>393.7</v>
      </c>
      <c r="F66" s="27">
        <f>SUM(G66:I66)</f>
        <v>51.9</v>
      </c>
      <c r="G66" s="27">
        <f>G67+G68</f>
        <v>5</v>
      </c>
      <c r="H66" s="27">
        <f t="shared" ref="H66:M66" si="11">H67+H68</f>
        <v>0</v>
      </c>
      <c r="I66" s="27">
        <f t="shared" si="11"/>
        <v>46.9</v>
      </c>
      <c r="J66" s="27">
        <f t="shared" si="11"/>
        <v>91.5</v>
      </c>
      <c r="K66" s="27">
        <f t="shared" si="11"/>
        <v>114.7</v>
      </c>
      <c r="L66" s="27">
        <f t="shared" si="11"/>
        <v>80.2</v>
      </c>
      <c r="M66" s="27">
        <f t="shared" si="11"/>
        <v>55.4</v>
      </c>
      <c r="N66" s="104"/>
    </row>
    <row r="67" spans="1:14" ht="24.75" customHeight="1">
      <c r="A67" s="38"/>
      <c r="B67" s="56"/>
      <c r="C67" s="57"/>
      <c r="D67" s="45" t="s">
        <v>159</v>
      </c>
      <c r="E67" s="27">
        <f t="shared" si="10"/>
        <v>100.7</v>
      </c>
      <c r="F67" s="27">
        <f>SUM(G67:I67)</f>
        <v>11.9</v>
      </c>
      <c r="G67" s="27">
        <f>G70+G77</f>
        <v>5</v>
      </c>
      <c r="H67" s="27">
        <f t="shared" ref="H67:M67" si="12">H70+H76</f>
        <v>0</v>
      </c>
      <c r="I67" s="27">
        <f t="shared" si="12"/>
        <v>6.9</v>
      </c>
      <c r="J67" s="27">
        <f t="shared" si="12"/>
        <v>25</v>
      </c>
      <c r="K67" s="27">
        <f>K70+K76</f>
        <v>34.700000000000003</v>
      </c>
      <c r="L67" s="27">
        <f t="shared" si="12"/>
        <v>13.7</v>
      </c>
      <c r="M67" s="27">
        <f t="shared" si="12"/>
        <v>15.4</v>
      </c>
      <c r="N67" s="104"/>
    </row>
    <row r="68" spans="1:14" ht="24.75" customHeight="1">
      <c r="A68" s="39"/>
      <c r="B68" s="58"/>
      <c r="C68" s="59"/>
      <c r="D68" s="45" t="s">
        <v>55</v>
      </c>
      <c r="E68" s="27">
        <f t="shared" si="10"/>
        <v>293</v>
      </c>
      <c r="F68" s="27">
        <f>SUM(G68:I68)</f>
        <v>40</v>
      </c>
      <c r="G68" s="27">
        <f>G71+G78</f>
        <v>0</v>
      </c>
      <c r="H68" s="27">
        <f t="shared" ref="H68:M68" si="13">H71+H78</f>
        <v>0</v>
      </c>
      <c r="I68" s="27">
        <f t="shared" si="13"/>
        <v>40</v>
      </c>
      <c r="J68" s="27">
        <f t="shared" si="13"/>
        <v>66.5</v>
      </c>
      <c r="K68" s="27">
        <f t="shared" si="13"/>
        <v>80</v>
      </c>
      <c r="L68" s="27">
        <f t="shared" si="13"/>
        <v>66.5</v>
      </c>
      <c r="M68" s="27">
        <f t="shared" si="13"/>
        <v>40</v>
      </c>
      <c r="N68" s="60"/>
    </row>
    <row r="69" spans="1:14" ht="51" customHeight="1">
      <c r="A69" s="85" t="s">
        <v>156</v>
      </c>
      <c r="B69" s="109" t="s">
        <v>174</v>
      </c>
      <c r="C69" s="107"/>
      <c r="D69" s="61" t="s">
        <v>218</v>
      </c>
      <c r="E69" s="28">
        <f t="shared" si="10"/>
        <v>270.7</v>
      </c>
      <c r="F69" s="28">
        <f t="shared" ref="F69:F100" si="14">G69+H69+I69</f>
        <v>36.9</v>
      </c>
      <c r="G69" s="28">
        <f t="shared" ref="G69:M69" si="15">G70+G71</f>
        <v>0</v>
      </c>
      <c r="H69" s="28">
        <f t="shared" si="15"/>
        <v>0</v>
      </c>
      <c r="I69" s="28">
        <f t="shared" si="15"/>
        <v>36.9</v>
      </c>
      <c r="J69" s="28">
        <f t="shared" si="15"/>
        <v>58.5</v>
      </c>
      <c r="K69" s="28">
        <f t="shared" si="15"/>
        <v>64.7</v>
      </c>
      <c r="L69" s="28">
        <f t="shared" si="15"/>
        <v>65.2</v>
      </c>
      <c r="M69" s="28">
        <f t="shared" si="15"/>
        <v>45.4</v>
      </c>
      <c r="N69" s="60"/>
    </row>
    <row r="70" spans="1:14" ht="68.25" customHeight="1">
      <c r="A70" s="92"/>
      <c r="B70" s="110"/>
      <c r="C70" s="111"/>
      <c r="D70" s="61" t="s">
        <v>159</v>
      </c>
      <c r="E70" s="28">
        <f>SUM(G70:M70)</f>
        <v>20.700000000000003</v>
      </c>
      <c r="F70" s="28">
        <f t="shared" si="14"/>
        <v>1.9</v>
      </c>
      <c r="G70" s="28">
        <f>G74</f>
        <v>0</v>
      </c>
      <c r="H70" s="28">
        <f t="shared" ref="H70:M70" si="16">H74</f>
        <v>0</v>
      </c>
      <c r="I70" s="28">
        <f t="shared" si="16"/>
        <v>1.9</v>
      </c>
      <c r="J70" s="28">
        <f t="shared" si="16"/>
        <v>3.5</v>
      </c>
      <c r="K70" s="28">
        <f t="shared" si="16"/>
        <v>4.7</v>
      </c>
      <c r="L70" s="28">
        <f t="shared" si="16"/>
        <v>5.2</v>
      </c>
      <c r="M70" s="28">
        <f t="shared" si="16"/>
        <v>5.4</v>
      </c>
      <c r="N70" s="60"/>
    </row>
    <row r="71" spans="1:14" ht="103.5" customHeight="1">
      <c r="A71" s="92"/>
      <c r="B71" s="110"/>
      <c r="C71" s="111"/>
      <c r="D71" s="61" t="s">
        <v>55</v>
      </c>
      <c r="E71" s="28">
        <f t="shared" si="10"/>
        <v>250</v>
      </c>
      <c r="F71" s="28">
        <f t="shared" si="14"/>
        <v>35</v>
      </c>
      <c r="G71" s="28">
        <f>G75+G73</f>
        <v>0</v>
      </c>
      <c r="H71" s="28">
        <f t="shared" ref="H71:L71" si="17">H75+H73</f>
        <v>0</v>
      </c>
      <c r="I71" s="28">
        <f t="shared" si="17"/>
        <v>35</v>
      </c>
      <c r="J71" s="28">
        <f t="shared" si="17"/>
        <v>55</v>
      </c>
      <c r="K71" s="28">
        <f t="shared" si="17"/>
        <v>60</v>
      </c>
      <c r="L71" s="28">
        <f t="shared" si="17"/>
        <v>60</v>
      </c>
      <c r="M71" s="28">
        <v>40</v>
      </c>
      <c r="N71" s="50" t="s">
        <v>66</v>
      </c>
    </row>
    <row r="72" spans="1:14" ht="51.75" hidden="1" customHeight="1">
      <c r="A72" s="36"/>
      <c r="B72" s="62"/>
      <c r="C72" s="51"/>
      <c r="D72" s="33"/>
      <c r="E72" s="34"/>
      <c r="F72" s="34">
        <f t="shared" si="14"/>
        <v>0</v>
      </c>
      <c r="G72" s="18"/>
      <c r="H72" s="18"/>
      <c r="I72" s="18"/>
      <c r="J72" s="18"/>
      <c r="K72" s="18"/>
      <c r="L72" s="18"/>
      <c r="M72" s="18"/>
      <c r="N72" s="50"/>
    </row>
    <row r="73" spans="1:14" ht="81.75" customHeight="1">
      <c r="A73" s="13" t="s">
        <v>84</v>
      </c>
      <c r="B73" s="63" t="s">
        <v>219</v>
      </c>
      <c r="C73" s="51" t="s">
        <v>204</v>
      </c>
      <c r="D73" s="33" t="s">
        <v>55</v>
      </c>
      <c r="E73" s="34">
        <f t="shared" ref="E73:E82" si="18">SUM(G73:M73)</f>
        <v>10</v>
      </c>
      <c r="F73" s="34">
        <f t="shared" si="14"/>
        <v>5</v>
      </c>
      <c r="G73" s="18"/>
      <c r="H73" s="18"/>
      <c r="I73" s="18">
        <v>5</v>
      </c>
      <c r="J73" s="18">
        <v>5</v>
      </c>
      <c r="K73" s="18"/>
      <c r="L73" s="18"/>
      <c r="M73" s="18"/>
      <c r="N73" s="50" t="s">
        <v>184</v>
      </c>
    </row>
    <row r="74" spans="1:14" ht="120.75" customHeight="1">
      <c r="A74" s="13" t="s">
        <v>53</v>
      </c>
      <c r="B74" s="63" t="s">
        <v>162</v>
      </c>
      <c r="C74" s="51" t="s">
        <v>10</v>
      </c>
      <c r="D74" s="33" t="s">
        <v>159</v>
      </c>
      <c r="E74" s="34">
        <f t="shared" si="18"/>
        <v>20.700000000000003</v>
      </c>
      <c r="F74" s="34">
        <f t="shared" si="14"/>
        <v>1.9</v>
      </c>
      <c r="G74" s="18"/>
      <c r="H74" s="18"/>
      <c r="I74" s="18">
        <v>1.9</v>
      </c>
      <c r="J74" s="18">
        <v>3.5</v>
      </c>
      <c r="K74" s="18">
        <v>4.7</v>
      </c>
      <c r="L74" s="18">
        <v>5.2</v>
      </c>
      <c r="M74" s="18">
        <v>5.4</v>
      </c>
      <c r="N74" s="50" t="s">
        <v>194</v>
      </c>
    </row>
    <row r="75" spans="1:14" ht="57.75" customHeight="1">
      <c r="A75" s="13" t="s">
        <v>161</v>
      </c>
      <c r="B75" s="64" t="s">
        <v>107</v>
      </c>
      <c r="C75" s="51" t="s">
        <v>10</v>
      </c>
      <c r="D75" s="33" t="s">
        <v>55</v>
      </c>
      <c r="E75" s="34">
        <f t="shared" si="18"/>
        <v>260</v>
      </c>
      <c r="F75" s="34">
        <f t="shared" si="14"/>
        <v>30</v>
      </c>
      <c r="G75" s="18"/>
      <c r="H75" s="18"/>
      <c r="I75" s="18">
        <v>30</v>
      </c>
      <c r="J75" s="18">
        <v>50</v>
      </c>
      <c r="K75" s="18">
        <v>60</v>
      </c>
      <c r="L75" s="18">
        <v>60</v>
      </c>
      <c r="M75" s="18">
        <v>60</v>
      </c>
      <c r="N75" s="50" t="s">
        <v>173</v>
      </c>
    </row>
    <row r="76" spans="1:14" ht="33.75" customHeight="1">
      <c r="A76" s="85" t="s">
        <v>114</v>
      </c>
      <c r="B76" s="112" t="s">
        <v>167</v>
      </c>
      <c r="C76" s="107" t="s">
        <v>30</v>
      </c>
      <c r="D76" s="61" t="s">
        <v>217</v>
      </c>
      <c r="E76" s="28">
        <f>E77+E78</f>
        <v>80</v>
      </c>
      <c r="F76" s="28">
        <f t="shared" si="14"/>
        <v>10</v>
      </c>
      <c r="G76" s="28">
        <f>G77+G78</f>
        <v>5</v>
      </c>
      <c r="H76" s="28">
        <f t="shared" ref="H76:M76" si="19">H77+H78</f>
        <v>0</v>
      </c>
      <c r="I76" s="28">
        <f t="shared" si="19"/>
        <v>5</v>
      </c>
      <c r="J76" s="28">
        <f t="shared" si="19"/>
        <v>21.5</v>
      </c>
      <c r="K76" s="28">
        <f t="shared" si="19"/>
        <v>30</v>
      </c>
      <c r="L76" s="28">
        <f t="shared" si="19"/>
        <v>8.5</v>
      </c>
      <c r="M76" s="28">
        <f t="shared" si="19"/>
        <v>10</v>
      </c>
      <c r="N76" s="115"/>
    </row>
    <row r="77" spans="1:14" ht="25.5" customHeight="1">
      <c r="A77" s="92"/>
      <c r="B77" s="113"/>
      <c r="C77" s="111"/>
      <c r="D77" s="61" t="s">
        <v>159</v>
      </c>
      <c r="E77" s="28">
        <f>SUM(G77:M77)</f>
        <v>37</v>
      </c>
      <c r="F77" s="28">
        <f t="shared" si="14"/>
        <v>5</v>
      </c>
      <c r="G77" s="28">
        <f>G79</f>
        <v>5</v>
      </c>
      <c r="H77" s="28">
        <f t="shared" ref="H77:M77" si="20">H79</f>
        <v>0</v>
      </c>
      <c r="I77" s="28">
        <f t="shared" si="20"/>
        <v>0</v>
      </c>
      <c r="J77" s="28">
        <f t="shared" si="20"/>
        <v>10</v>
      </c>
      <c r="K77" s="28">
        <f t="shared" si="20"/>
        <v>10</v>
      </c>
      <c r="L77" s="28">
        <f t="shared" si="20"/>
        <v>2</v>
      </c>
      <c r="M77" s="28">
        <f t="shared" si="20"/>
        <v>10</v>
      </c>
      <c r="N77" s="116"/>
    </row>
    <row r="78" spans="1:14" ht="35.25" customHeight="1">
      <c r="A78" s="86"/>
      <c r="B78" s="114"/>
      <c r="C78" s="108"/>
      <c r="D78" s="61" t="s">
        <v>55</v>
      </c>
      <c r="E78" s="28">
        <f>SUM(G78:M78)</f>
        <v>43</v>
      </c>
      <c r="F78" s="28">
        <f t="shared" si="14"/>
        <v>5</v>
      </c>
      <c r="G78" s="28">
        <f>G80+G81+G82</f>
        <v>0</v>
      </c>
      <c r="H78" s="28">
        <f t="shared" ref="H78:M78" si="21">H80+H81+H82</f>
        <v>0</v>
      </c>
      <c r="I78" s="28">
        <f t="shared" si="21"/>
        <v>5</v>
      </c>
      <c r="J78" s="28">
        <f t="shared" si="21"/>
        <v>11.5</v>
      </c>
      <c r="K78" s="28">
        <f t="shared" si="21"/>
        <v>20</v>
      </c>
      <c r="L78" s="28">
        <f t="shared" si="21"/>
        <v>6.5</v>
      </c>
      <c r="M78" s="28">
        <f t="shared" si="21"/>
        <v>0</v>
      </c>
      <c r="N78" s="117"/>
    </row>
    <row r="79" spans="1:14" ht="99.75" customHeight="1">
      <c r="A79" s="13" t="s">
        <v>69</v>
      </c>
      <c r="B79" s="63" t="s">
        <v>85</v>
      </c>
      <c r="C79" s="51" t="s">
        <v>30</v>
      </c>
      <c r="D79" s="33" t="s">
        <v>159</v>
      </c>
      <c r="E79" s="34">
        <f t="shared" si="18"/>
        <v>37</v>
      </c>
      <c r="F79" s="34">
        <f t="shared" si="14"/>
        <v>5</v>
      </c>
      <c r="G79" s="18">
        <v>5</v>
      </c>
      <c r="H79" s="18"/>
      <c r="I79" s="18"/>
      <c r="J79" s="18">
        <v>10</v>
      </c>
      <c r="K79" s="18">
        <v>10</v>
      </c>
      <c r="L79" s="18">
        <v>2</v>
      </c>
      <c r="M79" s="18">
        <v>10</v>
      </c>
      <c r="N79" s="50" t="s">
        <v>103</v>
      </c>
    </row>
    <row r="80" spans="1:14" ht="87.75" customHeight="1">
      <c r="A80" s="13" t="s">
        <v>70</v>
      </c>
      <c r="B80" s="63" t="s">
        <v>160</v>
      </c>
      <c r="C80" s="51" t="s">
        <v>207</v>
      </c>
      <c r="D80" s="33" t="s">
        <v>214</v>
      </c>
      <c r="E80" s="34">
        <f t="shared" si="18"/>
        <v>20</v>
      </c>
      <c r="F80" s="34">
        <f t="shared" si="14"/>
        <v>0</v>
      </c>
      <c r="G80" s="18"/>
      <c r="H80" s="18"/>
      <c r="I80" s="18"/>
      <c r="J80" s="18">
        <v>10</v>
      </c>
      <c r="K80" s="18">
        <v>10</v>
      </c>
      <c r="L80" s="18"/>
      <c r="M80" s="18"/>
      <c r="N80" s="50" t="s">
        <v>246</v>
      </c>
    </row>
    <row r="81" spans="1:14" ht="75.75" customHeight="1">
      <c r="A81" s="7" t="s">
        <v>115</v>
      </c>
      <c r="B81" s="63" t="s">
        <v>241</v>
      </c>
      <c r="C81" s="51" t="s">
        <v>206</v>
      </c>
      <c r="D81" s="33" t="s">
        <v>198</v>
      </c>
      <c r="E81" s="34">
        <f t="shared" si="18"/>
        <v>18</v>
      </c>
      <c r="F81" s="34">
        <f t="shared" si="14"/>
        <v>0</v>
      </c>
      <c r="G81" s="18"/>
      <c r="H81" s="18"/>
      <c r="I81" s="18"/>
      <c r="J81" s="18">
        <v>1.5</v>
      </c>
      <c r="K81" s="18">
        <v>10</v>
      </c>
      <c r="L81" s="18">
        <v>6.5</v>
      </c>
      <c r="M81" s="18"/>
      <c r="N81" s="50" t="s">
        <v>50</v>
      </c>
    </row>
    <row r="82" spans="1:14" ht="81" customHeight="1">
      <c r="A82" s="7" t="s">
        <v>116</v>
      </c>
      <c r="B82" s="63" t="s">
        <v>51</v>
      </c>
      <c r="C82" s="51" t="s">
        <v>33</v>
      </c>
      <c r="D82" s="33" t="s">
        <v>55</v>
      </c>
      <c r="E82" s="34">
        <f t="shared" si="18"/>
        <v>5</v>
      </c>
      <c r="F82" s="34">
        <f t="shared" si="14"/>
        <v>5</v>
      </c>
      <c r="G82" s="18"/>
      <c r="H82" s="18"/>
      <c r="I82" s="18">
        <v>5</v>
      </c>
      <c r="J82" s="18"/>
      <c r="K82" s="18"/>
      <c r="L82" s="18"/>
      <c r="M82" s="18"/>
      <c r="N82" s="50" t="s">
        <v>67</v>
      </c>
    </row>
    <row r="83" spans="1:14" ht="24">
      <c r="A83" s="89"/>
      <c r="B83" s="99" t="s">
        <v>54</v>
      </c>
      <c r="C83" s="100"/>
      <c r="D83" s="45" t="s">
        <v>34</v>
      </c>
      <c r="E83" s="27">
        <f>E84+E85</f>
        <v>2533.8000000000002</v>
      </c>
      <c r="F83" s="27">
        <f t="shared" si="14"/>
        <v>166.60000000000002</v>
      </c>
      <c r="G83" s="27">
        <f t="shared" ref="G83:M83" si="22">G84+G85</f>
        <v>115.4</v>
      </c>
      <c r="H83" s="27">
        <f t="shared" si="22"/>
        <v>38.200000000000003</v>
      </c>
      <c r="I83" s="27">
        <f t="shared" si="22"/>
        <v>13</v>
      </c>
      <c r="J83" s="27">
        <f t="shared" si="22"/>
        <v>237</v>
      </c>
      <c r="K83" s="27">
        <f t="shared" si="22"/>
        <v>536.5</v>
      </c>
      <c r="L83" s="27">
        <f t="shared" si="22"/>
        <v>856.7</v>
      </c>
      <c r="M83" s="27">
        <f t="shared" si="22"/>
        <v>737</v>
      </c>
      <c r="N83" s="101"/>
    </row>
    <row r="84" spans="1:14" ht="24.75" customHeight="1">
      <c r="A84" s="89"/>
      <c r="B84" s="99"/>
      <c r="C84" s="100"/>
      <c r="D84" s="45" t="s">
        <v>159</v>
      </c>
      <c r="E84" s="27">
        <f t="shared" ref="E84:E94" si="23">SUM(G84:M84)</f>
        <v>1762.5</v>
      </c>
      <c r="F84" s="27">
        <f t="shared" si="14"/>
        <v>166.60000000000002</v>
      </c>
      <c r="G84" s="27">
        <f>G86+G89+G90+G91+G93+G94+G98+G99+G100+G95+G96+G87</f>
        <v>115.4</v>
      </c>
      <c r="H84" s="27">
        <f t="shared" ref="H84:M84" si="24">H86+H89+H90+H91+H93+H94+H98+H99+H100+H95+H96+H87</f>
        <v>38.200000000000003</v>
      </c>
      <c r="I84" s="27">
        <f t="shared" si="24"/>
        <v>13</v>
      </c>
      <c r="J84" s="27">
        <f t="shared" si="24"/>
        <v>37</v>
      </c>
      <c r="K84" s="27">
        <f t="shared" si="24"/>
        <v>331.3</v>
      </c>
      <c r="L84" s="27">
        <f t="shared" si="24"/>
        <v>605.6</v>
      </c>
      <c r="M84" s="27">
        <f t="shared" si="24"/>
        <v>622</v>
      </c>
      <c r="N84" s="102"/>
    </row>
    <row r="85" spans="1:14" ht="40.5" customHeight="1">
      <c r="A85" s="89"/>
      <c r="B85" s="99"/>
      <c r="C85" s="100"/>
      <c r="D85" s="45" t="s">
        <v>55</v>
      </c>
      <c r="E85" s="27">
        <f t="shared" si="23"/>
        <v>771.3</v>
      </c>
      <c r="F85" s="27">
        <f t="shared" si="14"/>
        <v>0</v>
      </c>
      <c r="G85" s="27">
        <f>G88+G97+G92</f>
        <v>0</v>
      </c>
      <c r="H85" s="27">
        <f t="shared" ref="H85:M85" si="25">H88+H97+H92</f>
        <v>0</v>
      </c>
      <c r="I85" s="27">
        <f t="shared" si="25"/>
        <v>0</v>
      </c>
      <c r="J85" s="27">
        <f t="shared" si="25"/>
        <v>200</v>
      </c>
      <c r="K85" s="27">
        <f t="shared" si="25"/>
        <v>205.2</v>
      </c>
      <c r="L85" s="27">
        <f t="shared" si="25"/>
        <v>251.1</v>
      </c>
      <c r="M85" s="27">
        <f t="shared" si="25"/>
        <v>115</v>
      </c>
      <c r="N85" s="103"/>
    </row>
    <row r="86" spans="1:14" ht="103.5" customHeight="1">
      <c r="A86" s="35" t="s">
        <v>111</v>
      </c>
      <c r="B86" s="65" t="s">
        <v>104</v>
      </c>
      <c r="C86" s="66" t="s">
        <v>223</v>
      </c>
      <c r="D86" s="33" t="s">
        <v>159</v>
      </c>
      <c r="E86" s="34">
        <f t="shared" si="23"/>
        <v>105.7</v>
      </c>
      <c r="F86" s="17">
        <f t="shared" si="14"/>
        <v>105.7</v>
      </c>
      <c r="G86" s="17">
        <v>103.7</v>
      </c>
      <c r="H86" s="17">
        <v>2</v>
      </c>
      <c r="I86" s="17"/>
      <c r="J86" s="17"/>
      <c r="K86" s="17"/>
      <c r="L86" s="17"/>
      <c r="M86" s="17"/>
      <c r="N86" s="67" t="s">
        <v>57</v>
      </c>
    </row>
    <row r="87" spans="1:14" ht="50.25" customHeight="1">
      <c r="A87" s="85" t="s">
        <v>4</v>
      </c>
      <c r="B87" s="83" t="s">
        <v>242</v>
      </c>
      <c r="C87" s="107" t="s">
        <v>26</v>
      </c>
      <c r="D87" s="68" t="s">
        <v>215</v>
      </c>
      <c r="E87" s="34">
        <f t="shared" si="23"/>
        <v>10.799999999999999</v>
      </c>
      <c r="F87" s="17">
        <f t="shared" si="14"/>
        <v>10.799999999999999</v>
      </c>
      <c r="G87" s="29"/>
      <c r="H87" s="29">
        <v>9.1999999999999993</v>
      </c>
      <c r="I87" s="29">
        <v>1.6</v>
      </c>
      <c r="J87" s="29"/>
      <c r="K87" s="29"/>
      <c r="L87" s="29"/>
      <c r="M87" s="29"/>
      <c r="N87" s="105" t="s">
        <v>157</v>
      </c>
    </row>
    <row r="88" spans="1:14" ht="38.25" customHeight="1">
      <c r="A88" s="86"/>
      <c r="B88" s="84"/>
      <c r="C88" s="108"/>
      <c r="D88" s="68" t="s">
        <v>198</v>
      </c>
      <c r="E88" s="34">
        <f t="shared" si="23"/>
        <v>305.2</v>
      </c>
      <c r="F88" s="17"/>
      <c r="G88" s="29"/>
      <c r="H88" s="29"/>
      <c r="I88" s="29"/>
      <c r="J88" s="29">
        <v>100</v>
      </c>
      <c r="K88" s="29">
        <v>55.2</v>
      </c>
      <c r="L88" s="29">
        <v>100</v>
      </c>
      <c r="M88" s="29">
        <v>50</v>
      </c>
      <c r="N88" s="106"/>
    </row>
    <row r="89" spans="1:14" ht="88.5" customHeight="1">
      <c r="A89" s="16" t="s">
        <v>5</v>
      </c>
      <c r="B89" s="65" t="s">
        <v>86</v>
      </c>
      <c r="C89" s="69" t="s">
        <v>30</v>
      </c>
      <c r="D89" s="68" t="s">
        <v>159</v>
      </c>
      <c r="E89" s="34">
        <f t="shared" si="23"/>
        <v>68.3</v>
      </c>
      <c r="F89" s="17">
        <f t="shared" si="14"/>
        <v>7.6</v>
      </c>
      <c r="G89" s="29">
        <v>0.3</v>
      </c>
      <c r="H89" s="29">
        <v>7.3</v>
      </c>
      <c r="I89" s="29"/>
      <c r="J89" s="29">
        <v>10</v>
      </c>
      <c r="K89" s="29">
        <v>20</v>
      </c>
      <c r="L89" s="29">
        <v>20.7</v>
      </c>
      <c r="M89" s="29">
        <v>10</v>
      </c>
      <c r="N89" s="67" t="s">
        <v>91</v>
      </c>
    </row>
    <row r="90" spans="1:14" ht="48" customHeight="1">
      <c r="A90" s="36" t="s">
        <v>6</v>
      </c>
      <c r="B90" s="49" t="s">
        <v>181</v>
      </c>
      <c r="C90" s="47" t="s">
        <v>14</v>
      </c>
      <c r="D90" s="33" t="s">
        <v>159</v>
      </c>
      <c r="E90" s="34">
        <f t="shared" si="23"/>
        <v>54</v>
      </c>
      <c r="F90" s="17">
        <f t="shared" si="14"/>
        <v>0</v>
      </c>
      <c r="G90" s="17"/>
      <c r="H90" s="17"/>
      <c r="I90" s="17"/>
      <c r="J90" s="17">
        <v>12</v>
      </c>
      <c r="K90" s="17">
        <v>20</v>
      </c>
      <c r="L90" s="17">
        <v>20</v>
      </c>
      <c r="M90" s="17">
        <v>2</v>
      </c>
      <c r="N90" s="53" t="s">
        <v>68</v>
      </c>
    </row>
    <row r="91" spans="1:14" ht="83.25" customHeight="1">
      <c r="A91" s="36" t="s">
        <v>48</v>
      </c>
      <c r="B91" s="49" t="s">
        <v>87</v>
      </c>
      <c r="C91" s="47" t="s">
        <v>222</v>
      </c>
      <c r="D91" s="33" t="s">
        <v>159</v>
      </c>
      <c r="E91" s="34">
        <f t="shared" si="23"/>
        <v>60</v>
      </c>
      <c r="F91" s="17">
        <f t="shared" si="14"/>
        <v>23.6</v>
      </c>
      <c r="G91" s="82">
        <v>7.4</v>
      </c>
      <c r="H91" s="17">
        <v>10.199999999999999</v>
      </c>
      <c r="I91" s="17">
        <v>6</v>
      </c>
      <c r="J91" s="17">
        <v>15</v>
      </c>
      <c r="K91" s="17">
        <v>10.5</v>
      </c>
      <c r="L91" s="82">
        <v>5.9</v>
      </c>
      <c r="M91" s="82">
        <v>5</v>
      </c>
      <c r="N91" s="50" t="s">
        <v>105</v>
      </c>
    </row>
    <row r="92" spans="1:14" ht="73.5" customHeight="1">
      <c r="A92" s="36" t="s">
        <v>7</v>
      </c>
      <c r="B92" s="49" t="s">
        <v>92</v>
      </c>
      <c r="C92" s="47" t="s">
        <v>203</v>
      </c>
      <c r="D92" s="68" t="s">
        <v>198</v>
      </c>
      <c r="E92" s="34">
        <f t="shared" si="23"/>
        <v>30</v>
      </c>
      <c r="F92" s="17">
        <f t="shared" si="14"/>
        <v>0</v>
      </c>
      <c r="G92" s="29"/>
      <c r="H92" s="29"/>
      <c r="I92" s="29"/>
      <c r="J92" s="29"/>
      <c r="K92" s="29"/>
      <c r="L92" s="29">
        <v>15</v>
      </c>
      <c r="M92" s="29">
        <v>15</v>
      </c>
      <c r="N92" s="50" t="s">
        <v>195</v>
      </c>
    </row>
    <row r="93" spans="1:14" ht="68.25" customHeight="1">
      <c r="A93" s="36" t="s">
        <v>9</v>
      </c>
      <c r="B93" s="49" t="s">
        <v>182</v>
      </c>
      <c r="C93" s="47" t="s">
        <v>49</v>
      </c>
      <c r="D93" s="33" t="s">
        <v>159</v>
      </c>
      <c r="E93" s="34">
        <f t="shared" si="23"/>
        <v>19.8</v>
      </c>
      <c r="F93" s="17">
        <f t="shared" si="14"/>
        <v>0</v>
      </c>
      <c r="G93" s="17"/>
      <c r="H93" s="17"/>
      <c r="I93" s="17"/>
      <c r="J93" s="17"/>
      <c r="K93" s="17">
        <v>0.8</v>
      </c>
      <c r="L93" s="17">
        <v>9</v>
      </c>
      <c r="M93" s="17">
        <v>10</v>
      </c>
      <c r="N93" s="50" t="s">
        <v>183</v>
      </c>
    </row>
    <row r="94" spans="1:14" ht="63.75" customHeight="1">
      <c r="A94" s="36" t="s">
        <v>108</v>
      </c>
      <c r="B94" s="49" t="s">
        <v>88</v>
      </c>
      <c r="C94" s="47" t="s">
        <v>49</v>
      </c>
      <c r="D94" s="68" t="s">
        <v>159</v>
      </c>
      <c r="E94" s="34">
        <f t="shared" si="23"/>
        <v>205</v>
      </c>
      <c r="F94" s="17">
        <f t="shared" si="14"/>
        <v>0</v>
      </c>
      <c r="G94" s="29"/>
      <c r="H94" s="29"/>
      <c r="I94" s="29"/>
      <c r="J94" s="29"/>
      <c r="K94" s="29">
        <v>5</v>
      </c>
      <c r="L94" s="29">
        <v>100</v>
      </c>
      <c r="M94" s="29">
        <v>100</v>
      </c>
      <c r="N94" s="50" t="s">
        <v>158</v>
      </c>
    </row>
    <row r="95" spans="1:14" ht="79.5" customHeight="1">
      <c r="A95" s="36" t="s">
        <v>72</v>
      </c>
      <c r="B95" s="49" t="s">
        <v>196</v>
      </c>
      <c r="C95" s="47" t="s">
        <v>205</v>
      </c>
      <c r="D95" s="68" t="s">
        <v>159</v>
      </c>
      <c r="E95" s="34">
        <f t="shared" ref="E95:E99" si="26">SUM(G95:M95)</f>
        <v>8</v>
      </c>
      <c r="F95" s="17">
        <f t="shared" si="14"/>
        <v>8</v>
      </c>
      <c r="G95" s="17">
        <v>1</v>
      </c>
      <c r="H95" s="17">
        <v>5.3</v>
      </c>
      <c r="I95" s="17">
        <v>1.7</v>
      </c>
      <c r="J95" s="17"/>
      <c r="K95" s="17"/>
      <c r="L95" s="17"/>
      <c r="M95" s="17"/>
      <c r="N95" s="53" t="s">
        <v>248</v>
      </c>
    </row>
    <row r="96" spans="1:14" ht="41.25" customHeight="1">
      <c r="A96" s="85" t="s">
        <v>109</v>
      </c>
      <c r="B96" s="83" t="s">
        <v>228</v>
      </c>
      <c r="C96" s="107" t="s">
        <v>30</v>
      </c>
      <c r="D96" s="33" t="s">
        <v>159</v>
      </c>
      <c r="E96" s="34">
        <f t="shared" si="26"/>
        <v>10.9</v>
      </c>
      <c r="F96" s="17">
        <f t="shared" si="14"/>
        <v>10.9</v>
      </c>
      <c r="G96" s="17">
        <v>3</v>
      </c>
      <c r="H96" s="17">
        <v>4.2</v>
      </c>
      <c r="I96" s="17">
        <v>3.7</v>
      </c>
      <c r="J96" s="17"/>
      <c r="K96" s="17"/>
      <c r="L96" s="17"/>
      <c r="M96" s="17"/>
      <c r="N96" s="101" t="s">
        <v>185</v>
      </c>
    </row>
    <row r="97" spans="1:14" ht="38.25" customHeight="1">
      <c r="A97" s="86"/>
      <c r="B97" s="84"/>
      <c r="C97" s="108"/>
      <c r="D97" s="33" t="s">
        <v>198</v>
      </c>
      <c r="E97" s="34">
        <f t="shared" si="26"/>
        <v>436.1</v>
      </c>
      <c r="F97" s="17"/>
      <c r="G97" s="17"/>
      <c r="H97" s="17"/>
      <c r="I97" s="17"/>
      <c r="J97" s="17">
        <v>100</v>
      </c>
      <c r="K97" s="17">
        <v>150</v>
      </c>
      <c r="L97" s="17">
        <v>136.1</v>
      </c>
      <c r="M97" s="17">
        <v>50</v>
      </c>
      <c r="N97" s="103"/>
    </row>
    <row r="98" spans="1:14" ht="55.5" customHeight="1">
      <c r="A98" s="36" t="s">
        <v>110</v>
      </c>
      <c r="B98" s="49" t="s">
        <v>247</v>
      </c>
      <c r="C98" s="47" t="s">
        <v>49</v>
      </c>
      <c r="D98" s="33" t="s">
        <v>159</v>
      </c>
      <c r="E98" s="34">
        <f t="shared" si="26"/>
        <v>425</v>
      </c>
      <c r="F98" s="17">
        <f t="shared" si="14"/>
        <v>0</v>
      </c>
      <c r="G98" s="17"/>
      <c r="H98" s="17"/>
      <c r="I98" s="17"/>
      <c r="J98" s="17"/>
      <c r="K98" s="17">
        <v>55</v>
      </c>
      <c r="L98" s="17">
        <v>175</v>
      </c>
      <c r="M98" s="17">
        <v>195</v>
      </c>
      <c r="N98" s="53" t="s">
        <v>169</v>
      </c>
    </row>
    <row r="99" spans="1:14" ht="63.75" customHeight="1">
      <c r="A99" s="36" t="s">
        <v>112</v>
      </c>
      <c r="B99" s="49" t="s">
        <v>168</v>
      </c>
      <c r="C99" s="47" t="s">
        <v>49</v>
      </c>
      <c r="D99" s="33" t="s">
        <v>159</v>
      </c>
      <c r="E99" s="34">
        <f t="shared" si="26"/>
        <v>485</v>
      </c>
      <c r="F99" s="17">
        <f t="shared" si="14"/>
        <v>0</v>
      </c>
      <c r="G99" s="17"/>
      <c r="H99" s="17"/>
      <c r="I99" s="17"/>
      <c r="J99" s="17"/>
      <c r="K99" s="17">
        <v>110</v>
      </c>
      <c r="L99" s="17">
        <v>175</v>
      </c>
      <c r="M99" s="17">
        <v>200</v>
      </c>
      <c r="N99" s="53" t="s">
        <v>170</v>
      </c>
    </row>
    <row r="100" spans="1:14" ht="49.5" customHeight="1">
      <c r="A100" s="40" t="s">
        <v>113</v>
      </c>
      <c r="B100" s="49" t="s">
        <v>171</v>
      </c>
      <c r="C100" s="47" t="s">
        <v>49</v>
      </c>
      <c r="D100" s="33" t="s">
        <v>159</v>
      </c>
      <c r="E100" s="34">
        <f>SUM(G100:M100)</f>
        <v>310</v>
      </c>
      <c r="F100" s="17">
        <f t="shared" si="14"/>
        <v>0</v>
      </c>
      <c r="G100" s="17"/>
      <c r="H100" s="17"/>
      <c r="I100" s="17"/>
      <c r="J100" s="17"/>
      <c r="K100" s="17">
        <v>110</v>
      </c>
      <c r="L100" s="17">
        <v>100</v>
      </c>
      <c r="M100" s="17">
        <v>100</v>
      </c>
      <c r="N100" s="53" t="s">
        <v>172</v>
      </c>
    </row>
    <row r="101" spans="1:14" ht="32.25" hidden="1" customHeight="1">
      <c r="A101" s="89"/>
      <c r="B101" s="90" t="s">
        <v>52</v>
      </c>
      <c r="C101" s="91" t="s">
        <v>30</v>
      </c>
      <c r="D101" s="70" t="s">
        <v>34</v>
      </c>
      <c r="E101" s="27">
        <f t="shared" ref="E101:M101" si="27">E102+E103</f>
        <v>4114.1000000000004</v>
      </c>
      <c r="F101" s="27">
        <f t="shared" si="27"/>
        <v>507.6</v>
      </c>
      <c r="G101" s="27">
        <f t="shared" si="27"/>
        <v>189.20000000000002</v>
      </c>
      <c r="H101" s="27">
        <f t="shared" si="27"/>
        <v>102.60000000000001</v>
      </c>
      <c r="I101" s="27">
        <f t="shared" si="27"/>
        <v>215.8</v>
      </c>
      <c r="J101" s="27">
        <f t="shared" si="27"/>
        <v>559.1</v>
      </c>
      <c r="K101" s="27">
        <f t="shared" si="27"/>
        <v>846.8</v>
      </c>
      <c r="L101" s="27">
        <f t="shared" si="27"/>
        <v>1142.5</v>
      </c>
      <c r="M101" s="27">
        <f t="shared" si="27"/>
        <v>1058.0999999999999</v>
      </c>
      <c r="N101" s="104"/>
    </row>
    <row r="102" spans="1:14" ht="32.25" hidden="1" customHeight="1">
      <c r="A102" s="89"/>
      <c r="B102" s="90"/>
      <c r="C102" s="91"/>
      <c r="D102" s="45" t="s">
        <v>163</v>
      </c>
      <c r="E102" s="27">
        <f>SUM(G102:M102)</f>
        <v>2745.4</v>
      </c>
      <c r="F102" s="27">
        <f>G102+H102+I102</f>
        <v>339.70000000000005</v>
      </c>
      <c r="G102" s="27">
        <f t="shared" ref="G102:M102" si="28">G7+G67+G84</f>
        <v>164.3</v>
      </c>
      <c r="H102" s="27">
        <f t="shared" si="28"/>
        <v>70.800000000000011</v>
      </c>
      <c r="I102" s="27">
        <f t="shared" si="28"/>
        <v>104.6</v>
      </c>
      <c r="J102" s="27">
        <f t="shared" si="28"/>
        <v>223.5</v>
      </c>
      <c r="K102" s="27">
        <f t="shared" si="28"/>
        <v>527</v>
      </c>
      <c r="L102" s="27">
        <f t="shared" si="28"/>
        <v>795.6</v>
      </c>
      <c r="M102" s="27">
        <f t="shared" si="28"/>
        <v>859.6</v>
      </c>
      <c r="N102" s="104"/>
    </row>
    <row r="103" spans="1:14" ht="32.25" hidden="1" customHeight="1">
      <c r="A103" s="89"/>
      <c r="B103" s="90"/>
      <c r="C103" s="91"/>
      <c r="D103" s="70" t="s">
        <v>55</v>
      </c>
      <c r="E103" s="27">
        <f>SUM(G103:M103)</f>
        <v>1368.7</v>
      </c>
      <c r="F103" s="27">
        <f>G103+H103+I103</f>
        <v>167.9</v>
      </c>
      <c r="G103" s="27">
        <f t="shared" ref="G103:M103" si="29">G85+G68+G6</f>
        <v>24.9</v>
      </c>
      <c r="H103" s="27">
        <f t="shared" si="29"/>
        <v>31.8</v>
      </c>
      <c r="I103" s="27">
        <f t="shared" si="29"/>
        <v>111.2</v>
      </c>
      <c r="J103" s="27">
        <f t="shared" si="29"/>
        <v>335.6</v>
      </c>
      <c r="K103" s="27">
        <f t="shared" si="29"/>
        <v>319.79999999999995</v>
      </c>
      <c r="L103" s="27">
        <f t="shared" si="29"/>
        <v>346.90000000000003</v>
      </c>
      <c r="M103" s="27">
        <f t="shared" si="29"/>
        <v>198.5</v>
      </c>
      <c r="N103" s="104"/>
    </row>
    <row r="104" spans="1:14" ht="32.25" customHeight="1">
      <c r="A104" s="85"/>
      <c r="B104" s="93" t="s">
        <v>52</v>
      </c>
      <c r="C104" s="96" t="s">
        <v>30</v>
      </c>
      <c r="D104" s="45" t="s">
        <v>34</v>
      </c>
      <c r="E104" s="27">
        <f>E101</f>
        <v>4114.1000000000004</v>
      </c>
      <c r="F104" s="27">
        <f t="shared" ref="F104:M104" si="30">F101</f>
        <v>507.6</v>
      </c>
      <c r="G104" s="27">
        <f t="shared" si="30"/>
        <v>189.20000000000002</v>
      </c>
      <c r="H104" s="27">
        <f t="shared" si="30"/>
        <v>102.60000000000001</v>
      </c>
      <c r="I104" s="27">
        <f t="shared" si="30"/>
        <v>215.8</v>
      </c>
      <c r="J104" s="27">
        <f t="shared" si="30"/>
        <v>559.1</v>
      </c>
      <c r="K104" s="27">
        <f t="shared" si="30"/>
        <v>846.8</v>
      </c>
      <c r="L104" s="27">
        <f t="shared" si="30"/>
        <v>1142.5</v>
      </c>
      <c r="M104" s="27">
        <f t="shared" si="30"/>
        <v>1058.0999999999999</v>
      </c>
      <c r="N104" s="71"/>
    </row>
    <row r="105" spans="1:14" ht="27" customHeight="1">
      <c r="A105" s="92"/>
      <c r="B105" s="94"/>
      <c r="C105" s="97"/>
      <c r="D105" s="45" t="s">
        <v>186</v>
      </c>
      <c r="E105" s="27">
        <f>E103</f>
        <v>1368.7</v>
      </c>
      <c r="F105" s="27">
        <f t="shared" ref="F105:M105" si="31">F103</f>
        <v>167.9</v>
      </c>
      <c r="G105" s="27">
        <f t="shared" si="31"/>
        <v>24.9</v>
      </c>
      <c r="H105" s="27">
        <f t="shared" si="31"/>
        <v>31.8</v>
      </c>
      <c r="I105" s="27">
        <f t="shared" si="31"/>
        <v>111.2</v>
      </c>
      <c r="J105" s="27">
        <f t="shared" si="31"/>
        <v>335.6</v>
      </c>
      <c r="K105" s="27">
        <f t="shared" si="31"/>
        <v>319.79999999999995</v>
      </c>
      <c r="L105" s="27">
        <f t="shared" si="31"/>
        <v>346.90000000000003</v>
      </c>
      <c r="M105" s="27">
        <f t="shared" si="31"/>
        <v>198.5</v>
      </c>
      <c r="N105" s="71"/>
    </row>
    <row r="106" spans="1:14" ht="25.5" customHeight="1">
      <c r="A106" s="92"/>
      <c r="B106" s="94"/>
      <c r="C106" s="97"/>
      <c r="D106" s="45" t="s">
        <v>187</v>
      </c>
      <c r="E106" s="27">
        <f>E102</f>
        <v>2745.4</v>
      </c>
      <c r="F106" s="27">
        <f t="shared" ref="F106:M106" si="32">F102</f>
        <v>339.70000000000005</v>
      </c>
      <c r="G106" s="27">
        <f t="shared" si="32"/>
        <v>164.3</v>
      </c>
      <c r="H106" s="27">
        <f t="shared" si="32"/>
        <v>70.800000000000011</v>
      </c>
      <c r="I106" s="27">
        <f t="shared" si="32"/>
        <v>104.6</v>
      </c>
      <c r="J106" s="27">
        <f t="shared" si="32"/>
        <v>223.5</v>
      </c>
      <c r="K106" s="27">
        <f t="shared" si="32"/>
        <v>527</v>
      </c>
      <c r="L106" s="27">
        <f t="shared" si="32"/>
        <v>795.6</v>
      </c>
      <c r="M106" s="27">
        <f t="shared" si="32"/>
        <v>859.6</v>
      </c>
      <c r="N106" s="71"/>
    </row>
    <row r="107" spans="1:14" ht="42.75" customHeight="1">
      <c r="A107" s="92"/>
      <c r="B107" s="94"/>
      <c r="C107" s="97"/>
      <c r="D107" s="72" t="s">
        <v>175</v>
      </c>
      <c r="E107" s="27">
        <f>(E102-E110)*0.18</f>
        <v>312.19200000000001</v>
      </c>
      <c r="F107" s="27">
        <f>G107+H107+I107</f>
        <v>133.80000000000001</v>
      </c>
      <c r="G107" s="27">
        <v>45.8</v>
      </c>
      <c r="H107" s="27">
        <f t="shared" ref="H107:L107" si="33">H106-H108-H109-H110</f>
        <v>41.100000000000009</v>
      </c>
      <c r="I107" s="27">
        <f t="shared" si="33"/>
        <v>46.899999999999991</v>
      </c>
      <c r="J107" s="27">
        <f t="shared" si="33"/>
        <v>42</v>
      </c>
      <c r="K107" s="27">
        <f t="shared" si="33"/>
        <v>60.199999999999989</v>
      </c>
      <c r="L107" s="27">
        <f t="shared" si="33"/>
        <v>63.600000000000023</v>
      </c>
      <c r="M107" s="27">
        <f>M106-M108-M109-M110</f>
        <v>68.600000000000023</v>
      </c>
      <c r="N107" s="71"/>
    </row>
    <row r="108" spans="1:14" ht="98.25" customHeight="1">
      <c r="A108" s="92"/>
      <c r="B108" s="94"/>
      <c r="C108" s="97"/>
      <c r="D108" s="72" t="s">
        <v>176</v>
      </c>
      <c r="E108" s="27">
        <f>E106-E107-E109-E110</f>
        <v>1387.52</v>
      </c>
      <c r="F108" s="27">
        <f>G108+H108+I108</f>
        <v>156.19999999999999</v>
      </c>
      <c r="G108" s="27">
        <f>G106-G107-G109</f>
        <v>112.00000000000001</v>
      </c>
      <c r="H108" s="27">
        <v>21.5</v>
      </c>
      <c r="I108" s="27">
        <v>22.7</v>
      </c>
      <c r="J108" s="27">
        <v>25</v>
      </c>
      <c r="K108" s="27">
        <v>23</v>
      </c>
      <c r="L108" s="27">
        <v>22</v>
      </c>
      <c r="M108" s="27">
        <v>21</v>
      </c>
      <c r="N108" s="71"/>
    </row>
    <row r="109" spans="1:14" ht="50.25" customHeight="1">
      <c r="A109" s="92"/>
      <c r="B109" s="94"/>
      <c r="C109" s="97"/>
      <c r="D109" s="72" t="s">
        <v>188</v>
      </c>
      <c r="E109" s="27">
        <f>(E102-E110)*0.02</f>
        <v>34.688000000000002</v>
      </c>
      <c r="F109" s="27">
        <f>G109+H109+I109</f>
        <v>19.7</v>
      </c>
      <c r="G109" s="27">
        <v>6.5</v>
      </c>
      <c r="H109" s="27">
        <v>8.1999999999999993</v>
      </c>
      <c r="I109" s="27">
        <v>5</v>
      </c>
      <c r="J109" s="27">
        <v>10.5</v>
      </c>
      <c r="K109" s="27">
        <v>258.8</v>
      </c>
      <c r="L109" s="27">
        <v>400</v>
      </c>
      <c r="M109" s="27">
        <v>430</v>
      </c>
      <c r="N109" s="71"/>
    </row>
    <row r="110" spans="1:14" ht="15.75">
      <c r="A110" s="86"/>
      <c r="B110" s="95"/>
      <c r="C110" s="98"/>
      <c r="D110" s="72" t="s">
        <v>189</v>
      </c>
      <c r="E110" s="27">
        <f>SUM(G110:M110)</f>
        <v>1011</v>
      </c>
      <c r="F110" s="27">
        <f>G110+H110+I110</f>
        <v>30</v>
      </c>
      <c r="G110" s="27"/>
      <c r="H110" s="27"/>
      <c r="I110" s="27">
        <v>30</v>
      </c>
      <c r="J110" s="27">
        <v>146</v>
      </c>
      <c r="K110" s="27">
        <v>185</v>
      </c>
      <c r="L110" s="27">
        <v>310</v>
      </c>
      <c r="M110" s="27">
        <v>340</v>
      </c>
      <c r="N110" s="71"/>
    </row>
    <row r="111" spans="1:14" ht="14.25" customHeight="1">
      <c r="A111" s="14"/>
      <c r="B111" s="73"/>
      <c r="C111" s="74"/>
      <c r="D111" s="73"/>
      <c r="E111" s="43"/>
      <c r="F111" s="41"/>
      <c r="G111" s="41"/>
      <c r="H111" s="41"/>
      <c r="I111" s="41"/>
      <c r="J111" s="41"/>
      <c r="K111" s="41"/>
      <c r="L111" s="41"/>
      <c r="M111" s="41"/>
      <c r="N111" s="75"/>
    </row>
    <row r="112" spans="1:14" ht="25.5" customHeight="1">
      <c r="A112" s="14"/>
      <c r="B112" s="87" t="s">
        <v>249</v>
      </c>
      <c r="C112" s="87"/>
      <c r="D112" s="87"/>
      <c r="E112" s="30"/>
      <c r="F112" s="30"/>
      <c r="G112" s="30"/>
      <c r="H112" s="30"/>
      <c r="I112" s="30"/>
      <c r="J112" s="30"/>
      <c r="K112" s="30"/>
      <c r="L112" s="30"/>
      <c r="M112" s="41"/>
      <c r="N112" s="75"/>
    </row>
    <row r="113" spans="1:14" ht="18.75" customHeight="1">
      <c r="A113" s="14"/>
      <c r="B113" s="87" t="s">
        <v>71</v>
      </c>
      <c r="C113" s="87"/>
      <c r="D113" s="87"/>
      <c r="E113" s="30"/>
      <c r="F113" s="30"/>
      <c r="G113" s="30"/>
      <c r="H113" s="30"/>
      <c r="I113" s="30"/>
      <c r="J113" s="88" t="s">
        <v>250</v>
      </c>
      <c r="K113" s="88"/>
      <c r="L113" s="88"/>
      <c r="M113" s="41"/>
      <c r="N113" s="75"/>
    </row>
    <row r="114" spans="1:14" ht="27" customHeight="1">
      <c r="A114" s="14"/>
      <c r="B114" s="76"/>
      <c r="C114" s="77"/>
      <c r="D114" s="76"/>
      <c r="E114" s="30"/>
      <c r="F114" s="30"/>
      <c r="G114" s="30"/>
      <c r="H114" s="30"/>
      <c r="I114" s="30"/>
      <c r="J114" s="30"/>
      <c r="K114" s="30"/>
      <c r="L114" s="30"/>
      <c r="M114" s="41"/>
      <c r="N114" s="75"/>
    </row>
    <row r="115" spans="1:14" ht="27" customHeight="1">
      <c r="A115" s="14"/>
      <c r="B115" s="73"/>
      <c r="C115" s="78"/>
      <c r="D115" s="79"/>
      <c r="E115" s="43"/>
      <c r="F115" s="41"/>
      <c r="G115" s="41"/>
      <c r="H115" s="41"/>
      <c r="I115" s="41"/>
      <c r="J115" s="41"/>
      <c r="K115" s="41"/>
      <c r="L115" s="41"/>
      <c r="M115" s="41"/>
      <c r="N115" s="75"/>
    </row>
    <row r="116" spans="1:14">
      <c r="A116" s="15"/>
      <c r="N116" s="80"/>
    </row>
    <row r="117" spans="1:14">
      <c r="A117" s="15"/>
      <c r="N117" s="80"/>
    </row>
    <row r="118" spans="1:14">
      <c r="A118" s="15"/>
      <c r="N118" s="80"/>
    </row>
    <row r="119" spans="1:14">
      <c r="A119" s="15"/>
      <c r="N119" s="80"/>
    </row>
    <row r="120" spans="1:14">
      <c r="A120" s="15"/>
      <c r="N120" s="80"/>
    </row>
    <row r="121" spans="1:14">
      <c r="A121" s="15"/>
      <c r="N121" s="80"/>
    </row>
    <row r="122" spans="1:14">
      <c r="A122" s="15"/>
    </row>
    <row r="123" spans="1:14">
      <c r="A123" s="15"/>
    </row>
    <row r="124" spans="1:14">
      <c r="A124" s="15"/>
    </row>
    <row r="125" spans="1:14">
      <c r="A125" s="15"/>
    </row>
    <row r="126" spans="1:14">
      <c r="A126" s="15"/>
    </row>
    <row r="127" spans="1:14">
      <c r="A127" s="15"/>
    </row>
    <row r="128" spans="1:14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  <row r="261" spans="1:1">
      <c r="A261" s="15"/>
    </row>
    <row r="262" spans="1:1">
      <c r="A262" s="15"/>
    </row>
    <row r="263" spans="1:1">
      <c r="A263" s="15"/>
    </row>
    <row r="264" spans="1:1">
      <c r="A264" s="15"/>
    </row>
    <row r="265" spans="1:1">
      <c r="A265" s="15"/>
    </row>
    <row r="266" spans="1:1">
      <c r="A266" s="15"/>
    </row>
    <row r="267" spans="1:1">
      <c r="A267" s="15"/>
    </row>
    <row r="268" spans="1:1">
      <c r="A268" s="15"/>
    </row>
    <row r="269" spans="1:1">
      <c r="A269" s="15"/>
    </row>
    <row r="270" spans="1:1">
      <c r="A270" s="15"/>
    </row>
    <row r="271" spans="1:1">
      <c r="A271" s="15"/>
    </row>
    <row r="272" spans="1:1">
      <c r="A272" s="15"/>
    </row>
    <row r="273" spans="1:1">
      <c r="A273" s="15"/>
    </row>
    <row r="274" spans="1:1">
      <c r="A274" s="15"/>
    </row>
    <row r="275" spans="1:1">
      <c r="A275" s="15"/>
    </row>
    <row r="276" spans="1:1">
      <c r="A276" s="15"/>
    </row>
    <row r="277" spans="1:1">
      <c r="A277" s="15"/>
    </row>
    <row r="278" spans="1:1">
      <c r="A278" s="15"/>
    </row>
    <row r="279" spans="1:1">
      <c r="A279" s="15"/>
    </row>
    <row r="280" spans="1:1">
      <c r="A280" s="15"/>
    </row>
    <row r="281" spans="1:1">
      <c r="A281" s="15"/>
    </row>
    <row r="282" spans="1:1">
      <c r="A282" s="15"/>
    </row>
    <row r="283" spans="1:1">
      <c r="A283" s="15"/>
    </row>
    <row r="284" spans="1:1">
      <c r="A284" s="15"/>
    </row>
    <row r="285" spans="1:1">
      <c r="A285" s="15"/>
    </row>
    <row r="286" spans="1:1">
      <c r="A286" s="15"/>
    </row>
    <row r="287" spans="1:1">
      <c r="A287" s="15"/>
    </row>
    <row r="288" spans="1:1">
      <c r="A288" s="15"/>
    </row>
    <row r="289" spans="1:1">
      <c r="A289" s="15"/>
    </row>
    <row r="290" spans="1:1">
      <c r="A290" s="15"/>
    </row>
    <row r="291" spans="1:1">
      <c r="A291" s="15"/>
    </row>
    <row r="292" spans="1:1">
      <c r="A292" s="15"/>
    </row>
    <row r="293" spans="1:1">
      <c r="A293" s="15"/>
    </row>
    <row r="294" spans="1:1">
      <c r="A294" s="15"/>
    </row>
    <row r="295" spans="1:1">
      <c r="A295" s="15"/>
    </row>
    <row r="296" spans="1:1">
      <c r="A296" s="15"/>
    </row>
    <row r="297" spans="1:1">
      <c r="A297" s="15"/>
    </row>
    <row r="298" spans="1:1">
      <c r="A298" s="15"/>
    </row>
    <row r="299" spans="1:1">
      <c r="A299" s="15"/>
    </row>
    <row r="300" spans="1:1">
      <c r="A300" s="15"/>
    </row>
    <row r="301" spans="1:1">
      <c r="A301" s="15"/>
    </row>
    <row r="302" spans="1:1">
      <c r="A302" s="15"/>
    </row>
    <row r="303" spans="1:1">
      <c r="A303" s="15"/>
    </row>
    <row r="304" spans="1:1">
      <c r="A304" s="15"/>
    </row>
    <row r="305" spans="1:1">
      <c r="A305" s="15"/>
    </row>
    <row r="306" spans="1:1">
      <c r="A306" s="15"/>
    </row>
    <row r="307" spans="1:1">
      <c r="A307" s="15"/>
    </row>
    <row r="308" spans="1:1">
      <c r="A308" s="15"/>
    </row>
    <row r="309" spans="1:1">
      <c r="A309" s="15"/>
    </row>
    <row r="310" spans="1:1">
      <c r="A310" s="15"/>
    </row>
    <row r="311" spans="1:1">
      <c r="A311" s="15"/>
    </row>
    <row r="312" spans="1:1">
      <c r="A312" s="15"/>
    </row>
    <row r="313" spans="1:1">
      <c r="A313" s="15"/>
    </row>
    <row r="314" spans="1:1">
      <c r="A314" s="15"/>
    </row>
    <row r="315" spans="1:1">
      <c r="A315" s="15"/>
    </row>
    <row r="316" spans="1:1">
      <c r="A316" s="15"/>
    </row>
    <row r="317" spans="1:1">
      <c r="A317" s="15"/>
    </row>
    <row r="318" spans="1:1">
      <c r="A318" s="15"/>
    </row>
    <row r="319" spans="1:1">
      <c r="A319" s="15"/>
    </row>
    <row r="320" spans="1:1">
      <c r="A320" s="15"/>
    </row>
    <row r="321" spans="1:1">
      <c r="A321" s="15"/>
    </row>
    <row r="322" spans="1:1">
      <c r="A322" s="15"/>
    </row>
    <row r="323" spans="1:1">
      <c r="A323" s="15"/>
    </row>
    <row r="324" spans="1:1">
      <c r="A324" s="15"/>
    </row>
    <row r="325" spans="1:1">
      <c r="A325" s="15"/>
    </row>
    <row r="326" spans="1:1">
      <c r="A326" s="15"/>
    </row>
    <row r="327" spans="1:1">
      <c r="A327" s="15"/>
    </row>
    <row r="328" spans="1:1">
      <c r="A328" s="15"/>
    </row>
    <row r="329" spans="1:1">
      <c r="A329" s="15"/>
    </row>
    <row r="330" spans="1:1">
      <c r="A330" s="15"/>
    </row>
    <row r="331" spans="1:1">
      <c r="A331" s="15"/>
    </row>
    <row r="332" spans="1:1">
      <c r="A332" s="15"/>
    </row>
    <row r="333" spans="1:1">
      <c r="A333" s="15"/>
    </row>
    <row r="334" spans="1:1">
      <c r="A334" s="15"/>
    </row>
    <row r="335" spans="1:1">
      <c r="A335" s="15"/>
    </row>
    <row r="336" spans="1:1">
      <c r="A336" s="15"/>
    </row>
    <row r="337" spans="1:1">
      <c r="A337" s="15"/>
    </row>
    <row r="338" spans="1:1">
      <c r="A338" s="15"/>
    </row>
    <row r="339" spans="1:1">
      <c r="A339" s="15"/>
    </row>
    <row r="340" spans="1:1">
      <c r="A340" s="15"/>
    </row>
    <row r="341" spans="1:1">
      <c r="A341" s="15"/>
    </row>
    <row r="342" spans="1:1">
      <c r="A342" s="15"/>
    </row>
    <row r="343" spans="1:1">
      <c r="A343" s="15"/>
    </row>
    <row r="344" spans="1:1">
      <c r="A344" s="15"/>
    </row>
    <row r="345" spans="1:1">
      <c r="A345" s="15"/>
    </row>
    <row r="346" spans="1:1">
      <c r="A346" s="15"/>
    </row>
    <row r="347" spans="1:1">
      <c r="A347" s="15"/>
    </row>
    <row r="348" spans="1:1">
      <c r="A348" s="15"/>
    </row>
    <row r="349" spans="1:1">
      <c r="A349" s="15"/>
    </row>
    <row r="350" spans="1:1">
      <c r="A350" s="15"/>
    </row>
    <row r="351" spans="1:1">
      <c r="A351" s="15"/>
    </row>
    <row r="352" spans="1:1">
      <c r="A352" s="15"/>
    </row>
    <row r="353" spans="1:1">
      <c r="A353" s="15"/>
    </row>
    <row r="354" spans="1:1">
      <c r="A354" s="15"/>
    </row>
    <row r="355" spans="1:1">
      <c r="A355" s="15"/>
    </row>
    <row r="356" spans="1:1">
      <c r="A356" s="15"/>
    </row>
    <row r="357" spans="1:1">
      <c r="A357" s="15"/>
    </row>
    <row r="358" spans="1:1">
      <c r="A358" s="15"/>
    </row>
    <row r="359" spans="1:1">
      <c r="A359" s="15"/>
    </row>
    <row r="360" spans="1:1">
      <c r="A360" s="15"/>
    </row>
    <row r="361" spans="1:1">
      <c r="A361" s="15"/>
    </row>
    <row r="362" spans="1:1">
      <c r="A362" s="15"/>
    </row>
    <row r="363" spans="1:1">
      <c r="A363" s="15"/>
    </row>
    <row r="364" spans="1:1">
      <c r="A364" s="15"/>
    </row>
    <row r="365" spans="1:1">
      <c r="A365" s="15"/>
    </row>
    <row r="366" spans="1:1">
      <c r="A366" s="15"/>
    </row>
    <row r="367" spans="1:1">
      <c r="A367" s="15"/>
    </row>
    <row r="368" spans="1:1">
      <c r="A368" s="15"/>
    </row>
    <row r="369" spans="1:1">
      <c r="A369" s="15"/>
    </row>
    <row r="370" spans="1:1">
      <c r="A370" s="15"/>
    </row>
    <row r="371" spans="1:1">
      <c r="A371" s="15"/>
    </row>
    <row r="372" spans="1:1">
      <c r="A372" s="15"/>
    </row>
    <row r="373" spans="1:1">
      <c r="A373" s="15"/>
    </row>
    <row r="374" spans="1:1">
      <c r="A374" s="15"/>
    </row>
    <row r="375" spans="1:1">
      <c r="A375" s="15"/>
    </row>
    <row r="376" spans="1:1">
      <c r="A376" s="15"/>
    </row>
    <row r="377" spans="1:1">
      <c r="A377" s="15"/>
    </row>
    <row r="378" spans="1:1">
      <c r="A378" s="15"/>
    </row>
    <row r="379" spans="1:1">
      <c r="A379" s="15"/>
    </row>
    <row r="380" spans="1:1">
      <c r="A380" s="15"/>
    </row>
    <row r="381" spans="1:1">
      <c r="A381" s="15"/>
    </row>
    <row r="382" spans="1:1">
      <c r="A382" s="15"/>
    </row>
    <row r="383" spans="1:1">
      <c r="A383" s="15"/>
    </row>
    <row r="384" spans="1:1">
      <c r="A384" s="15"/>
    </row>
    <row r="385" spans="1:1">
      <c r="A385" s="15"/>
    </row>
    <row r="386" spans="1:1">
      <c r="A386" s="15"/>
    </row>
    <row r="387" spans="1:1">
      <c r="A387" s="15"/>
    </row>
    <row r="388" spans="1:1">
      <c r="A388" s="15"/>
    </row>
    <row r="389" spans="1:1">
      <c r="A389" s="15"/>
    </row>
    <row r="390" spans="1:1">
      <c r="A390" s="15"/>
    </row>
    <row r="391" spans="1:1">
      <c r="A391" s="15"/>
    </row>
    <row r="392" spans="1:1">
      <c r="A392" s="15"/>
    </row>
    <row r="393" spans="1:1">
      <c r="A393" s="15"/>
    </row>
    <row r="394" spans="1:1">
      <c r="A394" s="15"/>
    </row>
    <row r="395" spans="1:1">
      <c r="A395" s="15"/>
    </row>
    <row r="396" spans="1:1">
      <c r="A396" s="15"/>
    </row>
    <row r="397" spans="1:1">
      <c r="A397" s="15"/>
    </row>
    <row r="398" spans="1:1">
      <c r="A398" s="15"/>
    </row>
    <row r="399" spans="1:1">
      <c r="A399" s="15"/>
    </row>
    <row r="400" spans="1:1">
      <c r="A400" s="15"/>
    </row>
    <row r="401" spans="1:1">
      <c r="A401" s="15"/>
    </row>
    <row r="402" spans="1:1">
      <c r="A402" s="15"/>
    </row>
    <row r="403" spans="1:1">
      <c r="A403" s="15"/>
    </row>
    <row r="404" spans="1:1">
      <c r="A404" s="15"/>
    </row>
    <row r="405" spans="1:1">
      <c r="A405" s="15"/>
    </row>
    <row r="406" spans="1:1">
      <c r="A406" s="15"/>
    </row>
    <row r="407" spans="1:1">
      <c r="A407" s="15"/>
    </row>
    <row r="408" spans="1:1">
      <c r="A408" s="15"/>
    </row>
    <row r="409" spans="1:1">
      <c r="A409" s="15"/>
    </row>
    <row r="410" spans="1:1">
      <c r="A410" s="15"/>
    </row>
    <row r="411" spans="1:1">
      <c r="A411" s="15"/>
    </row>
    <row r="412" spans="1:1">
      <c r="A412" s="15"/>
    </row>
    <row r="413" spans="1:1">
      <c r="A413" s="15"/>
    </row>
    <row r="414" spans="1:1">
      <c r="A414" s="15"/>
    </row>
    <row r="415" spans="1:1">
      <c r="A415" s="15"/>
    </row>
    <row r="416" spans="1:1">
      <c r="A416" s="15"/>
    </row>
    <row r="417" spans="1:1">
      <c r="A417" s="15"/>
    </row>
    <row r="418" spans="1:1">
      <c r="A418" s="15"/>
    </row>
    <row r="419" spans="1:1">
      <c r="A419" s="15"/>
    </row>
    <row r="420" spans="1:1">
      <c r="A420" s="15"/>
    </row>
    <row r="421" spans="1:1">
      <c r="A421" s="15"/>
    </row>
    <row r="422" spans="1:1">
      <c r="A422" s="15"/>
    </row>
    <row r="423" spans="1:1">
      <c r="A423" s="15"/>
    </row>
    <row r="424" spans="1:1">
      <c r="A424" s="15"/>
    </row>
    <row r="425" spans="1:1">
      <c r="A425" s="15"/>
    </row>
    <row r="426" spans="1:1">
      <c r="A426" s="15"/>
    </row>
    <row r="427" spans="1:1">
      <c r="A427" s="15"/>
    </row>
    <row r="428" spans="1:1">
      <c r="A428" s="15"/>
    </row>
    <row r="429" spans="1:1">
      <c r="A429" s="15"/>
    </row>
    <row r="430" spans="1:1">
      <c r="A430" s="15"/>
    </row>
    <row r="431" spans="1:1">
      <c r="A431" s="15"/>
    </row>
    <row r="432" spans="1:1">
      <c r="A432" s="15"/>
    </row>
    <row r="433" spans="1:1">
      <c r="A433" s="15"/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>
      <c r="A457" s="15"/>
    </row>
    <row r="458" spans="1:1">
      <c r="A458" s="15"/>
    </row>
    <row r="459" spans="1:1">
      <c r="A459" s="15"/>
    </row>
    <row r="460" spans="1:1">
      <c r="A460" s="15"/>
    </row>
    <row r="461" spans="1:1">
      <c r="A461" s="15"/>
    </row>
    <row r="462" spans="1:1">
      <c r="A462" s="15"/>
    </row>
    <row r="463" spans="1:1">
      <c r="A463" s="15"/>
    </row>
    <row r="464" spans="1:1">
      <c r="A464" s="15"/>
    </row>
    <row r="465" spans="1:1">
      <c r="A465" s="15"/>
    </row>
    <row r="466" spans="1:1">
      <c r="A466" s="15"/>
    </row>
    <row r="467" spans="1:1">
      <c r="A467" s="15"/>
    </row>
    <row r="468" spans="1:1">
      <c r="A468" s="15"/>
    </row>
    <row r="469" spans="1:1">
      <c r="A469" s="15"/>
    </row>
    <row r="470" spans="1:1">
      <c r="A470" s="15"/>
    </row>
    <row r="471" spans="1:1">
      <c r="A471" s="15"/>
    </row>
    <row r="472" spans="1:1">
      <c r="A472" s="15"/>
    </row>
    <row r="473" spans="1:1">
      <c r="A473" s="15"/>
    </row>
    <row r="474" spans="1:1">
      <c r="A474" s="15"/>
    </row>
    <row r="475" spans="1:1">
      <c r="A475" s="15"/>
    </row>
    <row r="476" spans="1:1">
      <c r="A476" s="15"/>
    </row>
    <row r="477" spans="1:1">
      <c r="A477" s="15"/>
    </row>
    <row r="478" spans="1:1">
      <c r="A478" s="15"/>
    </row>
    <row r="479" spans="1:1">
      <c r="A479" s="15"/>
    </row>
    <row r="480" spans="1:1">
      <c r="A480" s="15"/>
    </row>
    <row r="481" spans="1:1">
      <c r="A481" s="15"/>
    </row>
    <row r="482" spans="1:1">
      <c r="A482" s="15"/>
    </row>
    <row r="483" spans="1:1">
      <c r="A483" s="15"/>
    </row>
    <row r="484" spans="1:1">
      <c r="A484" s="15"/>
    </row>
    <row r="485" spans="1:1">
      <c r="A485" s="15"/>
    </row>
    <row r="486" spans="1:1">
      <c r="A486" s="15"/>
    </row>
    <row r="487" spans="1:1">
      <c r="A487" s="15"/>
    </row>
    <row r="488" spans="1:1">
      <c r="A488" s="15"/>
    </row>
    <row r="489" spans="1:1">
      <c r="A489" s="15"/>
    </row>
    <row r="490" spans="1:1">
      <c r="A490" s="15"/>
    </row>
    <row r="491" spans="1:1">
      <c r="A491" s="15"/>
    </row>
    <row r="492" spans="1:1">
      <c r="A492" s="15"/>
    </row>
    <row r="493" spans="1:1">
      <c r="A493" s="15"/>
    </row>
    <row r="494" spans="1:1">
      <c r="A494" s="15"/>
    </row>
    <row r="495" spans="1:1">
      <c r="A495" s="15"/>
    </row>
    <row r="496" spans="1:1">
      <c r="A496" s="15"/>
    </row>
    <row r="497" spans="1:1">
      <c r="A497" s="15"/>
    </row>
    <row r="498" spans="1:1">
      <c r="A498" s="15"/>
    </row>
    <row r="499" spans="1:1">
      <c r="A499" s="15"/>
    </row>
    <row r="500" spans="1:1">
      <c r="A500" s="15"/>
    </row>
    <row r="501" spans="1:1">
      <c r="A501" s="15"/>
    </row>
    <row r="502" spans="1:1">
      <c r="A502" s="15"/>
    </row>
    <row r="503" spans="1:1">
      <c r="A503" s="15"/>
    </row>
    <row r="504" spans="1:1">
      <c r="A504" s="15"/>
    </row>
    <row r="505" spans="1:1">
      <c r="A505" s="15"/>
    </row>
    <row r="506" spans="1:1">
      <c r="A506" s="15"/>
    </row>
    <row r="507" spans="1:1">
      <c r="A507" s="15"/>
    </row>
    <row r="508" spans="1:1">
      <c r="A508" s="15"/>
    </row>
    <row r="509" spans="1:1">
      <c r="A509" s="15"/>
    </row>
    <row r="510" spans="1:1">
      <c r="A510" s="15"/>
    </row>
    <row r="511" spans="1:1">
      <c r="A511" s="15"/>
    </row>
    <row r="512" spans="1:1">
      <c r="A512" s="15"/>
    </row>
    <row r="513" spans="1:1">
      <c r="A513" s="15"/>
    </row>
    <row r="514" spans="1:1">
      <c r="A514" s="15"/>
    </row>
    <row r="515" spans="1:1">
      <c r="A515" s="15"/>
    </row>
    <row r="516" spans="1:1">
      <c r="A516" s="15"/>
    </row>
    <row r="517" spans="1:1">
      <c r="A517" s="15"/>
    </row>
    <row r="518" spans="1:1">
      <c r="A518" s="15"/>
    </row>
    <row r="519" spans="1:1">
      <c r="A519" s="15"/>
    </row>
    <row r="520" spans="1:1">
      <c r="A520" s="15"/>
    </row>
    <row r="521" spans="1:1">
      <c r="A521" s="15"/>
    </row>
    <row r="522" spans="1:1">
      <c r="A522" s="15"/>
    </row>
    <row r="523" spans="1:1">
      <c r="A523" s="15"/>
    </row>
    <row r="524" spans="1:1">
      <c r="A524" s="15"/>
    </row>
    <row r="525" spans="1:1">
      <c r="A525" s="15"/>
    </row>
    <row r="526" spans="1:1">
      <c r="A526" s="15"/>
    </row>
    <row r="527" spans="1:1">
      <c r="A527" s="15"/>
    </row>
    <row r="528" spans="1:1">
      <c r="A528" s="15"/>
    </row>
    <row r="529" spans="1:1">
      <c r="A529" s="15"/>
    </row>
    <row r="530" spans="1:1">
      <c r="A530" s="15"/>
    </row>
    <row r="531" spans="1:1">
      <c r="A531" s="15"/>
    </row>
    <row r="532" spans="1:1">
      <c r="A532" s="15"/>
    </row>
    <row r="533" spans="1:1">
      <c r="A533" s="15"/>
    </row>
    <row r="534" spans="1:1">
      <c r="A534" s="15"/>
    </row>
    <row r="535" spans="1:1">
      <c r="A535" s="15"/>
    </row>
    <row r="536" spans="1:1">
      <c r="A536" s="15"/>
    </row>
    <row r="537" spans="1:1">
      <c r="A537" s="15"/>
    </row>
    <row r="538" spans="1:1">
      <c r="A538" s="15"/>
    </row>
    <row r="539" spans="1:1">
      <c r="A539" s="15"/>
    </row>
    <row r="540" spans="1:1">
      <c r="A540" s="15"/>
    </row>
    <row r="541" spans="1:1">
      <c r="A541" s="15"/>
    </row>
    <row r="542" spans="1:1">
      <c r="A542" s="15"/>
    </row>
    <row r="543" spans="1:1">
      <c r="A543" s="15"/>
    </row>
    <row r="544" spans="1:1">
      <c r="A544" s="15"/>
    </row>
    <row r="545" spans="1:1">
      <c r="A545" s="15"/>
    </row>
    <row r="546" spans="1:1">
      <c r="A546" s="15"/>
    </row>
    <row r="547" spans="1:1">
      <c r="A547" s="15"/>
    </row>
    <row r="548" spans="1:1">
      <c r="A548" s="15"/>
    </row>
    <row r="549" spans="1:1">
      <c r="A549" s="15"/>
    </row>
    <row r="550" spans="1:1">
      <c r="A550" s="15"/>
    </row>
    <row r="551" spans="1:1">
      <c r="A551" s="15"/>
    </row>
    <row r="552" spans="1:1">
      <c r="A552" s="15"/>
    </row>
    <row r="553" spans="1:1">
      <c r="A553" s="15"/>
    </row>
    <row r="554" spans="1:1">
      <c r="A554" s="15"/>
    </row>
    <row r="555" spans="1:1">
      <c r="A555" s="15"/>
    </row>
    <row r="556" spans="1:1">
      <c r="A556" s="15"/>
    </row>
    <row r="557" spans="1:1">
      <c r="A557" s="15"/>
    </row>
    <row r="558" spans="1:1">
      <c r="A558" s="15"/>
    </row>
    <row r="559" spans="1:1">
      <c r="A559" s="15"/>
    </row>
    <row r="560" spans="1:1">
      <c r="A560" s="15"/>
    </row>
    <row r="561" spans="1:1">
      <c r="A561" s="15"/>
    </row>
    <row r="562" spans="1:1">
      <c r="A562" s="15"/>
    </row>
    <row r="563" spans="1:1">
      <c r="A563" s="15"/>
    </row>
    <row r="564" spans="1:1">
      <c r="A564" s="15"/>
    </row>
    <row r="565" spans="1:1">
      <c r="A565" s="15"/>
    </row>
    <row r="566" spans="1:1">
      <c r="A566" s="15"/>
    </row>
    <row r="567" spans="1:1">
      <c r="A567" s="15"/>
    </row>
    <row r="568" spans="1:1">
      <c r="A568" s="15"/>
    </row>
    <row r="569" spans="1:1">
      <c r="A569" s="15"/>
    </row>
    <row r="570" spans="1:1">
      <c r="A570" s="15"/>
    </row>
    <row r="571" spans="1:1">
      <c r="A571" s="15"/>
    </row>
    <row r="572" spans="1:1">
      <c r="A572" s="15"/>
    </row>
    <row r="573" spans="1:1">
      <c r="A573" s="15"/>
    </row>
    <row r="574" spans="1:1">
      <c r="A574" s="15"/>
    </row>
    <row r="575" spans="1:1">
      <c r="A575" s="15"/>
    </row>
    <row r="576" spans="1:1">
      <c r="A576" s="15"/>
    </row>
    <row r="577" spans="1:1">
      <c r="A577" s="15"/>
    </row>
    <row r="578" spans="1:1">
      <c r="A578" s="15"/>
    </row>
    <row r="579" spans="1:1">
      <c r="A579" s="15"/>
    </row>
    <row r="580" spans="1:1">
      <c r="A580" s="15"/>
    </row>
    <row r="581" spans="1:1">
      <c r="A581" s="15"/>
    </row>
    <row r="582" spans="1:1">
      <c r="A582" s="15"/>
    </row>
    <row r="583" spans="1:1">
      <c r="A583" s="15"/>
    </row>
    <row r="584" spans="1:1">
      <c r="A584" s="15"/>
    </row>
    <row r="585" spans="1:1">
      <c r="A585" s="15"/>
    </row>
    <row r="586" spans="1:1">
      <c r="A586" s="15"/>
    </row>
    <row r="587" spans="1:1">
      <c r="A587" s="15"/>
    </row>
    <row r="588" spans="1:1">
      <c r="A588" s="15"/>
    </row>
    <row r="589" spans="1:1">
      <c r="A589" s="15"/>
    </row>
    <row r="590" spans="1:1">
      <c r="A590" s="15"/>
    </row>
    <row r="591" spans="1:1">
      <c r="A591" s="15"/>
    </row>
    <row r="592" spans="1:1">
      <c r="A592" s="15"/>
    </row>
    <row r="593" spans="1:1">
      <c r="A593" s="15"/>
    </row>
    <row r="594" spans="1:1">
      <c r="A594" s="15"/>
    </row>
    <row r="595" spans="1:1">
      <c r="A595" s="15"/>
    </row>
    <row r="596" spans="1:1">
      <c r="A596" s="15"/>
    </row>
    <row r="597" spans="1:1">
      <c r="A597" s="15"/>
    </row>
    <row r="598" spans="1:1">
      <c r="A598" s="15"/>
    </row>
    <row r="599" spans="1:1">
      <c r="A599" s="15"/>
    </row>
    <row r="600" spans="1:1">
      <c r="A600" s="15"/>
    </row>
    <row r="601" spans="1:1">
      <c r="A601" s="15"/>
    </row>
    <row r="602" spans="1:1">
      <c r="A602" s="15"/>
    </row>
    <row r="603" spans="1:1">
      <c r="A603" s="15"/>
    </row>
    <row r="604" spans="1:1">
      <c r="A604" s="15"/>
    </row>
    <row r="605" spans="1:1">
      <c r="A605" s="15"/>
    </row>
    <row r="606" spans="1:1">
      <c r="A606" s="15"/>
    </row>
    <row r="607" spans="1:1">
      <c r="A607" s="15"/>
    </row>
    <row r="608" spans="1:1">
      <c r="A608" s="15"/>
    </row>
    <row r="609" spans="1:1">
      <c r="A609" s="15"/>
    </row>
    <row r="610" spans="1:1">
      <c r="A610" s="15"/>
    </row>
    <row r="611" spans="1:1">
      <c r="A611" s="15"/>
    </row>
    <row r="612" spans="1:1">
      <c r="A612" s="15"/>
    </row>
    <row r="613" spans="1:1">
      <c r="A613" s="15"/>
    </row>
    <row r="614" spans="1:1">
      <c r="A614" s="15"/>
    </row>
    <row r="615" spans="1:1">
      <c r="A615" s="15"/>
    </row>
    <row r="616" spans="1:1">
      <c r="A616" s="15"/>
    </row>
    <row r="617" spans="1:1">
      <c r="A617" s="15"/>
    </row>
    <row r="618" spans="1:1">
      <c r="A618" s="15"/>
    </row>
    <row r="619" spans="1:1">
      <c r="A619" s="15"/>
    </row>
    <row r="620" spans="1:1">
      <c r="A620" s="15"/>
    </row>
    <row r="621" spans="1:1">
      <c r="A621" s="15"/>
    </row>
    <row r="622" spans="1:1">
      <c r="A622" s="15"/>
    </row>
    <row r="623" spans="1:1">
      <c r="A623" s="15"/>
    </row>
    <row r="624" spans="1:1">
      <c r="A624" s="15"/>
    </row>
    <row r="625" spans="1:1">
      <c r="A625" s="15"/>
    </row>
    <row r="626" spans="1:1">
      <c r="A626" s="15"/>
    </row>
    <row r="627" spans="1:1">
      <c r="A627" s="15"/>
    </row>
    <row r="628" spans="1:1">
      <c r="A628" s="15"/>
    </row>
    <row r="629" spans="1:1">
      <c r="A629" s="15"/>
    </row>
    <row r="630" spans="1:1">
      <c r="A630" s="15"/>
    </row>
    <row r="631" spans="1:1">
      <c r="A631" s="15"/>
    </row>
    <row r="632" spans="1:1">
      <c r="A632" s="15"/>
    </row>
    <row r="633" spans="1:1">
      <c r="A633" s="15"/>
    </row>
    <row r="634" spans="1:1">
      <c r="A634" s="15"/>
    </row>
    <row r="635" spans="1:1">
      <c r="A635" s="15"/>
    </row>
    <row r="636" spans="1:1">
      <c r="A636" s="15"/>
    </row>
    <row r="637" spans="1:1">
      <c r="A637" s="15"/>
    </row>
    <row r="638" spans="1:1">
      <c r="A638" s="15"/>
    </row>
    <row r="639" spans="1:1">
      <c r="A639" s="15"/>
    </row>
    <row r="640" spans="1:1">
      <c r="A640" s="15"/>
    </row>
    <row r="641" spans="1:1">
      <c r="A641" s="15"/>
    </row>
    <row r="642" spans="1:1">
      <c r="A642" s="15"/>
    </row>
    <row r="643" spans="1:1">
      <c r="A643" s="15"/>
    </row>
    <row r="644" spans="1:1">
      <c r="A644" s="15"/>
    </row>
    <row r="645" spans="1:1">
      <c r="A645" s="15"/>
    </row>
    <row r="646" spans="1:1">
      <c r="A646" s="15"/>
    </row>
    <row r="647" spans="1:1">
      <c r="A647" s="15"/>
    </row>
    <row r="648" spans="1:1">
      <c r="A648" s="15"/>
    </row>
    <row r="649" spans="1:1">
      <c r="A649" s="15"/>
    </row>
    <row r="650" spans="1:1">
      <c r="A650" s="15"/>
    </row>
    <row r="651" spans="1:1">
      <c r="A651" s="15"/>
    </row>
    <row r="652" spans="1:1">
      <c r="A652" s="15"/>
    </row>
    <row r="653" spans="1:1">
      <c r="A653" s="15"/>
    </row>
    <row r="654" spans="1:1">
      <c r="A654" s="15"/>
    </row>
    <row r="655" spans="1:1">
      <c r="A655" s="15"/>
    </row>
    <row r="656" spans="1:1">
      <c r="A656" s="15"/>
    </row>
    <row r="657" spans="1:1">
      <c r="A657" s="15"/>
    </row>
    <row r="658" spans="1:1">
      <c r="A658" s="15"/>
    </row>
    <row r="659" spans="1:1">
      <c r="A659" s="15"/>
    </row>
    <row r="660" spans="1:1">
      <c r="A660" s="15"/>
    </row>
    <row r="661" spans="1:1">
      <c r="A661" s="15"/>
    </row>
    <row r="662" spans="1:1">
      <c r="A662" s="15"/>
    </row>
    <row r="663" spans="1:1">
      <c r="A663" s="15"/>
    </row>
    <row r="664" spans="1:1">
      <c r="A664" s="15"/>
    </row>
    <row r="665" spans="1:1">
      <c r="A665" s="15"/>
    </row>
    <row r="666" spans="1:1">
      <c r="A666" s="15"/>
    </row>
    <row r="667" spans="1:1">
      <c r="A667" s="15"/>
    </row>
    <row r="668" spans="1:1">
      <c r="A668" s="15"/>
    </row>
    <row r="669" spans="1:1">
      <c r="A669" s="15"/>
    </row>
    <row r="670" spans="1:1">
      <c r="A670" s="15"/>
    </row>
    <row r="671" spans="1:1">
      <c r="A671" s="15"/>
    </row>
    <row r="672" spans="1:1">
      <c r="A672" s="15"/>
    </row>
    <row r="673" spans="1:1">
      <c r="A673" s="15"/>
    </row>
    <row r="674" spans="1:1">
      <c r="A674" s="15"/>
    </row>
    <row r="675" spans="1:1">
      <c r="A675" s="15"/>
    </row>
    <row r="676" spans="1:1">
      <c r="A676" s="15"/>
    </row>
    <row r="677" spans="1:1">
      <c r="A677" s="15"/>
    </row>
    <row r="678" spans="1:1">
      <c r="A678" s="15"/>
    </row>
    <row r="679" spans="1:1">
      <c r="A679" s="15"/>
    </row>
    <row r="680" spans="1:1">
      <c r="A680" s="15"/>
    </row>
    <row r="681" spans="1:1">
      <c r="A681" s="15"/>
    </row>
    <row r="682" spans="1:1">
      <c r="A682" s="15"/>
    </row>
    <row r="683" spans="1:1">
      <c r="A683" s="15"/>
    </row>
    <row r="684" spans="1:1">
      <c r="A684" s="15"/>
    </row>
    <row r="685" spans="1:1">
      <c r="A685" s="15"/>
    </row>
    <row r="686" spans="1:1">
      <c r="A686" s="15"/>
    </row>
    <row r="687" spans="1:1">
      <c r="A687" s="15"/>
    </row>
    <row r="688" spans="1:1">
      <c r="A688" s="15"/>
    </row>
    <row r="689" spans="1:1">
      <c r="A689" s="15"/>
    </row>
    <row r="690" spans="1:1">
      <c r="A690" s="15"/>
    </row>
    <row r="691" spans="1:1">
      <c r="A691" s="15"/>
    </row>
    <row r="692" spans="1:1">
      <c r="A692" s="15"/>
    </row>
    <row r="693" spans="1:1">
      <c r="A693" s="15"/>
    </row>
    <row r="694" spans="1:1">
      <c r="A694" s="15"/>
    </row>
    <row r="695" spans="1:1">
      <c r="A695" s="15"/>
    </row>
    <row r="696" spans="1:1">
      <c r="A696" s="15"/>
    </row>
    <row r="697" spans="1:1">
      <c r="A697" s="15"/>
    </row>
    <row r="698" spans="1:1">
      <c r="A698" s="15"/>
    </row>
    <row r="699" spans="1:1">
      <c r="A699" s="15"/>
    </row>
    <row r="700" spans="1:1">
      <c r="A700" s="15"/>
    </row>
    <row r="701" spans="1:1">
      <c r="A701" s="15"/>
    </row>
    <row r="702" spans="1:1">
      <c r="A702" s="15"/>
    </row>
    <row r="703" spans="1:1">
      <c r="A703" s="15"/>
    </row>
    <row r="704" spans="1:1">
      <c r="A704" s="15"/>
    </row>
    <row r="705" spans="1:1">
      <c r="A705" s="15"/>
    </row>
    <row r="706" spans="1:1">
      <c r="A706" s="15"/>
    </row>
    <row r="707" spans="1:1">
      <c r="A707" s="15"/>
    </row>
    <row r="708" spans="1:1">
      <c r="A708" s="15"/>
    </row>
    <row r="709" spans="1:1">
      <c r="A709" s="15"/>
    </row>
    <row r="710" spans="1:1">
      <c r="A710" s="15"/>
    </row>
    <row r="711" spans="1:1">
      <c r="A711" s="15"/>
    </row>
    <row r="712" spans="1:1">
      <c r="A712" s="15"/>
    </row>
    <row r="713" spans="1:1">
      <c r="A713" s="15"/>
    </row>
    <row r="714" spans="1:1">
      <c r="A714" s="15"/>
    </row>
    <row r="715" spans="1:1">
      <c r="A715" s="15"/>
    </row>
    <row r="716" spans="1:1">
      <c r="A716" s="15"/>
    </row>
    <row r="717" spans="1:1">
      <c r="A717" s="15"/>
    </row>
    <row r="718" spans="1:1">
      <c r="A718" s="15"/>
    </row>
    <row r="719" spans="1:1">
      <c r="A719" s="15"/>
    </row>
    <row r="720" spans="1:1">
      <c r="A720" s="15"/>
    </row>
    <row r="721" spans="1:1">
      <c r="A721" s="15"/>
    </row>
    <row r="722" spans="1:1">
      <c r="A722" s="15"/>
    </row>
    <row r="723" spans="1:1">
      <c r="A723" s="15"/>
    </row>
    <row r="724" spans="1:1">
      <c r="A724" s="15"/>
    </row>
    <row r="725" spans="1:1">
      <c r="A725" s="15"/>
    </row>
    <row r="726" spans="1:1">
      <c r="A726" s="15"/>
    </row>
    <row r="727" spans="1:1">
      <c r="A727" s="15"/>
    </row>
    <row r="728" spans="1:1">
      <c r="A728" s="15"/>
    </row>
    <row r="729" spans="1:1">
      <c r="A729" s="15"/>
    </row>
    <row r="730" spans="1:1">
      <c r="A730" s="15"/>
    </row>
    <row r="731" spans="1:1">
      <c r="A731" s="15"/>
    </row>
    <row r="732" spans="1:1">
      <c r="A732" s="15"/>
    </row>
    <row r="733" spans="1:1">
      <c r="A733" s="15"/>
    </row>
    <row r="734" spans="1:1">
      <c r="A734" s="15"/>
    </row>
    <row r="735" spans="1:1">
      <c r="A735" s="15"/>
    </row>
    <row r="736" spans="1:1">
      <c r="A736" s="15"/>
    </row>
    <row r="737" spans="1:1">
      <c r="A737" s="15"/>
    </row>
    <row r="738" spans="1:1">
      <c r="A738" s="15"/>
    </row>
    <row r="739" spans="1:1">
      <c r="A739" s="15"/>
    </row>
    <row r="740" spans="1:1">
      <c r="A740" s="15"/>
    </row>
    <row r="741" spans="1:1">
      <c r="A741" s="15"/>
    </row>
    <row r="742" spans="1:1">
      <c r="A742" s="15"/>
    </row>
    <row r="743" spans="1:1">
      <c r="A743" s="15"/>
    </row>
    <row r="744" spans="1:1">
      <c r="A744" s="15"/>
    </row>
    <row r="745" spans="1:1">
      <c r="A745" s="15"/>
    </row>
    <row r="746" spans="1:1">
      <c r="A746" s="15"/>
    </row>
    <row r="747" spans="1:1">
      <c r="A747" s="15"/>
    </row>
    <row r="748" spans="1:1">
      <c r="A748" s="15"/>
    </row>
    <row r="749" spans="1:1">
      <c r="A749" s="15"/>
    </row>
    <row r="750" spans="1:1">
      <c r="A750" s="15"/>
    </row>
    <row r="751" spans="1:1">
      <c r="A751" s="15"/>
    </row>
    <row r="752" spans="1:1">
      <c r="A752" s="15"/>
    </row>
    <row r="753" spans="1:1">
      <c r="A753" s="15"/>
    </row>
    <row r="754" spans="1:1">
      <c r="A754" s="15"/>
    </row>
    <row r="755" spans="1:1">
      <c r="A755" s="15"/>
    </row>
    <row r="756" spans="1:1">
      <c r="A756" s="15"/>
    </row>
    <row r="757" spans="1:1">
      <c r="A757" s="15"/>
    </row>
    <row r="758" spans="1:1">
      <c r="A758" s="15"/>
    </row>
    <row r="759" spans="1:1">
      <c r="A759" s="15"/>
    </row>
    <row r="760" spans="1:1">
      <c r="A760" s="15"/>
    </row>
    <row r="761" spans="1:1">
      <c r="A761" s="15"/>
    </row>
    <row r="762" spans="1:1">
      <c r="A762" s="15"/>
    </row>
    <row r="763" spans="1:1">
      <c r="A763" s="15"/>
    </row>
    <row r="764" spans="1:1">
      <c r="A764" s="15"/>
    </row>
    <row r="765" spans="1:1">
      <c r="A765" s="15"/>
    </row>
    <row r="766" spans="1:1">
      <c r="A766" s="15"/>
    </row>
    <row r="767" spans="1:1">
      <c r="A767" s="15"/>
    </row>
    <row r="768" spans="1:1">
      <c r="A768" s="15"/>
    </row>
    <row r="769" spans="1:1">
      <c r="A769" s="15"/>
    </row>
    <row r="770" spans="1:1">
      <c r="A770" s="15"/>
    </row>
    <row r="771" spans="1:1">
      <c r="A771" s="15"/>
    </row>
    <row r="772" spans="1:1">
      <c r="A772" s="15"/>
    </row>
    <row r="773" spans="1:1">
      <c r="A773" s="15"/>
    </row>
    <row r="774" spans="1:1">
      <c r="A774" s="15"/>
    </row>
    <row r="775" spans="1:1">
      <c r="A775" s="15"/>
    </row>
    <row r="776" spans="1:1">
      <c r="A776" s="15"/>
    </row>
    <row r="777" spans="1:1">
      <c r="A777" s="15"/>
    </row>
    <row r="778" spans="1:1">
      <c r="A778" s="15"/>
    </row>
    <row r="779" spans="1:1">
      <c r="A779" s="15"/>
    </row>
    <row r="780" spans="1:1">
      <c r="A780" s="15"/>
    </row>
    <row r="781" spans="1:1">
      <c r="A781" s="15"/>
    </row>
    <row r="782" spans="1:1">
      <c r="A782" s="15"/>
    </row>
    <row r="783" spans="1:1">
      <c r="A783" s="15"/>
    </row>
    <row r="784" spans="1:1">
      <c r="A784" s="15"/>
    </row>
    <row r="785" spans="1:1">
      <c r="A785" s="15"/>
    </row>
    <row r="786" spans="1:1">
      <c r="A786" s="15"/>
    </row>
    <row r="787" spans="1:1">
      <c r="A787" s="15"/>
    </row>
    <row r="788" spans="1:1">
      <c r="A788" s="15"/>
    </row>
    <row r="789" spans="1:1">
      <c r="A789" s="15"/>
    </row>
    <row r="790" spans="1:1">
      <c r="A790" s="15"/>
    </row>
    <row r="791" spans="1:1">
      <c r="A791" s="15"/>
    </row>
    <row r="792" spans="1:1">
      <c r="A792" s="15"/>
    </row>
    <row r="793" spans="1:1">
      <c r="A793" s="15"/>
    </row>
    <row r="794" spans="1:1">
      <c r="A794" s="15"/>
    </row>
    <row r="795" spans="1:1">
      <c r="A795" s="15"/>
    </row>
    <row r="796" spans="1:1">
      <c r="A796" s="15"/>
    </row>
    <row r="797" spans="1:1">
      <c r="A797" s="15"/>
    </row>
    <row r="798" spans="1:1">
      <c r="A798" s="15"/>
    </row>
    <row r="799" spans="1:1">
      <c r="A799" s="15"/>
    </row>
    <row r="800" spans="1:1">
      <c r="A800" s="15"/>
    </row>
    <row r="801" spans="1:1">
      <c r="A801" s="15"/>
    </row>
    <row r="802" spans="1:1">
      <c r="A802" s="15"/>
    </row>
    <row r="803" spans="1:1">
      <c r="A803" s="15"/>
    </row>
    <row r="804" spans="1:1">
      <c r="A804" s="15"/>
    </row>
    <row r="805" spans="1:1">
      <c r="A805" s="15"/>
    </row>
    <row r="806" spans="1:1">
      <c r="A806" s="15"/>
    </row>
    <row r="807" spans="1:1">
      <c r="A807" s="15"/>
    </row>
    <row r="808" spans="1:1">
      <c r="A808" s="15"/>
    </row>
    <row r="809" spans="1:1">
      <c r="A809" s="15"/>
    </row>
    <row r="810" spans="1:1">
      <c r="A810" s="15"/>
    </row>
    <row r="811" spans="1:1">
      <c r="A811" s="15"/>
    </row>
    <row r="812" spans="1:1">
      <c r="A812" s="15"/>
    </row>
    <row r="813" spans="1:1">
      <c r="A813" s="15"/>
    </row>
    <row r="814" spans="1:1">
      <c r="A814" s="15"/>
    </row>
    <row r="815" spans="1:1">
      <c r="A815" s="15"/>
    </row>
    <row r="816" spans="1:1">
      <c r="A816" s="15"/>
    </row>
    <row r="817" spans="1:1">
      <c r="A817" s="15"/>
    </row>
    <row r="818" spans="1:1">
      <c r="A818" s="15"/>
    </row>
    <row r="819" spans="1:1">
      <c r="A819" s="15"/>
    </row>
    <row r="820" spans="1:1">
      <c r="A820" s="15"/>
    </row>
    <row r="821" spans="1:1">
      <c r="A821" s="15"/>
    </row>
    <row r="822" spans="1:1">
      <c r="A822" s="15"/>
    </row>
    <row r="823" spans="1:1">
      <c r="A823" s="15"/>
    </row>
    <row r="824" spans="1:1">
      <c r="A824" s="15"/>
    </row>
    <row r="825" spans="1:1">
      <c r="A825" s="15"/>
    </row>
    <row r="826" spans="1:1">
      <c r="A826" s="15"/>
    </row>
    <row r="827" spans="1:1">
      <c r="A827" s="15"/>
    </row>
    <row r="828" spans="1:1">
      <c r="A828" s="15"/>
    </row>
    <row r="829" spans="1:1">
      <c r="A829" s="15"/>
    </row>
    <row r="830" spans="1:1">
      <c r="A830" s="15"/>
    </row>
    <row r="831" spans="1:1">
      <c r="A831" s="15"/>
    </row>
    <row r="832" spans="1:1">
      <c r="A832" s="15"/>
    </row>
    <row r="833" spans="1:1">
      <c r="A833" s="15"/>
    </row>
    <row r="834" spans="1:1">
      <c r="A834" s="15"/>
    </row>
    <row r="835" spans="1:1">
      <c r="A835" s="15"/>
    </row>
    <row r="836" spans="1:1">
      <c r="A836" s="15"/>
    </row>
    <row r="837" spans="1:1">
      <c r="A837" s="15"/>
    </row>
    <row r="838" spans="1:1">
      <c r="A838" s="15"/>
    </row>
    <row r="839" spans="1:1">
      <c r="A839" s="15"/>
    </row>
    <row r="840" spans="1:1">
      <c r="A840" s="15"/>
    </row>
    <row r="841" spans="1:1">
      <c r="A841" s="15"/>
    </row>
    <row r="842" spans="1:1">
      <c r="A842" s="15"/>
    </row>
    <row r="843" spans="1:1">
      <c r="A843" s="15"/>
    </row>
    <row r="844" spans="1:1">
      <c r="A844" s="15"/>
    </row>
    <row r="845" spans="1:1">
      <c r="A845" s="15"/>
    </row>
    <row r="846" spans="1:1">
      <c r="A846" s="15"/>
    </row>
    <row r="847" spans="1:1">
      <c r="A847" s="15"/>
    </row>
    <row r="848" spans="1:1">
      <c r="A848" s="15"/>
    </row>
    <row r="849" spans="1:1">
      <c r="A849" s="15"/>
    </row>
    <row r="850" spans="1:1">
      <c r="A850" s="15"/>
    </row>
    <row r="851" spans="1:1">
      <c r="A851" s="15"/>
    </row>
    <row r="852" spans="1:1">
      <c r="A852" s="15"/>
    </row>
    <row r="853" spans="1:1">
      <c r="A853" s="15"/>
    </row>
    <row r="854" spans="1:1">
      <c r="A854" s="15"/>
    </row>
    <row r="855" spans="1:1">
      <c r="A855" s="15"/>
    </row>
    <row r="856" spans="1:1">
      <c r="A856" s="15"/>
    </row>
    <row r="857" spans="1:1">
      <c r="A857" s="15"/>
    </row>
    <row r="858" spans="1:1">
      <c r="A858" s="15"/>
    </row>
    <row r="859" spans="1:1">
      <c r="A859" s="15"/>
    </row>
    <row r="860" spans="1:1">
      <c r="A860" s="15"/>
    </row>
    <row r="861" spans="1:1">
      <c r="A861" s="15"/>
    </row>
    <row r="862" spans="1:1">
      <c r="A862" s="15"/>
    </row>
    <row r="863" spans="1:1">
      <c r="A863" s="15"/>
    </row>
    <row r="864" spans="1:1">
      <c r="A864" s="15"/>
    </row>
    <row r="865" spans="1:1">
      <c r="A865" s="15"/>
    </row>
    <row r="866" spans="1:1">
      <c r="A866" s="15"/>
    </row>
    <row r="867" spans="1:1">
      <c r="A867" s="15"/>
    </row>
    <row r="868" spans="1:1">
      <c r="A868" s="15"/>
    </row>
    <row r="869" spans="1:1">
      <c r="A869" s="15"/>
    </row>
    <row r="870" spans="1:1">
      <c r="A870" s="15"/>
    </row>
    <row r="871" spans="1:1">
      <c r="A871" s="15"/>
    </row>
    <row r="872" spans="1:1">
      <c r="A872" s="15"/>
    </row>
    <row r="873" spans="1:1">
      <c r="A873" s="15"/>
    </row>
    <row r="874" spans="1:1">
      <c r="A874" s="15"/>
    </row>
    <row r="875" spans="1:1">
      <c r="A875" s="15"/>
    </row>
    <row r="876" spans="1:1">
      <c r="A876" s="15"/>
    </row>
    <row r="877" spans="1:1">
      <c r="A877" s="15"/>
    </row>
    <row r="878" spans="1:1">
      <c r="A878" s="15"/>
    </row>
    <row r="879" spans="1:1">
      <c r="A879" s="15"/>
    </row>
    <row r="880" spans="1:1">
      <c r="A880" s="15"/>
    </row>
    <row r="881" spans="1:1">
      <c r="A881" s="15"/>
    </row>
    <row r="882" spans="1:1">
      <c r="A882" s="15"/>
    </row>
    <row r="883" spans="1:1">
      <c r="A883" s="15"/>
    </row>
    <row r="884" spans="1:1">
      <c r="A884" s="15"/>
    </row>
    <row r="885" spans="1:1">
      <c r="A885" s="15"/>
    </row>
    <row r="886" spans="1:1">
      <c r="A886" s="15"/>
    </row>
    <row r="887" spans="1:1">
      <c r="A887" s="15"/>
    </row>
    <row r="888" spans="1:1">
      <c r="A888" s="15"/>
    </row>
    <row r="889" spans="1:1">
      <c r="A889" s="15"/>
    </row>
    <row r="890" spans="1:1">
      <c r="A890" s="15"/>
    </row>
    <row r="891" spans="1:1">
      <c r="A891" s="15"/>
    </row>
    <row r="892" spans="1:1">
      <c r="A892" s="15"/>
    </row>
    <row r="893" spans="1:1">
      <c r="A893" s="15"/>
    </row>
    <row r="894" spans="1:1">
      <c r="A894" s="15"/>
    </row>
    <row r="895" spans="1:1">
      <c r="A895" s="15"/>
    </row>
    <row r="896" spans="1:1">
      <c r="A896" s="15"/>
    </row>
    <row r="897" spans="1:1">
      <c r="A897" s="15"/>
    </row>
    <row r="898" spans="1:1">
      <c r="A898" s="15"/>
    </row>
    <row r="899" spans="1:1">
      <c r="A899" s="15"/>
    </row>
    <row r="900" spans="1:1">
      <c r="A900" s="15"/>
    </row>
    <row r="901" spans="1:1">
      <c r="A901" s="15"/>
    </row>
    <row r="902" spans="1:1">
      <c r="A902" s="15"/>
    </row>
    <row r="903" spans="1:1">
      <c r="A903" s="15"/>
    </row>
    <row r="904" spans="1:1">
      <c r="A904" s="15"/>
    </row>
    <row r="905" spans="1:1">
      <c r="A905" s="15"/>
    </row>
    <row r="906" spans="1:1">
      <c r="A906" s="15"/>
    </row>
    <row r="907" spans="1:1">
      <c r="A907" s="15"/>
    </row>
    <row r="908" spans="1:1">
      <c r="A908" s="15"/>
    </row>
    <row r="909" spans="1:1">
      <c r="A909" s="15"/>
    </row>
    <row r="910" spans="1:1">
      <c r="A910" s="15"/>
    </row>
    <row r="911" spans="1:1">
      <c r="A911" s="15"/>
    </row>
    <row r="912" spans="1:1">
      <c r="A912" s="15"/>
    </row>
    <row r="913" spans="1:1">
      <c r="A913" s="15"/>
    </row>
    <row r="914" spans="1:1">
      <c r="A914" s="15"/>
    </row>
    <row r="915" spans="1:1">
      <c r="A915" s="15"/>
    </row>
    <row r="916" spans="1:1">
      <c r="A916" s="15"/>
    </row>
    <row r="917" spans="1:1">
      <c r="A917" s="15"/>
    </row>
    <row r="918" spans="1:1">
      <c r="A918" s="15"/>
    </row>
    <row r="919" spans="1:1">
      <c r="A919" s="15"/>
    </row>
    <row r="920" spans="1:1">
      <c r="A920" s="15"/>
    </row>
    <row r="921" spans="1:1">
      <c r="A921" s="15"/>
    </row>
    <row r="922" spans="1:1">
      <c r="A922" s="15"/>
    </row>
    <row r="923" spans="1:1">
      <c r="A923" s="15"/>
    </row>
    <row r="924" spans="1:1">
      <c r="A924" s="15"/>
    </row>
    <row r="925" spans="1:1">
      <c r="A925" s="15"/>
    </row>
    <row r="926" spans="1:1">
      <c r="A926" s="15"/>
    </row>
    <row r="927" spans="1:1">
      <c r="A927" s="15"/>
    </row>
    <row r="928" spans="1:1">
      <c r="A928" s="15"/>
    </row>
    <row r="929" spans="1:1">
      <c r="A929" s="15"/>
    </row>
    <row r="930" spans="1:1">
      <c r="A930" s="15"/>
    </row>
    <row r="931" spans="1:1">
      <c r="A931" s="15"/>
    </row>
    <row r="932" spans="1:1">
      <c r="A932" s="15"/>
    </row>
    <row r="933" spans="1:1">
      <c r="A933" s="15"/>
    </row>
    <row r="934" spans="1:1">
      <c r="A934" s="15"/>
    </row>
    <row r="935" spans="1:1">
      <c r="A935" s="15"/>
    </row>
    <row r="936" spans="1:1">
      <c r="A936" s="15"/>
    </row>
    <row r="937" spans="1:1">
      <c r="A937" s="15"/>
    </row>
    <row r="938" spans="1:1">
      <c r="A938" s="15"/>
    </row>
    <row r="939" spans="1:1">
      <c r="A939" s="15"/>
    </row>
    <row r="940" spans="1:1">
      <c r="A940" s="15"/>
    </row>
    <row r="941" spans="1:1">
      <c r="A941" s="15"/>
    </row>
    <row r="942" spans="1:1">
      <c r="A942" s="15"/>
    </row>
    <row r="943" spans="1:1">
      <c r="A943" s="15"/>
    </row>
    <row r="944" spans="1:1">
      <c r="A944" s="15"/>
    </row>
    <row r="945" spans="1:1">
      <c r="A945" s="15"/>
    </row>
    <row r="946" spans="1:1">
      <c r="A946" s="15"/>
    </row>
    <row r="947" spans="1:1">
      <c r="A947" s="15"/>
    </row>
    <row r="948" spans="1:1">
      <c r="A948" s="15"/>
    </row>
    <row r="949" spans="1:1">
      <c r="A949" s="15"/>
    </row>
    <row r="950" spans="1:1">
      <c r="A950" s="15"/>
    </row>
    <row r="951" spans="1:1">
      <c r="A951" s="15"/>
    </row>
    <row r="952" spans="1:1">
      <c r="A952" s="15"/>
    </row>
    <row r="953" spans="1:1">
      <c r="A953" s="15"/>
    </row>
    <row r="954" spans="1:1">
      <c r="A954" s="15"/>
    </row>
    <row r="955" spans="1:1">
      <c r="A955" s="15"/>
    </row>
    <row r="956" spans="1:1">
      <c r="A956" s="15"/>
    </row>
    <row r="957" spans="1:1">
      <c r="A957" s="15"/>
    </row>
    <row r="958" spans="1:1">
      <c r="A958" s="15"/>
    </row>
    <row r="959" spans="1:1">
      <c r="A959" s="15"/>
    </row>
    <row r="960" spans="1:1">
      <c r="A960" s="15"/>
    </row>
    <row r="961" spans="1:1">
      <c r="A961" s="15"/>
    </row>
    <row r="962" spans="1:1">
      <c r="A962" s="15"/>
    </row>
    <row r="963" spans="1:1">
      <c r="A963" s="15"/>
    </row>
    <row r="964" spans="1:1">
      <c r="A964" s="15"/>
    </row>
    <row r="965" spans="1:1">
      <c r="A965" s="15"/>
    </row>
    <row r="966" spans="1:1">
      <c r="A966" s="15"/>
    </row>
    <row r="967" spans="1:1">
      <c r="A967" s="15"/>
    </row>
    <row r="968" spans="1:1">
      <c r="A968" s="15"/>
    </row>
    <row r="969" spans="1:1">
      <c r="A969" s="15"/>
    </row>
    <row r="970" spans="1:1">
      <c r="A970" s="15"/>
    </row>
    <row r="971" spans="1:1">
      <c r="A971" s="15"/>
    </row>
    <row r="972" spans="1:1">
      <c r="A972" s="15"/>
    </row>
    <row r="973" spans="1:1">
      <c r="A973" s="15"/>
    </row>
    <row r="974" spans="1:1">
      <c r="A974" s="15"/>
    </row>
    <row r="975" spans="1:1">
      <c r="A975" s="15"/>
    </row>
    <row r="976" spans="1:1">
      <c r="A976" s="15"/>
    </row>
    <row r="977" spans="1:1">
      <c r="A977" s="15"/>
    </row>
    <row r="978" spans="1:1">
      <c r="A978" s="15"/>
    </row>
    <row r="979" spans="1:1">
      <c r="A979" s="15"/>
    </row>
    <row r="980" spans="1:1">
      <c r="A980" s="15"/>
    </row>
    <row r="981" spans="1:1">
      <c r="A981" s="15"/>
    </row>
    <row r="982" spans="1:1">
      <c r="A982" s="15"/>
    </row>
    <row r="983" spans="1:1">
      <c r="A983" s="15"/>
    </row>
    <row r="984" spans="1:1">
      <c r="A984" s="15"/>
    </row>
    <row r="985" spans="1:1">
      <c r="A985" s="15"/>
    </row>
    <row r="986" spans="1:1">
      <c r="A986" s="15"/>
    </row>
    <row r="987" spans="1:1">
      <c r="A987" s="15"/>
    </row>
    <row r="988" spans="1:1">
      <c r="A988" s="15"/>
    </row>
    <row r="989" spans="1:1">
      <c r="A989" s="15"/>
    </row>
    <row r="990" spans="1:1">
      <c r="A990" s="15"/>
    </row>
    <row r="991" spans="1:1">
      <c r="A991" s="15"/>
    </row>
    <row r="992" spans="1:1">
      <c r="A992" s="15"/>
    </row>
    <row r="993" spans="1:1">
      <c r="A993" s="15"/>
    </row>
    <row r="994" spans="1:1">
      <c r="A994" s="15"/>
    </row>
    <row r="995" spans="1:1">
      <c r="A995" s="15"/>
    </row>
    <row r="996" spans="1:1">
      <c r="A996" s="15"/>
    </row>
    <row r="997" spans="1:1">
      <c r="A997" s="15"/>
    </row>
    <row r="998" spans="1:1">
      <c r="A998" s="15"/>
    </row>
    <row r="999" spans="1:1">
      <c r="A999" s="15"/>
    </row>
    <row r="1000" spans="1:1">
      <c r="A1000" s="15"/>
    </row>
    <row r="1001" spans="1:1">
      <c r="A1001" s="15"/>
    </row>
    <row r="1002" spans="1:1">
      <c r="A1002" s="15"/>
    </row>
    <row r="1003" spans="1:1">
      <c r="A1003" s="15"/>
    </row>
    <row r="1004" spans="1:1">
      <c r="A1004" s="15"/>
    </row>
    <row r="1005" spans="1:1">
      <c r="A1005" s="15"/>
    </row>
    <row r="1006" spans="1:1">
      <c r="A1006" s="15"/>
    </row>
    <row r="1007" spans="1:1">
      <c r="A1007" s="15"/>
    </row>
    <row r="1008" spans="1:1">
      <c r="A1008" s="15"/>
    </row>
    <row r="1009" spans="1:1">
      <c r="A1009" s="15"/>
    </row>
    <row r="1010" spans="1:1">
      <c r="A1010" s="15"/>
    </row>
    <row r="1011" spans="1:1">
      <c r="A1011" s="15"/>
    </row>
    <row r="1012" spans="1:1">
      <c r="A1012" s="15"/>
    </row>
    <row r="1013" spans="1:1">
      <c r="A1013" s="15"/>
    </row>
    <row r="1014" spans="1:1">
      <c r="A1014" s="15"/>
    </row>
    <row r="1015" spans="1:1">
      <c r="A1015" s="15"/>
    </row>
    <row r="1016" spans="1:1">
      <c r="A1016" s="15"/>
    </row>
    <row r="1017" spans="1:1">
      <c r="A1017" s="15"/>
    </row>
    <row r="1018" spans="1:1">
      <c r="A1018" s="15"/>
    </row>
    <row r="1019" spans="1:1">
      <c r="A1019" s="15"/>
    </row>
    <row r="1020" spans="1:1">
      <c r="A1020" s="15"/>
    </row>
    <row r="1021" spans="1:1">
      <c r="A1021" s="15"/>
    </row>
    <row r="1022" spans="1:1">
      <c r="A1022" s="15"/>
    </row>
    <row r="1023" spans="1:1">
      <c r="A1023" s="15"/>
    </row>
    <row r="1024" spans="1:1">
      <c r="A1024" s="15"/>
    </row>
    <row r="1025" spans="1:1">
      <c r="A1025" s="15"/>
    </row>
    <row r="1026" spans="1:1">
      <c r="A1026" s="15"/>
    </row>
    <row r="1027" spans="1:1">
      <c r="A1027" s="15"/>
    </row>
    <row r="1028" spans="1:1">
      <c r="A1028" s="15"/>
    </row>
    <row r="1029" spans="1:1">
      <c r="A1029" s="15"/>
    </row>
    <row r="1030" spans="1:1">
      <c r="A1030" s="15"/>
    </row>
    <row r="1031" spans="1:1">
      <c r="A1031" s="15"/>
    </row>
    <row r="1032" spans="1:1">
      <c r="A1032" s="15"/>
    </row>
    <row r="1033" spans="1:1">
      <c r="A1033" s="15"/>
    </row>
    <row r="1034" spans="1:1">
      <c r="A1034" s="15"/>
    </row>
    <row r="1035" spans="1:1">
      <c r="A1035" s="15"/>
    </row>
    <row r="1036" spans="1:1">
      <c r="A1036" s="15"/>
    </row>
    <row r="1037" spans="1:1">
      <c r="A1037" s="15"/>
    </row>
    <row r="1038" spans="1:1">
      <c r="A1038" s="15"/>
    </row>
    <row r="1039" spans="1:1">
      <c r="A1039" s="15"/>
    </row>
    <row r="1040" spans="1:1">
      <c r="A1040" s="15"/>
    </row>
    <row r="1041" spans="1:1">
      <c r="A1041" s="15"/>
    </row>
    <row r="1042" spans="1:1">
      <c r="A1042" s="15"/>
    </row>
    <row r="1043" spans="1:1">
      <c r="A1043" s="15"/>
    </row>
    <row r="1044" spans="1:1">
      <c r="A1044" s="15"/>
    </row>
    <row r="1045" spans="1:1">
      <c r="A1045" s="15"/>
    </row>
    <row r="1046" spans="1:1">
      <c r="A1046" s="15"/>
    </row>
    <row r="1047" spans="1:1">
      <c r="A1047" s="15"/>
    </row>
    <row r="1048" spans="1:1">
      <c r="A1048" s="15"/>
    </row>
    <row r="1049" spans="1:1">
      <c r="A1049" s="15"/>
    </row>
    <row r="1050" spans="1:1">
      <c r="A1050" s="15"/>
    </row>
    <row r="1051" spans="1:1">
      <c r="A1051" s="15"/>
    </row>
    <row r="1052" spans="1:1">
      <c r="A1052" s="15"/>
    </row>
    <row r="1053" spans="1:1">
      <c r="A1053" s="15"/>
    </row>
    <row r="1054" spans="1:1">
      <c r="A1054" s="15"/>
    </row>
    <row r="1055" spans="1:1">
      <c r="A1055" s="15"/>
    </row>
    <row r="1056" spans="1:1">
      <c r="A1056" s="15"/>
    </row>
    <row r="1057" spans="1:1">
      <c r="A1057" s="15"/>
    </row>
    <row r="1058" spans="1:1">
      <c r="A1058" s="15"/>
    </row>
    <row r="1059" spans="1:1">
      <c r="A1059" s="15"/>
    </row>
    <row r="1060" spans="1:1">
      <c r="A1060" s="15"/>
    </row>
    <row r="1061" spans="1:1">
      <c r="A1061" s="15"/>
    </row>
    <row r="1062" spans="1:1">
      <c r="A1062" s="15"/>
    </row>
    <row r="1063" spans="1:1">
      <c r="A1063" s="15"/>
    </row>
    <row r="1064" spans="1:1">
      <c r="A1064" s="15"/>
    </row>
    <row r="1065" spans="1:1">
      <c r="A1065" s="15"/>
    </row>
    <row r="1066" spans="1:1">
      <c r="A1066" s="15"/>
    </row>
    <row r="1067" spans="1:1">
      <c r="A1067" s="15"/>
    </row>
    <row r="1068" spans="1:1">
      <c r="A1068" s="15"/>
    </row>
    <row r="1069" spans="1:1">
      <c r="A1069" s="15"/>
    </row>
    <row r="1070" spans="1:1">
      <c r="A1070" s="15"/>
    </row>
    <row r="1071" spans="1:1">
      <c r="A1071" s="15"/>
    </row>
    <row r="1072" spans="1:1">
      <c r="A1072" s="15"/>
    </row>
    <row r="1073" spans="1:1">
      <c r="A1073" s="15"/>
    </row>
    <row r="1074" spans="1:1">
      <c r="A1074" s="15"/>
    </row>
    <row r="1075" spans="1:1">
      <c r="A1075" s="15"/>
    </row>
    <row r="1076" spans="1:1">
      <c r="A1076" s="15"/>
    </row>
    <row r="1077" spans="1:1">
      <c r="A1077" s="15"/>
    </row>
    <row r="1078" spans="1:1">
      <c r="A1078" s="15"/>
    </row>
    <row r="1079" spans="1:1">
      <c r="A1079" s="15"/>
    </row>
    <row r="1080" spans="1:1">
      <c r="A1080" s="15"/>
    </row>
    <row r="1081" spans="1:1">
      <c r="A1081" s="15"/>
    </row>
    <row r="1082" spans="1:1">
      <c r="A1082" s="15"/>
    </row>
    <row r="1083" spans="1:1">
      <c r="A1083" s="15"/>
    </row>
    <row r="1084" spans="1:1">
      <c r="A1084" s="15"/>
    </row>
    <row r="1085" spans="1:1">
      <c r="A1085" s="15"/>
    </row>
    <row r="1086" spans="1:1">
      <c r="A1086" s="15"/>
    </row>
    <row r="1087" spans="1:1">
      <c r="A1087" s="15"/>
    </row>
    <row r="1088" spans="1:1">
      <c r="A1088" s="15"/>
    </row>
    <row r="1089" spans="1:1">
      <c r="A1089" s="15"/>
    </row>
    <row r="1090" spans="1:1">
      <c r="A1090" s="15"/>
    </row>
    <row r="1091" spans="1:1">
      <c r="A1091" s="15"/>
    </row>
    <row r="1092" spans="1:1">
      <c r="A1092" s="15"/>
    </row>
    <row r="1093" spans="1:1">
      <c r="A1093" s="15"/>
    </row>
    <row r="1094" spans="1:1">
      <c r="A1094" s="15"/>
    </row>
    <row r="1095" spans="1:1">
      <c r="A1095" s="15"/>
    </row>
    <row r="1096" spans="1:1">
      <c r="A1096" s="15"/>
    </row>
    <row r="1097" spans="1:1">
      <c r="A1097" s="15"/>
    </row>
    <row r="1098" spans="1:1">
      <c r="A1098" s="15"/>
    </row>
    <row r="1099" spans="1:1">
      <c r="A1099" s="15"/>
    </row>
    <row r="1100" spans="1:1">
      <c r="A1100" s="15"/>
    </row>
    <row r="1101" spans="1:1">
      <c r="A1101" s="15"/>
    </row>
    <row r="1102" spans="1:1">
      <c r="A1102" s="15"/>
    </row>
    <row r="1103" spans="1:1">
      <c r="A1103" s="15"/>
    </row>
    <row r="1104" spans="1:1">
      <c r="A1104" s="15"/>
    </row>
    <row r="1105" spans="1:1">
      <c r="A1105" s="15"/>
    </row>
    <row r="1106" spans="1:1">
      <c r="A1106" s="15"/>
    </row>
    <row r="1107" spans="1:1">
      <c r="A1107" s="15"/>
    </row>
    <row r="1108" spans="1:1">
      <c r="A1108" s="15"/>
    </row>
    <row r="1109" spans="1:1">
      <c r="A1109" s="15"/>
    </row>
    <row r="1110" spans="1:1">
      <c r="A1110" s="15"/>
    </row>
    <row r="1111" spans="1:1">
      <c r="A1111" s="15"/>
    </row>
    <row r="1112" spans="1:1">
      <c r="A1112" s="15"/>
    </row>
    <row r="1113" spans="1:1">
      <c r="A1113" s="15"/>
    </row>
    <row r="1114" spans="1:1">
      <c r="A1114" s="15"/>
    </row>
    <row r="1115" spans="1:1">
      <c r="A1115" s="15"/>
    </row>
    <row r="1116" spans="1:1">
      <c r="A1116" s="15"/>
    </row>
    <row r="1117" spans="1:1">
      <c r="A1117" s="15"/>
    </row>
    <row r="1118" spans="1:1">
      <c r="A1118" s="15"/>
    </row>
    <row r="1119" spans="1:1">
      <c r="A1119" s="15"/>
    </row>
    <row r="1120" spans="1:1">
      <c r="A1120" s="15"/>
    </row>
    <row r="1121" spans="1:1">
      <c r="A1121" s="15"/>
    </row>
    <row r="1122" spans="1:1">
      <c r="A1122" s="15"/>
    </row>
    <row r="1123" spans="1:1">
      <c r="A1123" s="15"/>
    </row>
    <row r="1124" spans="1:1">
      <c r="A1124" s="15"/>
    </row>
    <row r="1125" spans="1:1">
      <c r="A1125" s="15"/>
    </row>
    <row r="1126" spans="1:1">
      <c r="A1126" s="15"/>
    </row>
    <row r="1127" spans="1:1">
      <c r="A1127" s="15"/>
    </row>
    <row r="1128" spans="1:1">
      <c r="A1128" s="15"/>
    </row>
    <row r="1129" spans="1:1">
      <c r="A1129" s="15"/>
    </row>
    <row r="1130" spans="1:1">
      <c r="A1130" s="15"/>
    </row>
    <row r="1131" spans="1:1">
      <c r="A1131" s="15"/>
    </row>
    <row r="1132" spans="1:1">
      <c r="A1132" s="15"/>
    </row>
    <row r="1133" spans="1:1">
      <c r="A1133" s="15"/>
    </row>
    <row r="1134" spans="1:1">
      <c r="A1134" s="15"/>
    </row>
    <row r="1135" spans="1:1">
      <c r="A1135" s="15"/>
    </row>
    <row r="1136" spans="1:1">
      <c r="A1136" s="15"/>
    </row>
    <row r="1137" spans="1:1">
      <c r="A1137" s="15"/>
    </row>
    <row r="1138" spans="1:1">
      <c r="A1138" s="15"/>
    </row>
    <row r="1139" spans="1:1">
      <c r="A1139" s="15"/>
    </row>
    <row r="1140" spans="1:1">
      <c r="A1140" s="15"/>
    </row>
    <row r="1141" spans="1:1">
      <c r="A1141" s="15"/>
    </row>
    <row r="1142" spans="1:1">
      <c r="A1142" s="15"/>
    </row>
    <row r="1143" spans="1:1">
      <c r="A1143" s="15"/>
    </row>
    <row r="1144" spans="1:1">
      <c r="A1144" s="15"/>
    </row>
    <row r="1145" spans="1:1">
      <c r="A1145" s="15"/>
    </row>
    <row r="1146" spans="1:1">
      <c r="A1146" s="15"/>
    </row>
    <row r="1147" spans="1:1">
      <c r="A1147" s="15"/>
    </row>
    <row r="1148" spans="1:1">
      <c r="A1148" s="15"/>
    </row>
    <row r="1149" spans="1:1">
      <c r="A1149" s="15"/>
    </row>
    <row r="1150" spans="1:1">
      <c r="A1150" s="15"/>
    </row>
    <row r="1151" spans="1:1">
      <c r="A1151" s="15"/>
    </row>
    <row r="1152" spans="1:1">
      <c r="A1152" s="15"/>
    </row>
    <row r="1153" spans="1:1">
      <c r="A1153" s="15"/>
    </row>
    <row r="1154" spans="1:1">
      <c r="A1154" s="15"/>
    </row>
    <row r="1155" spans="1:1">
      <c r="A1155" s="15"/>
    </row>
    <row r="1156" spans="1:1">
      <c r="A1156" s="15"/>
    </row>
    <row r="1157" spans="1:1">
      <c r="A1157" s="15"/>
    </row>
    <row r="1158" spans="1:1">
      <c r="A1158" s="15"/>
    </row>
    <row r="1159" spans="1:1">
      <c r="A1159" s="15"/>
    </row>
    <row r="1160" spans="1:1">
      <c r="A1160" s="15"/>
    </row>
    <row r="1161" spans="1:1">
      <c r="A1161" s="15"/>
    </row>
    <row r="1162" spans="1:1">
      <c r="A1162" s="15"/>
    </row>
    <row r="1163" spans="1:1">
      <c r="A1163" s="15"/>
    </row>
    <row r="1164" spans="1:1">
      <c r="A1164" s="15"/>
    </row>
    <row r="1165" spans="1:1">
      <c r="A1165" s="15"/>
    </row>
    <row r="1166" spans="1:1">
      <c r="A1166" s="15"/>
    </row>
    <row r="1167" spans="1:1">
      <c r="A1167" s="15"/>
    </row>
    <row r="1168" spans="1:1">
      <c r="A1168" s="15"/>
    </row>
    <row r="1169" spans="1:1">
      <c r="A1169" s="15"/>
    </row>
    <row r="1170" spans="1:1">
      <c r="A1170" s="15"/>
    </row>
    <row r="1171" spans="1:1">
      <c r="A1171" s="15"/>
    </row>
    <row r="1172" spans="1:1">
      <c r="A1172" s="15"/>
    </row>
    <row r="1173" spans="1:1">
      <c r="A1173" s="15"/>
    </row>
    <row r="1174" spans="1:1">
      <c r="A1174" s="15"/>
    </row>
    <row r="1175" spans="1:1">
      <c r="A1175" s="15"/>
    </row>
    <row r="1176" spans="1:1">
      <c r="A1176" s="15"/>
    </row>
    <row r="1177" spans="1:1">
      <c r="A1177" s="15"/>
    </row>
    <row r="1178" spans="1:1">
      <c r="A1178" s="15"/>
    </row>
    <row r="1179" spans="1:1">
      <c r="A1179" s="15"/>
    </row>
    <row r="1180" spans="1:1">
      <c r="A1180" s="15"/>
    </row>
    <row r="1181" spans="1:1">
      <c r="A1181" s="15"/>
    </row>
    <row r="1182" spans="1:1">
      <c r="A1182" s="15"/>
    </row>
    <row r="1183" spans="1:1">
      <c r="A1183" s="15"/>
    </row>
    <row r="1184" spans="1:1">
      <c r="A1184" s="15"/>
    </row>
    <row r="1185" spans="1:1">
      <c r="A1185" s="15"/>
    </row>
    <row r="1186" spans="1:1">
      <c r="A1186" s="15"/>
    </row>
    <row r="1187" spans="1:1">
      <c r="A1187" s="15"/>
    </row>
    <row r="1188" spans="1:1">
      <c r="A1188" s="15"/>
    </row>
    <row r="1189" spans="1:1">
      <c r="A1189" s="15"/>
    </row>
    <row r="1190" spans="1:1">
      <c r="A1190" s="15"/>
    </row>
    <row r="1191" spans="1:1">
      <c r="A1191" s="15"/>
    </row>
    <row r="1192" spans="1:1">
      <c r="A1192" s="15"/>
    </row>
    <row r="1193" spans="1:1">
      <c r="A1193" s="15"/>
    </row>
    <row r="1194" spans="1:1">
      <c r="A1194" s="15"/>
    </row>
    <row r="1195" spans="1:1">
      <c r="A1195" s="15"/>
    </row>
    <row r="1196" spans="1:1">
      <c r="A1196" s="15"/>
    </row>
    <row r="1197" spans="1:1">
      <c r="A1197" s="15"/>
    </row>
    <row r="1198" spans="1:1">
      <c r="A1198" s="15"/>
    </row>
    <row r="1199" spans="1:1">
      <c r="A1199" s="15"/>
    </row>
    <row r="1200" spans="1:1">
      <c r="A1200" s="15"/>
    </row>
    <row r="1201" spans="1:1">
      <c r="A1201" s="15"/>
    </row>
    <row r="1202" spans="1:1">
      <c r="A1202" s="15"/>
    </row>
    <row r="1203" spans="1:1">
      <c r="A1203" s="15"/>
    </row>
    <row r="1204" spans="1:1">
      <c r="A1204" s="15"/>
    </row>
    <row r="1205" spans="1:1">
      <c r="A1205" s="15"/>
    </row>
    <row r="1206" spans="1:1">
      <c r="A1206" s="15"/>
    </row>
    <row r="1207" spans="1:1">
      <c r="A1207" s="15"/>
    </row>
    <row r="1208" spans="1:1">
      <c r="A1208" s="15"/>
    </row>
    <row r="1209" spans="1:1">
      <c r="A1209" s="15"/>
    </row>
    <row r="1210" spans="1:1">
      <c r="A1210" s="15"/>
    </row>
    <row r="1211" spans="1:1">
      <c r="A1211" s="15"/>
    </row>
    <row r="1212" spans="1:1">
      <c r="A1212" s="15"/>
    </row>
    <row r="1213" spans="1:1">
      <c r="A1213" s="15"/>
    </row>
    <row r="1214" spans="1:1">
      <c r="A1214" s="15"/>
    </row>
    <row r="1215" spans="1:1">
      <c r="A1215" s="15"/>
    </row>
    <row r="1216" spans="1:1">
      <c r="A1216" s="15"/>
    </row>
    <row r="1217" spans="1:1">
      <c r="A1217" s="15"/>
    </row>
    <row r="1218" spans="1:1">
      <c r="A1218" s="15"/>
    </row>
    <row r="1219" spans="1:1">
      <c r="A1219" s="15"/>
    </row>
    <row r="1220" spans="1:1">
      <c r="A1220" s="15"/>
    </row>
    <row r="1221" spans="1:1">
      <c r="A1221" s="15"/>
    </row>
    <row r="1222" spans="1:1">
      <c r="A1222" s="15"/>
    </row>
    <row r="1223" spans="1:1">
      <c r="A1223" s="15"/>
    </row>
    <row r="1224" spans="1:1">
      <c r="A1224" s="15"/>
    </row>
    <row r="1225" spans="1:1">
      <c r="A1225" s="15"/>
    </row>
    <row r="1226" spans="1:1">
      <c r="A1226" s="15"/>
    </row>
    <row r="1227" spans="1:1">
      <c r="A1227" s="15"/>
    </row>
    <row r="1228" spans="1:1">
      <c r="A1228" s="15"/>
    </row>
    <row r="1229" spans="1:1">
      <c r="A1229" s="15"/>
    </row>
    <row r="1230" spans="1:1">
      <c r="A1230" s="15"/>
    </row>
    <row r="1231" spans="1:1">
      <c r="A1231" s="15"/>
    </row>
    <row r="1232" spans="1:1">
      <c r="A1232" s="15"/>
    </row>
    <row r="1233" spans="1:1">
      <c r="A1233" s="15"/>
    </row>
    <row r="1234" spans="1:1">
      <c r="A1234" s="15"/>
    </row>
    <row r="1235" spans="1:1">
      <c r="A1235" s="15"/>
    </row>
    <row r="1236" spans="1:1">
      <c r="A1236" s="15"/>
    </row>
    <row r="1237" spans="1:1">
      <c r="A1237" s="15"/>
    </row>
    <row r="1238" spans="1:1">
      <c r="A1238" s="15"/>
    </row>
    <row r="1239" spans="1:1">
      <c r="A1239" s="15"/>
    </row>
    <row r="1240" spans="1:1">
      <c r="A1240" s="15"/>
    </row>
    <row r="1241" spans="1:1">
      <c r="A1241" s="15"/>
    </row>
    <row r="1242" spans="1:1">
      <c r="A1242" s="15"/>
    </row>
    <row r="1243" spans="1:1">
      <c r="A1243" s="15"/>
    </row>
    <row r="1244" spans="1:1">
      <c r="A1244" s="15"/>
    </row>
    <row r="1245" spans="1:1">
      <c r="A1245" s="15"/>
    </row>
    <row r="1246" spans="1:1">
      <c r="A1246" s="15"/>
    </row>
    <row r="1247" spans="1:1">
      <c r="A1247" s="15"/>
    </row>
    <row r="1248" spans="1:1">
      <c r="A1248" s="15"/>
    </row>
    <row r="1249" spans="1:1">
      <c r="A1249" s="15"/>
    </row>
    <row r="1250" spans="1:1">
      <c r="A1250" s="15"/>
    </row>
    <row r="1251" spans="1:1">
      <c r="A1251" s="15"/>
    </row>
    <row r="1252" spans="1:1">
      <c r="A1252" s="15"/>
    </row>
    <row r="1253" spans="1:1">
      <c r="A1253" s="15"/>
    </row>
    <row r="1254" spans="1:1">
      <c r="A1254" s="15"/>
    </row>
    <row r="1255" spans="1:1">
      <c r="A1255" s="15"/>
    </row>
    <row r="1256" spans="1:1">
      <c r="A1256" s="15"/>
    </row>
    <row r="1257" spans="1:1">
      <c r="A1257" s="15"/>
    </row>
    <row r="1258" spans="1:1">
      <c r="A1258" s="15"/>
    </row>
    <row r="1259" spans="1:1">
      <c r="A1259" s="15"/>
    </row>
    <row r="1260" spans="1:1">
      <c r="A1260" s="15"/>
    </row>
    <row r="1261" spans="1:1">
      <c r="A1261" s="15"/>
    </row>
    <row r="1262" spans="1:1">
      <c r="A1262" s="15"/>
    </row>
    <row r="1263" spans="1:1">
      <c r="A1263" s="15"/>
    </row>
    <row r="1264" spans="1:1">
      <c r="A1264" s="15"/>
    </row>
    <row r="1265" spans="1:1">
      <c r="A1265" s="15"/>
    </row>
    <row r="1266" spans="1:1">
      <c r="A1266" s="15"/>
    </row>
    <row r="1267" spans="1:1">
      <c r="A1267" s="15"/>
    </row>
    <row r="1268" spans="1:1">
      <c r="A1268" s="15"/>
    </row>
    <row r="1269" spans="1:1">
      <c r="A1269" s="15"/>
    </row>
    <row r="1270" spans="1:1">
      <c r="A1270" s="15"/>
    </row>
    <row r="1271" spans="1:1">
      <c r="A1271" s="15"/>
    </row>
    <row r="1272" spans="1:1">
      <c r="A1272" s="15"/>
    </row>
    <row r="1273" spans="1:1">
      <c r="A1273" s="15"/>
    </row>
    <row r="1274" spans="1:1">
      <c r="A1274" s="15"/>
    </row>
    <row r="1275" spans="1:1">
      <c r="A1275" s="15"/>
    </row>
    <row r="1276" spans="1:1">
      <c r="A1276" s="15"/>
    </row>
    <row r="1277" spans="1:1">
      <c r="A1277" s="15"/>
    </row>
    <row r="1278" spans="1:1">
      <c r="A1278" s="15"/>
    </row>
    <row r="1279" spans="1:1">
      <c r="A1279" s="15"/>
    </row>
    <row r="1280" spans="1:1">
      <c r="A1280" s="15"/>
    </row>
    <row r="1281" spans="1:1">
      <c r="A1281" s="15"/>
    </row>
    <row r="1282" spans="1:1">
      <c r="A1282" s="15"/>
    </row>
    <row r="1283" spans="1:1">
      <c r="A1283" s="15"/>
    </row>
    <row r="1284" spans="1:1">
      <c r="A1284" s="15"/>
    </row>
    <row r="1285" spans="1:1">
      <c r="A1285" s="15"/>
    </row>
    <row r="1286" spans="1:1">
      <c r="A1286" s="15"/>
    </row>
    <row r="1287" spans="1:1">
      <c r="A1287" s="15"/>
    </row>
    <row r="1288" spans="1:1">
      <c r="A1288" s="15"/>
    </row>
    <row r="1289" spans="1:1">
      <c r="A1289" s="15"/>
    </row>
    <row r="1290" spans="1:1">
      <c r="A1290" s="15"/>
    </row>
    <row r="1291" spans="1:1">
      <c r="A1291" s="15"/>
    </row>
    <row r="1292" spans="1:1">
      <c r="A1292" s="15"/>
    </row>
    <row r="1293" spans="1:1">
      <c r="A1293" s="15"/>
    </row>
    <row r="1294" spans="1:1">
      <c r="A1294" s="15"/>
    </row>
    <row r="1295" spans="1:1">
      <c r="A1295" s="15"/>
    </row>
    <row r="1296" spans="1:1">
      <c r="A1296" s="15"/>
    </row>
    <row r="1297" spans="1:1">
      <c r="A1297" s="15"/>
    </row>
    <row r="1298" spans="1:1">
      <c r="A1298" s="15"/>
    </row>
    <row r="1299" spans="1:1">
      <c r="A1299" s="15"/>
    </row>
    <row r="1300" spans="1:1">
      <c r="A1300" s="15"/>
    </row>
    <row r="1301" spans="1:1">
      <c r="A1301" s="15"/>
    </row>
    <row r="1302" spans="1:1">
      <c r="A1302" s="15"/>
    </row>
    <row r="1303" spans="1:1">
      <c r="A1303" s="15"/>
    </row>
    <row r="1304" spans="1:1">
      <c r="A1304" s="15"/>
    </row>
    <row r="1305" spans="1:1">
      <c r="A1305" s="15"/>
    </row>
    <row r="1306" spans="1:1">
      <c r="A1306" s="15"/>
    </row>
    <row r="1307" spans="1:1">
      <c r="A1307" s="15"/>
    </row>
    <row r="1308" spans="1:1">
      <c r="A1308" s="15"/>
    </row>
    <row r="1309" spans="1:1">
      <c r="A1309" s="15"/>
    </row>
    <row r="1310" spans="1:1">
      <c r="A1310" s="15"/>
    </row>
    <row r="1311" spans="1:1">
      <c r="A1311" s="15"/>
    </row>
    <row r="1312" spans="1:1">
      <c r="A1312" s="15"/>
    </row>
    <row r="1313" spans="1:1">
      <c r="A1313" s="15"/>
    </row>
    <row r="1314" spans="1:1">
      <c r="A1314" s="15"/>
    </row>
    <row r="1315" spans="1:1">
      <c r="A1315" s="15"/>
    </row>
    <row r="1316" spans="1:1">
      <c r="A1316" s="15"/>
    </row>
    <row r="1317" spans="1:1">
      <c r="A1317" s="15"/>
    </row>
    <row r="1318" spans="1:1">
      <c r="A1318" s="15"/>
    </row>
    <row r="1319" spans="1:1">
      <c r="A1319" s="15"/>
    </row>
    <row r="1320" spans="1:1">
      <c r="A1320" s="15"/>
    </row>
    <row r="1321" spans="1:1">
      <c r="A1321" s="15"/>
    </row>
    <row r="1322" spans="1:1">
      <c r="A1322" s="15"/>
    </row>
    <row r="1323" spans="1:1">
      <c r="A1323" s="15"/>
    </row>
    <row r="1324" spans="1:1">
      <c r="A1324" s="15"/>
    </row>
    <row r="1325" spans="1:1">
      <c r="A1325" s="15"/>
    </row>
    <row r="1326" spans="1:1">
      <c r="A1326" s="15"/>
    </row>
    <row r="1327" spans="1:1">
      <c r="A1327" s="15"/>
    </row>
    <row r="1328" spans="1:1">
      <c r="A1328" s="15"/>
    </row>
    <row r="1329" spans="1:1">
      <c r="A1329" s="15"/>
    </row>
    <row r="1330" spans="1:1">
      <c r="A1330" s="15"/>
    </row>
    <row r="1331" spans="1:1">
      <c r="A1331" s="15"/>
    </row>
    <row r="1332" spans="1:1">
      <c r="A1332" s="15"/>
    </row>
    <row r="1333" spans="1:1">
      <c r="A1333" s="15"/>
    </row>
    <row r="1334" spans="1:1">
      <c r="A1334" s="15"/>
    </row>
    <row r="1335" spans="1:1">
      <c r="A1335" s="15"/>
    </row>
    <row r="1336" spans="1:1">
      <c r="A1336" s="15"/>
    </row>
    <row r="1337" spans="1:1">
      <c r="A1337" s="15"/>
    </row>
    <row r="1338" spans="1:1">
      <c r="A1338" s="15"/>
    </row>
    <row r="1339" spans="1:1">
      <c r="A1339" s="15"/>
    </row>
    <row r="1340" spans="1:1">
      <c r="A1340" s="15"/>
    </row>
    <row r="1341" spans="1:1">
      <c r="A1341" s="15"/>
    </row>
    <row r="1342" spans="1:1">
      <c r="A1342" s="15"/>
    </row>
    <row r="1343" spans="1:1">
      <c r="A1343" s="15"/>
    </row>
    <row r="1344" spans="1:1">
      <c r="A1344" s="15"/>
    </row>
    <row r="1345" spans="1:1">
      <c r="A1345" s="15"/>
    </row>
    <row r="1346" spans="1:1">
      <c r="A1346" s="15"/>
    </row>
    <row r="1347" spans="1:1">
      <c r="A1347" s="15"/>
    </row>
    <row r="1348" spans="1:1">
      <c r="A1348" s="15"/>
    </row>
    <row r="1349" spans="1:1">
      <c r="A1349" s="15"/>
    </row>
    <row r="1350" spans="1:1">
      <c r="A1350" s="15"/>
    </row>
    <row r="1351" spans="1:1">
      <c r="A1351" s="15"/>
    </row>
    <row r="1352" spans="1:1">
      <c r="A1352" s="15"/>
    </row>
    <row r="1353" spans="1:1">
      <c r="A1353" s="15"/>
    </row>
    <row r="1354" spans="1:1">
      <c r="A1354" s="15"/>
    </row>
    <row r="1355" spans="1:1">
      <c r="A1355" s="15"/>
    </row>
    <row r="1356" spans="1:1">
      <c r="A1356" s="15"/>
    </row>
    <row r="1357" spans="1:1">
      <c r="A1357" s="15"/>
    </row>
    <row r="1358" spans="1:1">
      <c r="A1358" s="15"/>
    </row>
    <row r="1359" spans="1:1">
      <c r="A1359" s="15"/>
    </row>
    <row r="1360" spans="1:1">
      <c r="A1360" s="15"/>
    </row>
    <row r="1361" spans="1:1">
      <c r="A1361" s="15"/>
    </row>
    <row r="1362" spans="1:1">
      <c r="A1362" s="15"/>
    </row>
    <row r="1363" spans="1:1">
      <c r="A1363" s="15"/>
    </row>
    <row r="1364" spans="1:1">
      <c r="A1364" s="15"/>
    </row>
    <row r="1365" spans="1:1">
      <c r="A1365" s="15"/>
    </row>
    <row r="1366" spans="1:1">
      <c r="A1366" s="15"/>
    </row>
    <row r="1367" spans="1:1">
      <c r="A1367" s="15"/>
    </row>
    <row r="1368" spans="1:1">
      <c r="A1368" s="15"/>
    </row>
    <row r="1369" spans="1:1">
      <c r="A1369" s="15"/>
    </row>
    <row r="1370" spans="1:1">
      <c r="A1370" s="15"/>
    </row>
    <row r="1371" spans="1:1">
      <c r="A1371" s="15"/>
    </row>
    <row r="1372" spans="1:1">
      <c r="A1372" s="15"/>
    </row>
    <row r="1373" spans="1:1">
      <c r="A1373" s="15"/>
    </row>
    <row r="1374" spans="1:1">
      <c r="A1374" s="15"/>
    </row>
    <row r="1375" spans="1:1">
      <c r="A1375" s="15"/>
    </row>
    <row r="1376" spans="1:1">
      <c r="A1376" s="15"/>
    </row>
    <row r="1377" spans="1:1">
      <c r="A1377" s="15"/>
    </row>
    <row r="1378" spans="1:1">
      <c r="A1378" s="15"/>
    </row>
    <row r="1379" spans="1:1">
      <c r="A1379" s="15"/>
    </row>
    <row r="1380" spans="1:1">
      <c r="A1380" s="15"/>
    </row>
    <row r="1381" spans="1:1">
      <c r="A1381" s="15"/>
    </row>
    <row r="1382" spans="1:1">
      <c r="A1382" s="15"/>
    </row>
    <row r="1383" spans="1:1">
      <c r="A1383" s="15"/>
    </row>
    <row r="1384" spans="1:1">
      <c r="A1384" s="15"/>
    </row>
    <row r="1385" spans="1:1">
      <c r="A1385" s="15"/>
    </row>
    <row r="1386" spans="1:1">
      <c r="A1386" s="15"/>
    </row>
    <row r="1387" spans="1:1">
      <c r="A1387" s="15"/>
    </row>
    <row r="1388" spans="1:1">
      <c r="A1388" s="15"/>
    </row>
    <row r="1389" spans="1:1">
      <c r="A1389" s="15"/>
    </row>
    <row r="1390" spans="1:1">
      <c r="A1390" s="15"/>
    </row>
    <row r="1391" spans="1:1">
      <c r="A1391" s="15"/>
    </row>
    <row r="1392" spans="1:1">
      <c r="A1392" s="15"/>
    </row>
    <row r="1393" spans="1:1">
      <c r="A1393" s="15"/>
    </row>
    <row r="1394" spans="1:1">
      <c r="A1394" s="15"/>
    </row>
    <row r="1395" spans="1:1">
      <c r="A1395" s="15"/>
    </row>
    <row r="1396" spans="1:1">
      <c r="A1396" s="15"/>
    </row>
    <row r="1397" spans="1:1">
      <c r="A1397" s="15"/>
    </row>
    <row r="1398" spans="1:1">
      <c r="A1398" s="15"/>
    </row>
    <row r="1399" spans="1:1">
      <c r="A1399" s="15"/>
    </row>
    <row r="1400" spans="1:1">
      <c r="A1400" s="15"/>
    </row>
    <row r="1401" spans="1:1">
      <c r="A1401" s="15"/>
    </row>
    <row r="1402" spans="1:1">
      <c r="A1402" s="15"/>
    </row>
    <row r="1403" spans="1:1">
      <c r="A1403" s="15"/>
    </row>
    <row r="1404" spans="1:1">
      <c r="A1404" s="15"/>
    </row>
    <row r="1405" spans="1:1">
      <c r="A1405" s="15"/>
    </row>
    <row r="1406" spans="1:1">
      <c r="A1406" s="15"/>
    </row>
    <row r="1407" spans="1:1">
      <c r="A1407" s="15"/>
    </row>
    <row r="1408" spans="1:1">
      <c r="A1408" s="15"/>
    </row>
    <row r="1409" spans="1:1">
      <c r="A1409" s="15"/>
    </row>
    <row r="1410" spans="1:1">
      <c r="A1410" s="15"/>
    </row>
    <row r="1411" spans="1:1">
      <c r="A1411" s="15"/>
    </row>
    <row r="1412" spans="1:1">
      <c r="A1412" s="15"/>
    </row>
    <row r="1413" spans="1:1">
      <c r="A1413" s="15"/>
    </row>
    <row r="1414" spans="1:1">
      <c r="A1414" s="15"/>
    </row>
    <row r="1415" spans="1:1">
      <c r="A1415" s="15"/>
    </row>
    <row r="1416" spans="1:1">
      <c r="A1416" s="15"/>
    </row>
    <row r="1417" spans="1:1">
      <c r="A1417" s="15"/>
    </row>
    <row r="1418" spans="1:1">
      <c r="A1418" s="15"/>
    </row>
    <row r="1419" spans="1:1">
      <c r="A1419" s="15"/>
    </row>
    <row r="1420" spans="1:1">
      <c r="A1420" s="15"/>
    </row>
    <row r="1421" spans="1:1">
      <c r="A1421" s="15"/>
    </row>
    <row r="1422" spans="1:1">
      <c r="A1422" s="15"/>
    </row>
    <row r="1423" spans="1:1">
      <c r="A1423" s="15"/>
    </row>
    <row r="1424" spans="1:1">
      <c r="A1424" s="15"/>
    </row>
    <row r="1425" spans="1:1">
      <c r="A1425" s="15"/>
    </row>
    <row r="1426" spans="1:1">
      <c r="A1426" s="15"/>
    </row>
    <row r="1427" spans="1:1">
      <c r="A1427" s="15"/>
    </row>
    <row r="1428" spans="1:1">
      <c r="A1428" s="15"/>
    </row>
    <row r="1429" spans="1:1">
      <c r="A1429" s="15"/>
    </row>
    <row r="1430" spans="1:1">
      <c r="A1430" s="15"/>
    </row>
    <row r="1431" spans="1:1">
      <c r="A1431" s="15"/>
    </row>
    <row r="1432" spans="1:1">
      <c r="A1432" s="15"/>
    </row>
    <row r="1433" spans="1:1">
      <c r="A1433" s="15"/>
    </row>
    <row r="1434" spans="1:1">
      <c r="A1434" s="15"/>
    </row>
    <row r="1435" spans="1:1">
      <c r="A1435" s="15"/>
    </row>
    <row r="1436" spans="1:1">
      <c r="A1436" s="15"/>
    </row>
    <row r="1437" spans="1:1">
      <c r="A1437" s="15"/>
    </row>
    <row r="1438" spans="1:1">
      <c r="A1438" s="15"/>
    </row>
    <row r="1439" spans="1:1">
      <c r="A1439" s="15"/>
    </row>
    <row r="1440" spans="1:1">
      <c r="A1440" s="15"/>
    </row>
    <row r="1441" spans="1:1">
      <c r="A1441" s="15"/>
    </row>
    <row r="1442" spans="1:1">
      <c r="A1442" s="15"/>
    </row>
    <row r="1443" spans="1:1">
      <c r="A1443" s="15"/>
    </row>
    <row r="1444" spans="1:1">
      <c r="A1444" s="15"/>
    </row>
    <row r="1445" spans="1:1">
      <c r="A1445" s="15"/>
    </row>
    <row r="1446" spans="1:1">
      <c r="A1446" s="15"/>
    </row>
    <row r="1447" spans="1:1">
      <c r="A1447" s="15"/>
    </row>
    <row r="1448" spans="1:1">
      <c r="A1448" s="15"/>
    </row>
    <row r="1449" spans="1:1">
      <c r="A1449" s="15"/>
    </row>
    <row r="1450" spans="1:1">
      <c r="A1450" s="15"/>
    </row>
    <row r="1451" spans="1:1">
      <c r="A1451" s="15"/>
    </row>
    <row r="1452" spans="1:1">
      <c r="A1452" s="15"/>
    </row>
    <row r="1453" spans="1:1">
      <c r="A1453" s="15"/>
    </row>
    <row r="1454" spans="1:1">
      <c r="A1454" s="15"/>
    </row>
    <row r="1455" spans="1:1">
      <c r="A1455" s="15"/>
    </row>
    <row r="1456" spans="1:1">
      <c r="A1456" s="15"/>
    </row>
    <row r="1457" spans="1:1">
      <c r="A1457" s="15"/>
    </row>
    <row r="1458" spans="1:1">
      <c r="A1458" s="15"/>
    </row>
    <row r="1459" spans="1:1">
      <c r="A1459" s="15"/>
    </row>
    <row r="1460" spans="1:1">
      <c r="A1460" s="15"/>
    </row>
    <row r="1461" spans="1:1">
      <c r="A1461" s="15"/>
    </row>
    <row r="1462" spans="1:1">
      <c r="A1462" s="15"/>
    </row>
    <row r="1463" spans="1:1">
      <c r="A1463" s="15"/>
    </row>
    <row r="1464" spans="1:1">
      <c r="A1464" s="15"/>
    </row>
    <row r="1465" spans="1:1">
      <c r="A1465" s="15"/>
    </row>
    <row r="1466" spans="1:1">
      <c r="A1466" s="15"/>
    </row>
    <row r="1467" spans="1:1">
      <c r="A1467" s="15"/>
    </row>
    <row r="1468" spans="1:1">
      <c r="A1468" s="15"/>
    </row>
    <row r="1469" spans="1:1">
      <c r="A1469" s="15"/>
    </row>
    <row r="1470" spans="1:1">
      <c r="A1470" s="15"/>
    </row>
    <row r="1471" spans="1:1">
      <c r="A1471" s="15"/>
    </row>
  </sheetData>
  <mergeCells count="58">
    <mergeCell ref="I1:N1"/>
    <mergeCell ref="A2:N2"/>
    <mergeCell ref="A3:A4"/>
    <mergeCell ref="B3:B4"/>
    <mergeCell ref="C3:C4"/>
    <mergeCell ref="D3:D4"/>
    <mergeCell ref="E3:E4"/>
    <mergeCell ref="F3:F4"/>
    <mergeCell ref="G3:M3"/>
    <mergeCell ref="N3:N4"/>
    <mergeCell ref="A5:A7"/>
    <mergeCell ref="B5:B7"/>
    <mergeCell ref="C5:C7"/>
    <mergeCell ref="N5:N7"/>
    <mergeCell ref="A36:A37"/>
    <mergeCell ref="B36:B37"/>
    <mergeCell ref="C36:C37"/>
    <mergeCell ref="N36:N37"/>
    <mergeCell ref="A13:A14"/>
    <mergeCell ref="B13:B14"/>
    <mergeCell ref="C13:C14"/>
    <mergeCell ref="N13:N14"/>
    <mergeCell ref="A25:A26"/>
    <mergeCell ref="B25:B26"/>
    <mergeCell ref="C25:C26"/>
    <mergeCell ref="N25:N26"/>
    <mergeCell ref="N66:N67"/>
    <mergeCell ref="A69:A71"/>
    <mergeCell ref="B69:B71"/>
    <mergeCell ref="C69:C71"/>
    <mergeCell ref="A76:A78"/>
    <mergeCell ref="B76:B78"/>
    <mergeCell ref="C76:C78"/>
    <mergeCell ref="N76:N78"/>
    <mergeCell ref="N83:N85"/>
    <mergeCell ref="N101:N103"/>
    <mergeCell ref="N87:N88"/>
    <mergeCell ref="N96:N97"/>
    <mergeCell ref="A87:A88"/>
    <mergeCell ref="B87:B88"/>
    <mergeCell ref="C87:C88"/>
    <mergeCell ref="A96:A97"/>
    <mergeCell ref="B96:B97"/>
    <mergeCell ref="C96:C97"/>
    <mergeCell ref="B45:B46"/>
    <mergeCell ref="A45:A46"/>
    <mergeCell ref="B113:D113"/>
    <mergeCell ref="J113:L113"/>
    <mergeCell ref="A101:A103"/>
    <mergeCell ref="B101:B103"/>
    <mergeCell ref="C101:C103"/>
    <mergeCell ref="B112:D112"/>
    <mergeCell ref="A104:A110"/>
    <mergeCell ref="B104:B110"/>
    <mergeCell ref="C104:C110"/>
    <mergeCell ref="A83:A85"/>
    <mergeCell ref="B83:B85"/>
    <mergeCell ref="C83:C85"/>
  </mergeCells>
  <pageMargins left="0.27559055118110237" right="0.43307086614173229" top="0.59055118110236227" bottom="0.19685039370078741" header="0.19685039370078741" footer="0.11811023622047245"/>
  <pageSetup paperSize="9" scale="84" firstPageNumber="50" orientation="landscape" r:id="rId1"/>
  <headerFooter alignWithMargins="0"/>
  <rowBreaks count="14" manualBreakCount="14">
    <brk id="11" max="13" man="1"/>
    <brk id="18" max="13" man="1"/>
    <brk id="26" max="13" man="1"/>
    <brk id="33" max="13" man="1"/>
    <brk id="38" max="16383" man="1"/>
    <brk id="43" max="16383" man="1"/>
    <brk id="50" max="16383" man="1"/>
    <brk id="56" max="16383" man="1"/>
    <brk id="65" max="16383" man="1"/>
    <brk id="75" max="16383" man="1"/>
    <brk id="82" max="16383" man="1"/>
    <brk id="91" max="16383" man="1"/>
    <brk id="99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(2)'!Заголовки_для_печати</vt:lpstr>
    </vt:vector>
  </TitlesOfParts>
  <Company>Администрация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</dc:creator>
  <cp:lastModifiedBy>aadm23</cp:lastModifiedBy>
  <cp:lastPrinted>2016-08-01T13:40:20Z</cp:lastPrinted>
  <dcterms:created xsi:type="dcterms:W3CDTF">2004-07-22T06:08:45Z</dcterms:created>
  <dcterms:modified xsi:type="dcterms:W3CDTF">2016-08-02T05:27:18Z</dcterms:modified>
</cp:coreProperties>
</file>