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0" windowHeight="7950"/>
  </bookViews>
  <sheets>
    <sheet name="Дост. среда на 23.12.20г." sheetId="2" r:id="rId1"/>
    <sheet name="Ресурсное обеспечение" sheetId="3" r:id="rId2"/>
  </sheets>
  <definedNames>
    <definedName name="_xlnm.Print_Area" localSheetId="1">'Ресурсное обеспечение'!$A$1:$K$19</definedName>
  </definedNames>
  <calcPr calcId="124519"/>
</workbook>
</file>

<file path=xl/calcChain.xml><?xml version="1.0" encoding="utf-8"?>
<calcChain xmlns="http://schemas.openxmlformats.org/spreadsheetml/2006/main">
  <c r="E19" i="3"/>
  <c r="F19"/>
  <c r="G19"/>
  <c r="H19"/>
  <c r="I19"/>
  <c r="F18"/>
  <c r="D18" s="1"/>
  <c r="D28" i="2"/>
  <c r="E58"/>
  <c r="F58"/>
  <c r="G58"/>
  <c r="H58"/>
  <c r="E57"/>
  <c r="D57" s="1"/>
  <c r="F57"/>
  <c r="G57"/>
  <c r="H57"/>
  <c r="J57"/>
  <c r="D31"/>
  <c r="D23"/>
  <c r="I27"/>
  <c r="I53" s="1"/>
  <c r="D53" s="1"/>
  <c r="J19" i="3"/>
  <c r="D51" i="2"/>
  <c r="D52"/>
  <c r="D55"/>
  <c r="D50"/>
  <c r="F51"/>
  <c r="E51"/>
  <c r="D17" i="3"/>
  <c r="D19" s="1"/>
  <c r="F17"/>
  <c r="I26" i="2"/>
  <c r="G51"/>
  <c r="J58"/>
  <c r="D44"/>
  <c r="D38"/>
  <c r="D30"/>
  <c r="D22"/>
  <c r="E56"/>
  <c r="F56"/>
  <c r="G56"/>
  <c r="H56"/>
  <c r="J56"/>
  <c r="I56"/>
  <c r="D56" s="1"/>
  <c r="E54"/>
  <c r="F54"/>
  <c r="G54"/>
  <c r="H54"/>
  <c r="J54"/>
  <c r="I54"/>
  <c r="D54" s="1"/>
  <c r="F15" i="3"/>
  <c r="D15" s="1"/>
  <c r="F14"/>
  <c r="D14" s="1"/>
  <c r="D43" i="2"/>
  <c r="D42"/>
  <c r="D41"/>
  <c r="D36"/>
  <c r="D35"/>
  <c r="D34"/>
  <c r="D20"/>
  <c r="E55"/>
  <c r="F55"/>
  <c r="G55"/>
  <c r="H55"/>
  <c r="J55"/>
  <c r="I55"/>
  <c r="E53"/>
  <c r="F53"/>
  <c r="G53"/>
  <c r="H53"/>
  <c r="J53"/>
  <c r="E52"/>
  <c r="F52"/>
  <c r="G52"/>
  <c r="H52"/>
  <c r="J52"/>
  <c r="D29"/>
  <c r="I52"/>
  <c r="D21"/>
  <c r="D19"/>
  <c r="F16" i="3"/>
  <c r="D16" s="1"/>
  <c r="F13"/>
  <c r="D13" s="1"/>
  <c r="D11"/>
  <c r="F11"/>
  <c r="F12"/>
  <c r="D12" s="1"/>
  <c r="F10"/>
  <c r="D10" s="1"/>
  <c r="F49" i="2"/>
  <c r="D49" s="1"/>
  <c r="D18"/>
  <c r="D24"/>
  <c r="D25"/>
  <c r="D26"/>
  <c r="D32"/>
  <c r="D33"/>
  <c r="D37"/>
  <c r="D39"/>
  <c r="D40"/>
  <c r="D45"/>
  <c r="D46"/>
  <c r="D17"/>
  <c r="H51"/>
  <c r="F47"/>
  <c r="D47" s="1"/>
  <c r="I51"/>
  <c r="D58" l="1"/>
  <c r="I58"/>
  <c r="D27"/>
</calcChain>
</file>

<file path=xl/sharedStrings.xml><?xml version="1.0" encoding="utf-8"?>
<sst xmlns="http://schemas.openxmlformats.org/spreadsheetml/2006/main" count="105" uniqueCount="69">
  <si>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</si>
  <si>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</si>
  <si>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</si>
  <si>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</si>
  <si>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</si>
  <si>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</si>
  <si>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</si>
  <si>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</si>
  <si>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Предприятия разных форм собственности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</si>
  <si>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</si>
  <si>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</si>
  <si>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</si>
  <si>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</si>
  <si>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</si>
  <si>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</si>
  <si>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</si>
  <si>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</si>
  <si>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</si>
  <si>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</si>
  <si>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</si>
  <si>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</si>
  <si>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</si>
  <si>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</si>
  <si>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</si>
  <si>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</si>
  <si>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</si>
  <si>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</si>
  <si>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</si>
  <si>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</si>
  <si>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</si>
  <si>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</si>
  <si>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</si>
  <si>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</si>
  <si>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</si>
  <si>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</si>
  <si>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</si>
  <si>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</si>
  <si>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</si>
  <si>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</si>
  <si>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</si>
  <si>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</si>
  <si>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</si>
  <si>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2017 год</t>
  </si>
  <si>
    <t>2018 год</t>
  </si>
  <si>
    <t>2019 год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</si>
  <si>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</si>
  <si>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</si>
  <si>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</si>
  <si>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</si>
  <si>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</si>
  <si>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</si>
  <si>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 xml:space="preserve">Субсидии, иные межбюджетные трансферты  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</si>
  <si>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</si>
  <si>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</si>
  <si>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</si>
  <si>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</si>
  <si>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</si>
  <si>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2022</t>
  </si>
  <si>
    <t>2022 год</t>
  </si>
  <si>
    <t>2023</t>
  </si>
  <si>
    <t>2023 год</t>
  </si>
  <si>
    <t>Оборудовать здания и сооружения, относящиеся к объектам социальной инфраструктуры  поручнями.</t>
  </si>
  <si>
    <t xml:space="preserve">Приложение № 2 к программе «Доступная среда для людей с ограниченными возможностями ЗАТО 
г. Радужный Владимирской области»
</t>
  </si>
  <si>
    <t xml:space="preserve">Приложение №1 к программе «Доступная среда для людей с ограниченными возможностями ЗАТО 
г. Радужный Владимирской области»
</t>
  </si>
  <si>
    <t>За период реализации программы будет установленно 5 поручней и  26 пандусов.</t>
  </si>
  <si>
    <t>2017-2024</t>
  </si>
  <si>
    <t>2024</t>
  </si>
  <si>
    <t>2024 год</t>
  </si>
  <si>
    <t>2017 - 2024 годы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</si>
</sst>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00"/>
    <numFmt numFmtId="165" formatCode="0.000"/>
    <numFmt numFmtId="166" formatCode="0.0000"/>
    <numFmt numFmtId="167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ill="1"/>
    <xf numFmtId="0" fontId="7" fillId="0" borderId="53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5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0" fillId="0" borderId="46" xfId="0" applyFill="1" applyBorder="1"/>
    <xf numFmtId="0" fontId="0" fillId="0" borderId="0" xfId="0" applyFill="1" applyBorder="1"/>
    <xf numFmtId="0" fontId="0" fillId="0" borderId="47" xfId="0" applyFill="1" applyBorder="1"/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49" fontId="1" fillId="0" borderId="5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0" fillId="0" borderId="17" xfId="0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47" xfId="0" applyFill="1" applyBorder="1" applyAlignment="1">
      <alignment vertical="top"/>
    </xf>
    <xf numFmtId="49" fontId="1" fillId="0" borderId="51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>
      <alignment horizontal="left" vertical="top" wrapText="1"/>
    </xf>
    <xf numFmtId="49" fontId="4" fillId="0" borderId="41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0" fillId="0" borderId="52" xfId="0" applyFill="1" applyBorder="1" applyAlignment="1">
      <alignment vertical="top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top" wrapText="1"/>
    </xf>
    <xf numFmtId="49" fontId="1" fillId="0" borderId="35" xfId="0" applyNumberFormat="1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top" wrapText="1"/>
    </xf>
    <xf numFmtId="49" fontId="7" fillId="0" borderId="17" xfId="0" applyNumberFormat="1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left" vertical="top" wrapText="1"/>
    </xf>
    <xf numFmtId="49" fontId="1" fillId="0" borderId="15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49" fontId="1" fillId="0" borderId="19" xfId="0" applyNumberFormat="1" applyFont="1" applyFill="1" applyBorder="1" applyAlignment="1">
      <alignment horizontal="left" vertical="top" wrapText="1"/>
    </xf>
    <xf numFmtId="49" fontId="1" fillId="0" borderId="22" xfId="0" applyNumberFormat="1" applyFont="1" applyFill="1" applyBorder="1" applyAlignment="1">
      <alignment horizontal="left" vertical="top" wrapText="1"/>
    </xf>
    <xf numFmtId="49" fontId="1" fillId="0" borderId="40" xfId="0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left" vertical="top" wrapText="1"/>
    </xf>
    <xf numFmtId="49" fontId="1" fillId="0" borderId="41" xfId="0" applyNumberFormat="1" applyFont="1" applyFill="1" applyBorder="1" applyAlignment="1">
      <alignment horizontal="center" vertical="center"/>
    </xf>
    <xf numFmtId="164" fontId="1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 wrapText="1"/>
    </xf>
    <xf numFmtId="49" fontId="1" fillId="0" borderId="42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left" vertical="top" wrapText="1"/>
    </xf>
    <xf numFmtId="49" fontId="1" fillId="0" borderId="35" xfId="0" applyNumberFormat="1" applyFont="1" applyFill="1" applyBorder="1" applyAlignment="1">
      <alignment horizontal="left" vertical="top" wrapText="1"/>
    </xf>
    <xf numFmtId="166" fontId="1" fillId="0" borderId="35" xfId="1" applyNumberFormat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view="pageBreakPreview" topLeftCell="A16" zoomScale="80" zoomScaleSheetLayoutView="80" workbookViewId="0">
      <selection activeCell="F48" sqref="F48"/>
    </sheetView>
  </sheetViews>
  <sheetFormatPr defaultColWidth="14" defaultRowHeight="15"/>
  <cols>
    <col min="1" max="1" width="14" style="1"/>
    <col min="2" max="2" width="28.5703125" style="1" customWidth="1"/>
    <col min="3" max="9" width="14" style="1"/>
    <col min="10" max="10" width="12.42578125" style="1" customWidth="1"/>
    <col min="11" max="16384" width="14" style="1"/>
  </cols>
  <sheetData>
    <row r="1" spans="1:12" ht="53.25" customHeight="1">
      <c r="I1" s="64" t="s">
        <v>62</v>
      </c>
      <c r="J1" s="64"/>
      <c r="K1" s="64"/>
      <c r="L1" s="64"/>
    </row>
    <row r="2" spans="1:12" ht="18.75">
      <c r="A2" s="65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5.75" thickBot="1"/>
    <row r="4" spans="1:12" ht="15.75" thickBot="1">
      <c r="A4" s="10" t="s">
        <v>0</v>
      </c>
      <c r="B4" s="11" t="s">
        <v>23</v>
      </c>
      <c r="C4" s="11" t="s">
        <v>1</v>
      </c>
      <c r="D4" s="12" t="s">
        <v>24</v>
      </c>
      <c r="E4" s="13" t="s">
        <v>2</v>
      </c>
      <c r="F4" s="14"/>
      <c r="G4" s="14"/>
      <c r="H4" s="14"/>
      <c r="I4" s="15"/>
      <c r="J4" s="16" t="s">
        <v>3</v>
      </c>
      <c r="K4" s="11" t="s">
        <v>26</v>
      </c>
      <c r="L4" s="17" t="s">
        <v>4</v>
      </c>
    </row>
    <row r="5" spans="1:12" ht="15.75" thickBot="1">
      <c r="A5" s="18"/>
      <c r="B5" s="19"/>
      <c r="C5" s="19"/>
      <c r="D5" s="20"/>
      <c r="E5" s="23" t="s">
        <v>5</v>
      </c>
      <c r="F5" s="67" t="s">
        <v>45</v>
      </c>
      <c r="G5" s="67"/>
      <c r="H5" s="67"/>
      <c r="I5" s="21"/>
      <c r="J5" s="19"/>
      <c r="K5" s="19"/>
      <c r="L5" s="22"/>
    </row>
    <row r="6" spans="1:12" ht="33.75" customHeight="1" thickBot="1">
      <c r="A6" s="18"/>
      <c r="B6" s="19"/>
      <c r="C6" s="19"/>
      <c r="D6" s="20"/>
      <c r="E6" s="26"/>
      <c r="F6" s="13" t="s">
        <v>48</v>
      </c>
      <c r="G6" s="14"/>
      <c r="H6" s="15"/>
      <c r="I6" s="23" t="s">
        <v>29</v>
      </c>
      <c r="J6" s="21"/>
      <c r="K6" s="19"/>
      <c r="L6" s="22"/>
    </row>
    <row r="7" spans="1:12" ht="15.75" customHeight="1" thickBot="1">
      <c r="A7" s="18"/>
      <c r="B7" s="19"/>
      <c r="C7" s="19"/>
      <c r="D7" s="20"/>
      <c r="E7" s="26"/>
      <c r="F7" s="23" t="s">
        <v>47</v>
      </c>
      <c r="G7" s="14" t="s">
        <v>46</v>
      </c>
      <c r="H7" s="14"/>
      <c r="I7" s="26"/>
      <c r="J7" s="21"/>
      <c r="K7" s="19"/>
      <c r="L7" s="22"/>
    </row>
    <row r="8" spans="1:12" ht="100.5" customHeight="1" thickBot="1">
      <c r="A8" s="27"/>
      <c r="B8" s="28"/>
      <c r="C8" s="28"/>
      <c r="D8" s="29"/>
      <c r="E8" s="30"/>
      <c r="F8" s="30"/>
      <c r="G8" s="68" t="s">
        <v>49</v>
      </c>
      <c r="H8" s="69" t="s">
        <v>50</v>
      </c>
      <c r="I8" s="30"/>
      <c r="J8" s="33"/>
      <c r="K8" s="28"/>
      <c r="L8" s="34"/>
    </row>
    <row r="9" spans="1:12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</row>
    <row r="10" spans="1:12" ht="21" customHeight="1">
      <c r="A10" s="70" t="s">
        <v>27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2">
      <c r="A11" s="73" t="s">
        <v>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1:12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2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/>
    </row>
    <row r="15" spans="1:12" ht="35.25" customHeight="1" thickBot="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</row>
    <row r="16" spans="1:12" ht="21" customHeight="1">
      <c r="A16" s="79" t="s">
        <v>13</v>
      </c>
      <c r="B16" s="80" t="s">
        <v>6</v>
      </c>
      <c r="C16" s="81">
        <v>2017</v>
      </c>
      <c r="D16" s="82"/>
      <c r="E16" s="82"/>
      <c r="F16" s="82"/>
      <c r="G16" s="82"/>
      <c r="H16" s="82"/>
      <c r="I16" s="82"/>
      <c r="J16" s="82"/>
      <c r="K16" s="11" t="s">
        <v>30</v>
      </c>
      <c r="L16" s="83" t="s">
        <v>7</v>
      </c>
    </row>
    <row r="17" spans="1:12" ht="21" customHeight="1">
      <c r="A17" s="84"/>
      <c r="B17" s="45"/>
      <c r="C17" s="85">
        <v>2018</v>
      </c>
      <c r="D17" s="86">
        <f>E17+F17+I17+J17</f>
        <v>32</v>
      </c>
      <c r="E17" s="86">
        <v>0</v>
      </c>
      <c r="F17" s="86">
        <v>0</v>
      </c>
      <c r="G17" s="86">
        <v>0</v>
      </c>
      <c r="H17" s="86">
        <v>0</v>
      </c>
      <c r="I17" s="86">
        <v>32</v>
      </c>
      <c r="J17" s="86">
        <v>0</v>
      </c>
      <c r="K17" s="19"/>
      <c r="L17" s="87"/>
    </row>
    <row r="18" spans="1:12" ht="21" customHeight="1">
      <c r="A18" s="84"/>
      <c r="B18" s="45"/>
      <c r="C18" s="85">
        <v>2019</v>
      </c>
      <c r="D18" s="86">
        <f>E18+F18+I18+J21</f>
        <v>0</v>
      </c>
      <c r="E18" s="86">
        <v>0</v>
      </c>
      <c r="F18" s="86"/>
      <c r="G18" s="86"/>
      <c r="H18" s="86"/>
      <c r="I18" s="86">
        <v>0</v>
      </c>
      <c r="J18" s="86"/>
      <c r="K18" s="19"/>
      <c r="L18" s="87"/>
    </row>
    <row r="19" spans="1:12" ht="21" customHeight="1">
      <c r="A19" s="84"/>
      <c r="B19" s="45"/>
      <c r="C19" s="85" t="s">
        <v>52</v>
      </c>
      <c r="D19" s="86">
        <f>E19+F19+I19+J24</f>
        <v>0</v>
      </c>
      <c r="E19" s="86">
        <v>0</v>
      </c>
      <c r="F19" s="86"/>
      <c r="G19" s="86"/>
      <c r="H19" s="86"/>
      <c r="I19" s="86">
        <v>0</v>
      </c>
      <c r="J19" s="86"/>
      <c r="K19" s="19"/>
      <c r="L19" s="87"/>
    </row>
    <row r="20" spans="1:12" ht="21" customHeight="1">
      <c r="A20" s="84"/>
      <c r="B20" s="45"/>
      <c r="C20" s="85">
        <v>2021</v>
      </c>
      <c r="D20" s="86">
        <f>E20+F20+I20+J24</f>
        <v>0</v>
      </c>
      <c r="E20" s="50">
        <v>0</v>
      </c>
      <c r="F20" s="50"/>
      <c r="G20" s="50"/>
      <c r="H20" s="50"/>
      <c r="I20" s="50">
        <v>0</v>
      </c>
      <c r="J20" s="86"/>
      <c r="K20" s="19"/>
      <c r="L20" s="87"/>
    </row>
    <row r="21" spans="1:12" ht="21" customHeight="1">
      <c r="A21" s="84"/>
      <c r="B21" s="45"/>
      <c r="C21" s="88" t="s">
        <v>57</v>
      </c>
      <c r="D21" s="86">
        <f>E21+F21+I21+J25</f>
        <v>32</v>
      </c>
      <c r="E21" s="50">
        <v>0</v>
      </c>
      <c r="F21" s="50"/>
      <c r="G21" s="50"/>
      <c r="H21" s="50"/>
      <c r="I21" s="50">
        <v>32</v>
      </c>
      <c r="J21" s="86"/>
      <c r="K21" s="19"/>
      <c r="L21" s="87"/>
    </row>
    <row r="22" spans="1:12" ht="21" customHeight="1">
      <c r="A22" s="84"/>
      <c r="B22" s="45"/>
      <c r="C22" s="85" t="s">
        <v>59</v>
      </c>
      <c r="D22" s="86">
        <f>E22+F22+I22+J26</f>
        <v>0</v>
      </c>
      <c r="E22" s="50">
        <v>0</v>
      </c>
      <c r="F22" s="50"/>
      <c r="G22" s="50"/>
      <c r="H22" s="50"/>
      <c r="I22" s="50">
        <v>0</v>
      </c>
      <c r="J22" s="86"/>
      <c r="K22" s="19"/>
      <c r="L22" s="87"/>
    </row>
    <row r="23" spans="1:12" ht="21" customHeight="1" thickBot="1">
      <c r="A23" s="89"/>
      <c r="B23" s="90"/>
      <c r="C23" s="91" t="s">
        <v>66</v>
      </c>
      <c r="D23" s="92">
        <f>E23+F23+I23+J27</f>
        <v>0</v>
      </c>
      <c r="E23" s="93">
        <v>0</v>
      </c>
      <c r="F23" s="94"/>
      <c r="G23" s="94"/>
      <c r="H23" s="94"/>
      <c r="I23" s="94">
        <v>0</v>
      </c>
      <c r="J23" s="95"/>
      <c r="K23" s="28"/>
      <c r="L23" s="96"/>
    </row>
    <row r="24" spans="1:12" ht="21" customHeight="1">
      <c r="A24" s="79" t="s">
        <v>14</v>
      </c>
      <c r="B24" s="80" t="s">
        <v>56</v>
      </c>
      <c r="C24" s="81">
        <v>2017</v>
      </c>
      <c r="D24" s="97">
        <f t="shared" ref="D24:D46" si="0">E24+F24+I24+J24</f>
        <v>70.099999999999994</v>
      </c>
      <c r="E24" s="97">
        <v>0</v>
      </c>
      <c r="F24" s="97"/>
      <c r="G24" s="97"/>
      <c r="H24" s="97"/>
      <c r="I24" s="97">
        <v>70.099999999999994</v>
      </c>
      <c r="J24" s="97"/>
      <c r="K24" s="11" t="s">
        <v>30</v>
      </c>
      <c r="L24" s="98" t="s">
        <v>64</v>
      </c>
    </row>
    <row r="25" spans="1:12" ht="21" customHeight="1">
      <c r="A25" s="84"/>
      <c r="B25" s="45"/>
      <c r="C25" s="85">
        <v>2018</v>
      </c>
      <c r="D25" s="86">
        <f t="shared" si="0"/>
        <v>95</v>
      </c>
      <c r="E25" s="86">
        <v>0</v>
      </c>
      <c r="F25" s="86"/>
      <c r="G25" s="86"/>
      <c r="H25" s="86"/>
      <c r="I25" s="86">
        <v>95</v>
      </c>
      <c r="J25" s="86"/>
      <c r="K25" s="19"/>
      <c r="L25" s="99"/>
    </row>
    <row r="26" spans="1:12" ht="21" customHeight="1">
      <c r="A26" s="84"/>
      <c r="B26" s="45"/>
      <c r="C26" s="85">
        <v>2019</v>
      </c>
      <c r="D26" s="86">
        <f>E26+F26+I26+J26</f>
        <v>165.81345999999999</v>
      </c>
      <c r="E26" s="86">
        <v>0</v>
      </c>
      <c r="F26" s="86"/>
      <c r="G26" s="86"/>
      <c r="H26" s="86"/>
      <c r="I26" s="86">
        <f>165.81346</f>
        <v>165.81345999999999</v>
      </c>
      <c r="J26" s="86"/>
      <c r="K26" s="19"/>
      <c r="L26" s="99"/>
    </row>
    <row r="27" spans="1:12" ht="21" customHeight="1">
      <c r="A27" s="84"/>
      <c r="B27" s="45"/>
      <c r="C27" s="85" t="s">
        <v>52</v>
      </c>
      <c r="D27" s="86">
        <f t="shared" ref="D27:D30" si="1">E27+F27+I27+J27</f>
        <v>321.64300000000003</v>
      </c>
      <c r="E27" s="86">
        <v>0</v>
      </c>
      <c r="F27" s="86"/>
      <c r="G27" s="86"/>
      <c r="H27" s="86"/>
      <c r="I27" s="86">
        <f>45+217.628+174.256-87.962-27.279</f>
        <v>321.64300000000003</v>
      </c>
      <c r="J27" s="86"/>
      <c r="K27" s="19"/>
      <c r="L27" s="99"/>
    </row>
    <row r="28" spans="1:12" ht="21" customHeight="1">
      <c r="A28" s="84"/>
      <c r="B28" s="45"/>
      <c r="C28" s="49">
        <v>2021</v>
      </c>
      <c r="D28" s="86">
        <f t="shared" si="1"/>
        <v>11.297000000000001</v>
      </c>
      <c r="E28" s="50">
        <v>0</v>
      </c>
      <c r="F28" s="50"/>
      <c r="G28" s="50"/>
      <c r="H28" s="50"/>
      <c r="I28" s="50">
        <v>11.297000000000001</v>
      </c>
      <c r="J28" s="50"/>
      <c r="K28" s="19"/>
      <c r="L28" s="99"/>
    </row>
    <row r="29" spans="1:12" ht="21" customHeight="1">
      <c r="A29" s="84"/>
      <c r="B29" s="45"/>
      <c r="C29" s="49">
        <v>2022</v>
      </c>
      <c r="D29" s="86">
        <f t="shared" si="1"/>
        <v>45</v>
      </c>
      <c r="E29" s="50">
        <v>0</v>
      </c>
      <c r="F29" s="50"/>
      <c r="G29" s="50"/>
      <c r="H29" s="50"/>
      <c r="I29" s="50">
        <v>45</v>
      </c>
      <c r="J29" s="50"/>
      <c r="K29" s="19"/>
      <c r="L29" s="99"/>
    </row>
    <row r="30" spans="1:12" ht="21" customHeight="1">
      <c r="A30" s="84"/>
      <c r="B30" s="45"/>
      <c r="C30" s="49">
        <v>2023</v>
      </c>
      <c r="D30" s="86">
        <f t="shared" si="1"/>
        <v>0</v>
      </c>
      <c r="E30" s="50">
        <v>0</v>
      </c>
      <c r="F30" s="50"/>
      <c r="G30" s="50"/>
      <c r="H30" s="50"/>
      <c r="I30" s="50">
        <v>0</v>
      </c>
      <c r="J30" s="50"/>
      <c r="K30" s="19"/>
      <c r="L30" s="99"/>
    </row>
    <row r="31" spans="1:12" ht="21" customHeight="1" thickBot="1">
      <c r="A31" s="89"/>
      <c r="B31" s="90"/>
      <c r="C31" s="100">
        <v>2024</v>
      </c>
      <c r="D31" s="92">
        <f t="shared" ref="D31" si="2">E31+F31+I31+J31</f>
        <v>0</v>
      </c>
      <c r="E31" s="93">
        <v>0</v>
      </c>
      <c r="F31" s="94"/>
      <c r="G31" s="94"/>
      <c r="H31" s="94"/>
      <c r="I31" s="94">
        <v>0</v>
      </c>
      <c r="J31" s="94"/>
      <c r="K31" s="28"/>
      <c r="L31" s="101"/>
    </row>
    <row r="32" spans="1:12" ht="21" customHeight="1">
      <c r="A32" s="79" t="s">
        <v>15</v>
      </c>
      <c r="B32" s="80" t="s">
        <v>37</v>
      </c>
      <c r="C32" s="81" t="s">
        <v>20</v>
      </c>
      <c r="D32" s="97">
        <f t="shared" si="0"/>
        <v>0</v>
      </c>
      <c r="E32" s="97">
        <v>0</v>
      </c>
      <c r="F32" s="97"/>
      <c r="G32" s="97"/>
      <c r="H32" s="97"/>
      <c r="I32" s="97">
        <v>0</v>
      </c>
      <c r="J32" s="97"/>
      <c r="K32" s="11" t="s">
        <v>8</v>
      </c>
      <c r="L32" s="83"/>
    </row>
    <row r="33" spans="1:12" ht="21" customHeight="1">
      <c r="A33" s="84"/>
      <c r="B33" s="45"/>
      <c r="C33" s="85" t="s">
        <v>21</v>
      </c>
      <c r="D33" s="86">
        <f t="shared" si="0"/>
        <v>0</v>
      </c>
      <c r="E33" s="86">
        <v>0</v>
      </c>
      <c r="F33" s="86"/>
      <c r="G33" s="86"/>
      <c r="H33" s="86"/>
      <c r="I33" s="86">
        <v>0</v>
      </c>
      <c r="J33" s="86"/>
      <c r="K33" s="19"/>
      <c r="L33" s="87"/>
    </row>
    <row r="34" spans="1:12" ht="21" customHeight="1">
      <c r="A34" s="84"/>
      <c r="B34" s="45"/>
      <c r="C34" s="85" t="s">
        <v>22</v>
      </c>
      <c r="D34" s="86">
        <f t="shared" ref="D34:D36" si="3">E34+F34+I34+J34</f>
        <v>0</v>
      </c>
      <c r="E34" s="86">
        <v>0</v>
      </c>
      <c r="F34" s="86"/>
      <c r="G34" s="86"/>
      <c r="H34" s="86"/>
      <c r="I34" s="86">
        <v>0</v>
      </c>
      <c r="J34" s="86"/>
      <c r="K34" s="19"/>
      <c r="L34" s="87"/>
    </row>
    <row r="35" spans="1:12" ht="21" customHeight="1">
      <c r="A35" s="84"/>
      <c r="B35" s="45"/>
      <c r="C35" s="85" t="s">
        <v>52</v>
      </c>
      <c r="D35" s="86">
        <f t="shared" si="3"/>
        <v>0</v>
      </c>
      <c r="E35" s="86">
        <v>0</v>
      </c>
      <c r="F35" s="86"/>
      <c r="G35" s="86"/>
      <c r="H35" s="86"/>
      <c r="I35" s="86">
        <v>0</v>
      </c>
      <c r="J35" s="86"/>
      <c r="K35" s="19"/>
      <c r="L35" s="87"/>
    </row>
    <row r="36" spans="1:12" ht="21" customHeight="1">
      <c r="A36" s="84"/>
      <c r="B36" s="45"/>
      <c r="C36" s="85" t="s">
        <v>55</v>
      </c>
      <c r="D36" s="86">
        <f t="shared" si="3"/>
        <v>0</v>
      </c>
      <c r="E36" s="86">
        <v>0</v>
      </c>
      <c r="F36" s="86"/>
      <c r="G36" s="86"/>
      <c r="H36" s="86"/>
      <c r="I36" s="86">
        <v>0</v>
      </c>
      <c r="J36" s="86"/>
      <c r="K36" s="19"/>
      <c r="L36" s="87"/>
    </row>
    <row r="37" spans="1:12" ht="21" customHeight="1">
      <c r="A37" s="84"/>
      <c r="B37" s="45"/>
      <c r="C37" s="85" t="s">
        <v>57</v>
      </c>
      <c r="D37" s="86">
        <f t="shared" si="0"/>
        <v>0</v>
      </c>
      <c r="E37" s="86">
        <v>0</v>
      </c>
      <c r="F37" s="86"/>
      <c r="G37" s="86"/>
      <c r="H37" s="86"/>
      <c r="I37" s="86">
        <v>0</v>
      </c>
      <c r="J37" s="86"/>
      <c r="K37" s="19"/>
      <c r="L37" s="87"/>
    </row>
    <row r="38" spans="1:12" ht="21" customHeight="1" thickBot="1">
      <c r="A38" s="89"/>
      <c r="B38" s="90"/>
      <c r="C38" s="102" t="s">
        <v>59</v>
      </c>
      <c r="D38" s="86">
        <f t="shared" si="0"/>
        <v>0</v>
      </c>
      <c r="E38" s="103">
        <v>0</v>
      </c>
      <c r="F38" s="103"/>
      <c r="G38" s="103"/>
      <c r="H38" s="103"/>
      <c r="I38" s="103">
        <v>0</v>
      </c>
      <c r="J38" s="103"/>
      <c r="K38" s="28"/>
      <c r="L38" s="96"/>
    </row>
    <row r="39" spans="1:12" ht="21" customHeight="1">
      <c r="A39" s="79" t="s">
        <v>16</v>
      </c>
      <c r="B39" s="104" t="s">
        <v>31</v>
      </c>
      <c r="C39" s="81" t="s">
        <v>20</v>
      </c>
      <c r="D39" s="97">
        <f t="shared" si="0"/>
        <v>6.4</v>
      </c>
      <c r="E39" s="97">
        <v>0</v>
      </c>
      <c r="F39" s="97"/>
      <c r="G39" s="97"/>
      <c r="H39" s="97"/>
      <c r="I39" s="97">
        <v>6.4</v>
      </c>
      <c r="J39" s="97"/>
      <c r="K39" s="11" t="s">
        <v>30</v>
      </c>
      <c r="L39" s="105" t="s">
        <v>61</v>
      </c>
    </row>
    <row r="40" spans="1:12" ht="21" customHeight="1">
      <c r="A40" s="84"/>
      <c r="B40" s="106"/>
      <c r="C40" s="85" t="s">
        <v>21</v>
      </c>
      <c r="D40" s="86">
        <f t="shared" si="0"/>
        <v>0</v>
      </c>
      <c r="E40" s="86">
        <v>0</v>
      </c>
      <c r="F40" s="86"/>
      <c r="G40" s="86"/>
      <c r="H40" s="86"/>
      <c r="I40" s="86">
        <v>0</v>
      </c>
      <c r="J40" s="86"/>
      <c r="K40" s="19"/>
      <c r="L40" s="107"/>
    </row>
    <row r="41" spans="1:12" ht="21" customHeight="1">
      <c r="A41" s="84"/>
      <c r="B41" s="106"/>
      <c r="C41" s="85" t="s">
        <v>22</v>
      </c>
      <c r="D41" s="86">
        <f t="shared" ref="D41:D44" si="4">E41+F41+I41+J41</f>
        <v>0</v>
      </c>
      <c r="E41" s="86">
        <v>0</v>
      </c>
      <c r="F41" s="86"/>
      <c r="G41" s="86"/>
      <c r="H41" s="86"/>
      <c r="I41" s="86">
        <v>0</v>
      </c>
      <c r="J41" s="86"/>
      <c r="K41" s="19"/>
      <c r="L41" s="107"/>
    </row>
    <row r="42" spans="1:12" ht="21" customHeight="1">
      <c r="A42" s="84"/>
      <c r="B42" s="106"/>
      <c r="C42" s="85" t="s">
        <v>52</v>
      </c>
      <c r="D42" s="86">
        <f t="shared" si="4"/>
        <v>0</v>
      </c>
      <c r="E42" s="86">
        <v>0</v>
      </c>
      <c r="F42" s="86"/>
      <c r="G42" s="86"/>
      <c r="H42" s="86"/>
      <c r="I42" s="86">
        <v>0</v>
      </c>
      <c r="J42" s="86"/>
      <c r="K42" s="19"/>
      <c r="L42" s="107"/>
    </row>
    <row r="43" spans="1:12" ht="21" customHeight="1">
      <c r="A43" s="84"/>
      <c r="B43" s="106"/>
      <c r="C43" s="85" t="s">
        <v>55</v>
      </c>
      <c r="D43" s="86">
        <f t="shared" si="4"/>
        <v>0</v>
      </c>
      <c r="E43" s="86">
        <v>0</v>
      </c>
      <c r="F43" s="86"/>
      <c r="G43" s="86"/>
      <c r="H43" s="86"/>
      <c r="I43" s="86">
        <v>0</v>
      </c>
      <c r="J43" s="86"/>
      <c r="K43" s="19"/>
      <c r="L43" s="107"/>
    </row>
    <row r="44" spans="1:12" ht="21" customHeight="1">
      <c r="A44" s="84"/>
      <c r="B44" s="106"/>
      <c r="C44" s="85" t="s">
        <v>57</v>
      </c>
      <c r="D44" s="86">
        <f t="shared" si="4"/>
        <v>0</v>
      </c>
      <c r="E44" s="86">
        <v>0</v>
      </c>
      <c r="F44" s="86"/>
      <c r="G44" s="86"/>
      <c r="H44" s="86"/>
      <c r="I44" s="86">
        <v>0</v>
      </c>
      <c r="J44" s="86"/>
      <c r="K44" s="19"/>
      <c r="L44" s="107"/>
    </row>
    <row r="45" spans="1:12" ht="20.45" customHeight="1" thickBot="1">
      <c r="A45" s="89"/>
      <c r="B45" s="108"/>
      <c r="C45" s="102" t="s">
        <v>59</v>
      </c>
      <c r="D45" s="103">
        <f t="shared" si="0"/>
        <v>0</v>
      </c>
      <c r="E45" s="103">
        <v>0</v>
      </c>
      <c r="F45" s="103"/>
      <c r="G45" s="103"/>
      <c r="H45" s="103"/>
      <c r="I45" s="103">
        <v>0</v>
      </c>
      <c r="J45" s="103"/>
      <c r="K45" s="28"/>
      <c r="L45" s="109"/>
    </row>
    <row r="46" spans="1:12" ht="370.5" customHeight="1" thickBot="1">
      <c r="A46" s="110" t="s">
        <v>17</v>
      </c>
      <c r="B46" s="111" t="s">
        <v>38</v>
      </c>
      <c r="C46" s="112"/>
      <c r="D46" s="113">
        <f t="shared" si="0"/>
        <v>0</v>
      </c>
      <c r="E46" s="113">
        <v>0</v>
      </c>
      <c r="F46" s="113"/>
      <c r="G46" s="114"/>
      <c r="H46" s="113"/>
      <c r="I46" s="113"/>
      <c r="J46" s="113"/>
      <c r="K46" s="115" t="s">
        <v>30</v>
      </c>
      <c r="L46" s="116" t="s">
        <v>40</v>
      </c>
    </row>
    <row r="47" spans="1:12" ht="16.149999999999999" customHeight="1">
      <c r="A47" s="81" t="s">
        <v>11</v>
      </c>
      <c r="B47" s="145" t="s">
        <v>9</v>
      </c>
      <c r="C47" s="81" t="s">
        <v>21</v>
      </c>
      <c r="D47" s="97">
        <f>E47+F47+I47+J47</f>
        <v>2000</v>
      </c>
      <c r="E47" s="97">
        <v>0</v>
      </c>
      <c r="F47" s="97">
        <f>G47+H47</f>
        <v>2000</v>
      </c>
      <c r="G47" s="146">
        <v>712</v>
      </c>
      <c r="H47" s="147">
        <v>1288</v>
      </c>
      <c r="I47" s="97">
        <v>0</v>
      </c>
      <c r="J47" s="97">
        <v>0</v>
      </c>
      <c r="K47" s="148"/>
      <c r="L47" s="145"/>
    </row>
    <row r="48" spans="1:12" ht="388.5" customHeight="1">
      <c r="A48" s="47" t="s">
        <v>18</v>
      </c>
      <c r="B48" s="117" t="s">
        <v>39</v>
      </c>
      <c r="C48" s="85"/>
      <c r="D48" s="86"/>
      <c r="E48" s="86">
        <v>0</v>
      </c>
      <c r="F48" s="86"/>
      <c r="G48" s="86"/>
      <c r="H48" s="86"/>
      <c r="I48" s="86"/>
      <c r="J48" s="86"/>
      <c r="K48" s="47"/>
      <c r="L48" s="118" t="s">
        <v>41</v>
      </c>
    </row>
    <row r="49" spans="1:12" ht="29.45" customHeight="1" thickBot="1">
      <c r="A49" s="119" t="s">
        <v>19</v>
      </c>
      <c r="B49" s="120" t="s">
        <v>9</v>
      </c>
      <c r="C49" s="121">
        <v>2018</v>
      </c>
      <c r="D49" s="122">
        <f>E49+F49+I49+J49</f>
        <v>395.1</v>
      </c>
      <c r="E49" s="122">
        <v>0</v>
      </c>
      <c r="F49" s="122">
        <f>G49+H49</f>
        <v>275</v>
      </c>
      <c r="G49" s="122">
        <v>0</v>
      </c>
      <c r="H49" s="122">
        <v>275</v>
      </c>
      <c r="I49" s="122">
        <v>120.1</v>
      </c>
      <c r="J49" s="122">
        <v>0</v>
      </c>
      <c r="K49" s="119" t="s">
        <v>32</v>
      </c>
      <c r="L49" s="106"/>
    </row>
    <row r="50" spans="1:12" ht="22.9" customHeight="1" thickBot="1">
      <c r="A50" s="123"/>
      <c r="B50" s="124" t="s">
        <v>10</v>
      </c>
      <c r="C50" s="125">
        <v>2017</v>
      </c>
      <c r="D50" s="126">
        <f>E50+F50+I50+J50</f>
        <v>76.5</v>
      </c>
      <c r="E50" s="127">
        <v>0</v>
      </c>
      <c r="F50" s="127">
        <v>0</v>
      </c>
      <c r="G50" s="127">
        <v>0</v>
      </c>
      <c r="H50" s="127">
        <v>0</v>
      </c>
      <c r="I50" s="126">
        <v>76.5</v>
      </c>
      <c r="J50" s="127">
        <v>0</v>
      </c>
      <c r="K50" s="125"/>
      <c r="L50" s="128"/>
    </row>
    <row r="51" spans="1:12" ht="15.75" thickBot="1">
      <c r="A51" s="129"/>
      <c r="B51" s="130"/>
      <c r="C51" s="131">
        <v>2018</v>
      </c>
      <c r="D51" s="126">
        <f t="shared" ref="D51:D56" si="5">E51+F51+I51+J51</f>
        <v>2522.1</v>
      </c>
      <c r="E51" s="132">
        <f t="shared" ref="E51" si="6">E47</f>
        <v>0</v>
      </c>
      <c r="F51" s="132">
        <f>F47+F49</f>
        <v>2275</v>
      </c>
      <c r="G51" s="132">
        <f>G47</f>
        <v>712</v>
      </c>
      <c r="H51" s="133">
        <f>H47+H49</f>
        <v>1563</v>
      </c>
      <c r="I51" s="134">
        <f>I17+I25+I49</f>
        <v>247.1</v>
      </c>
      <c r="J51" s="133">
        <v>0</v>
      </c>
      <c r="K51" s="131"/>
      <c r="L51" s="135"/>
    </row>
    <row r="52" spans="1:12" ht="15.75" thickBot="1">
      <c r="A52" s="129"/>
      <c r="B52" s="130"/>
      <c r="C52" s="131">
        <v>2019</v>
      </c>
      <c r="D52" s="126">
        <f t="shared" si="5"/>
        <v>165.81345999999999</v>
      </c>
      <c r="E52" s="134">
        <f t="shared" ref="E52:H52" si="7">E18+E26+E37+E45</f>
        <v>0</v>
      </c>
      <c r="F52" s="134">
        <f t="shared" si="7"/>
        <v>0</v>
      </c>
      <c r="G52" s="134">
        <f t="shared" si="7"/>
        <v>0</v>
      </c>
      <c r="H52" s="134">
        <f t="shared" si="7"/>
        <v>0</v>
      </c>
      <c r="I52" s="134">
        <f>I18+I26+I37+I45</f>
        <v>165.81345999999999</v>
      </c>
      <c r="J52" s="134">
        <f>J18+J26+J37+J45</f>
        <v>0</v>
      </c>
      <c r="K52" s="131"/>
      <c r="L52" s="135"/>
    </row>
    <row r="53" spans="1:12" ht="15.75" thickBot="1">
      <c r="A53" s="129"/>
      <c r="B53" s="130"/>
      <c r="C53" s="131" t="s">
        <v>52</v>
      </c>
      <c r="D53" s="126">
        <f t="shared" si="5"/>
        <v>321.64300000000003</v>
      </c>
      <c r="E53" s="134">
        <f t="shared" ref="E53:H53" si="8">E19+E27</f>
        <v>0</v>
      </c>
      <c r="F53" s="134">
        <f t="shared" si="8"/>
        <v>0</v>
      </c>
      <c r="G53" s="134">
        <f t="shared" si="8"/>
        <v>0</v>
      </c>
      <c r="H53" s="134">
        <f t="shared" si="8"/>
        <v>0</v>
      </c>
      <c r="I53" s="134">
        <f>I19+I27</f>
        <v>321.64300000000003</v>
      </c>
      <c r="J53" s="134">
        <f>J19+J27</f>
        <v>0</v>
      </c>
      <c r="K53" s="131"/>
      <c r="L53" s="135"/>
    </row>
    <row r="54" spans="1:12" ht="15.75" thickBot="1">
      <c r="A54" s="129"/>
      <c r="B54" s="130"/>
      <c r="C54" s="131" t="s">
        <v>55</v>
      </c>
      <c r="D54" s="126">
        <f t="shared" si="5"/>
        <v>11.297000000000001</v>
      </c>
      <c r="E54" s="134">
        <f t="shared" ref="E54:H54" si="9">E20+E28+E36+E43</f>
        <v>0</v>
      </c>
      <c r="F54" s="134">
        <f t="shared" si="9"/>
        <v>0</v>
      </c>
      <c r="G54" s="134">
        <f t="shared" si="9"/>
        <v>0</v>
      </c>
      <c r="H54" s="134">
        <f t="shared" si="9"/>
        <v>0</v>
      </c>
      <c r="I54" s="134">
        <f>I20+I28+I36+I43</f>
        <v>11.297000000000001</v>
      </c>
      <c r="J54" s="134">
        <f>J20+J28+J36+J43</f>
        <v>0</v>
      </c>
      <c r="K54" s="131"/>
      <c r="L54" s="135"/>
    </row>
    <row r="55" spans="1:12" ht="15.75" thickBot="1">
      <c r="A55" s="129"/>
      <c r="B55" s="130"/>
      <c r="C55" s="131" t="s">
        <v>57</v>
      </c>
      <c r="D55" s="126">
        <f t="shared" si="5"/>
        <v>77</v>
      </c>
      <c r="E55" s="134">
        <f t="shared" ref="E55:J55" si="10">E21+E29</f>
        <v>0</v>
      </c>
      <c r="F55" s="134">
        <f t="shared" si="10"/>
        <v>0</v>
      </c>
      <c r="G55" s="134">
        <f t="shared" si="10"/>
        <v>0</v>
      </c>
      <c r="H55" s="134">
        <f t="shared" si="10"/>
        <v>0</v>
      </c>
      <c r="I55" s="134">
        <f t="shared" si="10"/>
        <v>77</v>
      </c>
      <c r="J55" s="134">
        <f t="shared" si="10"/>
        <v>0</v>
      </c>
      <c r="K55" s="131"/>
      <c r="L55" s="135"/>
    </row>
    <row r="56" spans="1:12" ht="15.75" thickBot="1">
      <c r="A56" s="129"/>
      <c r="B56" s="130"/>
      <c r="C56" s="136" t="s">
        <v>59</v>
      </c>
      <c r="D56" s="126">
        <f t="shared" si="5"/>
        <v>0</v>
      </c>
      <c r="E56" s="137">
        <f t="shared" ref="E56:H57" si="11">E22+E30+E38+E45</f>
        <v>0</v>
      </c>
      <c r="F56" s="137">
        <f t="shared" si="11"/>
        <v>0</v>
      </c>
      <c r="G56" s="137">
        <f t="shared" si="11"/>
        <v>0</v>
      </c>
      <c r="H56" s="137">
        <f t="shared" si="11"/>
        <v>0</v>
      </c>
      <c r="I56" s="137">
        <f>I22+I30+I38+I45</f>
        <v>0</v>
      </c>
      <c r="J56" s="137">
        <f>J22+J30+J38+J45</f>
        <v>0</v>
      </c>
      <c r="K56" s="136"/>
      <c r="L56" s="138"/>
    </row>
    <row r="57" spans="1:12">
      <c r="A57" s="129"/>
      <c r="B57" s="130"/>
      <c r="C57" s="136" t="s">
        <v>66</v>
      </c>
      <c r="D57" s="126">
        <f t="shared" ref="D57" si="12">E57+F57+I57+J57</f>
        <v>0</v>
      </c>
      <c r="E57" s="137">
        <f t="shared" si="11"/>
        <v>0</v>
      </c>
      <c r="F57" s="137">
        <f t="shared" si="11"/>
        <v>0</v>
      </c>
      <c r="G57" s="137">
        <f t="shared" si="11"/>
        <v>0</v>
      </c>
      <c r="H57" s="137">
        <f t="shared" si="11"/>
        <v>0</v>
      </c>
      <c r="I57" s="137">
        <v>0</v>
      </c>
      <c r="J57" s="137">
        <f>J23+J31+J39+J46</f>
        <v>0</v>
      </c>
      <c r="K57" s="136"/>
      <c r="L57" s="138"/>
    </row>
    <row r="58" spans="1:12" ht="15.75" thickBot="1">
      <c r="A58" s="139"/>
      <c r="B58" s="140"/>
      <c r="C58" s="141" t="s">
        <v>65</v>
      </c>
      <c r="D58" s="142">
        <f>D50+D51+D52+D53+D54+D55+D56+D57</f>
        <v>3174.3534599999998</v>
      </c>
      <c r="E58" s="142">
        <f t="shared" ref="E58:H58" si="13">E50+E51+E52+E53+E54+E55+E56+E57</f>
        <v>0</v>
      </c>
      <c r="F58" s="142">
        <f t="shared" si="13"/>
        <v>2275</v>
      </c>
      <c r="G58" s="142">
        <f t="shared" si="13"/>
        <v>712</v>
      </c>
      <c r="H58" s="142">
        <f t="shared" si="13"/>
        <v>1563</v>
      </c>
      <c r="I58" s="142">
        <f>I50+I51+I52+I53+I54+I55+I56+I57</f>
        <v>899.35346000000004</v>
      </c>
      <c r="J58" s="142">
        <f>J50+J51+J52+J53+J54+J55+J56</f>
        <v>0</v>
      </c>
      <c r="K58" s="143"/>
      <c r="L58" s="144"/>
    </row>
  </sheetData>
  <mergeCells count="37">
    <mergeCell ref="I1:L1"/>
    <mergeCell ref="K32:K38"/>
    <mergeCell ref="L32:L38"/>
    <mergeCell ref="B32:B38"/>
    <mergeCell ref="A32:A38"/>
    <mergeCell ref="A10:L10"/>
    <mergeCell ref="A11:L15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A50:A58"/>
    <mergeCell ref="B50:B58"/>
    <mergeCell ref="L39:L45"/>
    <mergeCell ref="L48:L49"/>
    <mergeCell ref="K39:K45"/>
    <mergeCell ref="A39:A45"/>
    <mergeCell ref="B39:B45"/>
    <mergeCell ref="C4:C8"/>
    <mergeCell ref="F5:I5"/>
    <mergeCell ref="E5:E8"/>
    <mergeCell ref="G7:H7"/>
    <mergeCell ref="I6:I8"/>
    <mergeCell ref="F7:F8"/>
    <mergeCell ref="K16:K23"/>
    <mergeCell ref="L16:L23"/>
    <mergeCell ref="B16:B23"/>
    <mergeCell ref="A16:A23"/>
    <mergeCell ref="A24:A31"/>
    <mergeCell ref="B24:B31"/>
    <mergeCell ref="K24:K31"/>
    <mergeCell ref="L24:L31"/>
  </mergeCells>
  <pageMargins left="0.59055118110236227" right="0.39370078740157483" top="0.39370078740157483" bottom="0.39370078740157483" header="0.39370078740157483" footer="0.31496062992125984"/>
  <pageSetup paperSize="9" scale="75" orientation="landscape" r:id="rId1"/>
  <rowBreaks count="2" manualBreakCount="2">
    <brk id="31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view="pageBreakPreview" zoomScaleSheetLayoutView="100" workbookViewId="0">
      <selection activeCell="Q16" sqref="Q16"/>
    </sheetView>
  </sheetViews>
  <sheetFormatPr defaultRowHeight="15"/>
  <cols>
    <col min="1" max="1" width="4.5703125" style="1" customWidth="1"/>
    <col min="2" max="2" width="22.28515625" style="1" customWidth="1"/>
    <col min="3" max="3" width="11.42578125" style="1" customWidth="1"/>
    <col min="4" max="4" width="13.85546875" style="1" customWidth="1"/>
    <col min="5" max="5" width="8.7109375" style="1" customWidth="1"/>
    <col min="6" max="6" width="12.42578125" style="1" customWidth="1"/>
    <col min="7" max="7" width="11" style="1" customWidth="1"/>
    <col min="8" max="8" width="13.140625" style="1" customWidth="1"/>
    <col min="9" max="9" width="11.5703125" style="1" customWidth="1"/>
    <col min="10" max="10" width="12.140625" style="1" customWidth="1"/>
    <col min="11" max="11" width="16" style="1" customWidth="1"/>
    <col min="12" max="16384" width="9.140625" style="1"/>
  </cols>
  <sheetData>
    <row r="1" spans="1:13" ht="54.75" customHeight="1" thickBot="1">
      <c r="H1" s="2" t="s">
        <v>63</v>
      </c>
      <c r="I1" s="2"/>
      <c r="J1" s="2"/>
      <c r="K1" s="2"/>
      <c r="L1" s="3"/>
      <c r="M1" s="3"/>
    </row>
    <row r="2" spans="1:13" ht="18.75">
      <c r="A2" s="4" t="s">
        <v>36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3" ht="15.75" thickBot="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3" ht="15" customHeight="1" thickBot="1">
      <c r="A4" s="10" t="s">
        <v>0</v>
      </c>
      <c r="B4" s="11" t="s">
        <v>23</v>
      </c>
      <c r="C4" s="11" t="s">
        <v>1</v>
      </c>
      <c r="D4" s="12" t="s">
        <v>24</v>
      </c>
      <c r="E4" s="13" t="s">
        <v>2</v>
      </c>
      <c r="F4" s="14"/>
      <c r="G4" s="14"/>
      <c r="H4" s="14"/>
      <c r="I4" s="15"/>
      <c r="J4" s="16" t="s">
        <v>3</v>
      </c>
      <c r="K4" s="17" t="s">
        <v>26</v>
      </c>
    </row>
    <row r="5" spans="1:13" ht="15" customHeight="1" thickBot="1">
      <c r="A5" s="18"/>
      <c r="B5" s="19"/>
      <c r="C5" s="19"/>
      <c r="D5" s="19"/>
      <c r="E5" s="20" t="s">
        <v>5</v>
      </c>
      <c r="F5" s="13" t="s">
        <v>25</v>
      </c>
      <c r="G5" s="14"/>
      <c r="H5" s="14"/>
      <c r="I5" s="15"/>
      <c r="J5" s="21"/>
      <c r="K5" s="22"/>
    </row>
    <row r="6" spans="1:13" ht="29.25" customHeight="1" thickBot="1">
      <c r="A6" s="18"/>
      <c r="B6" s="19"/>
      <c r="C6" s="19"/>
      <c r="D6" s="19"/>
      <c r="E6" s="20"/>
      <c r="F6" s="13" t="s">
        <v>51</v>
      </c>
      <c r="G6" s="14"/>
      <c r="H6" s="15"/>
      <c r="I6" s="23" t="s">
        <v>29</v>
      </c>
      <c r="J6" s="21"/>
      <c r="K6" s="22"/>
    </row>
    <row r="7" spans="1:13" ht="15" customHeight="1">
      <c r="A7" s="18"/>
      <c r="B7" s="19"/>
      <c r="C7" s="19"/>
      <c r="D7" s="19"/>
      <c r="E7" s="20"/>
      <c r="F7" s="23" t="s">
        <v>47</v>
      </c>
      <c r="G7" s="24" t="s">
        <v>46</v>
      </c>
      <c r="H7" s="25"/>
      <c r="I7" s="26"/>
      <c r="J7" s="21"/>
      <c r="K7" s="22"/>
    </row>
    <row r="8" spans="1:13" ht="60.75" thickBot="1">
      <c r="A8" s="27"/>
      <c r="B8" s="28"/>
      <c r="C8" s="28"/>
      <c r="D8" s="28"/>
      <c r="E8" s="29"/>
      <c r="F8" s="30"/>
      <c r="G8" s="31" t="s">
        <v>49</v>
      </c>
      <c r="H8" s="32" t="s">
        <v>50</v>
      </c>
      <c r="I8" s="30"/>
      <c r="J8" s="33"/>
      <c r="K8" s="34"/>
    </row>
    <row r="9" spans="1:13">
      <c r="A9" s="35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7">
        <v>11</v>
      </c>
    </row>
    <row r="10" spans="1:13" ht="21" customHeight="1">
      <c r="A10" s="38" t="s">
        <v>13</v>
      </c>
      <c r="B10" s="39" t="s">
        <v>33</v>
      </c>
      <c r="C10" s="40" t="s">
        <v>42</v>
      </c>
      <c r="D10" s="41">
        <f>E10+F10+I10+J10</f>
        <v>76.5</v>
      </c>
      <c r="E10" s="41">
        <v>0</v>
      </c>
      <c r="F10" s="41">
        <f>G10+H10</f>
        <v>0</v>
      </c>
      <c r="G10" s="42">
        <v>0</v>
      </c>
      <c r="H10" s="42">
        <v>0</v>
      </c>
      <c r="I10" s="42">
        <v>76.5</v>
      </c>
      <c r="J10" s="43">
        <v>0</v>
      </c>
      <c r="K10" s="44" t="s">
        <v>35</v>
      </c>
    </row>
    <row r="11" spans="1:13" ht="21" customHeight="1">
      <c r="A11" s="18"/>
      <c r="B11" s="45"/>
      <c r="C11" s="40" t="s">
        <v>43</v>
      </c>
      <c r="D11" s="41">
        <f t="shared" ref="D11" si="0">E11+F11+I11+J11</f>
        <v>2522.1</v>
      </c>
      <c r="E11" s="41">
        <v>0</v>
      </c>
      <c r="F11" s="41">
        <f t="shared" ref="F11" si="1">G11+H11</f>
        <v>2275</v>
      </c>
      <c r="G11" s="42">
        <v>712</v>
      </c>
      <c r="H11" s="42">
        <v>1563</v>
      </c>
      <c r="I11" s="42">
        <v>247.1</v>
      </c>
      <c r="J11" s="43">
        <v>0</v>
      </c>
      <c r="K11" s="46"/>
    </row>
    <row r="12" spans="1:13" ht="21" customHeight="1">
      <c r="A12" s="18"/>
      <c r="B12" s="45"/>
      <c r="C12" s="47" t="s">
        <v>44</v>
      </c>
      <c r="D12" s="41">
        <f>E12+F12+I12+J12</f>
        <v>165.81345999999999</v>
      </c>
      <c r="E12" s="42">
        <v>0</v>
      </c>
      <c r="F12" s="41">
        <f t="shared" ref="F12:F17" si="2">G12+H12</f>
        <v>0</v>
      </c>
      <c r="G12" s="42">
        <v>0</v>
      </c>
      <c r="H12" s="42">
        <v>0</v>
      </c>
      <c r="I12" s="42">
        <v>165.81345999999999</v>
      </c>
      <c r="J12" s="48">
        <v>0</v>
      </c>
      <c r="K12" s="46"/>
    </row>
    <row r="13" spans="1:13" ht="21" customHeight="1">
      <c r="A13" s="18"/>
      <c r="B13" s="45"/>
      <c r="C13" s="40" t="s">
        <v>53</v>
      </c>
      <c r="D13" s="41">
        <f t="shared" ref="D13:D17" si="3">E13+F13+I13+J13</f>
        <v>321.64299999999997</v>
      </c>
      <c r="E13" s="41">
        <v>0</v>
      </c>
      <c r="F13" s="41">
        <f t="shared" si="2"/>
        <v>0</v>
      </c>
      <c r="G13" s="42">
        <v>0</v>
      </c>
      <c r="H13" s="42">
        <v>0</v>
      </c>
      <c r="I13" s="42">
        <v>321.64299999999997</v>
      </c>
      <c r="J13" s="43">
        <v>0</v>
      </c>
      <c r="K13" s="46"/>
    </row>
    <row r="14" spans="1:13" ht="52.5" hidden="1" customHeight="1">
      <c r="A14" s="18"/>
      <c r="B14" s="45"/>
      <c r="C14" s="49" t="s">
        <v>54</v>
      </c>
      <c r="D14" s="41">
        <f t="shared" ref="D14:D15" si="4">E14+F14+I14+J14</f>
        <v>77</v>
      </c>
      <c r="E14" s="50">
        <v>0</v>
      </c>
      <c r="F14" s="41">
        <f t="shared" si="2"/>
        <v>0</v>
      </c>
      <c r="G14" s="50">
        <v>0</v>
      </c>
      <c r="H14" s="50">
        <v>0</v>
      </c>
      <c r="I14" s="50">
        <v>77</v>
      </c>
      <c r="J14" s="51">
        <v>0</v>
      </c>
      <c r="K14" s="46"/>
    </row>
    <row r="15" spans="1:13" ht="19.149999999999999" customHeight="1">
      <c r="A15" s="18"/>
      <c r="B15" s="45"/>
      <c r="C15" s="40" t="s">
        <v>54</v>
      </c>
      <c r="D15" s="41">
        <f t="shared" si="4"/>
        <v>11.297000000000001</v>
      </c>
      <c r="E15" s="41">
        <v>0</v>
      </c>
      <c r="F15" s="41">
        <f t="shared" si="2"/>
        <v>0</v>
      </c>
      <c r="G15" s="42">
        <v>0</v>
      </c>
      <c r="H15" s="42">
        <v>0</v>
      </c>
      <c r="I15" s="42">
        <v>11.297000000000001</v>
      </c>
      <c r="J15" s="43">
        <v>0</v>
      </c>
      <c r="K15" s="46"/>
    </row>
    <row r="16" spans="1:13" ht="21" customHeight="1">
      <c r="A16" s="18"/>
      <c r="B16" s="45"/>
      <c r="C16" s="49" t="s">
        <v>58</v>
      </c>
      <c r="D16" s="41">
        <f t="shared" si="3"/>
        <v>77</v>
      </c>
      <c r="E16" s="50">
        <v>0</v>
      </c>
      <c r="F16" s="41">
        <f t="shared" si="2"/>
        <v>0</v>
      </c>
      <c r="G16" s="50">
        <v>0</v>
      </c>
      <c r="H16" s="50">
        <v>0</v>
      </c>
      <c r="I16" s="50">
        <v>77</v>
      </c>
      <c r="J16" s="51">
        <v>0</v>
      </c>
      <c r="K16" s="46"/>
    </row>
    <row r="17" spans="1:11" ht="21" customHeight="1">
      <c r="A17" s="18"/>
      <c r="B17" s="45"/>
      <c r="C17" s="49" t="s">
        <v>60</v>
      </c>
      <c r="D17" s="42">
        <f t="shared" si="3"/>
        <v>0</v>
      </c>
      <c r="E17" s="50">
        <v>0</v>
      </c>
      <c r="F17" s="42">
        <f t="shared" si="2"/>
        <v>0</v>
      </c>
      <c r="G17" s="50">
        <v>0</v>
      </c>
      <c r="H17" s="50">
        <v>0</v>
      </c>
      <c r="I17" s="50">
        <v>0</v>
      </c>
      <c r="J17" s="51">
        <v>0</v>
      </c>
      <c r="K17" s="46"/>
    </row>
    <row r="18" spans="1:11" ht="21" customHeight="1" thickBot="1">
      <c r="A18" s="52"/>
      <c r="B18" s="53"/>
      <c r="C18" s="54" t="s">
        <v>67</v>
      </c>
      <c r="D18" s="55">
        <f t="shared" ref="D18" si="5">E18+F18+I18+J18</f>
        <v>0</v>
      </c>
      <c r="E18" s="56">
        <v>0</v>
      </c>
      <c r="F18" s="41">
        <f t="shared" ref="F18" si="6">G18+H18</f>
        <v>0</v>
      </c>
      <c r="G18" s="56">
        <v>0</v>
      </c>
      <c r="H18" s="56">
        <v>0</v>
      </c>
      <c r="I18" s="56">
        <v>0</v>
      </c>
      <c r="J18" s="57">
        <v>0</v>
      </c>
      <c r="K18" s="58"/>
    </row>
    <row r="19" spans="1:11" ht="33" customHeight="1" thickBot="1">
      <c r="A19" s="59"/>
      <c r="B19" s="60" t="s">
        <v>34</v>
      </c>
      <c r="C19" s="61" t="s">
        <v>68</v>
      </c>
      <c r="D19" s="62">
        <f>D10+D11+D12+D13+D15+D16+D17+D18</f>
        <v>3174.3534599999998</v>
      </c>
      <c r="E19" s="62">
        <f>E10+E11+E12+E13+E15+E16+E17+E18</f>
        <v>0</v>
      </c>
      <c r="F19" s="62">
        <f t="shared" ref="F19:H19" si="7">F10+F11+F12+F13+F15+F16+F17+F18</f>
        <v>2275</v>
      </c>
      <c r="G19" s="62">
        <f t="shared" si="7"/>
        <v>712</v>
      </c>
      <c r="H19" s="62">
        <f t="shared" si="7"/>
        <v>1563</v>
      </c>
      <c r="I19" s="62">
        <f>I10+I11+I12+I13+I15+I16+I17+I18</f>
        <v>899.35346000000004</v>
      </c>
      <c r="J19" s="62">
        <f>J10+J11+J12+J13+J15+J16+J17</f>
        <v>0</v>
      </c>
      <c r="K19" s="63"/>
    </row>
  </sheetData>
  <mergeCells count="18">
    <mergeCell ref="K10:K19"/>
    <mergeCell ref="A10:A19"/>
    <mergeCell ref="B10:B17"/>
    <mergeCell ref="H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  <mergeCell ref="G7:H7"/>
  </mergeCells>
  <pageMargins left="0.78740157480314965" right="0.39370078740157483" top="0.39370078740157483" bottom="0.3937007874015748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Дост. среда на 23.12.20г.</vt:lpstr>
      <vt:lpstr>Ресурсное обеспечение</vt:lpstr>
      <vt:lpstr>'Ресурсное обеспечение'!Область_печати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2021-12-17T07:22:53Z</cp:lastPrinted>
  <dcterms:created xsi:type="dcterms:W3CDTF">2016-10-10T15:59:48Z</dcterms:created>
  <dcterms:modified xsi:type="dcterms:W3CDTF">2021-12-17T07:23:33Z</dcterms:modified>
</cp:coreProperties>
</file>