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05.2020 20-22\"/>
    </mc:Choice>
  </mc:AlternateContent>
  <bookViews>
    <workbookView xWindow="-120" yWindow="-60" windowWidth="29040" windowHeight="15780" activeTab="3"/>
  </bookViews>
  <sheets>
    <sheet name="p_0421_1" sheetId="1" r:id="rId1"/>
    <sheet name="p_0421_2" sheetId="2" r:id="rId2"/>
    <sheet name="p_0421_3" sheetId="3" r:id="rId3"/>
    <sheet name="p_0421_4" sheetId="4" r:id="rId4"/>
    <sheet name="p_0421_5" sheetId="5" r:id="rId5"/>
  </sheets>
  <externalReferences>
    <externalReference r:id="rId6"/>
    <externalReference r:id="rId7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4" l="1"/>
  <c r="B14" i="4"/>
  <c r="B15" i="4"/>
  <c r="B16" i="4"/>
  <c r="B17" i="4"/>
  <c r="B19" i="2"/>
  <c r="B20" i="2"/>
  <c r="B21" i="2"/>
  <c r="B12" i="2"/>
  <c r="B13" i="2"/>
  <c r="B14" i="2"/>
  <c r="B15" i="2"/>
  <c r="B16" i="2"/>
  <c r="B17" i="2"/>
  <c r="C23" i="1"/>
  <c r="C24" i="1"/>
  <c r="C25" i="1"/>
  <c r="C16" i="1"/>
  <c r="C17" i="1"/>
  <c r="C18" i="1"/>
  <c r="C19" i="1"/>
  <c r="C20" i="1"/>
  <c r="C21" i="1"/>
  <c r="A18" i="4" l="1"/>
  <c r="C14" i="5" l="1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N16" i="1" l="1"/>
  <c r="B17" i="1" l="1"/>
  <c r="B18" i="1"/>
  <c r="B19" i="1"/>
  <c r="B20" i="1"/>
  <c r="B21" i="1"/>
  <c r="B16" i="1"/>
  <c r="D21" i="1"/>
  <c r="D20" i="1"/>
  <c r="G19" i="1"/>
  <c r="AC19" i="1" s="1"/>
  <c r="AT18" i="1"/>
  <c r="AC18" i="1"/>
  <c r="D18" i="1" s="1"/>
  <c r="AT17" i="1"/>
  <c r="AC17" i="1"/>
  <c r="D17" i="1" s="1"/>
  <c r="AT16" i="1"/>
  <c r="AC16" i="1"/>
  <c r="D16" i="1" s="1"/>
  <c r="AT15" i="1"/>
  <c r="AE15" i="1"/>
  <c r="AD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AC15" i="1" l="1"/>
  <c r="G15" i="1"/>
  <c r="D19" i="1"/>
  <c r="D15" i="1" s="1"/>
  <c r="C11" i="3"/>
  <c r="C23" i="3"/>
</calcChain>
</file>

<file path=xl/sharedStrings.xml><?xml version="1.0" encoding="utf-8"?>
<sst xmlns="http://schemas.openxmlformats.org/spreadsheetml/2006/main" count="258" uniqueCount="111">
  <si>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</si>
  <si>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</si>
  <si>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</si>
  <si>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</si>
  <si>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</si>
  <si>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</si>
  <si>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</si>
  <si>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</si>
  <si>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</si>
  <si>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</si>
  <si>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</si>
  <si>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</si>
  <si>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</si>
  <si>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</si>
  <si>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</si>
  <si>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</si>
  <si>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</si>
  <si>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</si>
  <si>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</si>
  <si>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</si>
  <si>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</si>
  <si>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</si>
  <si>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</si>
  <si>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</si>
  <si>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</si>
  <si>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</si>
  <si>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</si>
  <si>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</si>
  <si>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</si>
  <si>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</si>
  <si>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</si>
  <si>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</si>
  <si>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</si>
  <si>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</si>
  <si>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</si>
  <si>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</si>
  <si>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</si>
  <si>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</si>
  <si>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</si>
  <si>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</si>
  <si>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</si>
  <si>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</si>
  <si>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</si>
  <si>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</si>
  <si>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</si>
  <si>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</si>
  <si>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</si>
  <si>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</si>
  <si>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</si>
  <si>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</si>
  <si>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</si>
  <si>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</si>
  <si>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</si>
  <si>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</si>
  <si>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</si>
  <si>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</si>
  <si>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</si>
  <si>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</si>
  <si>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</si>
  <si>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</si>
  <si>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</si>
  <si>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</si>
  <si>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</si>
  <si>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</si>
  <si>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</si>
  <si>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</si>
  <si>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</si>
  <si>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26</t>
  </si>
  <si>
    <t>Радужный г, 1-й кв-л, 12А</t>
  </si>
  <si>
    <t>Радужный г, 3-й кв-л, 29</t>
  </si>
  <si>
    <t>Итого по ЗАТО город Радужный  на 2021 год</t>
  </si>
  <si>
    <t>Итого по ЗАТО город Радужный  на 2022 год</t>
  </si>
  <si>
    <t>Итого по ЗАТО город Радужный  на 2020 год</t>
  </si>
  <si>
    <t>-</t>
  </si>
  <si>
    <t>Плановый год капитального ремонта</t>
  </si>
  <si>
    <t>Уровень оплаты взносов на капитальный ремонт МКД</t>
  </si>
  <si>
    <t>виды, установленные ч.1 ст.166 Жилищного Кодекса РФ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</si>
  <si>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</si>
  <si>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</si>
  <si>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</si>
  <si>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</si>
  <si>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</si>
  <si>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</si>
  <si>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</si>
  <si>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Итого по ЗАТО город Радужный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</si>
  <si>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</si>
  <si>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</si>
  <si>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</si>
  <si>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</si>
  <si>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Адрес многоквартирного дома (далее - МКД)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</si>
  <si>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</si>
  <si>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</si>
  <si>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В.А. Попов</t>
  </si>
  <si>
    <t>Таблица №1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</si>
  <si>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</si>
  <si>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</si>
  <si>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Таблица № 2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</si>
  <si>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</si>
  <si>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</si>
  <si>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</si>
  <si>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Председатель МКУ "ГКМХ"                                                                                                                                                                              В.А. Попов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</si>
  <si>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</si>
  <si>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Ольга Игоревна Мазурова</t>
  </si>
  <si>
    <t>8(49254) 3 40 97</t>
  </si>
  <si>
    <t>И.о. заместителя главы администрации города  по городскому хозяйству                                                                                                                                                                          В.А. Попов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</si>
  <si>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</si>
  <si>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( в редакции постановления администрации ЗАТО                      г. Радужный Владимирской области                                                       от  05.06.2020 №661)</t>
  </si>
  <si>
    <t>Приложение № 1
к постановлению администрации ЗАТО г. Радужный 
Владимирской области
от 05.06.2020 №661</t>
  </si>
  <si>
    <t>( в редакции постановления администрации ЗАТО г. Радужный Владимирской области    
от 05.06.2020 №661)</t>
  </si>
  <si>
    <t>Приложение  №2
к постановлению администрации ЗАТО г. Радужный 
Владимирской области от 05.06.2020 № 661)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</si>
  <si>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 05.06.2020 № 661)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</si>
</sst>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36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0"/>
      <color theme="1"/>
      <name val="Times New Roman"/>
      <family val="1"/>
      <charset val="204"/>
    </font>
    <font>
      <sz val="30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16"/>
      <color theme="0"/>
      <name val="Calibri"/>
      <family val="2"/>
      <charset val="204"/>
      <scheme val="minor"/>
    </font>
    <font>
      <sz val="40"/>
      <name val="Times New Roman"/>
      <family val="1"/>
      <charset val="204"/>
    </font>
    <font>
      <sz val="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2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3" fillId="0" borderId="1" xfId="2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4" fillId="0" borderId="0" xfId="0" applyFont="1" applyFill="1"/>
    <xf numFmtId="0" fontId="7" fillId="0" borderId="0" xfId="0" applyFont="1"/>
    <xf numFmtId="0" fontId="10" fillId="0" borderId="1" xfId="5" applyFont="1" applyBorder="1" applyAlignment="1">
      <alignment horizontal="center" vertical="center"/>
    </xf>
    <xf numFmtId="1" fontId="10" fillId="0" borderId="1" xfId="5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7" fillId="0" borderId="0" xfId="0" applyFont="1" applyFill="1"/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/>
    <xf numFmtId="2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9" fillId="0" borderId="1" xfId="3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/>
    </xf>
    <xf numFmtId="0" fontId="18" fillId="0" borderId="1" xfId="0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/>
    <xf numFmtId="0" fontId="11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" fillId="0" borderId="0" xfId="0" applyFont="1"/>
    <xf numFmtId="0" fontId="16" fillId="0" borderId="0" xfId="0" applyFont="1"/>
    <xf numFmtId="4" fontId="15" fillId="0" borderId="1" xfId="0" applyNumberFormat="1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27" fillId="0" borderId="0" xfId="0" applyFont="1"/>
    <xf numFmtId="0" fontId="29" fillId="0" borderId="0" xfId="0" applyFont="1"/>
    <xf numFmtId="165" fontId="12" fillId="0" borderId="1" xfId="0" applyNumberFormat="1" applyFont="1" applyBorder="1" applyAlignment="1">
      <alignment horizontal="left" wrapText="1"/>
    </xf>
    <xf numFmtId="0" fontId="10" fillId="0" borderId="0" xfId="0" applyFont="1"/>
    <xf numFmtId="0" fontId="28" fillId="0" borderId="1" xfId="3" applyFont="1" applyBorder="1" applyAlignment="1">
      <alignment horizont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31" fillId="0" borderId="1" xfId="3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right"/>
    </xf>
    <xf numFmtId="10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0" fontId="33" fillId="0" borderId="0" xfId="0" applyFont="1"/>
    <xf numFmtId="4" fontId="4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2" fillId="0" borderId="0" xfId="0" applyFont="1" applyAlignment="1">
      <alignment horizontal="left"/>
    </xf>
    <xf numFmtId="2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textRotation="90" wrapText="1"/>
    </xf>
    <xf numFmtId="0" fontId="30" fillId="0" borderId="3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textRotation="90" wrapText="1"/>
    </xf>
    <xf numFmtId="4" fontId="9" fillId="0" borderId="1" xfId="0" applyNumberFormat="1" applyFont="1" applyFill="1" applyBorder="1" applyAlignment="1">
      <alignment horizontal="center" vertical="center" textRotation="90" wrapText="1"/>
    </xf>
    <xf numFmtId="2" fontId="11" fillId="0" borderId="1" xfId="0" applyNumberFormat="1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textRotation="90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textRotation="90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right" vertical="center" textRotation="90" wrapText="1"/>
    </xf>
    <xf numFmtId="0" fontId="11" fillId="0" borderId="1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horizontal="left" textRotation="90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3" xfId="2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/>
    </xf>
    <xf numFmtId="2" fontId="12" fillId="0" borderId="1" xfId="4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textRotation="90" wrapText="1"/>
    </xf>
    <xf numFmtId="2" fontId="9" fillId="0" borderId="8" xfId="0" applyNumberFormat="1" applyFont="1" applyBorder="1" applyAlignment="1">
      <alignment horizontal="center" vertical="center" textRotation="90" wrapText="1"/>
    </xf>
    <xf numFmtId="164" fontId="12" fillId="0" borderId="3" xfId="0" applyNumberFormat="1" applyFont="1" applyBorder="1" applyAlignment="1">
      <alignment horizontal="left" vertical="top" wrapText="1"/>
    </xf>
    <xf numFmtId="164" fontId="12" fillId="0" borderId="2" xfId="0" applyNumberFormat="1" applyFont="1" applyBorder="1" applyAlignment="1">
      <alignment horizontal="left" vertical="top" wrapText="1"/>
    </xf>
    <xf numFmtId="0" fontId="32" fillId="0" borderId="0" xfId="0" applyFont="1" applyFill="1" applyAlignment="1">
      <alignment horizontal="left"/>
    </xf>
    <xf numFmtId="0" fontId="35" fillId="0" borderId="13" xfId="3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4" fontId="30" fillId="0" borderId="5" xfId="0" applyNumberFormat="1" applyFont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4" xfId="4" applyNumberFormat="1" applyFont="1" applyBorder="1" applyAlignment="1">
      <alignment horizontal="center" vertical="center" textRotation="90" wrapText="1"/>
    </xf>
    <xf numFmtId="2" fontId="12" fillId="0" borderId="8" xfId="4" applyNumberFormat="1" applyFont="1" applyBorder="1" applyAlignment="1">
      <alignment horizontal="center" vertical="center" textRotation="90" wrapText="1"/>
    </xf>
    <xf numFmtId="2" fontId="9" fillId="0" borderId="4" xfId="4" applyNumberFormat="1" applyFont="1" applyBorder="1" applyAlignment="1">
      <alignment horizontal="center" vertical="center" textRotation="90" wrapText="1"/>
    </xf>
    <xf numFmtId="2" fontId="9" fillId="0" borderId="8" xfId="4" applyNumberFormat="1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164" fontId="9" fillId="0" borderId="3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0" fillId="0" borderId="4" xfId="5" applyFont="1" applyBorder="1" applyAlignment="1">
      <alignment horizontal="center" vertical="center" textRotation="90" wrapText="1"/>
    </xf>
    <xf numFmtId="0" fontId="10" fillId="0" borderId="5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1" fillId="0" borderId="3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textRotation="90" wrapText="1"/>
    </xf>
    <xf numFmtId="0" fontId="10" fillId="0" borderId="1" xfId="5" applyFont="1" applyBorder="1" applyAlignment="1">
      <alignment vertical="center" wrapText="1"/>
    </xf>
    <xf numFmtId="0" fontId="10" fillId="0" borderId="1" xfId="5" applyFont="1" applyBorder="1" applyAlignment="1">
      <alignment vertical="center"/>
    </xf>
    <xf numFmtId="0" fontId="10" fillId="0" borderId="5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vertical="center" wrapText="1"/>
    </xf>
    <xf numFmtId="0" fontId="10" fillId="0" borderId="1" xfId="5" applyFont="1" applyBorder="1" applyAlignment="1">
      <alignment horizontal="center" textRotation="90" wrapText="1"/>
    </xf>
    <xf numFmtId="0" fontId="10" fillId="0" borderId="1" xfId="5" applyFont="1" applyBorder="1" applyAlignment="1">
      <alignment horizont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textRotation="90" wrapText="1"/>
    </xf>
    <xf numFmtId="0" fontId="10" fillId="0" borderId="5" xfId="5" applyFont="1" applyBorder="1" applyAlignment="1">
      <alignment horizontal="center" wrapText="1"/>
    </xf>
    <xf numFmtId="0" fontId="10" fillId="0" borderId="8" xfId="5" applyFont="1" applyBorder="1" applyAlignment="1">
      <alignment horizontal="center" wrapText="1"/>
    </xf>
    <xf numFmtId="0" fontId="10" fillId="0" borderId="5" xfId="5" applyFont="1" applyBorder="1" applyAlignment="1">
      <alignment horizontal="center" textRotation="90" wrapText="1"/>
    </xf>
    <xf numFmtId="0" fontId="10" fillId="0" borderId="8" xfId="5" applyFont="1" applyBorder="1" applyAlignment="1">
      <alignment horizontal="center" textRotation="90" wrapText="1"/>
    </xf>
    <xf numFmtId="0" fontId="10" fillId="0" borderId="4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</cellXfs>
  <cellStyles count="6">
    <cellStyle name="Обычный" xfId="0" builtinId="0"/>
    <cellStyle name="Обычный 11" xfId="4"/>
    <cellStyle name="Обычный 2" xfId="1"/>
    <cellStyle name="Обычный 2 8" xfId="5"/>
    <cellStyle name="Обычный 4 2 2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bmen\&#1043;&#1050;&#1052;&#1061;\&#1057;&#1084;&#1077;&#1090;&#1085;&#1099;&#1081;_&#1086;&#1090;&#1076;&#1077;&#1083;\&#1052;&#1072;&#1079;&#1091;&#1088;&#1086;&#1074;&#1072;\&#1047;&#1040;&#1058;&#1054;%20&#1075;&#1086;&#1088;&#1086;&#1076;%20&#1056;&#1072;&#1076;&#1091;&#1078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40;&#1058;&#1054;%20&#1075;&#1086;&#1088;&#1086;&#1076;%20&#1056;&#1072;&#1076;&#1091;&#1078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еречень"/>
      <sheetName val="Рес. опеспечение"/>
      <sheetName val="реест - вост раб"/>
      <sheetName val="Перечень - вост работы"/>
    </sheetNames>
    <sheetDataSet>
      <sheetData sheetId="0">
        <row r="10">
          <cell r="C10" t="str">
            <v>Радужный г, 1-й кв-л, 13</v>
          </cell>
        </row>
        <row r="11">
          <cell r="C11" t="str">
            <v>Радужный г, 1-й кв-л, 37</v>
          </cell>
        </row>
        <row r="12">
          <cell r="C12" t="str">
            <v>Радужный г, 3-й кв-л, 19</v>
          </cell>
        </row>
        <row r="13">
          <cell r="C13" t="str">
            <v>Радужный г, 1-й кв-л, 17</v>
          </cell>
        </row>
        <row r="14">
          <cell r="C14" t="str">
            <v>Радужный г, 9-й кв-л, 8</v>
          </cell>
        </row>
        <row r="15">
          <cell r="C15" t="str">
            <v>Радужный г, 1-й кв-л, 20</v>
          </cell>
        </row>
        <row r="17">
          <cell r="C17" t="str">
            <v>Радужный г, 1-й кв-л, 26</v>
          </cell>
        </row>
        <row r="18">
          <cell r="C18" t="str">
            <v>Радужный г, 1-й кв-л, 24</v>
          </cell>
        </row>
        <row r="19">
          <cell r="C19" t="str">
            <v>Радужный г, 1-й кв-л, 7</v>
          </cell>
        </row>
      </sheetData>
      <sheetData sheetId="1">
        <row r="7">
          <cell r="B7" t="str">
            <v>Радужный г, 1-й кв-л, 13</v>
          </cell>
        </row>
        <row r="8">
          <cell r="B8" t="str">
            <v>Радужный г, 1-й кв-л, 37</v>
          </cell>
        </row>
        <row r="9">
          <cell r="B9" t="str">
            <v>Радужный г, 3-й кв-л, 19</v>
          </cell>
        </row>
        <row r="10">
          <cell r="B10" t="str">
            <v>Радужный г, 1-й кв-л, 17</v>
          </cell>
        </row>
        <row r="11">
          <cell r="B11" t="str">
            <v>Радужный г, 9-й кв-л, 8</v>
          </cell>
        </row>
        <row r="12">
          <cell r="B12" t="str">
            <v>Радужный г, 1-й кв-л, 20</v>
          </cell>
        </row>
        <row r="14">
          <cell r="B14" t="str">
            <v>Радужный г, 1-й кв-л, 26</v>
          </cell>
        </row>
        <row r="15">
          <cell r="B15" t="str">
            <v>Радужный г, 1-й кв-л, 24</v>
          </cell>
        </row>
        <row r="16">
          <cell r="B16" t="str">
            <v>Радужный г, 1-й кв-л, 7</v>
          </cell>
        </row>
      </sheetData>
      <sheetData sheetId="2"/>
      <sheetData sheetId="3">
        <row r="10">
          <cell r="B10" t="str">
            <v>Радужный г, 1-й кв-л, 18</v>
          </cell>
        </row>
        <row r="11">
          <cell r="B11" t="str">
            <v>Радужный г, 1-й кв-л, 23</v>
          </cell>
        </row>
        <row r="12">
          <cell r="B12" t="str">
            <v>Радужный г, 1-й кв-л, 26</v>
          </cell>
        </row>
        <row r="13">
          <cell r="B13" t="str">
            <v>Радужный г, 1-й кв-л, 27</v>
          </cell>
        </row>
        <row r="14">
          <cell r="B14" t="str">
            <v>Радужный г, 1-й кв-л, 29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Перечень"/>
      <sheetName val="Рес. опеспечение"/>
      <sheetName val="реест - вост раб"/>
      <sheetName val="Перечень - вост работы"/>
    </sheetNames>
    <sheetDataSet>
      <sheetData sheetId="0"/>
      <sheetData sheetId="1">
        <row r="6">
          <cell r="C6" t="str">
            <v>X</v>
          </cell>
          <cell r="D6" t="str">
            <v>X</v>
          </cell>
          <cell r="E6" t="str">
            <v>X</v>
          </cell>
          <cell r="F6" t="str">
            <v>X</v>
          </cell>
          <cell r="G6" t="str">
            <v>X</v>
          </cell>
          <cell r="H6">
            <v>42084.039999999994</v>
          </cell>
          <cell r="I6">
            <v>37181.1</v>
          </cell>
          <cell r="J6">
            <v>32818.75</v>
          </cell>
          <cell r="K6">
            <v>1883</v>
          </cell>
          <cell r="L6" t="str">
            <v>X</v>
          </cell>
          <cell r="M6" t="str">
            <v>X</v>
          </cell>
          <cell r="N6" t="str">
            <v>X</v>
          </cell>
          <cell r="O6">
            <v>51784138.459999993</v>
          </cell>
          <cell r="P6">
            <v>0</v>
          </cell>
          <cell r="Q6">
            <v>0</v>
          </cell>
          <cell r="R6">
            <v>51784138.459999993</v>
          </cell>
          <cell r="S6">
            <v>1230.4935186830921</v>
          </cell>
          <cell r="T6">
            <v>4905.3762952448551</v>
          </cell>
        </row>
        <row r="7">
          <cell r="C7">
            <v>1976</v>
          </cell>
          <cell r="D7">
            <v>2016</v>
          </cell>
          <cell r="E7" t="str">
            <v>Панельные</v>
          </cell>
          <cell r="F7">
            <v>14</v>
          </cell>
          <cell r="G7">
            <v>1</v>
          </cell>
          <cell r="H7">
            <v>4634.7</v>
          </cell>
          <cell r="I7">
            <v>4158.8</v>
          </cell>
          <cell r="J7">
            <v>3879.6</v>
          </cell>
          <cell r="K7">
            <v>198</v>
          </cell>
          <cell r="L7" t="str">
            <v>РО</v>
          </cell>
          <cell r="M7" t="str">
            <v>УК</v>
          </cell>
          <cell r="N7" t="str">
            <v>МУП "ЖКХ" ЗАТО г. Радужный</v>
          </cell>
          <cell r="O7">
            <v>2106413.2999999998</v>
          </cell>
          <cell r="P7">
            <v>0</v>
          </cell>
          <cell r="Q7">
            <v>0</v>
          </cell>
          <cell r="R7">
            <v>2106413.2999999998</v>
          </cell>
          <cell r="S7">
            <v>454.48751807020949</v>
          </cell>
          <cell r="T7">
            <v>454.48751807020949</v>
          </cell>
        </row>
        <row r="8">
          <cell r="C8">
            <v>1983</v>
          </cell>
          <cell r="D8">
            <v>2016</v>
          </cell>
          <cell r="E8" t="str">
            <v>Панельные</v>
          </cell>
          <cell r="F8">
            <v>5</v>
          </cell>
          <cell r="G8">
            <v>5</v>
          </cell>
          <cell r="H8">
            <v>3913.2000000000003</v>
          </cell>
          <cell r="I8">
            <v>3443.4</v>
          </cell>
          <cell r="J8">
            <v>3334.1</v>
          </cell>
          <cell r="K8">
            <v>163</v>
          </cell>
          <cell r="L8" t="str">
            <v>РО</v>
          </cell>
          <cell r="M8" t="str">
            <v>УК</v>
          </cell>
          <cell r="N8" t="str">
            <v>МУП "ЖКХ" ЗАТО г. Радужный</v>
          </cell>
          <cell r="O8">
            <v>6116065.7300000004</v>
          </cell>
          <cell r="P8">
            <v>0</v>
          </cell>
          <cell r="Q8">
            <v>0</v>
          </cell>
          <cell r="R8">
            <v>6116065.7300000004</v>
          </cell>
          <cell r="S8">
            <v>1562.932058162118</v>
          </cell>
          <cell r="T8">
            <v>4535.2801812162397</v>
          </cell>
        </row>
        <row r="9">
          <cell r="C9">
            <v>1980</v>
          </cell>
          <cell r="D9">
            <v>2015</v>
          </cell>
          <cell r="E9" t="str">
            <v>Панельные</v>
          </cell>
          <cell r="F9">
            <v>9</v>
          </cell>
          <cell r="G9">
            <v>5</v>
          </cell>
          <cell r="H9">
            <v>12180.699999999999</v>
          </cell>
          <cell r="I9">
            <v>10849.3</v>
          </cell>
          <cell r="J9">
            <v>10778.1</v>
          </cell>
          <cell r="K9">
            <v>498</v>
          </cell>
          <cell r="L9" t="str">
            <v>РО</v>
          </cell>
          <cell r="M9" t="str">
            <v>УК</v>
          </cell>
          <cell r="N9" t="str">
            <v>МУП "ЖКХ" ЗАТО г. Радужный</v>
          </cell>
          <cell r="O9">
            <v>14511124.540000001</v>
          </cell>
          <cell r="P9">
            <v>0</v>
          </cell>
          <cell r="Q9">
            <v>0</v>
          </cell>
          <cell r="R9">
            <v>14511124.540000001</v>
          </cell>
          <cell r="S9">
            <v>1191.3210685756978</v>
          </cell>
          <cell r="T9">
            <v>4905.3762952448551</v>
          </cell>
        </row>
        <row r="10">
          <cell r="C10">
            <v>1979</v>
          </cell>
          <cell r="D10">
            <v>2016</v>
          </cell>
          <cell r="E10" t="str">
            <v>Ж/б панели</v>
          </cell>
          <cell r="F10">
            <v>9</v>
          </cell>
          <cell r="G10">
            <v>4</v>
          </cell>
          <cell r="H10">
            <v>7780.54</v>
          </cell>
          <cell r="I10">
            <v>7022.3</v>
          </cell>
          <cell r="J10">
            <v>6468.65</v>
          </cell>
          <cell r="K10">
            <v>388</v>
          </cell>
          <cell r="L10" t="str">
            <v>РО</v>
          </cell>
          <cell r="M10" t="str">
            <v>УК</v>
          </cell>
          <cell r="N10" t="str">
            <v>МУП "ЖКХ" ЗАТО г. Радужный</v>
          </cell>
          <cell r="O10">
            <v>16346897.049999999</v>
          </cell>
          <cell r="P10">
            <v>0</v>
          </cell>
          <cell r="Q10">
            <v>0</v>
          </cell>
          <cell r="R10">
            <v>16346897.049999999</v>
          </cell>
          <cell r="S10">
            <v>2100.9977520840453</v>
          </cell>
          <cell r="T10">
            <v>3929.63</v>
          </cell>
        </row>
        <row r="11">
          <cell r="C11">
            <v>1985</v>
          </cell>
          <cell r="D11">
            <v>2018</v>
          </cell>
          <cell r="E11" t="str">
            <v>Каменные, кирпичные</v>
          </cell>
          <cell r="F11">
            <v>9</v>
          </cell>
          <cell r="G11">
            <v>1</v>
          </cell>
          <cell r="H11">
            <v>4711.6000000000004</v>
          </cell>
          <cell r="I11">
            <v>3875.8</v>
          </cell>
          <cell r="J11">
            <v>955.8</v>
          </cell>
          <cell r="K11">
            <v>354</v>
          </cell>
          <cell r="L11" t="str">
            <v>РО</v>
          </cell>
          <cell r="M11" t="str">
            <v>УК</v>
          </cell>
          <cell r="N11" t="str">
            <v>МУП "ЖКХ"</v>
          </cell>
          <cell r="O11">
            <v>4570000</v>
          </cell>
          <cell r="P11">
            <v>0</v>
          </cell>
          <cell r="Q11">
            <v>0</v>
          </cell>
          <cell r="R11">
            <v>4570000</v>
          </cell>
          <cell r="S11">
            <v>969.94651498429403</v>
          </cell>
          <cell r="T11">
            <v>969.94651498429403</v>
          </cell>
        </row>
        <row r="12">
          <cell r="C12">
            <v>1971</v>
          </cell>
          <cell r="D12">
            <v>2015</v>
          </cell>
          <cell r="E12" t="str">
            <v>Каменные, кирпичные</v>
          </cell>
          <cell r="F12">
            <v>9</v>
          </cell>
          <cell r="G12">
            <v>4</v>
          </cell>
          <cell r="H12">
            <v>8863.2999999999993</v>
          </cell>
          <cell r="I12">
            <v>7831.5</v>
          </cell>
          <cell r="J12">
            <v>7402.5</v>
          </cell>
          <cell r="K12">
            <v>282</v>
          </cell>
          <cell r="L12" t="str">
            <v>РО</v>
          </cell>
          <cell r="M12" t="str">
            <v>УК</v>
          </cell>
          <cell r="N12" t="str">
            <v>МУП "ЖКХ"</v>
          </cell>
          <cell r="O12">
            <v>8133637.8399999999</v>
          </cell>
          <cell r="P12">
            <v>0</v>
          </cell>
          <cell r="Q12">
            <v>0</v>
          </cell>
          <cell r="R12">
            <v>8133637.8399999999</v>
          </cell>
          <cell r="S12">
            <v>917.67601683345936</v>
          </cell>
          <cell r="T12">
            <v>996.20367131880914</v>
          </cell>
        </row>
        <row r="13">
          <cell r="C13" t="str">
            <v>X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X</v>
          </cell>
          <cell r="H13">
            <v>16386.399999999998</v>
          </cell>
          <cell r="I13">
            <v>14502.1</v>
          </cell>
          <cell r="J13">
            <v>14144.900000000001</v>
          </cell>
          <cell r="K13">
            <v>704</v>
          </cell>
          <cell r="L13" t="str">
            <v>X</v>
          </cell>
          <cell r="M13" t="str">
            <v>X</v>
          </cell>
          <cell r="N13" t="str">
            <v>X</v>
          </cell>
          <cell r="O13">
            <v>21856214.649999999</v>
          </cell>
          <cell r="P13">
            <v>0</v>
          </cell>
          <cell r="Q13">
            <v>0</v>
          </cell>
          <cell r="R13">
            <v>21856214.649999999</v>
          </cell>
          <cell r="S13">
            <v>1333.8020950300249</v>
          </cell>
          <cell r="T13">
            <v>4564.1484437036816</v>
          </cell>
        </row>
        <row r="14">
          <cell r="C14">
            <v>1982</v>
          </cell>
          <cell r="D14">
            <v>2015</v>
          </cell>
          <cell r="E14" t="str">
            <v>Ж/б панели</v>
          </cell>
          <cell r="F14">
            <v>9</v>
          </cell>
          <cell r="G14">
            <v>4</v>
          </cell>
          <cell r="H14">
            <v>8597</v>
          </cell>
          <cell r="I14">
            <v>7716.1</v>
          </cell>
          <cell r="J14">
            <v>7419.5</v>
          </cell>
          <cell r="K14">
            <v>358</v>
          </cell>
          <cell r="L14" t="str">
            <v>РО</v>
          </cell>
          <cell r="M14" t="str">
            <v>УК</v>
          </cell>
          <cell r="N14" t="str">
            <v>МУП "ЖКХ" ЗАТО г. Радужный</v>
          </cell>
          <cell r="O14">
            <v>8993212</v>
          </cell>
          <cell r="P14">
            <v>0</v>
          </cell>
          <cell r="Q14">
            <v>0</v>
          </cell>
          <cell r="R14">
            <v>8993212</v>
          </cell>
          <cell r="S14">
            <v>1046.0872397347912</v>
          </cell>
          <cell r="T14">
            <v>1046.0872397347912</v>
          </cell>
        </row>
        <row r="15">
          <cell r="C15">
            <v>1981</v>
          </cell>
          <cell r="D15">
            <v>2015</v>
          </cell>
          <cell r="E15" t="str">
            <v>Ж/б панели</v>
          </cell>
          <cell r="F15">
            <v>5</v>
          </cell>
          <cell r="G15">
            <v>5</v>
          </cell>
          <cell r="H15">
            <v>3967.3</v>
          </cell>
          <cell r="I15">
            <v>3426.1</v>
          </cell>
          <cell r="J15">
            <v>3426.1</v>
          </cell>
          <cell r="K15">
            <v>178</v>
          </cell>
          <cell r="L15" t="str">
            <v>РО</v>
          </cell>
          <cell r="M15" t="str">
            <v>УК</v>
          </cell>
          <cell r="N15" t="str">
            <v>МУП "ЖКХ" ЗАТО г. Радужный </v>
          </cell>
          <cell r="O15">
            <v>7201018.8100000005</v>
          </cell>
          <cell r="P15">
            <v>0</v>
          </cell>
          <cell r="Q15">
            <v>0</v>
          </cell>
          <cell r="R15">
            <v>7201018.8100000005</v>
          </cell>
          <cell r="S15">
            <v>1815.093088498475</v>
          </cell>
          <cell r="T15">
            <v>3929.63</v>
          </cell>
        </row>
        <row r="16">
          <cell r="C16">
            <v>1973</v>
          </cell>
          <cell r="D16">
            <v>2017</v>
          </cell>
          <cell r="E16" t="str">
            <v>Ж/б панели</v>
          </cell>
          <cell r="F16">
            <v>5</v>
          </cell>
          <cell r="G16">
            <v>5</v>
          </cell>
          <cell r="H16">
            <v>3822.1</v>
          </cell>
          <cell r="I16">
            <v>3359.9</v>
          </cell>
          <cell r="J16">
            <v>3299.3</v>
          </cell>
          <cell r="K16">
            <v>168</v>
          </cell>
          <cell r="L16" t="str">
            <v>РО</v>
          </cell>
          <cell r="M16" t="str">
            <v>УК</v>
          </cell>
          <cell r="N16" t="str">
            <v>МУП "ЖКХ" ЗАТО г. Радужный </v>
          </cell>
          <cell r="O16">
            <v>5661983.8399999999</v>
          </cell>
          <cell r="P16">
            <v>0</v>
          </cell>
          <cell r="Q16">
            <v>0</v>
          </cell>
          <cell r="R16">
            <v>5661983.8399999999</v>
          </cell>
          <cell r="S16">
            <v>1481.3803511158787</v>
          </cell>
          <cell r="T16">
            <v>4564.1484437036816</v>
          </cell>
        </row>
        <row r="17">
          <cell r="C17" t="str">
            <v>X</v>
          </cell>
          <cell r="D17" t="str">
            <v>X</v>
          </cell>
          <cell r="E17" t="str">
            <v>X</v>
          </cell>
          <cell r="F17" t="str">
            <v>X</v>
          </cell>
          <cell r="G17" t="str">
            <v>X</v>
          </cell>
          <cell r="H17">
            <v>13712.7</v>
          </cell>
          <cell r="I17">
            <v>12166.6</v>
          </cell>
          <cell r="J17">
            <v>11718.300000000001</v>
          </cell>
          <cell r="K17">
            <v>336</v>
          </cell>
          <cell r="L17" t="str">
            <v>X</v>
          </cell>
          <cell r="M17" t="str">
            <v>X</v>
          </cell>
          <cell r="N17" t="str">
            <v>X</v>
          </cell>
          <cell r="O17">
            <v>21856214.649999999</v>
          </cell>
          <cell r="P17">
            <v>0</v>
          </cell>
          <cell r="Q17">
            <v>0</v>
          </cell>
          <cell r="R17">
            <v>21856214.649999999</v>
          </cell>
          <cell r="S17">
            <v>1593.8666090558386</v>
          </cell>
          <cell r="T17">
            <v>5443.8865097684538</v>
          </cell>
        </row>
        <row r="18">
          <cell r="C18">
            <v>1981</v>
          </cell>
          <cell r="D18">
            <v>2016</v>
          </cell>
          <cell r="E18" t="str">
            <v>Панельные</v>
          </cell>
          <cell r="F18">
            <v>5</v>
          </cell>
          <cell r="G18">
            <v>5</v>
          </cell>
          <cell r="H18">
            <v>3982.4</v>
          </cell>
          <cell r="I18">
            <v>3501.5</v>
          </cell>
          <cell r="J18">
            <v>3375.6</v>
          </cell>
          <cell r="K18">
            <v>162</v>
          </cell>
          <cell r="L18" t="str">
            <v>РО</v>
          </cell>
          <cell r="M18" t="str">
            <v>УК</v>
          </cell>
          <cell r="N18" t="str">
            <v>МУП "ЖКХ" ЗАТО г. Радужный</v>
          </cell>
          <cell r="O18">
            <v>7550257.2599999998</v>
          </cell>
          <cell r="P18">
            <v>0</v>
          </cell>
          <cell r="Q18">
            <v>0</v>
          </cell>
          <cell r="R18">
            <v>7550257.2599999998</v>
          </cell>
          <cell r="S18">
            <v>1895.9063027320208</v>
          </cell>
          <cell r="T18">
            <v>3929.6299999999997</v>
          </cell>
        </row>
        <row r="19">
          <cell r="C19">
            <v>1999</v>
          </cell>
          <cell r="D19">
            <v>2016</v>
          </cell>
          <cell r="E19" t="str">
            <v>Панельные</v>
          </cell>
          <cell r="F19">
            <v>9</v>
          </cell>
          <cell r="G19">
            <v>1</v>
          </cell>
          <cell r="H19">
            <v>9730.3000000000011</v>
          </cell>
          <cell r="I19">
            <v>8665.1</v>
          </cell>
          <cell r="J19">
            <v>8342.7000000000007</v>
          </cell>
          <cell r="K19">
            <v>174</v>
          </cell>
          <cell r="L19" t="str">
            <v>РО</v>
          </cell>
          <cell r="M19" t="str">
            <v>УК</v>
          </cell>
          <cell r="N19" t="str">
            <v>МУП "ЖКХ" ЗАТО г. Радужный</v>
          </cell>
          <cell r="O19">
            <v>14305957.390000001</v>
          </cell>
          <cell r="P19">
            <v>0</v>
          </cell>
          <cell r="Q19">
            <v>0</v>
          </cell>
          <cell r="R19">
            <v>14305957.390000001</v>
          </cell>
          <cell r="S19">
            <v>1470.248336639158</v>
          </cell>
          <cell r="T19">
            <v>5443.8865097684538</v>
          </cell>
        </row>
      </sheetData>
      <sheetData sheetId="2"/>
      <sheetData sheetId="3">
        <row r="9">
          <cell r="C9" t="str">
            <v>X</v>
          </cell>
          <cell r="D9">
            <v>0.87974755396834392</v>
          </cell>
          <cell r="E9">
            <v>1627513.1600000001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5282.4000000000005</v>
          </cell>
          <cell r="O9">
            <v>1603461.23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24051.93</v>
          </cell>
          <cell r="AE9">
            <v>0</v>
          </cell>
          <cell r="AF9">
            <v>0</v>
          </cell>
          <cell r="AG9" t="str">
            <v>X</v>
          </cell>
          <cell r="AH9" t="str">
            <v>X</v>
          </cell>
          <cell r="AI9" t="str">
            <v>X</v>
          </cell>
        </row>
        <row r="10">
          <cell r="C10" t="str">
            <v>2019-2021</v>
          </cell>
          <cell r="D10">
            <v>0.9054350997618551</v>
          </cell>
          <cell r="E10">
            <v>388505.87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1160.0999999999999</v>
          </cell>
          <cell r="O10">
            <v>382764.4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5741.47</v>
          </cell>
          <cell r="AE10">
            <v>0</v>
          </cell>
          <cell r="AF10">
            <v>0</v>
          </cell>
          <cell r="AG10" t="str">
            <v>-</v>
          </cell>
          <cell r="AH10">
            <v>2020</v>
          </cell>
          <cell r="AI10">
            <v>2020</v>
          </cell>
        </row>
        <row r="11">
          <cell r="C11" t="str">
            <v>2021-2023</v>
          </cell>
          <cell r="D11">
            <v>0.87345236547698324</v>
          </cell>
          <cell r="E11">
            <v>388505.87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1192.7</v>
          </cell>
          <cell r="O11">
            <v>382764.4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5741.47</v>
          </cell>
          <cell r="AE11">
            <v>0</v>
          </cell>
          <cell r="AF11">
            <v>0</v>
          </cell>
          <cell r="AG11" t="str">
            <v>-</v>
          </cell>
          <cell r="AH11">
            <v>2020</v>
          </cell>
          <cell r="AI11">
            <v>2020</v>
          </cell>
        </row>
        <row r="12">
          <cell r="C12" t="str">
            <v>2017-2019</v>
          </cell>
          <cell r="D12">
            <v>0.86236529068576662</v>
          </cell>
          <cell r="E12">
            <v>321971.32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1207</v>
          </cell>
          <cell r="O12">
            <v>317213.12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4758.2</v>
          </cell>
          <cell r="AE12">
            <v>0</v>
          </cell>
          <cell r="AF12">
            <v>0</v>
          </cell>
          <cell r="AG12" t="str">
            <v>-</v>
          </cell>
          <cell r="AH12">
            <v>2020</v>
          </cell>
          <cell r="AI12">
            <v>2020</v>
          </cell>
        </row>
        <row r="13">
          <cell r="C13" t="str">
            <v>2023-2025</v>
          </cell>
          <cell r="D13">
            <v>0.85951459937778774</v>
          </cell>
          <cell r="E13">
            <v>321971.32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1206</v>
          </cell>
          <cell r="O13">
            <v>317213.12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4758.2</v>
          </cell>
          <cell r="AE13">
            <v>0</v>
          </cell>
          <cell r="AF13">
            <v>0</v>
          </cell>
          <cell r="AG13" t="str">
            <v>-</v>
          </cell>
          <cell r="AH13">
            <v>2020</v>
          </cell>
          <cell r="AI13">
            <v>2020</v>
          </cell>
        </row>
        <row r="14">
          <cell r="C14" t="str">
            <v>2026-2028</v>
          </cell>
          <cell r="D14">
            <v>0.89797041453932691</v>
          </cell>
          <cell r="E14">
            <v>206558.78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516.6</v>
          </cell>
          <cell r="O14">
            <v>203506.19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3052.59</v>
          </cell>
          <cell r="AE14">
            <v>0</v>
          </cell>
          <cell r="AF14">
            <v>0</v>
          </cell>
          <cell r="AG14" t="str">
            <v>-</v>
          </cell>
          <cell r="AH14">
            <v>2020</v>
          </cell>
          <cell r="AI14">
            <v>2020</v>
          </cell>
        </row>
      </sheetData>
      <sheetData sheetId="4">
        <row r="9">
          <cell r="C9" t="str">
            <v>Х</v>
          </cell>
          <cell r="D9" t="str">
            <v>Х</v>
          </cell>
          <cell r="E9" t="str">
            <v>Х</v>
          </cell>
          <cell r="F9" t="str">
            <v>Х</v>
          </cell>
          <cell r="G9" t="str">
            <v>Х</v>
          </cell>
          <cell r="H9">
            <v>39280</v>
          </cell>
          <cell r="I9">
            <v>34872.199999999997</v>
          </cell>
          <cell r="J9">
            <v>32288.5</v>
          </cell>
          <cell r="K9">
            <v>1995</v>
          </cell>
          <cell r="L9" t="str">
            <v>X</v>
          </cell>
          <cell r="M9" t="str">
            <v>X</v>
          </cell>
          <cell r="N9">
            <v>1627513.1600000001</v>
          </cell>
          <cell r="O9">
            <v>41.433634419551936</v>
          </cell>
          <cell r="P9">
            <v>848.76936373153421</v>
          </cell>
        </row>
        <row r="10">
          <cell r="C10">
            <v>1978</v>
          </cell>
          <cell r="D10">
            <v>0</v>
          </cell>
          <cell r="E10" t="str">
            <v>Панельные</v>
          </cell>
          <cell r="F10">
            <v>9</v>
          </cell>
          <cell r="G10">
            <v>4</v>
          </cell>
          <cell r="H10">
            <v>8707</v>
          </cell>
          <cell r="I10">
            <v>7693.6</v>
          </cell>
          <cell r="J10">
            <v>7347.1</v>
          </cell>
          <cell r="K10">
            <v>357</v>
          </cell>
          <cell r="L10" t="str">
            <v>УК</v>
          </cell>
          <cell r="M10" t="str">
            <v>МУП "ЖКХ" ЗАТО г. Радужный</v>
          </cell>
          <cell r="N10">
            <v>388505.87</v>
          </cell>
          <cell r="O10">
            <v>44.619946020443322</v>
          </cell>
          <cell r="P10">
            <v>805.48273182496837</v>
          </cell>
        </row>
        <row r="11">
          <cell r="C11">
            <v>1981</v>
          </cell>
          <cell r="D11">
            <v>0</v>
          </cell>
          <cell r="E11" t="str">
            <v>Панельные</v>
          </cell>
          <cell r="F11">
            <v>9</v>
          </cell>
          <cell r="G11">
            <v>4</v>
          </cell>
          <cell r="H11">
            <v>8838.4</v>
          </cell>
          <cell r="I11">
            <v>7825</v>
          </cell>
          <cell r="J11">
            <v>7353.9</v>
          </cell>
          <cell r="K11">
            <v>387</v>
          </cell>
          <cell r="L11" t="str">
            <v>УК</v>
          </cell>
          <cell r="M11" t="str">
            <v>МУП "ЖКХ" ЗАТО г. Радужный</v>
          </cell>
          <cell r="N11">
            <v>388505.87</v>
          </cell>
          <cell r="O11">
            <v>43.956583770818249</v>
          </cell>
          <cell r="P11">
            <v>815.80604430666187</v>
          </cell>
        </row>
        <row r="12">
          <cell r="C12">
            <v>1982</v>
          </cell>
          <cell r="D12">
            <v>0</v>
          </cell>
          <cell r="E12" t="str">
            <v>Панельные</v>
          </cell>
          <cell r="F12">
            <v>9</v>
          </cell>
          <cell r="G12">
            <v>4</v>
          </cell>
          <cell r="H12">
            <v>8597</v>
          </cell>
          <cell r="I12">
            <v>7716.1</v>
          </cell>
          <cell r="J12">
            <v>7190.6</v>
          </cell>
          <cell r="K12">
            <v>399</v>
          </cell>
          <cell r="L12" t="str">
            <v>УК</v>
          </cell>
          <cell r="M12" t="str">
            <v>МУП "ЖКХ" ЗАТО г. Радужный</v>
          </cell>
          <cell r="N12">
            <v>321971.32</v>
          </cell>
          <cell r="O12">
            <v>37.451590089566132</v>
          </cell>
          <cell r="P12">
            <v>848.76936373153421</v>
          </cell>
        </row>
        <row r="13">
          <cell r="C13">
            <v>1983</v>
          </cell>
          <cell r="D13">
            <v>0</v>
          </cell>
          <cell r="E13" t="str">
            <v>Панельные</v>
          </cell>
          <cell r="F13">
            <v>9</v>
          </cell>
          <cell r="G13">
            <v>4</v>
          </cell>
          <cell r="H13">
            <v>8601.7999999999993</v>
          </cell>
          <cell r="I13">
            <v>7730</v>
          </cell>
          <cell r="J13">
            <v>7318.9</v>
          </cell>
          <cell r="K13">
            <v>404</v>
          </cell>
          <cell r="L13" t="str">
            <v>УК</v>
          </cell>
          <cell r="M13" t="str">
            <v>МУП "ЖКХ" ЗАТО г. Радужный</v>
          </cell>
          <cell r="N13">
            <v>321971.32</v>
          </cell>
          <cell r="O13">
            <v>37.430691250668467</v>
          </cell>
          <cell r="P13">
            <v>847.59291776139878</v>
          </cell>
        </row>
        <row r="14">
          <cell r="C14">
            <v>1987</v>
          </cell>
          <cell r="D14">
            <v>0</v>
          </cell>
          <cell r="E14" t="str">
            <v>Каменные, кирпичные</v>
          </cell>
          <cell r="F14">
            <v>12</v>
          </cell>
          <cell r="G14">
            <v>1</v>
          </cell>
          <cell r="H14">
            <v>4535.8</v>
          </cell>
          <cell r="I14">
            <v>3907.5</v>
          </cell>
          <cell r="J14">
            <v>3078</v>
          </cell>
          <cell r="K14">
            <v>448</v>
          </cell>
          <cell r="L14" t="str">
            <v>УК</v>
          </cell>
          <cell r="M14" t="str">
            <v>МУП "ЖКХ" ЗАТО г. Радужный</v>
          </cell>
          <cell r="N14">
            <v>206558.78</v>
          </cell>
          <cell r="O14">
            <v>45.539657833237797</v>
          </cell>
          <cell r="P14">
            <v>688.54108117641863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33"/>
  <sheetViews>
    <sheetView topLeftCell="B1" zoomScale="35" zoomScaleNormal="35" workbookViewId="0">
      <selection activeCell="W3" sqref="W3:AN3"/>
    </sheetView>
  </sheetViews>
  <sheetFormatPr defaultColWidth="9.140625" defaultRowHeight="15" x14ac:dyDescent="0.25"/>
  <cols>
    <col min="1" max="1" width="0" style="3" hidden="1" customWidth="1"/>
    <col min="2" max="2" width="10.5703125" style="3" bestFit="1" customWidth="1"/>
    <col min="3" max="3" width="68.5703125" style="3" customWidth="1"/>
    <col min="4" max="4" width="26.7109375" style="3" customWidth="1"/>
    <col min="5" max="5" width="28.140625" style="3" customWidth="1"/>
    <col min="6" max="6" width="24" style="3" customWidth="1"/>
    <col min="7" max="7" width="26.28515625" style="3" customWidth="1"/>
    <col min="8" max="8" width="24.7109375" style="3" customWidth="1"/>
    <col min="9" max="9" width="25" style="3" customWidth="1"/>
    <col min="10" max="10" width="12.7109375" style="3" customWidth="1"/>
    <col min="11" max="11" width="11.140625" style="3" customWidth="1"/>
    <col min="12" max="12" width="30.28515625" style="3" customWidth="1"/>
    <col min="13" max="13" width="15" style="3" customWidth="1"/>
    <col min="14" max="14" width="25.140625" style="3" customWidth="1"/>
    <col min="15" max="15" width="16.5703125" style="3" bestFit="1" customWidth="1"/>
    <col min="16" max="16" width="17.5703125" style="3" customWidth="1"/>
    <col min="17" max="17" width="20.7109375" style="3" customWidth="1"/>
    <col min="18" max="18" width="28.5703125" style="3" customWidth="1"/>
    <col min="19" max="19" width="13.140625" style="3" customWidth="1"/>
    <col min="20" max="20" width="18.85546875" style="3" customWidth="1"/>
    <col min="21" max="21" width="16.5703125" style="3" customWidth="1"/>
    <col min="22" max="22" width="27.28515625" style="3" customWidth="1"/>
    <col min="23" max="23" width="34.28515625" style="3" customWidth="1"/>
    <col min="24" max="24" width="15.7109375" style="3" customWidth="1"/>
    <col min="25" max="25" width="9.42578125" style="3" bestFit="1" customWidth="1"/>
    <col min="26" max="26" width="21.85546875" style="3" customWidth="1"/>
    <col min="27" max="27" width="31.7109375" style="3" customWidth="1"/>
    <col min="28" max="28" width="25.7109375" style="3" customWidth="1"/>
    <col min="29" max="30" width="21.42578125" style="3" customWidth="1"/>
    <col min="31" max="31" width="23.85546875" style="3" customWidth="1"/>
    <col min="32" max="32" width="11.85546875" style="3" customWidth="1"/>
    <col min="33" max="33" width="15.28515625" style="3" customWidth="1"/>
    <col min="34" max="34" width="16.42578125" style="3" customWidth="1"/>
    <col min="35" max="47" width="0" style="3" hidden="1" customWidth="1"/>
    <col min="48" max="16384" width="9.140625" style="3"/>
  </cols>
  <sheetData>
    <row r="3" spans="1:46" ht="239.25" customHeight="1" x14ac:dyDescent="0.25">
      <c r="W3" s="102" t="s">
        <v>107</v>
      </c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6" ht="40.5" x14ac:dyDescent="0.55000000000000004">
      <c r="AG4" s="109"/>
      <c r="AH4" s="109"/>
      <c r="AI4" s="109"/>
      <c r="AJ4" s="109"/>
      <c r="AK4" s="109"/>
      <c r="AL4" s="109"/>
      <c r="AM4" s="109"/>
      <c r="AN4" s="109"/>
    </row>
    <row r="5" spans="1:46" ht="285.75" customHeight="1" x14ac:dyDescent="0.25">
      <c r="B5" s="110" t="s">
        <v>90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</row>
    <row r="7" spans="1:46" s="1" customFormat="1" ht="35.25" x14ac:dyDescent="0.3">
      <c r="B7" s="99" t="s">
        <v>0</v>
      </c>
      <c r="C7" s="99" t="s">
        <v>1</v>
      </c>
      <c r="D7" s="101" t="s">
        <v>2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95" t="s">
        <v>3</v>
      </c>
      <c r="V7" s="95"/>
      <c r="W7" s="95"/>
      <c r="X7" s="95"/>
      <c r="Y7" s="95"/>
      <c r="Z7" s="95"/>
      <c r="AA7" s="95"/>
      <c r="AB7" s="95"/>
      <c r="AC7" s="95"/>
      <c r="AD7" s="95"/>
      <c r="AE7" s="95"/>
      <c r="AF7" s="108" t="s">
        <v>4</v>
      </c>
      <c r="AG7" s="108" t="s">
        <v>5</v>
      </c>
      <c r="AH7" s="108" t="s">
        <v>6</v>
      </c>
      <c r="AI7" s="2"/>
    </row>
    <row r="8" spans="1:46" s="1" customFormat="1" ht="35.25" x14ac:dyDescent="0.3">
      <c r="B8" s="99"/>
      <c r="C8" s="99"/>
      <c r="D8" s="101"/>
      <c r="E8" s="99" t="s">
        <v>7</v>
      </c>
      <c r="F8" s="99"/>
      <c r="G8" s="99"/>
      <c r="H8" s="99"/>
      <c r="I8" s="99"/>
      <c r="J8" s="99"/>
      <c r="K8" s="99" t="s">
        <v>8</v>
      </c>
      <c r="L8" s="99"/>
      <c r="M8" s="99" t="s">
        <v>9</v>
      </c>
      <c r="N8" s="99"/>
      <c r="O8" s="99" t="s">
        <v>10</v>
      </c>
      <c r="P8" s="99"/>
      <c r="Q8" s="99" t="s">
        <v>11</v>
      </c>
      <c r="R8" s="99"/>
      <c r="S8" s="99" t="s">
        <v>12</v>
      </c>
      <c r="T8" s="99"/>
      <c r="U8" s="105" t="s">
        <v>13</v>
      </c>
      <c r="V8" s="106" t="s">
        <v>14</v>
      </c>
      <c r="W8" s="106" t="s">
        <v>15</v>
      </c>
      <c r="X8" s="106" t="s">
        <v>16</v>
      </c>
      <c r="Y8" s="106" t="s">
        <v>17</v>
      </c>
      <c r="Z8" s="106" t="s">
        <v>18</v>
      </c>
      <c r="AA8" s="106" t="s">
        <v>19</v>
      </c>
      <c r="AB8" s="106" t="s">
        <v>20</v>
      </c>
      <c r="AC8" s="103" t="s">
        <v>21</v>
      </c>
      <c r="AD8" s="104" t="s">
        <v>22</v>
      </c>
      <c r="AE8" s="96" t="s">
        <v>23</v>
      </c>
      <c r="AF8" s="108"/>
      <c r="AG8" s="108"/>
      <c r="AH8" s="108"/>
      <c r="AI8" s="2"/>
    </row>
    <row r="9" spans="1:46" s="1" customFormat="1" ht="18.75" customHeight="1" x14ac:dyDescent="0.3">
      <c r="B9" s="99"/>
      <c r="C9" s="99"/>
      <c r="D9" s="101"/>
      <c r="E9" s="111" t="s">
        <v>24</v>
      </c>
      <c r="F9" s="111" t="s">
        <v>25</v>
      </c>
      <c r="G9" s="111" t="s">
        <v>26</v>
      </c>
      <c r="H9" s="111" t="s">
        <v>27</v>
      </c>
      <c r="I9" s="111" t="s">
        <v>28</v>
      </c>
      <c r="J9" s="111" t="s">
        <v>29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105"/>
      <c r="V9" s="106"/>
      <c r="W9" s="106"/>
      <c r="X9" s="106"/>
      <c r="Y9" s="106"/>
      <c r="Z9" s="106"/>
      <c r="AA9" s="106"/>
      <c r="AB9" s="106"/>
      <c r="AC9" s="103"/>
      <c r="AD9" s="104"/>
      <c r="AE9" s="96"/>
      <c r="AF9" s="108"/>
      <c r="AG9" s="108"/>
      <c r="AH9" s="108"/>
      <c r="AI9" s="2"/>
    </row>
    <row r="10" spans="1:46" s="1" customFormat="1" ht="75.75" customHeight="1" x14ac:dyDescent="0.3">
      <c r="B10" s="99"/>
      <c r="C10" s="99"/>
      <c r="D10" s="101"/>
      <c r="E10" s="111"/>
      <c r="F10" s="111"/>
      <c r="G10" s="111"/>
      <c r="H10" s="111"/>
      <c r="I10" s="111"/>
      <c r="J10" s="111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5"/>
      <c r="V10" s="106"/>
      <c r="W10" s="106"/>
      <c r="X10" s="106"/>
      <c r="Y10" s="106"/>
      <c r="Z10" s="106"/>
      <c r="AA10" s="106"/>
      <c r="AB10" s="106"/>
      <c r="AC10" s="103"/>
      <c r="AD10" s="104"/>
      <c r="AE10" s="96"/>
      <c r="AF10" s="108"/>
      <c r="AG10" s="108"/>
      <c r="AH10" s="108"/>
      <c r="AI10" s="2"/>
    </row>
    <row r="11" spans="1:46" s="1" customFormat="1" ht="89.25" customHeight="1" x14ac:dyDescent="0.3">
      <c r="B11" s="99"/>
      <c r="C11" s="99"/>
      <c r="D11" s="101"/>
      <c r="E11" s="111"/>
      <c r="F11" s="111"/>
      <c r="G11" s="111"/>
      <c r="H11" s="111"/>
      <c r="I11" s="111"/>
      <c r="J11" s="111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5"/>
      <c r="V11" s="106"/>
      <c r="W11" s="106"/>
      <c r="X11" s="106"/>
      <c r="Y11" s="106"/>
      <c r="Z11" s="106"/>
      <c r="AA11" s="106"/>
      <c r="AB11" s="106"/>
      <c r="AC11" s="103"/>
      <c r="AD11" s="104"/>
      <c r="AE11" s="96"/>
      <c r="AF11" s="108"/>
      <c r="AG11" s="108"/>
      <c r="AH11" s="108"/>
      <c r="AI11" s="2"/>
    </row>
    <row r="12" spans="1:46" s="1" customFormat="1" ht="408.75" customHeight="1" x14ac:dyDescent="0.3">
      <c r="B12" s="99"/>
      <c r="C12" s="99"/>
      <c r="D12" s="101"/>
      <c r="E12" s="111"/>
      <c r="F12" s="111"/>
      <c r="G12" s="111"/>
      <c r="H12" s="111"/>
      <c r="I12" s="111"/>
      <c r="J12" s="111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5"/>
      <c r="V12" s="106"/>
      <c r="W12" s="106"/>
      <c r="X12" s="106"/>
      <c r="Y12" s="106"/>
      <c r="Z12" s="106"/>
      <c r="AA12" s="106"/>
      <c r="AB12" s="106"/>
      <c r="AC12" s="103"/>
      <c r="AD12" s="104"/>
      <c r="AE12" s="96"/>
      <c r="AF12" s="108"/>
      <c r="AG12" s="108"/>
      <c r="AH12" s="108"/>
      <c r="AI12" s="2"/>
    </row>
    <row r="13" spans="1:46" s="1" customFormat="1" ht="27.75" customHeight="1" x14ac:dyDescent="0.3">
      <c r="B13" s="100"/>
      <c r="C13" s="100"/>
      <c r="D13" s="18" t="s">
        <v>30</v>
      </c>
      <c r="E13" s="18" t="s">
        <v>30</v>
      </c>
      <c r="F13" s="18" t="s">
        <v>30</v>
      </c>
      <c r="G13" s="18" t="s">
        <v>30</v>
      </c>
      <c r="H13" s="18" t="s">
        <v>30</v>
      </c>
      <c r="I13" s="18" t="s">
        <v>30</v>
      </c>
      <c r="J13" s="18" t="s">
        <v>30</v>
      </c>
      <c r="K13" s="21" t="s">
        <v>31</v>
      </c>
      <c r="L13" s="20" t="s">
        <v>30</v>
      </c>
      <c r="M13" s="20" t="s">
        <v>32</v>
      </c>
      <c r="N13" s="20" t="s">
        <v>30</v>
      </c>
      <c r="O13" s="20" t="s">
        <v>32</v>
      </c>
      <c r="P13" s="20" t="s">
        <v>30</v>
      </c>
      <c r="Q13" s="20" t="s">
        <v>32</v>
      </c>
      <c r="R13" s="20" t="s">
        <v>30</v>
      </c>
      <c r="S13" s="20" t="s">
        <v>33</v>
      </c>
      <c r="T13" s="20" t="s">
        <v>30</v>
      </c>
      <c r="U13" s="20" t="s">
        <v>30</v>
      </c>
      <c r="V13" s="23" t="s">
        <v>30</v>
      </c>
      <c r="W13" s="20" t="s">
        <v>30</v>
      </c>
      <c r="X13" s="20" t="s">
        <v>30</v>
      </c>
      <c r="Y13" s="18" t="s">
        <v>30</v>
      </c>
      <c r="Z13" s="20" t="s">
        <v>30</v>
      </c>
      <c r="AA13" s="20" t="s">
        <v>30</v>
      </c>
      <c r="AB13" s="20" t="s">
        <v>30</v>
      </c>
      <c r="AC13" s="20" t="s">
        <v>30</v>
      </c>
      <c r="AD13" s="18" t="s">
        <v>30</v>
      </c>
      <c r="AE13" s="20" t="s">
        <v>30</v>
      </c>
      <c r="AF13" s="108"/>
      <c r="AG13" s="108"/>
      <c r="AH13" s="108"/>
      <c r="AI13" s="2"/>
    </row>
    <row r="14" spans="1:46" s="19" customFormat="1" ht="46.5" customHeight="1" x14ac:dyDescent="0.4">
      <c r="B14" s="20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  <c r="I14" s="20">
        <v>8</v>
      </c>
      <c r="J14" s="20">
        <v>9</v>
      </c>
      <c r="K14" s="21">
        <v>10</v>
      </c>
      <c r="L14" s="20">
        <v>11</v>
      </c>
      <c r="M14" s="20">
        <v>12</v>
      </c>
      <c r="N14" s="20">
        <v>13</v>
      </c>
      <c r="O14" s="20">
        <v>14</v>
      </c>
      <c r="P14" s="20">
        <v>15</v>
      </c>
      <c r="Q14" s="20">
        <v>16</v>
      </c>
      <c r="R14" s="20">
        <v>17</v>
      </c>
      <c r="S14" s="20">
        <v>18</v>
      </c>
      <c r="T14" s="20">
        <v>19</v>
      </c>
      <c r="U14" s="20">
        <v>20</v>
      </c>
      <c r="V14" s="20">
        <v>21</v>
      </c>
      <c r="W14" s="20">
        <v>22</v>
      </c>
      <c r="X14" s="20">
        <v>23</v>
      </c>
      <c r="Y14" s="20">
        <v>24</v>
      </c>
      <c r="Z14" s="20">
        <v>25</v>
      </c>
      <c r="AA14" s="20">
        <v>26</v>
      </c>
      <c r="AB14" s="20">
        <v>27</v>
      </c>
      <c r="AC14" s="20">
        <v>28</v>
      </c>
      <c r="AD14" s="20">
        <v>29</v>
      </c>
      <c r="AE14" s="20">
        <v>30</v>
      </c>
      <c r="AF14" s="20">
        <v>31</v>
      </c>
      <c r="AG14" s="20">
        <v>32</v>
      </c>
      <c r="AH14" s="20">
        <v>33</v>
      </c>
      <c r="AI14" s="22"/>
    </row>
    <row r="15" spans="1:46" s="6" customFormat="1" ht="99.75" customHeight="1" x14ac:dyDescent="0.55000000000000004">
      <c r="B15" s="97" t="s">
        <v>72</v>
      </c>
      <c r="C15" s="98"/>
      <c r="D15" s="25">
        <f>SUM(D16:D21)</f>
        <v>51784138.459999993</v>
      </c>
      <c r="E15" s="25">
        <f t="shared" ref="E15:AD15" si="0">SUM(E16:E21)</f>
        <v>1086183.55</v>
      </c>
      <c r="F15" s="25">
        <f t="shared" si="0"/>
        <v>2434351.71</v>
      </c>
      <c r="G15" s="25">
        <f t="shared" si="0"/>
        <v>6013370.9299999997</v>
      </c>
      <c r="H15" s="25">
        <f t="shared" si="0"/>
        <v>2064222.35</v>
      </c>
      <c r="I15" s="25">
        <f t="shared" si="0"/>
        <v>4507188.75</v>
      </c>
      <c r="J15" s="25">
        <f t="shared" si="0"/>
        <v>0</v>
      </c>
      <c r="K15" s="26">
        <f t="shared" si="0"/>
        <v>6</v>
      </c>
      <c r="L15" s="25">
        <f t="shared" si="0"/>
        <v>12703637.84</v>
      </c>
      <c r="M15" s="25">
        <f t="shared" si="0"/>
        <v>454.6</v>
      </c>
      <c r="N15" s="25">
        <f t="shared" si="0"/>
        <v>2075284.04</v>
      </c>
      <c r="O15" s="25">
        <f t="shared" si="0"/>
        <v>0</v>
      </c>
      <c r="P15" s="25">
        <f t="shared" si="0"/>
        <v>0</v>
      </c>
      <c r="Q15" s="25">
        <f t="shared" si="0"/>
        <v>11118.4</v>
      </c>
      <c r="R15" s="25">
        <f t="shared" si="0"/>
        <v>19936206.870000001</v>
      </c>
      <c r="S15" s="25">
        <f t="shared" si="0"/>
        <v>0</v>
      </c>
      <c r="T15" s="25">
        <f t="shared" si="0"/>
        <v>0</v>
      </c>
      <c r="U15" s="25">
        <f t="shared" si="0"/>
        <v>0</v>
      </c>
      <c r="V15" s="25">
        <f t="shared" si="0"/>
        <v>0</v>
      </c>
      <c r="W15" s="25">
        <f t="shared" si="0"/>
        <v>0</v>
      </c>
      <c r="X15" s="25">
        <f t="shared" si="0"/>
        <v>0</v>
      </c>
      <c r="Y15" s="25">
        <f t="shared" si="0"/>
        <v>0</v>
      </c>
      <c r="Z15" s="25">
        <f t="shared" si="0"/>
        <v>0</v>
      </c>
      <c r="AA15" s="25">
        <f t="shared" si="0"/>
        <v>0</v>
      </c>
      <c r="AB15" s="25">
        <f t="shared" si="0"/>
        <v>0</v>
      </c>
      <c r="AC15" s="25">
        <f t="shared" si="0"/>
        <v>571752.12</v>
      </c>
      <c r="AD15" s="25">
        <f t="shared" si="0"/>
        <v>391940.30000000005</v>
      </c>
      <c r="AE15" s="25">
        <f>SUM(AE16:AE21)</f>
        <v>0</v>
      </c>
      <c r="AF15" s="27" t="s">
        <v>34</v>
      </c>
      <c r="AG15" s="27" t="s">
        <v>34</v>
      </c>
      <c r="AH15" s="28" t="s">
        <v>34</v>
      </c>
      <c r="AT15" s="6" t="e">
        <f>VLOOKUP(C15,AW:AX,2,FALSE)</f>
        <v>#N/A</v>
      </c>
    </row>
    <row r="16" spans="1:46" s="6" customFormat="1" ht="38.25" x14ac:dyDescent="0.55000000000000004">
      <c r="A16" s="6">
        <v>1</v>
      </c>
      <c r="B16" s="70">
        <f>SUBTOTAL(103,$A16:A$16)</f>
        <v>1</v>
      </c>
      <c r="C16" s="71" t="str">
        <f>[1]Реестр!C10</f>
        <v>Радужный г, 1-й кв-л, 13</v>
      </c>
      <c r="D16" s="83">
        <f t="shared" ref="D16:D21" si="1">E16+F16+G16+H16+I16+J16+L16+N16+P16+R16+T16+U16+V16+W16+X16+Y16+Z16+AA16+AB16+AC16+AD16+AE16</f>
        <v>2106413.2999999998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5">
        <v>0</v>
      </c>
      <c r="L16" s="83">
        <v>0</v>
      </c>
      <c r="M16" s="83">
        <v>454.6</v>
      </c>
      <c r="N16" s="83">
        <f>1912188.44+163095.6</f>
        <v>2075284.04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f>ROUND(N16*1.5%,2)</f>
        <v>31129.26</v>
      </c>
      <c r="AD16" s="83">
        <v>0</v>
      </c>
      <c r="AE16" s="83">
        <v>0</v>
      </c>
      <c r="AF16" s="86" t="s">
        <v>73</v>
      </c>
      <c r="AG16" s="86">
        <v>2020</v>
      </c>
      <c r="AH16" s="87">
        <v>2020</v>
      </c>
      <c r="AT16" s="6" t="e">
        <f>VLOOKUP(C16,AW:AX,2,FALSE)</f>
        <v>#N/A</v>
      </c>
    </row>
    <row r="17" spans="1:46" s="6" customFormat="1" ht="38.25" x14ac:dyDescent="0.55000000000000004">
      <c r="A17" s="6">
        <v>1</v>
      </c>
      <c r="B17" s="70">
        <f>SUBTOTAL(103,$A$16:A17)</f>
        <v>2</v>
      </c>
      <c r="C17" s="71" t="str">
        <f>[1]Реестр!C11</f>
        <v>Радужный г, 1-й кв-л, 37</v>
      </c>
      <c r="D17" s="83">
        <f t="shared" si="1"/>
        <v>6116065.7300000004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5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2522.4</v>
      </c>
      <c r="R17" s="83">
        <v>5832512.3200000003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f t="shared" ref="AC17:AC18" si="2">ROUND(R17*1.5%,2)</f>
        <v>87487.679999999993</v>
      </c>
      <c r="AD17" s="83">
        <v>196065.73</v>
      </c>
      <c r="AE17" s="83">
        <v>0</v>
      </c>
      <c r="AF17" s="86">
        <v>2020</v>
      </c>
      <c r="AG17" s="86">
        <v>2020</v>
      </c>
      <c r="AH17" s="87">
        <v>2020</v>
      </c>
      <c r="AT17" s="6" t="e">
        <f>VLOOKUP(C17,AW:AX,2,FALSE)</f>
        <v>#N/A</v>
      </c>
    </row>
    <row r="18" spans="1:46" s="6" customFormat="1" ht="41.25" customHeight="1" x14ac:dyDescent="0.55000000000000004">
      <c r="A18" s="6">
        <v>1</v>
      </c>
      <c r="B18" s="70">
        <f>SUBTOTAL(103,$A$16:A18)</f>
        <v>3</v>
      </c>
      <c r="C18" s="71" t="str">
        <f>[1]Реестр!C12</f>
        <v>Радужный г, 3-й кв-л, 19</v>
      </c>
      <c r="D18" s="83">
        <f t="shared" si="1"/>
        <v>14511124.540000001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5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8596</v>
      </c>
      <c r="R18" s="83">
        <v>14103694.550000001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f t="shared" si="2"/>
        <v>211555.42</v>
      </c>
      <c r="AD18" s="83">
        <v>195874.57</v>
      </c>
      <c r="AE18" s="83">
        <v>0</v>
      </c>
      <c r="AF18" s="86">
        <v>2020</v>
      </c>
      <c r="AG18" s="86">
        <v>2020</v>
      </c>
      <c r="AH18" s="87">
        <v>2020</v>
      </c>
      <c r="AT18" s="6" t="e">
        <f>VLOOKUP(C18,AW:AX,2,FALSE)</f>
        <v>#N/A</v>
      </c>
    </row>
    <row r="19" spans="1:46" s="6" customFormat="1" ht="38.25" x14ac:dyDescent="0.55000000000000004">
      <c r="A19" s="6">
        <v>1</v>
      </c>
      <c r="B19" s="70">
        <f>SUBTOTAL(103,$A$16:A19)</f>
        <v>4</v>
      </c>
      <c r="C19" s="71" t="str">
        <f>[1]Реестр!C13</f>
        <v>Радужный г, 1-й кв-л, 17</v>
      </c>
      <c r="D19" s="83">
        <f t="shared" si="1"/>
        <v>16346897.049999999</v>
      </c>
      <c r="E19" s="83">
        <v>1086183.55</v>
      </c>
      <c r="F19" s="83">
        <v>2434351.71</v>
      </c>
      <c r="G19" s="83">
        <f>5505401.14+507969.79</f>
        <v>6013370.9299999997</v>
      </c>
      <c r="H19" s="83">
        <v>2064222.35</v>
      </c>
      <c r="I19" s="83">
        <v>4507188.75</v>
      </c>
      <c r="J19" s="83">
        <v>0</v>
      </c>
      <c r="K19" s="85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f t="shared" ref="AC19" si="3">ROUND((E19+F19+G19+H19+I19+J19)*1.5%,2)</f>
        <v>241579.76</v>
      </c>
      <c r="AD19" s="83">
        <v>0</v>
      </c>
      <c r="AE19" s="83">
        <v>0</v>
      </c>
      <c r="AF19" s="86" t="s">
        <v>73</v>
      </c>
      <c r="AG19" s="86">
        <v>2020</v>
      </c>
      <c r="AH19" s="87">
        <v>2020</v>
      </c>
    </row>
    <row r="20" spans="1:46" s="6" customFormat="1" ht="38.25" x14ac:dyDescent="0.55000000000000004">
      <c r="A20" s="6">
        <v>1</v>
      </c>
      <c r="B20" s="70">
        <f>SUBTOTAL(103,$A$16:A20)</f>
        <v>5</v>
      </c>
      <c r="C20" s="71" t="str">
        <f>[1]Реестр!C14</f>
        <v>Радужный г, 9-й кв-л, 8</v>
      </c>
      <c r="D20" s="83">
        <f t="shared" si="1"/>
        <v>4570000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5">
        <v>2</v>
      </c>
      <c r="L20" s="83">
        <v>4570000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6" t="s">
        <v>73</v>
      </c>
      <c r="AG20" s="86">
        <v>2020</v>
      </c>
      <c r="AH20" s="87" t="s">
        <v>73</v>
      </c>
    </row>
    <row r="21" spans="1:46" s="6" customFormat="1" ht="38.25" x14ac:dyDescent="0.55000000000000004">
      <c r="A21" s="6">
        <v>1</v>
      </c>
      <c r="B21" s="70">
        <f>SUBTOTAL(103,$A$16:A21)</f>
        <v>6</v>
      </c>
      <c r="C21" s="71" t="str">
        <f>[1]Реестр!C15</f>
        <v>Радужный г, 1-й кв-л, 20</v>
      </c>
      <c r="D21" s="83">
        <f t="shared" si="1"/>
        <v>8133637.8399999989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5">
        <v>4</v>
      </c>
      <c r="L21" s="83">
        <v>8133637.8399999989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3">
        <v>0</v>
      </c>
      <c r="AC21" s="83">
        <v>0</v>
      </c>
      <c r="AD21" s="83">
        <v>0</v>
      </c>
      <c r="AE21" s="83">
        <v>0</v>
      </c>
      <c r="AF21" s="86" t="s">
        <v>73</v>
      </c>
      <c r="AG21" s="86">
        <v>2020</v>
      </c>
      <c r="AH21" s="87" t="s">
        <v>73</v>
      </c>
    </row>
    <row r="22" spans="1:46" s="17" customFormat="1" ht="72.75" customHeight="1" x14ac:dyDescent="0.55000000000000004">
      <c r="B22" s="97" t="s">
        <v>70</v>
      </c>
      <c r="C22" s="98"/>
      <c r="D22" s="84">
        <v>21856214.649999999</v>
      </c>
      <c r="E22" s="84">
        <v>601798.30000000005</v>
      </c>
      <c r="F22" s="84">
        <v>1360064.57</v>
      </c>
      <c r="G22" s="84">
        <v>1159210.95</v>
      </c>
      <c r="H22" s="84">
        <v>1072260.3</v>
      </c>
      <c r="I22" s="84">
        <v>2605699.19</v>
      </c>
      <c r="J22" s="84">
        <v>0</v>
      </c>
      <c r="K22" s="88">
        <v>4</v>
      </c>
      <c r="L22" s="84">
        <v>8873212</v>
      </c>
      <c r="M22" s="84">
        <v>0</v>
      </c>
      <c r="N22" s="84">
        <v>0</v>
      </c>
      <c r="O22" s="84">
        <v>0</v>
      </c>
      <c r="P22" s="84">
        <v>0</v>
      </c>
      <c r="Q22" s="84">
        <v>2476.9</v>
      </c>
      <c r="R22" s="84">
        <v>5381264.8700000001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182704.47</v>
      </c>
      <c r="AD22" s="84">
        <v>620000</v>
      </c>
      <c r="AE22" s="84">
        <v>0</v>
      </c>
      <c r="AF22" s="89" t="s">
        <v>34</v>
      </c>
      <c r="AG22" s="89" t="s">
        <v>34</v>
      </c>
      <c r="AH22" s="90" t="s">
        <v>34</v>
      </c>
    </row>
    <row r="23" spans="1:46" s="17" customFormat="1" ht="38.25" x14ac:dyDescent="0.55000000000000004">
      <c r="B23" s="72">
        <v>1</v>
      </c>
      <c r="C23" s="71" t="str">
        <f>[1]Реестр!C17</f>
        <v>Радужный г, 1-й кв-л, 26</v>
      </c>
      <c r="D23" s="84">
        <v>8993212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8">
        <v>4</v>
      </c>
      <c r="L23" s="84">
        <v>8873212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120000</v>
      </c>
      <c r="AE23" s="84">
        <v>0</v>
      </c>
      <c r="AF23" s="91">
        <v>2021</v>
      </c>
      <c r="AG23" s="91">
        <v>2021</v>
      </c>
      <c r="AH23" s="92" t="s">
        <v>73</v>
      </c>
    </row>
    <row r="24" spans="1:46" s="17" customFormat="1" ht="38.25" x14ac:dyDescent="0.55000000000000004">
      <c r="B24" s="72">
        <v>2</v>
      </c>
      <c r="C24" s="71" t="str">
        <f>[1]Реестр!C18</f>
        <v>Радужный г, 1-й кв-л, 24</v>
      </c>
      <c r="D24" s="84">
        <v>7201018.8100000005</v>
      </c>
      <c r="E24" s="84">
        <v>601798.30000000005</v>
      </c>
      <c r="F24" s="84">
        <v>1360064.57</v>
      </c>
      <c r="G24" s="84">
        <v>1159210.95</v>
      </c>
      <c r="H24" s="84">
        <v>1072260.3</v>
      </c>
      <c r="I24" s="84">
        <v>2605699.19</v>
      </c>
      <c r="J24" s="84">
        <v>0</v>
      </c>
      <c r="K24" s="88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101985.5</v>
      </c>
      <c r="AD24" s="84">
        <v>300000</v>
      </c>
      <c r="AE24" s="84">
        <v>0</v>
      </c>
      <c r="AF24" s="91">
        <v>2021</v>
      </c>
      <c r="AG24" s="91">
        <v>2021</v>
      </c>
      <c r="AH24" s="92">
        <v>2021</v>
      </c>
    </row>
    <row r="25" spans="1:46" s="17" customFormat="1" ht="38.25" x14ac:dyDescent="0.55000000000000004">
      <c r="B25" s="72">
        <v>3</v>
      </c>
      <c r="C25" s="71" t="str">
        <f>[1]Реестр!C19</f>
        <v>Радужный г, 1-й кв-л, 7</v>
      </c>
      <c r="D25" s="84">
        <v>5661983.8399999999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8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2476.9</v>
      </c>
      <c r="R25" s="84">
        <v>5381264.8700000001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80718.97</v>
      </c>
      <c r="AD25" s="84">
        <v>200000</v>
      </c>
      <c r="AE25" s="84">
        <v>0</v>
      </c>
      <c r="AF25" s="91">
        <v>2021</v>
      </c>
      <c r="AG25" s="91">
        <v>2021</v>
      </c>
      <c r="AH25" s="92">
        <v>2021</v>
      </c>
    </row>
    <row r="26" spans="1:46" s="17" customFormat="1" ht="74.25" customHeight="1" x14ac:dyDescent="0.55000000000000004">
      <c r="B26" s="97" t="s">
        <v>71</v>
      </c>
      <c r="C26" s="98"/>
      <c r="D26" s="84">
        <v>21856214.649999999</v>
      </c>
      <c r="E26" s="84">
        <v>564251.4</v>
      </c>
      <c r="F26" s="84">
        <v>1368969.5</v>
      </c>
      <c r="G26" s="84">
        <v>1773880.4000000001</v>
      </c>
      <c r="H26" s="84">
        <v>1005360.8</v>
      </c>
      <c r="I26" s="84">
        <v>2430648.5</v>
      </c>
      <c r="J26" s="84">
        <v>0</v>
      </c>
      <c r="K26" s="88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7025.9</v>
      </c>
      <c r="R26" s="84">
        <v>13897494.970000001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84">
        <v>315609.08</v>
      </c>
      <c r="AD26" s="84">
        <v>500000</v>
      </c>
      <c r="AE26" s="84">
        <v>0</v>
      </c>
      <c r="AF26" s="89" t="s">
        <v>34</v>
      </c>
      <c r="AG26" s="89" t="s">
        <v>34</v>
      </c>
      <c r="AH26" s="90" t="s">
        <v>34</v>
      </c>
    </row>
    <row r="27" spans="1:46" s="17" customFormat="1" ht="38.25" x14ac:dyDescent="0.55000000000000004">
      <c r="B27" s="72">
        <v>1</v>
      </c>
      <c r="C27" s="71" t="s">
        <v>68</v>
      </c>
      <c r="D27" s="84">
        <v>7550257.2599999998</v>
      </c>
      <c r="E27" s="84">
        <v>564251.4</v>
      </c>
      <c r="F27" s="84">
        <v>1368969.5</v>
      </c>
      <c r="G27" s="84">
        <v>1773880.4000000001</v>
      </c>
      <c r="H27" s="84">
        <v>1005360.8</v>
      </c>
      <c r="I27" s="84">
        <v>2430648.5</v>
      </c>
      <c r="J27" s="84">
        <v>0</v>
      </c>
      <c r="K27" s="88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4">
        <v>0</v>
      </c>
      <c r="AB27" s="84">
        <v>0</v>
      </c>
      <c r="AC27" s="84">
        <v>107146.66</v>
      </c>
      <c r="AD27" s="84">
        <v>300000</v>
      </c>
      <c r="AE27" s="84">
        <v>0</v>
      </c>
      <c r="AF27" s="91">
        <v>2022</v>
      </c>
      <c r="AG27" s="91">
        <v>2022</v>
      </c>
      <c r="AH27" s="92">
        <v>2022</v>
      </c>
    </row>
    <row r="28" spans="1:46" s="17" customFormat="1" ht="38.25" x14ac:dyDescent="0.55000000000000004">
      <c r="B28" s="72">
        <v>2</v>
      </c>
      <c r="C28" s="71" t="s">
        <v>69</v>
      </c>
      <c r="D28" s="84">
        <v>14305957.390000001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8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7025.9</v>
      </c>
      <c r="R28" s="84">
        <v>13897494.970000001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4">
        <v>0</v>
      </c>
      <c r="AB28" s="84">
        <v>0</v>
      </c>
      <c r="AC28" s="84">
        <v>208462.42</v>
      </c>
      <c r="AD28" s="84">
        <v>200000</v>
      </c>
      <c r="AE28" s="84">
        <v>0</v>
      </c>
      <c r="AF28" s="91">
        <v>2022</v>
      </c>
      <c r="AG28" s="91">
        <v>2022</v>
      </c>
      <c r="AH28" s="92">
        <v>2022</v>
      </c>
    </row>
    <row r="31" spans="1:46" ht="50.25" x14ac:dyDescent="0.7">
      <c r="B31" s="93" t="s">
        <v>104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</row>
    <row r="32" spans="1:46" ht="61.5" x14ac:dyDescent="0.8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</row>
    <row r="33" spans="2:40" ht="61.5" x14ac:dyDescent="0.85">
      <c r="B33" s="94" t="s">
        <v>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</sheetData>
  <mergeCells count="39">
    <mergeCell ref="B5:AN5"/>
    <mergeCell ref="J9:J12"/>
    <mergeCell ref="E9:E12"/>
    <mergeCell ref="F9:F12"/>
    <mergeCell ref="G9:G12"/>
    <mergeCell ref="AG7:AG13"/>
    <mergeCell ref="AH7:AH13"/>
    <mergeCell ref="E8:J8"/>
    <mergeCell ref="K8:L12"/>
    <mergeCell ref="M8:N12"/>
    <mergeCell ref="O8:P12"/>
    <mergeCell ref="H9:H12"/>
    <mergeCell ref="I9:I12"/>
    <mergeCell ref="W3:AN3"/>
    <mergeCell ref="AC8:AC12"/>
    <mergeCell ref="AD8:AD12"/>
    <mergeCell ref="Q8:R12"/>
    <mergeCell ref="S8:T12"/>
    <mergeCell ref="U8:U12"/>
    <mergeCell ref="Y8:Y12"/>
    <mergeCell ref="Z8:Z12"/>
    <mergeCell ref="AA8:AA12"/>
    <mergeCell ref="AB8:AB12"/>
    <mergeCell ref="V8:V12"/>
    <mergeCell ref="W8:W12"/>
    <mergeCell ref="X8:X12"/>
    <mergeCell ref="E7:T7"/>
    <mergeCell ref="AF7:AF13"/>
    <mergeCell ref="AG4:AN4"/>
    <mergeCell ref="B31:AN31"/>
    <mergeCell ref="B33:AN33"/>
    <mergeCell ref="U7:AE7"/>
    <mergeCell ref="AE8:AE12"/>
    <mergeCell ref="B15:C15"/>
    <mergeCell ref="B22:C22"/>
    <mergeCell ref="B26:C26"/>
    <mergeCell ref="B7:B13"/>
    <mergeCell ref="C7:C13"/>
    <mergeCell ref="D7:D12"/>
  </mergeCells>
  <pageMargins left="0.25" right="0.25" top="0.75" bottom="0.75" header="0.3" footer="0.3"/>
  <pageSetup paperSize="9" scale="1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zoomScale="50" zoomScaleNormal="50" workbookViewId="0">
      <selection activeCell="W6" sqref="W6"/>
    </sheetView>
  </sheetViews>
  <sheetFormatPr defaultRowHeight="15" x14ac:dyDescent="0.25"/>
  <cols>
    <col min="1" max="1" width="12.5703125" customWidth="1"/>
    <col min="2" max="2" width="66.28515625" customWidth="1"/>
    <col min="3" max="3" width="15.85546875" customWidth="1"/>
    <col min="4" max="4" width="17.85546875" customWidth="1"/>
    <col min="5" max="5" width="35.5703125" customWidth="1"/>
    <col min="6" max="6" width="16.85546875" customWidth="1"/>
    <col min="7" max="7" width="17" customWidth="1"/>
    <col min="8" max="8" width="23.85546875" customWidth="1"/>
    <col min="9" max="9" width="22.5703125" customWidth="1"/>
    <col min="10" max="10" width="26.140625" customWidth="1"/>
    <col min="11" max="11" width="26.7109375" customWidth="1"/>
    <col min="12" max="12" width="24.140625" customWidth="1"/>
    <col min="13" max="13" width="35.7109375" customWidth="1"/>
    <col min="14" max="14" width="64.28515625" customWidth="1"/>
    <col min="15" max="15" width="35" customWidth="1"/>
    <col min="16" max="16" width="18.140625" hidden="1" customWidth="1"/>
    <col min="17" max="17" width="23.7109375" hidden="1" customWidth="1"/>
    <col min="18" max="18" width="25.85546875" hidden="1" customWidth="1"/>
    <col min="19" max="19" width="26.28515625" customWidth="1"/>
    <col min="20" max="20" width="18.85546875" customWidth="1"/>
    <col min="21" max="21" width="15.7109375" bestFit="1" customWidth="1"/>
  </cols>
  <sheetData>
    <row r="1" spans="1:21" ht="31.5" x14ac:dyDescent="0.5">
      <c r="A1" s="3"/>
      <c r="B1" s="3"/>
      <c r="C1" s="3"/>
      <c r="D1" s="3"/>
      <c r="E1" s="116"/>
      <c r="F1" s="116"/>
      <c r="G1" s="3"/>
      <c r="H1" s="3"/>
      <c r="I1" s="3"/>
      <c r="J1" s="3"/>
      <c r="K1" s="29"/>
      <c r="L1" s="30"/>
      <c r="M1" s="117" t="s">
        <v>93</v>
      </c>
      <c r="N1" s="117"/>
      <c r="O1" s="117"/>
      <c r="P1" s="117"/>
      <c r="Q1" s="117"/>
      <c r="R1" s="117"/>
      <c r="S1" s="117"/>
      <c r="T1" s="117"/>
      <c r="U1" s="117"/>
    </row>
    <row r="2" spans="1:21" ht="56.25" customHeight="1" x14ac:dyDescent="0.25">
      <c r="A2" s="3"/>
      <c r="B2" s="3"/>
      <c r="C2" s="3"/>
      <c r="D2" s="3"/>
      <c r="E2" s="31"/>
      <c r="F2" s="3"/>
      <c r="G2" s="3"/>
      <c r="H2" s="3"/>
      <c r="I2" s="3"/>
      <c r="J2" s="3"/>
      <c r="K2" s="29"/>
      <c r="L2" s="30"/>
      <c r="M2" s="118" t="s">
        <v>94</v>
      </c>
      <c r="N2" s="118"/>
      <c r="O2" s="118"/>
      <c r="P2" s="118"/>
      <c r="Q2" s="118"/>
      <c r="R2" s="118"/>
      <c r="S2" s="118"/>
      <c r="T2" s="118"/>
      <c r="U2" s="118"/>
    </row>
    <row r="3" spans="1:21" ht="61.5" customHeight="1" x14ac:dyDescent="0.25">
      <c r="A3" s="3"/>
      <c r="B3" s="3"/>
      <c r="C3" s="3"/>
      <c r="D3" s="3"/>
      <c r="E3" s="31"/>
      <c r="F3" s="3"/>
      <c r="G3" s="3"/>
      <c r="H3" s="3"/>
      <c r="I3" s="3"/>
      <c r="J3" s="3"/>
      <c r="K3" s="29"/>
      <c r="L3" s="30"/>
      <c r="M3" s="118"/>
      <c r="N3" s="118"/>
      <c r="O3" s="118"/>
      <c r="P3" s="118"/>
      <c r="Q3" s="118"/>
      <c r="R3" s="118"/>
      <c r="S3" s="118"/>
      <c r="T3" s="118"/>
      <c r="U3" s="118"/>
    </row>
    <row r="4" spans="1:21" ht="79.5" customHeight="1" x14ac:dyDescent="0.25">
      <c r="A4" s="3"/>
      <c r="B4" s="3"/>
      <c r="C4" s="3"/>
      <c r="D4" s="3"/>
      <c r="E4" s="31"/>
      <c r="F4" s="3"/>
      <c r="G4" s="3"/>
      <c r="H4" s="3"/>
      <c r="I4" s="3"/>
      <c r="J4" s="3"/>
      <c r="K4" s="29"/>
      <c r="L4" s="30"/>
      <c r="M4" s="118" t="s">
        <v>108</v>
      </c>
      <c r="N4" s="118"/>
      <c r="O4" s="118"/>
      <c r="P4" s="118"/>
      <c r="Q4" s="118"/>
      <c r="R4" s="118"/>
      <c r="S4" s="118"/>
      <c r="T4" s="118"/>
      <c r="U4" s="118"/>
    </row>
    <row r="5" spans="1:21" ht="90" customHeight="1" x14ac:dyDescent="0.25">
      <c r="A5" s="119" t="s">
        <v>95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</row>
    <row r="6" spans="1:21" ht="130.5" customHeight="1" x14ac:dyDescent="0.25">
      <c r="A6" s="128" t="s">
        <v>0</v>
      </c>
      <c r="B6" s="128" t="s">
        <v>35</v>
      </c>
      <c r="C6" s="123" t="s">
        <v>36</v>
      </c>
      <c r="D6" s="123"/>
      <c r="E6" s="122" t="s">
        <v>37</v>
      </c>
      <c r="F6" s="122" t="s">
        <v>38</v>
      </c>
      <c r="G6" s="122" t="s">
        <v>39</v>
      </c>
      <c r="H6" s="122" t="s">
        <v>40</v>
      </c>
      <c r="I6" s="123" t="s">
        <v>41</v>
      </c>
      <c r="J6" s="123"/>
      <c r="K6" s="125" t="s">
        <v>42</v>
      </c>
      <c r="L6" s="127" t="s">
        <v>43</v>
      </c>
      <c r="M6" s="127" t="s">
        <v>44</v>
      </c>
      <c r="N6" s="128" t="s">
        <v>45</v>
      </c>
      <c r="O6" s="121" t="s">
        <v>46</v>
      </c>
      <c r="P6" s="121"/>
      <c r="Q6" s="121"/>
      <c r="R6" s="121"/>
      <c r="S6" s="120" t="s">
        <v>47</v>
      </c>
      <c r="T6" s="120" t="s">
        <v>48</v>
      </c>
    </row>
    <row r="7" spans="1:21" ht="118.5" customHeight="1" x14ac:dyDescent="0.25">
      <c r="A7" s="128"/>
      <c r="B7" s="128"/>
      <c r="C7" s="122" t="s">
        <v>49</v>
      </c>
      <c r="D7" s="122" t="s">
        <v>50</v>
      </c>
      <c r="E7" s="123"/>
      <c r="F7" s="123"/>
      <c r="G7" s="123"/>
      <c r="H7" s="123"/>
      <c r="I7" s="122" t="s">
        <v>51</v>
      </c>
      <c r="J7" s="122" t="s">
        <v>52</v>
      </c>
      <c r="K7" s="126"/>
      <c r="L7" s="127"/>
      <c r="M7" s="127"/>
      <c r="N7" s="128"/>
      <c r="O7" s="120" t="s">
        <v>51</v>
      </c>
      <c r="P7" s="120" t="s">
        <v>53</v>
      </c>
      <c r="Q7" s="120" t="s">
        <v>54</v>
      </c>
      <c r="R7" s="120" t="s">
        <v>55</v>
      </c>
      <c r="S7" s="121"/>
      <c r="T7" s="121"/>
    </row>
    <row r="8" spans="1:21" ht="255.75" customHeight="1" x14ac:dyDescent="0.25">
      <c r="A8" s="128"/>
      <c r="B8" s="128"/>
      <c r="C8" s="123"/>
      <c r="D8" s="123"/>
      <c r="E8" s="123"/>
      <c r="F8" s="123"/>
      <c r="G8" s="123"/>
      <c r="H8" s="123"/>
      <c r="I8" s="123"/>
      <c r="J8" s="123"/>
      <c r="K8" s="126"/>
      <c r="L8" s="127"/>
      <c r="M8" s="127"/>
      <c r="N8" s="128"/>
      <c r="O8" s="121"/>
      <c r="P8" s="120"/>
      <c r="Q8" s="120"/>
      <c r="R8" s="120"/>
      <c r="S8" s="121"/>
      <c r="T8" s="121"/>
    </row>
    <row r="9" spans="1:21" ht="35.25" x14ac:dyDescent="0.25">
      <c r="A9" s="129"/>
      <c r="B9" s="129"/>
      <c r="C9" s="124"/>
      <c r="D9" s="124"/>
      <c r="E9" s="123"/>
      <c r="F9" s="124"/>
      <c r="G9" s="124"/>
      <c r="H9" s="32" t="s">
        <v>32</v>
      </c>
      <c r="I9" s="32" t="s">
        <v>32</v>
      </c>
      <c r="J9" s="32" t="s">
        <v>32</v>
      </c>
      <c r="K9" s="45" t="s">
        <v>56</v>
      </c>
      <c r="L9" s="127"/>
      <c r="M9" s="127"/>
      <c r="N9" s="129"/>
      <c r="O9" s="46" t="s">
        <v>30</v>
      </c>
      <c r="P9" s="46" t="s">
        <v>30</v>
      </c>
      <c r="Q9" s="46" t="s">
        <v>30</v>
      </c>
      <c r="R9" s="46" t="s">
        <v>30</v>
      </c>
      <c r="S9" s="46" t="s">
        <v>57</v>
      </c>
      <c r="T9" s="46" t="s">
        <v>57</v>
      </c>
    </row>
    <row r="10" spans="1:21" s="53" customFormat="1" ht="33.75" x14ac:dyDescent="0.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  <c r="K10" s="45">
        <v>11</v>
      </c>
      <c r="L10" s="32">
        <v>12</v>
      </c>
      <c r="M10" s="32">
        <v>13</v>
      </c>
      <c r="N10" s="32">
        <v>14</v>
      </c>
      <c r="O10" s="32">
        <v>15</v>
      </c>
      <c r="P10" s="32">
        <v>16</v>
      </c>
      <c r="Q10" s="32">
        <v>17</v>
      </c>
      <c r="R10" s="32">
        <v>18</v>
      </c>
      <c r="S10" s="32">
        <v>16</v>
      </c>
      <c r="T10" s="32">
        <v>17</v>
      </c>
    </row>
    <row r="11" spans="1:21" s="7" customFormat="1" ht="70.5" customHeight="1" x14ac:dyDescent="0.35">
      <c r="A11" s="112" t="s">
        <v>72</v>
      </c>
      <c r="B11" s="113"/>
      <c r="C11" s="38" t="str">
        <f>[2]Перечень!C6</f>
        <v>X</v>
      </c>
      <c r="D11" s="38" t="str">
        <f>[2]Перечень!D6</f>
        <v>X</v>
      </c>
      <c r="E11" s="38" t="str">
        <f>[2]Перечень!E6</f>
        <v>X</v>
      </c>
      <c r="F11" s="38" t="str">
        <f>[2]Перечень!F6</f>
        <v>X</v>
      </c>
      <c r="G11" s="38" t="str">
        <f>[2]Перечень!G6</f>
        <v>X</v>
      </c>
      <c r="H11" s="39">
        <f>[2]Перечень!H6</f>
        <v>42084.039999999994</v>
      </c>
      <c r="I11" s="39">
        <f>[2]Перечень!I6</f>
        <v>37181.1</v>
      </c>
      <c r="J11" s="39">
        <f>[2]Перечень!J6</f>
        <v>32818.75</v>
      </c>
      <c r="K11" s="47">
        <f>[2]Перечень!K6</f>
        <v>1883</v>
      </c>
      <c r="L11" s="38" t="str">
        <f>[2]Перечень!L6</f>
        <v>X</v>
      </c>
      <c r="M11" s="38" t="str">
        <f>[2]Перечень!M6</f>
        <v>X</v>
      </c>
      <c r="N11" s="40" t="str">
        <f>[2]Перечень!N6</f>
        <v>X</v>
      </c>
      <c r="O11" s="39">
        <f>[2]Перечень!O6</f>
        <v>51784138.459999993</v>
      </c>
      <c r="P11" s="39">
        <f>[2]Перечень!P6</f>
        <v>0</v>
      </c>
      <c r="Q11" s="39">
        <f>[2]Перечень!Q6</f>
        <v>0</v>
      </c>
      <c r="R11" s="39">
        <f>[2]Перечень!R6</f>
        <v>51784138.459999993</v>
      </c>
      <c r="S11" s="41">
        <f>[2]Перечень!S6</f>
        <v>1230.4935186830921</v>
      </c>
      <c r="T11" s="41">
        <f>[2]Перечень!T6</f>
        <v>4905.3762952448551</v>
      </c>
    </row>
    <row r="12" spans="1:21" s="7" customFormat="1" ht="61.5" x14ac:dyDescent="0.5">
      <c r="A12" s="34">
        <v>1</v>
      </c>
      <c r="B12" s="33" t="str">
        <f>[1]Перечень!B7</f>
        <v>Радужный г, 1-й кв-л, 13</v>
      </c>
      <c r="C12" s="38">
        <f>[2]Перечень!C7</f>
        <v>1976</v>
      </c>
      <c r="D12" s="38">
        <f>[2]Перечень!D7</f>
        <v>2016</v>
      </c>
      <c r="E12" s="49" t="str">
        <f>[2]Перечень!E7</f>
        <v>Панельные</v>
      </c>
      <c r="F12" s="38">
        <f>[2]Перечень!F7</f>
        <v>14</v>
      </c>
      <c r="G12" s="38">
        <f>[2]Перечень!G7</f>
        <v>1</v>
      </c>
      <c r="H12" s="41">
        <f>[2]Перечень!H7</f>
        <v>4634.7</v>
      </c>
      <c r="I12" s="41">
        <f>[2]Перечень!I7</f>
        <v>4158.8</v>
      </c>
      <c r="J12" s="41">
        <f>[2]Перечень!J7</f>
        <v>3879.6</v>
      </c>
      <c r="K12" s="47">
        <f>[2]Перечень!K7</f>
        <v>198</v>
      </c>
      <c r="L12" s="49" t="str">
        <f>[2]Перечень!L7</f>
        <v>РО</v>
      </c>
      <c r="M12" s="49" t="str">
        <f>[2]Перечень!M7</f>
        <v>УК</v>
      </c>
      <c r="N12" s="40" t="str">
        <f>[2]Перечень!N7</f>
        <v>МУП "ЖКХ" ЗАТО г. Радужный</v>
      </c>
      <c r="O12" s="41">
        <f>[2]Перечень!O7</f>
        <v>2106413.2999999998</v>
      </c>
      <c r="P12" s="41">
        <f>[2]Перечень!P7</f>
        <v>0</v>
      </c>
      <c r="Q12" s="41">
        <f>[2]Перечень!Q7</f>
        <v>0</v>
      </c>
      <c r="R12" s="41">
        <f>[2]Перечень!R7</f>
        <v>2106413.2999999998</v>
      </c>
      <c r="S12" s="41">
        <f>[2]Перечень!S7</f>
        <v>454.48751807020949</v>
      </c>
      <c r="T12" s="41">
        <f>[2]Перечень!T7</f>
        <v>454.48751807020949</v>
      </c>
    </row>
    <row r="13" spans="1:21" s="7" customFormat="1" ht="61.5" x14ac:dyDescent="0.5">
      <c r="A13" s="34">
        <v>2</v>
      </c>
      <c r="B13" s="33" t="str">
        <f>[1]Перечень!B8</f>
        <v>Радужный г, 1-й кв-л, 37</v>
      </c>
      <c r="C13" s="38">
        <f>[2]Перечень!C8</f>
        <v>1983</v>
      </c>
      <c r="D13" s="38">
        <f>[2]Перечень!D8</f>
        <v>2016</v>
      </c>
      <c r="E13" s="49" t="str">
        <f>[2]Перечень!E8</f>
        <v>Панельные</v>
      </c>
      <c r="F13" s="38">
        <f>[2]Перечень!F8</f>
        <v>5</v>
      </c>
      <c r="G13" s="38">
        <f>[2]Перечень!G8</f>
        <v>5</v>
      </c>
      <c r="H13" s="41">
        <f>[2]Перечень!H8</f>
        <v>3913.2000000000003</v>
      </c>
      <c r="I13" s="41">
        <f>[2]Перечень!I8</f>
        <v>3443.4</v>
      </c>
      <c r="J13" s="41">
        <f>[2]Перечень!J8</f>
        <v>3334.1</v>
      </c>
      <c r="K13" s="47">
        <f>[2]Перечень!K8</f>
        <v>163</v>
      </c>
      <c r="L13" s="49" t="str">
        <f>[2]Перечень!L8</f>
        <v>РО</v>
      </c>
      <c r="M13" s="49" t="str">
        <f>[2]Перечень!M8</f>
        <v>УК</v>
      </c>
      <c r="N13" s="40" t="str">
        <f>[2]Перечень!N8</f>
        <v>МУП "ЖКХ" ЗАТО г. Радужный</v>
      </c>
      <c r="O13" s="41">
        <f>[2]Перечень!O8</f>
        <v>6116065.7300000004</v>
      </c>
      <c r="P13" s="41">
        <f>[2]Перечень!P8</f>
        <v>0</v>
      </c>
      <c r="Q13" s="41">
        <f>[2]Перечень!Q8</f>
        <v>0</v>
      </c>
      <c r="R13" s="41">
        <f>[2]Перечень!R8</f>
        <v>6116065.7300000004</v>
      </c>
      <c r="S13" s="41">
        <f>[2]Перечень!S8</f>
        <v>1562.932058162118</v>
      </c>
      <c r="T13" s="41">
        <f>[2]Перечень!T8</f>
        <v>4535.2801812162397</v>
      </c>
    </row>
    <row r="14" spans="1:21" s="7" customFormat="1" ht="61.5" x14ac:dyDescent="0.5">
      <c r="A14" s="34">
        <v>3</v>
      </c>
      <c r="B14" s="33" t="str">
        <f>[1]Перечень!B9</f>
        <v>Радужный г, 3-й кв-л, 19</v>
      </c>
      <c r="C14" s="38">
        <f>[2]Перечень!C9</f>
        <v>1980</v>
      </c>
      <c r="D14" s="38">
        <f>[2]Перечень!D9</f>
        <v>2015</v>
      </c>
      <c r="E14" s="49" t="str">
        <f>[2]Перечень!E9</f>
        <v>Панельные</v>
      </c>
      <c r="F14" s="38">
        <f>[2]Перечень!F9</f>
        <v>9</v>
      </c>
      <c r="G14" s="38">
        <f>[2]Перечень!G9</f>
        <v>5</v>
      </c>
      <c r="H14" s="41">
        <f>[2]Перечень!H9</f>
        <v>12180.699999999999</v>
      </c>
      <c r="I14" s="41">
        <f>[2]Перечень!I9</f>
        <v>10849.3</v>
      </c>
      <c r="J14" s="41">
        <f>[2]Перечень!J9</f>
        <v>10778.1</v>
      </c>
      <c r="K14" s="47">
        <f>[2]Перечень!K9</f>
        <v>498</v>
      </c>
      <c r="L14" s="49" t="str">
        <f>[2]Перечень!L9</f>
        <v>РО</v>
      </c>
      <c r="M14" s="49" t="str">
        <f>[2]Перечень!M9</f>
        <v>УК</v>
      </c>
      <c r="N14" s="40" t="str">
        <f>[2]Перечень!N9</f>
        <v>МУП "ЖКХ" ЗАТО г. Радужный</v>
      </c>
      <c r="O14" s="41">
        <f>[2]Перечень!O9</f>
        <v>14511124.540000001</v>
      </c>
      <c r="P14" s="41">
        <f>[2]Перечень!P9</f>
        <v>0</v>
      </c>
      <c r="Q14" s="41">
        <f>[2]Перечень!Q9</f>
        <v>0</v>
      </c>
      <c r="R14" s="41">
        <f>[2]Перечень!R9</f>
        <v>14511124.540000001</v>
      </c>
      <c r="S14" s="41">
        <f>[2]Перечень!S9</f>
        <v>1191.3210685756978</v>
      </c>
      <c r="T14" s="41">
        <f>[2]Перечень!T9</f>
        <v>4905.3762952448551</v>
      </c>
    </row>
    <row r="15" spans="1:21" s="7" customFormat="1" ht="61.5" x14ac:dyDescent="0.5">
      <c r="A15" s="34">
        <v>4</v>
      </c>
      <c r="B15" s="33" t="str">
        <f>[1]Перечень!B10</f>
        <v>Радужный г, 1-й кв-л, 17</v>
      </c>
      <c r="C15" s="38">
        <f>[2]Перечень!C10</f>
        <v>1979</v>
      </c>
      <c r="D15" s="38">
        <f>[2]Перечень!D10</f>
        <v>2016</v>
      </c>
      <c r="E15" s="49" t="str">
        <f>[2]Перечень!E10</f>
        <v>Ж/б панели</v>
      </c>
      <c r="F15" s="38">
        <f>[2]Перечень!F10</f>
        <v>9</v>
      </c>
      <c r="G15" s="38">
        <f>[2]Перечень!G10</f>
        <v>4</v>
      </c>
      <c r="H15" s="41">
        <f>[2]Перечень!H10</f>
        <v>7780.54</v>
      </c>
      <c r="I15" s="41">
        <f>[2]Перечень!I10</f>
        <v>7022.3</v>
      </c>
      <c r="J15" s="41">
        <f>[2]Перечень!J10</f>
        <v>6468.65</v>
      </c>
      <c r="K15" s="47">
        <f>[2]Перечень!K10</f>
        <v>388</v>
      </c>
      <c r="L15" s="49" t="str">
        <f>[2]Перечень!L10</f>
        <v>РО</v>
      </c>
      <c r="M15" s="49" t="str">
        <f>[2]Перечень!M10</f>
        <v>УК</v>
      </c>
      <c r="N15" s="40" t="str">
        <f>[2]Перечень!N10</f>
        <v>МУП "ЖКХ" ЗАТО г. Радужный</v>
      </c>
      <c r="O15" s="41">
        <f>[2]Перечень!O10</f>
        <v>16346897.049999999</v>
      </c>
      <c r="P15" s="41">
        <f>[2]Перечень!P10</f>
        <v>0</v>
      </c>
      <c r="Q15" s="41">
        <f>[2]Перечень!Q10</f>
        <v>0</v>
      </c>
      <c r="R15" s="41">
        <f>[2]Перечень!R10</f>
        <v>16346897.049999999</v>
      </c>
      <c r="S15" s="41">
        <f>[2]Перечень!S10</f>
        <v>2100.9977520840453</v>
      </c>
      <c r="T15" s="41">
        <f>[2]Перечень!T10</f>
        <v>3929.63</v>
      </c>
    </row>
    <row r="16" spans="1:21" s="7" customFormat="1" ht="70.5" x14ac:dyDescent="0.5">
      <c r="A16" s="34">
        <v>5</v>
      </c>
      <c r="B16" s="33" t="str">
        <f>[1]Перечень!B11</f>
        <v>Радужный г, 9-й кв-л, 8</v>
      </c>
      <c r="C16" s="38">
        <f>[2]Перечень!C11</f>
        <v>1985</v>
      </c>
      <c r="D16" s="38">
        <f>[2]Перечень!D11</f>
        <v>2018</v>
      </c>
      <c r="E16" s="51" t="str">
        <f>[2]Перечень!E11</f>
        <v>Каменные, кирпичные</v>
      </c>
      <c r="F16" s="38">
        <f>[2]Перечень!F11</f>
        <v>9</v>
      </c>
      <c r="G16" s="38">
        <f>[2]Перечень!G11</f>
        <v>1</v>
      </c>
      <c r="H16" s="41">
        <f>[2]Перечень!H11</f>
        <v>4711.6000000000004</v>
      </c>
      <c r="I16" s="41">
        <f>[2]Перечень!I11</f>
        <v>3875.8</v>
      </c>
      <c r="J16" s="41">
        <f>[2]Перечень!J11</f>
        <v>955.8</v>
      </c>
      <c r="K16" s="47">
        <f>[2]Перечень!K11</f>
        <v>354</v>
      </c>
      <c r="L16" s="49" t="str">
        <f>[2]Перечень!L11</f>
        <v>РО</v>
      </c>
      <c r="M16" s="49" t="str">
        <f>[2]Перечень!M11</f>
        <v>УК</v>
      </c>
      <c r="N16" s="40" t="str">
        <f>[2]Перечень!N11</f>
        <v>МУП "ЖКХ"</v>
      </c>
      <c r="O16" s="41">
        <f>[2]Перечень!O11</f>
        <v>4570000</v>
      </c>
      <c r="P16" s="41">
        <f>[2]Перечень!P11</f>
        <v>0</v>
      </c>
      <c r="Q16" s="41">
        <f>[2]Перечень!Q11</f>
        <v>0</v>
      </c>
      <c r="R16" s="41">
        <f>[2]Перечень!R11</f>
        <v>4570000</v>
      </c>
      <c r="S16" s="41">
        <f>[2]Перечень!S11</f>
        <v>969.94651498429403</v>
      </c>
      <c r="T16" s="41">
        <f>[2]Перечень!T11</f>
        <v>969.94651498429403</v>
      </c>
    </row>
    <row r="17" spans="1:20" s="7" customFormat="1" ht="69" customHeight="1" x14ac:dyDescent="0.5">
      <c r="A17" s="34">
        <v>6</v>
      </c>
      <c r="B17" s="33" t="str">
        <f>[1]Перечень!B12</f>
        <v>Радужный г, 1-й кв-л, 20</v>
      </c>
      <c r="C17" s="38">
        <f>[2]Перечень!C12</f>
        <v>1971</v>
      </c>
      <c r="D17" s="38">
        <f>[2]Перечень!D12</f>
        <v>2015</v>
      </c>
      <c r="E17" s="51" t="str">
        <f>[2]Перечень!E12</f>
        <v>Каменные, кирпичные</v>
      </c>
      <c r="F17" s="38">
        <f>[2]Перечень!F12</f>
        <v>9</v>
      </c>
      <c r="G17" s="38">
        <f>[2]Перечень!G12</f>
        <v>4</v>
      </c>
      <c r="H17" s="41">
        <f>[2]Перечень!H12</f>
        <v>8863.2999999999993</v>
      </c>
      <c r="I17" s="41">
        <f>[2]Перечень!I12</f>
        <v>7831.5</v>
      </c>
      <c r="J17" s="41">
        <f>[2]Перечень!J12</f>
        <v>7402.5</v>
      </c>
      <c r="K17" s="47">
        <f>[2]Перечень!K12</f>
        <v>282</v>
      </c>
      <c r="L17" s="49" t="str">
        <f>[2]Перечень!L12</f>
        <v>РО</v>
      </c>
      <c r="M17" s="49" t="str">
        <f>[2]Перечень!M12</f>
        <v>УК</v>
      </c>
      <c r="N17" s="40" t="str">
        <f>[2]Перечень!N12</f>
        <v>МУП "ЖКХ"</v>
      </c>
      <c r="O17" s="41">
        <f>[2]Перечень!O12</f>
        <v>8133637.8399999999</v>
      </c>
      <c r="P17" s="41">
        <f>[2]Перечень!P12</f>
        <v>0</v>
      </c>
      <c r="Q17" s="41">
        <f>[2]Перечень!Q12</f>
        <v>0</v>
      </c>
      <c r="R17" s="41">
        <f>[2]Перечень!R12</f>
        <v>8133637.8399999999</v>
      </c>
      <c r="S17" s="41">
        <f>[2]Перечень!S12</f>
        <v>917.67601683345936</v>
      </c>
      <c r="T17" s="41">
        <f>[2]Перечень!T12</f>
        <v>996.20367131880914</v>
      </c>
    </row>
    <row r="18" spans="1:20" ht="70.5" customHeight="1" x14ac:dyDescent="0.5">
      <c r="A18" s="114" t="s">
        <v>70</v>
      </c>
      <c r="B18" s="115"/>
      <c r="C18" s="42" t="str">
        <f>[2]Перечень!C13</f>
        <v>X</v>
      </c>
      <c r="D18" s="42" t="str">
        <f>[2]Перечень!D13</f>
        <v>X</v>
      </c>
      <c r="E18" s="50" t="str">
        <f>[2]Перечень!E13</f>
        <v>X</v>
      </c>
      <c r="F18" s="42" t="str">
        <f>[2]Перечень!F13</f>
        <v>X</v>
      </c>
      <c r="G18" s="42" t="str">
        <f>[2]Перечень!G13</f>
        <v>X</v>
      </c>
      <c r="H18" s="43">
        <f>[2]Перечень!H13</f>
        <v>16386.399999999998</v>
      </c>
      <c r="I18" s="43">
        <f>[2]Перечень!I13</f>
        <v>14502.1</v>
      </c>
      <c r="J18" s="43">
        <f>[2]Перечень!J13</f>
        <v>14144.900000000001</v>
      </c>
      <c r="K18" s="48">
        <f>[2]Перечень!K13</f>
        <v>704</v>
      </c>
      <c r="L18" s="50" t="str">
        <f>[2]Перечень!L13</f>
        <v>X</v>
      </c>
      <c r="M18" s="50" t="str">
        <f>[2]Перечень!M13</f>
        <v>X</v>
      </c>
      <c r="N18" s="42" t="str">
        <f>[2]Перечень!N13</f>
        <v>X</v>
      </c>
      <c r="O18" s="44">
        <f>[2]Перечень!O13</f>
        <v>21856214.649999999</v>
      </c>
      <c r="P18" s="44">
        <f>[2]Перечень!P13</f>
        <v>0</v>
      </c>
      <c r="Q18" s="44">
        <f>[2]Перечень!Q13</f>
        <v>0</v>
      </c>
      <c r="R18" s="44">
        <f>[2]Перечень!R13</f>
        <v>21856214.649999999</v>
      </c>
      <c r="S18" s="44">
        <f>[2]Перечень!S13</f>
        <v>1333.8020950300249</v>
      </c>
      <c r="T18" s="44">
        <f>[2]Перечень!T13</f>
        <v>4564.1484437036816</v>
      </c>
    </row>
    <row r="19" spans="1:20" ht="35.25" x14ac:dyDescent="0.5">
      <c r="A19" s="24">
        <v>1</v>
      </c>
      <c r="B19" s="35" t="str">
        <f>[1]Перечень!B14</f>
        <v>Радужный г, 1-й кв-л, 26</v>
      </c>
      <c r="C19" s="42">
        <f>[2]Перечень!C14</f>
        <v>1982</v>
      </c>
      <c r="D19" s="42">
        <f>[2]Перечень!D14</f>
        <v>2015</v>
      </c>
      <c r="E19" s="50" t="str">
        <f>[2]Перечень!E14</f>
        <v>Ж/б панели</v>
      </c>
      <c r="F19" s="42">
        <f>[2]Перечень!F14</f>
        <v>9</v>
      </c>
      <c r="G19" s="42">
        <f>[2]Перечень!G14</f>
        <v>4</v>
      </c>
      <c r="H19" s="43">
        <f>[2]Перечень!H14</f>
        <v>8597</v>
      </c>
      <c r="I19" s="43">
        <f>[2]Перечень!I14</f>
        <v>7716.1</v>
      </c>
      <c r="J19" s="43">
        <f>[2]Перечень!J14</f>
        <v>7419.5</v>
      </c>
      <c r="K19" s="48">
        <f>[2]Перечень!K14</f>
        <v>358</v>
      </c>
      <c r="L19" s="50" t="str">
        <f>[2]Перечень!L14</f>
        <v>РО</v>
      </c>
      <c r="M19" s="50" t="str">
        <f>[2]Перечень!M14</f>
        <v>УК</v>
      </c>
      <c r="N19" s="42" t="str">
        <f>[2]Перечень!N14</f>
        <v>МУП "ЖКХ" ЗАТО г. Радужный</v>
      </c>
      <c r="O19" s="44">
        <f>[2]Перечень!O14</f>
        <v>8993212</v>
      </c>
      <c r="P19" s="44">
        <f>[2]Перечень!P14</f>
        <v>0</v>
      </c>
      <c r="Q19" s="44">
        <f>[2]Перечень!Q14</f>
        <v>0</v>
      </c>
      <c r="R19" s="44">
        <f>[2]Перечень!R14</f>
        <v>8993212</v>
      </c>
      <c r="S19" s="44">
        <f>[2]Перечень!S14</f>
        <v>1046.0872397347912</v>
      </c>
      <c r="T19" s="44">
        <f>[2]Перечень!T14</f>
        <v>1046.0872397347912</v>
      </c>
    </row>
    <row r="20" spans="1:20" ht="35.25" x14ac:dyDescent="0.5">
      <c r="A20" s="24">
        <v>2</v>
      </c>
      <c r="B20" s="35" t="str">
        <f>[1]Перечень!B15</f>
        <v>Радужный г, 1-й кв-л, 24</v>
      </c>
      <c r="C20" s="42">
        <f>[2]Перечень!C15</f>
        <v>1981</v>
      </c>
      <c r="D20" s="42">
        <f>[2]Перечень!D15</f>
        <v>2015</v>
      </c>
      <c r="E20" s="50" t="str">
        <f>[2]Перечень!E15</f>
        <v>Ж/б панели</v>
      </c>
      <c r="F20" s="42">
        <f>[2]Перечень!F15</f>
        <v>5</v>
      </c>
      <c r="G20" s="42">
        <f>[2]Перечень!G15</f>
        <v>5</v>
      </c>
      <c r="H20" s="43">
        <f>[2]Перечень!H15</f>
        <v>3967.3</v>
      </c>
      <c r="I20" s="43">
        <f>[2]Перечень!I15</f>
        <v>3426.1</v>
      </c>
      <c r="J20" s="43">
        <f>[2]Перечень!J15</f>
        <v>3426.1</v>
      </c>
      <c r="K20" s="48">
        <f>[2]Перечень!K15</f>
        <v>178</v>
      </c>
      <c r="L20" s="50" t="str">
        <f>[2]Перечень!L15</f>
        <v>РО</v>
      </c>
      <c r="M20" s="50" t="str">
        <f>[2]Перечень!M15</f>
        <v>УК</v>
      </c>
      <c r="N20" s="42" t="str">
        <f>[2]Перечень!N15</f>
        <v>МУП "ЖКХ" ЗАТО г. Радужный </v>
      </c>
      <c r="O20" s="44">
        <f>[2]Перечень!O15</f>
        <v>7201018.8100000005</v>
      </c>
      <c r="P20" s="44">
        <f>[2]Перечень!P15</f>
        <v>0</v>
      </c>
      <c r="Q20" s="44">
        <f>[2]Перечень!Q15</f>
        <v>0</v>
      </c>
      <c r="R20" s="44">
        <f>[2]Перечень!R15</f>
        <v>7201018.8100000005</v>
      </c>
      <c r="S20" s="44">
        <f>[2]Перечень!S15</f>
        <v>1815.093088498475</v>
      </c>
      <c r="T20" s="44">
        <f>[2]Перечень!T15</f>
        <v>3929.63</v>
      </c>
    </row>
    <row r="21" spans="1:20" ht="35.25" x14ac:dyDescent="0.5">
      <c r="A21" s="36">
        <v>3</v>
      </c>
      <c r="B21" s="37" t="str">
        <f>[1]Перечень!B16</f>
        <v>Радужный г, 1-й кв-л, 7</v>
      </c>
      <c r="C21" s="42">
        <f>[2]Перечень!C16</f>
        <v>1973</v>
      </c>
      <c r="D21" s="42">
        <f>[2]Перечень!D16</f>
        <v>2017</v>
      </c>
      <c r="E21" s="50" t="str">
        <f>[2]Перечень!E16</f>
        <v>Ж/б панели</v>
      </c>
      <c r="F21" s="42">
        <f>[2]Перечень!F16</f>
        <v>5</v>
      </c>
      <c r="G21" s="42">
        <f>[2]Перечень!G16</f>
        <v>5</v>
      </c>
      <c r="H21" s="43">
        <f>[2]Перечень!H16</f>
        <v>3822.1</v>
      </c>
      <c r="I21" s="43">
        <f>[2]Перечень!I16</f>
        <v>3359.9</v>
      </c>
      <c r="J21" s="43">
        <f>[2]Перечень!J16</f>
        <v>3299.3</v>
      </c>
      <c r="K21" s="48">
        <f>[2]Перечень!K16</f>
        <v>168</v>
      </c>
      <c r="L21" s="50" t="str">
        <f>[2]Перечень!L16</f>
        <v>РО</v>
      </c>
      <c r="M21" s="50" t="str">
        <f>[2]Перечень!M16</f>
        <v>УК</v>
      </c>
      <c r="N21" s="42" t="str">
        <f>[2]Перечень!N16</f>
        <v>МУП "ЖКХ" ЗАТО г. Радужный </v>
      </c>
      <c r="O21" s="44">
        <f>[2]Перечень!O16</f>
        <v>5661983.8399999999</v>
      </c>
      <c r="P21" s="44">
        <f>[2]Перечень!P16</f>
        <v>0</v>
      </c>
      <c r="Q21" s="44">
        <f>[2]Перечень!Q16</f>
        <v>0</v>
      </c>
      <c r="R21" s="44">
        <f>[2]Перечень!R16</f>
        <v>5661983.8399999999</v>
      </c>
      <c r="S21" s="44">
        <f>[2]Перечень!S16</f>
        <v>1481.3803511158787</v>
      </c>
      <c r="T21" s="44">
        <f>[2]Перечень!T16</f>
        <v>4564.1484437036816</v>
      </c>
    </row>
    <row r="22" spans="1:20" ht="75.75" customHeight="1" x14ac:dyDescent="0.5">
      <c r="A22" s="114" t="s">
        <v>71</v>
      </c>
      <c r="B22" s="115"/>
      <c r="C22" s="42" t="str">
        <f>[2]Перечень!C17</f>
        <v>X</v>
      </c>
      <c r="D22" s="42" t="str">
        <f>[2]Перечень!D17</f>
        <v>X</v>
      </c>
      <c r="E22" s="50" t="str">
        <f>[2]Перечень!E17</f>
        <v>X</v>
      </c>
      <c r="F22" s="42" t="str">
        <f>[2]Перечень!F17</f>
        <v>X</v>
      </c>
      <c r="G22" s="42" t="str">
        <f>[2]Перечень!G17</f>
        <v>X</v>
      </c>
      <c r="H22" s="43">
        <f>[2]Перечень!H17</f>
        <v>13712.7</v>
      </c>
      <c r="I22" s="43">
        <f>[2]Перечень!I17</f>
        <v>12166.6</v>
      </c>
      <c r="J22" s="43">
        <f>[2]Перечень!J17</f>
        <v>11718.300000000001</v>
      </c>
      <c r="K22" s="48">
        <f>[2]Перечень!K17</f>
        <v>336</v>
      </c>
      <c r="L22" s="50" t="str">
        <f>[2]Перечень!L17</f>
        <v>X</v>
      </c>
      <c r="M22" s="50" t="str">
        <f>[2]Перечень!M17</f>
        <v>X</v>
      </c>
      <c r="N22" s="42" t="str">
        <f>[2]Перечень!N17</f>
        <v>X</v>
      </c>
      <c r="O22" s="44">
        <f>[2]Перечень!O17</f>
        <v>21856214.649999999</v>
      </c>
      <c r="P22" s="44">
        <f>[2]Перечень!P17</f>
        <v>0</v>
      </c>
      <c r="Q22" s="44">
        <f>[2]Перечень!Q17</f>
        <v>0</v>
      </c>
      <c r="R22" s="44">
        <f>[2]Перечень!R17</f>
        <v>21856214.649999999</v>
      </c>
      <c r="S22" s="44">
        <f>[2]Перечень!S17</f>
        <v>1593.8666090558386</v>
      </c>
      <c r="T22" s="44">
        <f>[2]Перечень!T17</f>
        <v>5443.8865097684538</v>
      </c>
    </row>
    <row r="23" spans="1:20" ht="35.25" x14ac:dyDescent="0.5">
      <c r="A23" s="24">
        <v>1</v>
      </c>
      <c r="B23" s="35" t="s">
        <v>68</v>
      </c>
      <c r="C23" s="42">
        <f>[2]Перечень!C18</f>
        <v>1981</v>
      </c>
      <c r="D23" s="42">
        <f>[2]Перечень!D18</f>
        <v>2016</v>
      </c>
      <c r="E23" s="50" t="str">
        <f>[2]Перечень!E18</f>
        <v>Панельные</v>
      </c>
      <c r="F23" s="42">
        <f>[2]Перечень!F18</f>
        <v>5</v>
      </c>
      <c r="G23" s="42">
        <f>[2]Перечень!G18</f>
        <v>5</v>
      </c>
      <c r="H23" s="43">
        <f>[2]Перечень!H18</f>
        <v>3982.4</v>
      </c>
      <c r="I23" s="43">
        <f>[2]Перечень!I18</f>
        <v>3501.5</v>
      </c>
      <c r="J23" s="43">
        <f>[2]Перечень!J18</f>
        <v>3375.6</v>
      </c>
      <c r="K23" s="48">
        <f>[2]Перечень!K18</f>
        <v>162</v>
      </c>
      <c r="L23" s="50" t="str">
        <f>[2]Перечень!L18</f>
        <v>РО</v>
      </c>
      <c r="M23" s="50" t="str">
        <f>[2]Перечень!M18</f>
        <v>УК</v>
      </c>
      <c r="N23" s="42" t="str">
        <f>[2]Перечень!N18</f>
        <v>МУП "ЖКХ" ЗАТО г. Радужный</v>
      </c>
      <c r="O23" s="44">
        <f>[2]Перечень!O18</f>
        <v>7550257.2599999998</v>
      </c>
      <c r="P23" s="44">
        <f>[2]Перечень!P18</f>
        <v>0</v>
      </c>
      <c r="Q23" s="44">
        <f>[2]Перечень!Q18</f>
        <v>0</v>
      </c>
      <c r="R23" s="44">
        <f>[2]Перечень!R18</f>
        <v>7550257.2599999998</v>
      </c>
      <c r="S23" s="44">
        <f>[2]Перечень!S18</f>
        <v>1895.9063027320208</v>
      </c>
      <c r="T23" s="44">
        <f>[2]Перечень!T18</f>
        <v>3929.6299999999997</v>
      </c>
    </row>
    <row r="24" spans="1:20" ht="35.25" x14ac:dyDescent="0.5">
      <c r="A24" s="24">
        <v>2</v>
      </c>
      <c r="B24" s="35" t="s">
        <v>69</v>
      </c>
      <c r="C24" s="42">
        <f>[2]Перечень!C19</f>
        <v>1999</v>
      </c>
      <c r="D24" s="42">
        <f>[2]Перечень!D19</f>
        <v>2016</v>
      </c>
      <c r="E24" s="42" t="str">
        <f>[2]Перечень!E19</f>
        <v>Панельные</v>
      </c>
      <c r="F24" s="42">
        <f>[2]Перечень!F19</f>
        <v>9</v>
      </c>
      <c r="G24" s="42">
        <f>[2]Перечень!G19</f>
        <v>1</v>
      </c>
      <c r="H24" s="43">
        <f>[2]Перечень!H19</f>
        <v>9730.3000000000011</v>
      </c>
      <c r="I24" s="43">
        <f>[2]Перечень!I19</f>
        <v>8665.1</v>
      </c>
      <c r="J24" s="43">
        <f>[2]Перечень!J19</f>
        <v>8342.7000000000007</v>
      </c>
      <c r="K24" s="48">
        <f>[2]Перечень!K19</f>
        <v>174</v>
      </c>
      <c r="L24" s="50" t="str">
        <f>[2]Перечень!L19</f>
        <v>РО</v>
      </c>
      <c r="M24" s="50" t="str">
        <f>[2]Перечень!M19</f>
        <v>УК</v>
      </c>
      <c r="N24" s="42" t="str">
        <f>[2]Перечень!N19</f>
        <v>МУП "ЖКХ" ЗАТО г. Радужный</v>
      </c>
      <c r="O24" s="44">
        <f>[2]Перечень!O19</f>
        <v>14305957.390000001</v>
      </c>
      <c r="P24" s="44">
        <f>[2]Перечень!P19</f>
        <v>0</v>
      </c>
      <c r="Q24" s="44">
        <f>[2]Перечень!Q19</f>
        <v>0</v>
      </c>
      <c r="R24" s="44">
        <f>[2]Перечень!R19</f>
        <v>14305957.390000001</v>
      </c>
      <c r="S24" s="44">
        <f>[2]Перечень!S19</f>
        <v>1470.248336639158</v>
      </c>
      <c r="T24" s="44">
        <f>[2]Перечень!T19</f>
        <v>5443.8865097684538</v>
      </c>
    </row>
    <row r="25" spans="1:20" x14ac:dyDescent="0.25">
      <c r="A25" s="54"/>
      <c r="B25" s="54"/>
    </row>
    <row r="26" spans="1:20" x14ac:dyDescent="0.25">
      <c r="A26" s="54"/>
      <c r="B26" s="54"/>
    </row>
    <row r="27" spans="1:20" ht="26.25" x14ac:dyDescent="0.4">
      <c r="A27" s="65" t="s">
        <v>102</v>
      </c>
      <c r="B27" s="65"/>
    </row>
    <row r="28" spans="1:20" ht="26.25" x14ac:dyDescent="0.4">
      <c r="A28" s="65" t="s">
        <v>103</v>
      </c>
      <c r="B28" s="65"/>
    </row>
    <row r="29" spans="1:20" x14ac:dyDescent="0.25">
      <c r="A29" s="54"/>
      <c r="B29" s="54"/>
    </row>
  </sheetData>
  <mergeCells count="31">
    <mergeCell ref="G6:G9"/>
    <mergeCell ref="A6:A9"/>
    <mergeCell ref="B6:B9"/>
    <mergeCell ref="C6:D6"/>
    <mergeCell ref="E6:E9"/>
    <mergeCell ref="F6:F9"/>
    <mergeCell ref="O7:O8"/>
    <mergeCell ref="P7:P8"/>
    <mergeCell ref="Q7:Q8"/>
    <mergeCell ref="H6:H8"/>
    <mergeCell ref="I6:J6"/>
    <mergeCell ref="K6:K8"/>
    <mergeCell ref="L6:L9"/>
    <mergeCell ref="M6:M9"/>
    <mergeCell ref="N6:N9"/>
    <mergeCell ref="A11:B11"/>
    <mergeCell ref="A18:B18"/>
    <mergeCell ref="A22:B22"/>
    <mergeCell ref="E1:F1"/>
    <mergeCell ref="M1:U1"/>
    <mergeCell ref="M2:U3"/>
    <mergeCell ref="M4:U4"/>
    <mergeCell ref="A5:U5"/>
    <mergeCell ref="R7:R8"/>
    <mergeCell ref="O6:R6"/>
    <mergeCell ref="S6:S8"/>
    <mergeCell ref="T6:T8"/>
    <mergeCell ref="C7:C9"/>
    <mergeCell ref="D7:D9"/>
    <mergeCell ref="I7:I8"/>
    <mergeCell ref="J7:J8"/>
  </mergeCells>
  <pageMargins left="0.25" right="0.25" top="0.75" bottom="0.75" header="0.3" footer="0.3"/>
  <pageSetup paperSize="9" scale="2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80" zoomScaleNormal="80" workbookViewId="0">
      <selection activeCell="D4" sqref="D4"/>
    </sheetView>
  </sheetViews>
  <sheetFormatPr defaultRowHeight="15" x14ac:dyDescent="0.25"/>
  <cols>
    <col min="1" max="1" width="22.28515625" customWidth="1"/>
    <col min="2" max="2" width="33.85546875" customWidth="1"/>
    <col min="3" max="3" width="30.85546875" customWidth="1"/>
  </cols>
  <sheetData>
    <row r="1" spans="1:3" ht="18.75" x14ac:dyDescent="0.25">
      <c r="B1" s="131" t="s">
        <v>96</v>
      </c>
      <c r="C1" s="131"/>
    </row>
    <row r="2" spans="1:3" ht="98.25" customHeight="1" x14ac:dyDescent="0.25">
      <c r="B2" s="131" t="s">
        <v>105</v>
      </c>
      <c r="C2" s="131"/>
    </row>
    <row r="3" spans="1:3" ht="98.25" customHeight="1" x14ac:dyDescent="0.25">
      <c r="B3" s="132" t="s">
        <v>106</v>
      </c>
      <c r="C3" s="132"/>
    </row>
    <row r="4" spans="1:3" ht="75" customHeight="1" x14ac:dyDescent="0.25">
      <c r="A4" s="130" t="s">
        <v>97</v>
      </c>
      <c r="B4" s="130"/>
      <c r="C4" s="130"/>
    </row>
    <row r="6" spans="1:3" ht="37.5" x14ac:dyDescent="0.25">
      <c r="A6" s="135" t="s">
        <v>58</v>
      </c>
      <c r="B6" s="136"/>
      <c r="C6" s="4" t="s">
        <v>59</v>
      </c>
    </row>
    <row r="7" spans="1:3" ht="18.75" x14ac:dyDescent="0.3">
      <c r="A7" s="133" t="s">
        <v>60</v>
      </c>
      <c r="B7" s="134"/>
      <c r="C7" s="5">
        <v>51784138.460000001</v>
      </c>
    </row>
    <row r="8" spans="1:3" ht="18.75" x14ac:dyDescent="0.3">
      <c r="A8" s="133" t="s">
        <v>61</v>
      </c>
      <c r="B8" s="134"/>
      <c r="C8" s="5">
        <v>0</v>
      </c>
    </row>
    <row r="9" spans="1:3" ht="18.75" x14ac:dyDescent="0.3">
      <c r="A9" s="133" t="s">
        <v>62</v>
      </c>
      <c r="B9" s="134"/>
      <c r="C9" s="5">
        <v>0</v>
      </c>
    </row>
    <row r="10" spans="1:3" ht="18.75" x14ac:dyDescent="0.3">
      <c r="A10" s="133" t="s">
        <v>63</v>
      </c>
      <c r="B10" s="134"/>
      <c r="C10" s="5">
        <v>0</v>
      </c>
    </row>
    <row r="11" spans="1:3" ht="18.75" x14ac:dyDescent="0.3">
      <c r="A11" s="133" t="s">
        <v>64</v>
      </c>
      <c r="B11" s="134"/>
      <c r="C11" s="5">
        <f>C7-C8-C9-C10</f>
        <v>51784138.460000001</v>
      </c>
    </row>
    <row r="12" spans="1:3" ht="37.5" x14ac:dyDescent="0.25">
      <c r="A12" s="135" t="s">
        <v>58</v>
      </c>
      <c r="B12" s="136"/>
      <c r="C12" s="4" t="s">
        <v>65</v>
      </c>
    </row>
    <row r="13" spans="1:3" ht="18.75" x14ac:dyDescent="0.3">
      <c r="A13" s="133" t="s">
        <v>60</v>
      </c>
      <c r="B13" s="134"/>
      <c r="C13" s="5">
        <v>21856214.649999999</v>
      </c>
    </row>
    <row r="14" spans="1:3" ht="18.75" x14ac:dyDescent="0.3">
      <c r="A14" s="133" t="s">
        <v>61</v>
      </c>
      <c r="B14" s="134"/>
      <c r="C14" s="5">
        <v>0</v>
      </c>
    </row>
    <row r="15" spans="1:3" ht="18.75" x14ac:dyDescent="0.3">
      <c r="A15" s="133" t="s">
        <v>62</v>
      </c>
      <c r="B15" s="134"/>
      <c r="C15" s="5">
        <v>0</v>
      </c>
    </row>
    <row r="16" spans="1:3" ht="18.75" x14ac:dyDescent="0.3">
      <c r="A16" s="133" t="s">
        <v>63</v>
      </c>
      <c r="B16" s="134"/>
      <c r="C16" s="5">
        <v>0</v>
      </c>
    </row>
    <row r="17" spans="1:3" ht="18.75" x14ac:dyDescent="0.3">
      <c r="A17" s="133" t="s">
        <v>64</v>
      </c>
      <c r="B17" s="134"/>
      <c r="C17" s="5">
        <v>21856214.649999999</v>
      </c>
    </row>
    <row r="18" spans="1:3" ht="37.5" x14ac:dyDescent="0.25">
      <c r="A18" s="135" t="s">
        <v>58</v>
      </c>
      <c r="B18" s="136"/>
      <c r="C18" s="4" t="s">
        <v>66</v>
      </c>
    </row>
    <row r="19" spans="1:3" ht="18.75" x14ac:dyDescent="0.3">
      <c r="A19" s="133" t="s">
        <v>60</v>
      </c>
      <c r="B19" s="134"/>
      <c r="C19" s="5">
        <v>21856214.649999999</v>
      </c>
    </row>
    <row r="20" spans="1:3" ht="18.75" x14ac:dyDescent="0.3">
      <c r="A20" s="133" t="s">
        <v>61</v>
      </c>
      <c r="B20" s="134"/>
      <c r="C20" s="5">
        <v>0</v>
      </c>
    </row>
    <row r="21" spans="1:3" ht="18.75" x14ac:dyDescent="0.3">
      <c r="A21" s="133" t="s">
        <v>62</v>
      </c>
      <c r="B21" s="134"/>
      <c r="C21" s="5">
        <v>0</v>
      </c>
    </row>
    <row r="22" spans="1:3" ht="18.75" x14ac:dyDescent="0.3">
      <c r="A22" s="133" t="s">
        <v>63</v>
      </c>
      <c r="B22" s="134"/>
      <c r="C22" s="5">
        <v>0</v>
      </c>
    </row>
    <row r="23" spans="1:3" ht="18.75" x14ac:dyDescent="0.3">
      <c r="A23" s="133" t="s">
        <v>64</v>
      </c>
      <c r="B23" s="134"/>
      <c r="C23" s="5">
        <f>C19-C20-C21-C22</f>
        <v>21856214.649999999</v>
      </c>
    </row>
    <row r="25" spans="1:3" ht="15.75" x14ac:dyDescent="0.25">
      <c r="A25" s="55" t="s">
        <v>102</v>
      </c>
      <c r="B25" s="55"/>
    </row>
    <row r="26" spans="1:3" ht="15.75" x14ac:dyDescent="0.25">
      <c r="A26" s="55" t="s">
        <v>103</v>
      </c>
      <c r="B26" s="55"/>
    </row>
  </sheetData>
  <mergeCells count="22">
    <mergeCell ref="A21:B21"/>
    <mergeCell ref="A22:B22"/>
    <mergeCell ref="A23:B23"/>
    <mergeCell ref="A15:B15"/>
    <mergeCell ref="A16:B16"/>
    <mergeCell ref="A17:B17"/>
    <mergeCell ref="A18:B18"/>
    <mergeCell ref="A19:B19"/>
    <mergeCell ref="A4:C4"/>
    <mergeCell ref="B1:C1"/>
    <mergeCell ref="B2:C2"/>
    <mergeCell ref="B3:C3"/>
    <mergeCell ref="A20:B20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3"/>
  <sheetViews>
    <sheetView tabSelected="1" zoomScale="30" zoomScaleNormal="30" workbookViewId="0">
      <selection activeCell="A4" sqref="A4:AI4"/>
    </sheetView>
  </sheetViews>
  <sheetFormatPr defaultRowHeight="21" x14ac:dyDescent="0.35"/>
  <cols>
    <col min="1" max="1" width="11.42578125" style="7" customWidth="1"/>
    <col min="2" max="2" width="57.28515625" style="7" customWidth="1"/>
    <col min="3" max="3" width="22.7109375" style="7" customWidth="1"/>
    <col min="4" max="4" width="26.42578125" style="7" customWidth="1"/>
    <col min="5" max="5" width="38.5703125" style="7" customWidth="1"/>
    <col min="6" max="6" width="25.7109375" style="7" customWidth="1"/>
    <col min="7" max="7" width="22.42578125" style="7" customWidth="1"/>
    <col min="8" max="11" width="26.42578125" style="7" customWidth="1"/>
    <col min="12" max="13" width="21.7109375" style="7" customWidth="1"/>
    <col min="14" max="14" width="30.28515625" style="7" customWidth="1"/>
    <col min="15" max="15" width="34" style="7" customWidth="1"/>
    <col min="16" max="23" width="21.7109375" style="7" customWidth="1"/>
    <col min="24" max="24" width="42.5703125" style="7" customWidth="1"/>
    <col min="25" max="26" width="21.7109375" style="7" customWidth="1"/>
    <col min="27" max="31" width="27.42578125" style="7" customWidth="1"/>
    <col min="32" max="35" width="15.28515625" style="7" customWidth="1"/>
    <col min="36" max="16384" width="9.140625" style="7"/>
  </cols>
  <sheetData>
    <row r="1" spans="1:35" x14ac:dyDescent="0.3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80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 s="137" t="s">
        <v>109</v>
      </c>
      <c r="AA2" s="138"/>
      <c r="AB2" s="138"/>
      <c r="AC2" s="138"/>
      <c r="AD2" s="138"/>
      <c r="AE2" s="138"/>
      <c r="AF2" s="138"/>
      <c r="AG2" s="138"/>
      <c r="AH2" s="138"/>
      <c r="AI2" s="138"/>
    </row>
    <row r="3" spans="1:35" x14ac:dyDescent="0.3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ht="207.75" customHeight="1" x14ac:dyDescent="0.8">
      <c r="A4" s="139" t="s">
        <v>98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</row>
    <row r="5" spans="1:35" ht="64.5" customHeight="1" x14ac:dyDescent="0.65">
      <c r="A5" s="140" t="s">
        <v>99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</row>
    <row r="7" spans="1:35" ht="45.75" x14ac:dyDescent="0.35">
      <c r="A7" s="156" t="s">
        <v>0</v>
      </c>
      <c r="B7" s="156" t="s">
        <v>1</v>
      </c>
      <c r="C7" s="156" t="s">
        <v>74</v>
      </c>
      <c r="D7" s="157" t="s">
        <v>75</v>
      </c>
      <c r="E7" s="160" t="s">
        <v>2</v>
      </c>
      <c r="F7" s="163" t="s">
        <v>76</v>
      </c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41" t="s">
        <v>3</v>
      </c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2" t="s">
        <v>4</v>
      </c>
      <c r="AH7" s="142" t="s">
        <v>5</v>
      </c>
      <c r="AI7" s="142" t="s">
        <v>6</v>
      </c>
    </row>
    <row r="8" spans="1:35" ht="305.25" customHeight="1" x14ac:dyDescent="0.35">
      <c r="A8" s="156"/>
      <c r="B8" s="156"/>
      <c r="C8" s="156"/>
      <c r="D8" s="158"/>
      <c r="E8" s="161"/>
      <c r="F8" s="145" t="s">
        <v>7</v>
      </c>
      <c r="G8" s="145"/>
      <c r="H8" s="145"/>
      <c r="I8" s="145"/>
      <c r="J8" s="145"/>
      <c r="K8" s="145"/>
      <c r="L8" s="146" t="s">
        <v>8</v>
      </c>
      <c r="M8" s="147"/>
      <c r="N8" s="146" t="s">
        <v>9</v>
      </c>
      <c r="O8" s="147"/>
      <c r="P8" s="146" t="s">
        <v>10</v>
      </c>
      <c r="Q8" s="147"/>
      <c r="R8" s="146" t="s">
        <v>11</v>
      </c>
      <c r="S8" s="147"/>
      <c r="T8" s="146" t="s">
        <v>12</v>
      </c>
      <c r="U8" s="147"/>
      <c r="V8" s="164" t="s">
        <v>13</v>
      </c>
      <c r="W8" s="166" t="s">
        <v>77</v>
      </c>
      <c r="X8" s="166" t="s">
        <v>15</v>
      </c>
      <c r="Y8" s="166" t="s">
        <v>16</v>
      </c>
      <c r="Z8" s="164" t="s">
        <v>17</v>
      </c>
      <c r="AA8" s="166" t="s">
        <v>78</v>
      </c>
      <c r="AB8" s="166" t="s">
        <v>79</v>
      </c>
      <c r="AC8" s="166" t="s">
        <v>80</v>
      </c>
      <c r="AD8" s="150" t="s">
        <v>21</v>
      </c>
      <c r="AE8" s="150" t="s">
        <v>22</v>
      </c>
      <c r="AF8" s="150" t="s">
        <v>81</v>
      </c>
      <c r="AG8" s="143"/>
      <c r="AH8" s="143"/>
      <c r="AI8" s="143"/>
    </row>
    <row r="9" spans="1:35" ht="408.75" customHeight="1" x14ac:dyDescent="0.35">
      <c r="A9" s="156"/>
      <c r="B9" s="156"/>
      <c r="C9" s="156"/>
      <c r="D9" s="159"/>
      <c r="E9" s="162"/>
      <c r="F9" s="78" t="s">
        <v>24</v>
      </c>
      <c r="G9" s="78" t="s">
        <v>25</v>
      </c>
      <c r="H9" s="78" t="s">
        <v>26</v>
      </c>
      <c r="I9" s="78" t="s">
        <v>27</v>
      </c>
      <c r="J9" s="78" t="s">
        <v>28</v>
      </c>
      <c r="K9" s="78" t="s">
        <v>29</v>
      </c>
      <c r="L9" s="148"/>
      <c r="M9" s="149"/>
      <c r="N9" s="148"/>
      <c r="O9" s="149"/>
      <c r="P9" s="148"/>
      <c r="Q9" s="149"/>
      <c r="R9" s="148"/>
      <c r="S9" s="149"/>
      <c r="T9" s="148"/>
      <c r="U9" s="149"/>
      <c r="V9" s="165"/>
      <c r="W9" s="167"/>
      <c r="X9" s="167"/>
      <c r="Y9" s="167"/>
      <c r="Z9" s="165"/>
      <c r="AA9" s="167"/>
      <c r="AB9" s="167"/>
      <c r="AC9" s="167"/>
      <c r="AD9" s="151"/>
      <c r="AE9" s="151"/>
      <c r="AF9" s="151"/>
      <c r="AG9" s="143"/>
      <c r="AH9" s="143"/>
      <c r="AI9" s="143"/>
    </row>
    <row r="10" spans="1:35" s="52" customFormat="1" ht="46.5" x14ac:dyDescent="0.7">
      <c r="A10" s="156"/>
      <c r="B10" s="156"/>
      <c r="C10" s="156"/>
      <c r="D10" s="79" t="s">
        <v>82</v>
      </c>
      <c r="E10" s="80" t="s">
        <v>30</v>
      </c>
      <c r="F10" s="79" t="s">
        <v>30</v>
      </c>
      <c r="G10" s="79" t="s">
        <v>30</v>
      </c>
      <c r="H10" s="79" t="s">
        <v>30</v>
      </c>
      <c r="I10" s="79" t="s">
        <v>30</v>
      </c>
      <c r="J10" s="79" t="s">
        <v>30</v>
      </c>
      <c r="K10" s="79" t="s">
        <v>30</v>
      </c>
      <c r="L10" s="79" t="s">
        <v>31</v>
      </c>
      <c r="M10" s="79" t="s">
        <v>30</v>
      </c>
      <c r="N10" s="79" t="s">
        <v>32</v>
      </c>
      <c r="O10" s="79" t="s">
        <v>30</v>
      </c>
      <c r="P10" s="79" t="s">
        <v>32</v>
      </c>
      <c r="Q10" s="79" t="s">
        <v>30</v>
      </c>
      <c r="R10" s="79" t="s">
        <v>32</v>
      </c>
      <c r="S10" s="79" t="s">
        <v>30</v>
      </c>
      <c r="T10" s="79" t="s">
        <v>33</v>
      </c>
      <c r="U10" s="79" t="s">
        <v>30</v>
      </c>
      <c r="V10" s="79" t="s">
        <v>30</v>
      </c>
      <c r="W10" s="79" t="s">
        <v>30</v>
      </c>
      <c r="X10" s="79" t="s">
        <v>30</v>
      </c>
      <c r="Y10" s="79" t="s">
        <v>30</v>
      </c>
      <c r="Z10" s="79" t="s">
        <v>30</v>
      </c>
      <c r="AA10" s="79" t="s">
        <v>30</v>
      </c>
      <c r="AB10" s="79" t="s">
        <v>30</v>
      </c>
      <c r="AC10" s="79" t="s">
        <v>30</v>
      </c>
      <c r="AD10" s="79" t="s">
        <v>30</v>
      </c>
      <c r="AE10" s="79" t="s">
        <v>30</v>
      </c>
      <c r="AF10" s="79" t="s">
        <v>30</v>
      </c>
      <c r="AG10" s="144"/>
      <c r="AH10" s="144"/>
      <c r="AI10" s="144"/>
    </row>
    <row r="11" spans="1:35" s="62" customFormat="1" ht="72.75" customHeight="1" x14ac:dyDescent="0.5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1">
        <v>11</v>
      </c>
      <c r="L11" s="61">
        <v>12</v>
      </c>
      <c r="M11" s="61">
        <v>13</v>
      </c>
      <c r="N11" s="61">
        <v>14</v>
      </c>
      <c r="O11" s="61">
        <v>15</v>
      </c>
      <c r="P11" s="61">
        <v>16</v>
      </c>
      <c r="Q11" s="61">
        <v>17</v>
      </c>
      <c r="R11" s="61">
        <v>18</v>
      </c>
      <c r="S11" s="61">
        <v>19</v>
      </c>
      <c r="T11" s="61">
        <v>20</v>
      </c>
      <c r="U11" s="61">
        <v>21</v>
      </c>
      <c r="V11" s="61">
        <v>22</v>
      </c>
      <c r="W11" s="61">
        <v>23</v>
      </c>
      <c r="X11" s="61">
        <v>24</v>
      </c>
      <c r="Y11" s="61">
        <v>25</v>
      </c>
      <c r="Z11" s="61">
        <v>26</v>
      </c>
      <c r="AA11" s="61">
        <v>27</v>
      </c>
      <c r="AB11" s="61">
        <v>28</v>
      </c>
      <c r="AC11" s="61">
        <v>29</v>
      </c>
      <c r="AD11" s="61">
        <v>30</v>
      </c>
      <c r="AE11" s="61">
        <v>31</v>
      </c>
      <c r="AF11" s="61">
        <v>32</v>
      </c>
      <c r="AG11" s="61">
        <v>33</v>
      </c>
      <c r="AH11" s="61">
        <v>34</v>
      </c>
      <c r="AI11" s="61">
        <v>35</v>
      </c>
    </row>
    <row r="12" spans="1:35" ht="111.75" customHeight="1" x14ac:dyDescent="0.65">
      <c r="A12" s="152" t="s">
        <v>84</v>
      </c>
      <c r="B12" s="153"/>
      <c r="C12" s="73" t="str">
        <f>'[2]реест - вост раб'!C9</f>
        <v>X</v>
      </c>
      <c r="D12" s="76">
        <f>'[2]реест - вост раб'!D9</f>
        <v>0.87974755396834392</v>
      </c>
      <c r="E12" s="77">
        <f>'[2]реест - вост раб'!E9</f>
        <v>1627513.1600000001</v>
      </c>
      <c r="F12" s="57">
        <f>'[2]реест - вост раб'!F9</f>
        <v>0</v>
      </c>
      <c r="G12" s="57">
        <f>'[2]реест - вост раб'!G9</f>
        <v>0</v>
      </c>
      <c r="H12" s="57">
        <f>'[2]реест - вост раб'!H9</f>
        <v>0</v>
      </c>
      <c r="I12" s="57">
        <f>'[2]реест - вост раб'!I9</f>
        <v>0</v>
      </c>
      <c r="J12" s="57">
        <f>'[2]реест - вост раб'!J9</f>
        <v>0</v>
      </c>
      <c r="K12" s="57">
        <f>'[2]реест - вост раб'!K9</f>
        <v>0</v>
      </c>
      <c r="L12" s="58">
        <f>'[2]реест - вост раб'!L9</f>
        <v>0</v>
      </c>
      <c r="M12" s="57">
        <f>'[2]реест - вост раб'!M9</f>
        <v>0</v>
      </c>
      <c r="N12" s="75">
        <f>'[2]реест - вост раб'!N9</f>
        <v>5282.4000000000005</v>
      </c>
      <c r="O12" s="75">
        <f>'[2]реест - вост раб'!O9</f>
        <v>1603461.23</v>
      </c>
      <c r="P12" s="57">
        <f>'[2]реест - вост раб'!P9</f>
        <v>0</v>
      </c>
      <c r="Q12" s="57">
        <f>'[2]реест - вост раб'!Q9</f>
        <v>0</v>
      </c>
      <c r="R12" s="57">
        <f>'[2]реест - вост раб'!R9</f>
        <v>0</v>
      </c>
      <c r="S12" s="57">
        <f>'[2]реест - вост раб'!S9</f>
        <v>0</v>
      </c>
      <c r="T12" s="57">
        <f>'[2]реест - вост раб'!T9</f>
        <v>0</v>
      </c>
      <c r="U12" s="57">
        <f>'[2]реест - вост раб'!U9</f>
        <v>0</v>
      </c>
      <c r="V12" s="57">
        <f>'[2]реест - вост раб'!V9</f>
        <v>0</v>
      </c>
      <c r="W12" s="57">
        <f>'[2]реест - вост раб'!W9</f>
        <v>0</v>
      </c>
      <c r="X12" s="57">
        <f>'[2]реест - вост раб'!X9</f>
        <v>0</v>
      </c>
      <c r="Y12" s="57">
        <f>'[2]реест - вост раб'!Y9</f>
        <v>0</v>
      </c>
      <c r="Z12" s="57">
        <f>'[2]реест - вост раб'!Z9</f>
        <v>0</v>
      </c>
      <c r="AA12" s="57">
        <f>'[2]реест - вост раб'!AA9</f>
        <v>0</v>
      </c>
      <c r="AB12" s="56">
        <f>'[2]реест - вост раб'!AB9</f>
        <v>0</v>
      </c>
      <c r="AC12" s="56">
        <f>'[2]реест - вост раб'!AC9</f>
        <v>0</v>
      </c>
      <c r="AD12" s="56">
        <f>'[2]реест - вост раб'!AD9</f>
        <v>24051.93</v>
      </c>
      <c r="AE12" s="56">
        <f>'[2]реест - вост раб'!AE9</f>
        <v>0</v>
      </c>
      <c r="AF12" s="56">
        <f>'[2]реест - вост раб'!AF9</f>
        <v>0</v>
      </c>
      <c r="AG12" s="60" t="str">
        <f>'[2]реест - вост раб'!AG9</f>
        <v>X</v>
      </c>
      <c r="AH12" s="60" t="str">
        <f>'[2]реест - вост раб'!AH9</f>
        <v>X</v>
      </c>
      <c r="AI12" s="60" t="str">
        <f>'[2]реест - вост раб'!AI9</f>
        <v>X</v>
      </c>
    </row>
    <row r="13" spans="1:35" ht="96" customHeight="1" x14ac:dyDescent="0.65">
      <c r="A13" s="66">
        <v>1</v>
      </c>
      <c r="B13" s="64" t="str">
        <f>'[1]реест - вост раб'!B10</f>
        <v>Радужный г, 1-й кв-л, 18</v>
      </c>
      <c r="C13" s="74" t="str">
        <f>'[2]реест - вост раб'!C10</f>
        <v>2019-2021</v>
      </c>
      <c r="D13" s="76">
        <f>'[2]реест - вост раб'!D10</f>
        <v>0.9054350997618551</v>
      </c>
      <c r="E13" s="77">
        <f>'[2]реест - вост раб'!E10</f>
        <v>388505.87</v>
      </c>
      <c r="F13" s="57">
        <f>'[2]реест - вост раб'!F10</f>
        <v>0</v>
      </c>
      <c r="G13" s="57">
        <f>'[2]реест - вост раб'!G10</f>
        <v>0</v>
      </c>
      <c r="H13" s="57">
        <f>'[2]реест - вост раб'!H10</f>
        <v>0</v>
      </c>
      <c r="I13" s="57">
        <f>'[2]реест - вост раб'!I10</f>
        <v>0</v>
      </c>
      <c r="J13" s="57">
        <f>'[2]реест - вост раб'!J10</f>
        <v>0</v>
      </c>
      <c r="K13" s="57">
        <f>'[2]реест - вост раб'!K10</f>
        <v>0</v>
      </c>
      <c r="L13" s="58">
        <f>'[2]реест - вост раб'!L10</f>
        <v>0</v>
      </c>
      <c r="M13" s="57">
        <f>'[2]реест - вост раб'!M10</f>
        <v>0</v>
      </c>
      <c r="N13" s="75">
        <f>'[2]реест - вост раб'!N10</f>
        <v>1160.0999999999999</v>
      </c>
      <c r="O13" s="75">
        <f>'[2]реест - вост раб'!O10</f>
        <v>382764.4</v>
      </c>
      <c r="P13" s="57">
        <f>'[2]реест - вост раб'!P10</f>
        <v>0</v>
      </c>
      <c r="Q13" s="57">
        <f>'[2]реест - вост раб'!Q10</f>
        <v>0</v>
      </c>
      <c r="R13" s="57">
        <f>'[2]реест - вост раб'!R10</f>
        <v>0</v>
      </c>
      <c r="S13" s="59">
        <f>'[2]реест - вост раб'!S10</f>
        <v>0</v>
      </c>
      <c r="T13" s="57">
        <f>'[2]реест - вост раб'!T10</f>
        <v>0</v>
      </c>
      <c r="U13" s="57">
        <f>'[2]реест - вост раб'!U10</f>
        <v>0</v>
      </c>
      <c r="V13" s="57">
        <f>'[2]реест - вост раб'!V10</f>
        <v>0</v>
      </c>
      <c r="W13" s="57">
        <f>'[2]реест - вост раб'!W10</f>
        <v>0</v>
      </c>
      <c r="X13" s="57">
        <f>'[2]реест - вост раб'!X10</f>
        <v>0</v>
      </c>
      <c r="Y13" s="57">
        <f>'[2]реест - вост раб'!Y10</f>
        <v>0</v>
      </c>
      <c r="Z13" s="57">
        <f>'[2]реест - вост раб'!Z10</f>
        <v>0</v>
      </c>
      <c r="AA13" s="57">
        <f>'[2]реест - вост раб'!AA10</f>
        <v>0</v>
      </c>
      <c r="AB13" s="56">
        <f>'[2]реест - вост раб'!AB10</f>
        <v>0</v>
      </c>
      <c r="AC13" s="56">
        <f>'[2]реест - вост раб'!AC10</f>
        <v>0</v>
      </c>
      <c r="AD13" s="56">
        <f>'[2]реест - вост раб'!AD10</f>
        <v>5741.47</v>
      </c>
      <c r="AE13" s="56">
        <f>'[2]реест - вост раб'!AE10</f>
        <v>0</v>
      </c>
      <c r="AF13" s="56">
        <f>'[2]реест - вост раб'!AF10</f>
        <v>0</v>
      </c>
      <c r="AG13" s="11" t="str">
        <f>'[2]реест - вост раб'!AG10</f>
        <v>-</v>
      </c>
      <c r="AH13" s="11">
        <f>'[2]реест - вост раб'!AH10</f>
        <v>2020</v>
      </c>
      <c r="AI13" s="11">
        <f>'[2]реест - вост раб'!AI10</f>
        <v>2020</v>
      </c>
    </row>
    <row r="14" spans="1:35" ht="105.75" customHeight="1" x14ac:dyDescent="0.65">
      <c r="A14" s="66">
        <v>2</v>
      </c>
      <c r="B14" s="64" t="str">
        <f>'[1]реест - вост раб'!B11</f>
        <v>Радужный г, 1-й кв-л, 23</v>
      </c>
      <c r="C14" s="74" t="str">
        <f>'[2]реест - вост раб'!C11</f>
        <v>2021-2023</v>
      </c>
      <c r="D14" s="76">
        <f>'[2]реест - вост раб'!D11</f>
        <v>0.87345236547698324</v>
      </c>
      <c r="E14" s="77">
        <f>'[2]реест - вост раб'!E11</f>
        <v>388505.87</v>
      </c>
      <c r="F14" s="57">
        <f>'[2]реест - вост раб'!F11</f>
        <v>0</v>
      </c>
      <c r="G14" s="57">
        <f>'[2]реест - вост раб'!G11</f>
        <v>0</v>
      </c>
      <c r="H14" s="57">
        <f>'[2]реест - вост раб'!H11</f>
        <v>0</v>
      </c>
      <c r="I14" s="57">
        <f>'[2]реест - вост раб'!I11</f>
        <v>0</v>
      </c>
      <c r="J14" s="57">
        <f>'[2]реест - вост раб'!J11</f>
        <v>0</v>
      </c>
      <c r="K14" s="57">
        <f>'[2]реест - вост раб'!K11</f>
        <v>0</v>
      </c>
      <c r="L14" s="58">
        <f>'[2]реест - вост раб'!L11</f>
        <v>0</v>
      </c>
      <c r="M14" s="57">
        <f>'[2]реест - вост раб'!M11</f>
        <v>0</v>
      </c>
      <c r="N14" s="75">
        <f>'[2]реест - вост раб'!N11</f>
        <v>1192.7</v>
      </c>
      <c r="O14" s="75">
        <f>'[2]реест - вост раб'!O11</f>
        <v>382764.4</v>
      </c>
      <c r="P14" s="57">
        <f>'[2]реест - вост раб'!P11</f>
        <v>0</v>
      </c>
      <c r="Q14" s="57">
        <f>'[2]реест - вост раб'!Q11</f>
        <v>0</v>
      </c>
      <c r="R14" s="57">
        <f>'[2]реест - вост раб'!R11</f>
        <v>0</v>
      </c>
      <c r="S14" s="59">
        <f>'[2]реест - вост раб'!S11</f>
        <v>0</v>
      </c>
      <c r="T14" s="57">
        <f>'[2]реест - вост раб'!T11</f>
        <v>0</v>
      </c>
      <c r="U14" s="57">
        <f>'[2]реест - вост раб'!U11</f>
        <v>0</v>
      </c>
      <c r="V14" s="57">
        <f>'[2]реест - вост раб'!V11</f>
        <v>0</v>
      </c>
      <c r="W14" s="57">
        <f>'[2]реест - вост раб'!W11</f>
        <v>0</v>
      </c>
      <c r="X14" s="57">
        <f>'[2]реест - вост раб'!X11</f>
        <v>0</v>
      </c>
      <c r="Y14" s="57">
        <f>'[2]реест - вост раб'!Y11</f>
        <v>0</v>
      </c>
      <c r="Z14" s="57">
        <f>'[2]реест - вост раб'!Z11</f>
        <v>0</v>
      </c>
      <c r="AA14" s="57">
        <f>'[2]реест - вост раб'!AA11</f>
        <v>0</v>
      </c>
      <c r="AB14" s="56">
        <f>'[2]реест - вост раб'!AB11</f>
        <v>0</v>
      </c>
      <c r="AC14" s="56">
        <f>'[2]реест - вост раб'!AC11</f>
        <v>0</v>
      </c>
      <c r="AD14" s="56">
        <f>'[2]реест - вост раб'!AD11</f>
        <v>5741.47</v>
      </c>
      <c r="AE14" s="56">
        <f>'[2]реест - вост раб'!AE11</f>
        <v>0</v>
      </c>
      <c r="AF14" s="56">
        <f>'[2]реест - вост раб'!AF11</f>
        <v>0</v>
      </c>
      <c r="AG14" s="11" t="str">
        <f>'[2]реест - вост раб'!AG11</f>
        <v>-</v>
      </c>
      <c r="AH14" s="11">
        <f>'[2]реест - вост раб'!AH11</f>
        <v>2020</v>
      </c>
      <c r="AI14" s="11">
        <f>'[2]реест - вост раб'!AI11</f>
        <v>2020</v>
      </c>
    </row>
    <row r="15" spans="1:35" ht="90.75" customHeight="1" x14ac:dyDescent="0.65">
      <c r="A15" s="66">
        <v>3</v>
      </c>
      <c r="B15" s="64" t="str">
        <f>'[1]реест - вост раб'!B12</f>
        <v>Радужный г, 1-й кв-л, 26</v>
      </c>
      <c r="C15" s="74" t="str">
        <f>'[2]реест - вост раб'!C12</f>
        <v>2017-2019</v>
      </c>
      <c r="D15" s="76">
        <f>'[2]реест - вост раб'!D12</f>
        <v>0.86236529068576662</v>
      </c>
      <c r="E15" s="77">
        <f>'[2]реест - вост раб'!E12</f>
        <v>321971.32</v>
      </c>
      <c r="F15" s="57">
        <f>'[2]реест - вост раб'!F12</f>
        <v>0</v>
      </c>
      <c r="G15" s="57">
        <f>'[2]реест - вост раб'!G12</f>
        <v>0</v>
      </c>
      <c r="H15" s="57">
        <f>'[2]реест - вост раб'!H12</f>
        <v>0</v>
      </c>
      <c r="I15" s="57">
        <f>'[2]реест - вост раб'!I12</f>
        <v>0</v>
      </c>
      <c r="J15" s="57">
        <f>'[2]реест - вост раб'!J12</f>
        <v>0</v>
      </c>
      <c r="K15" s="57">
        <f>'[2]реест - вост раб'!K12</f>
        <v>0</v>
      </c>
      <c r="L15" s="58">
        <f>'[2]реест - вост раб'!L12</f>
        <v>0</v>
      </c>
      <c r="M15" s="57">
        <f>'[2]реест - вост раб'!M12</f>
        <v>0</v>
      </c>
      <c r="N15" s="75">
        <f>'[2]реест - вост раб'!N12</f>
        <v>1207</v>
      </c>
      <c r="O15" s="75">
        <f>'[2]реест - вост раб'!O12</f>
        <v>317213.12</v>
      </c>
      <c r="P15" s="57">
        <f>'[2]реест - вост раб'!P12</f>
        <v>0</v>
      </c>
      <c r="Q15" s="57">
        <f>'[2]реест - вост раб'!Q12</f>
        <v>0</v>
      </c>
      <c r="R15" s="57">
        <f>'[2]реест - вост раб'!R12</f>
        <v>0</v>
      </c>
      <c r="S15" s="59">
        <f>'[2]реест - вост раб'!S12</f>
        <v>0</v>
      </c>
      <c r="T15" s="57">
        <f>'[2]реест - вост раб'!T12</f>
        <v>0</v>
      </c>
      <c r="U15" s="57">
        <f>'[2]реест - вост раб'!U12</f>
        <v>0</v>
      </c>
      <c r="V15" s="57">
        <f>'[2]реест - вост раб'!V12</f>
        <v>0</v>
      </c>
      <c r="W15" s="57">
        <f>'[2]реест - вост раб'!W12</f>
        <v>0</v>
      </c>
      <c r="X15" s="57">
        <f>'[2]реест - вост раб'!X12</f>
        <v>0</v>
      </c>
      <c r="Y15" s="57">
        <f>'[2]реест - вост раб'!Y12</f>
        <v>0</v>
      </c>
      <c r="Z15" s="57">
        <f>'[2]реест - вост раб'!Z12</f>
        <v>0</v>
      </c>
      <c r="AA15" s="57">
        <f>'[2]реест - вост раб'!AA12</f>
        <v>0</v>
      </c>
      <c r="AB15" s="56">
        <f>'[2]реест - вост раб'!AB12</f>
        <v>0</v>
      </c>
      <c r="AC15" s="56">
        <f>'[2]реест - вост раб'!AC12</f>
        <v>0</v>
      </c>
      <c r="AD15" s="56">
        <f>'[2]реест - вост раб'!AD12</f>
        <v>4758.2</v>
      </c>
      <c r="AE15" s="56">
        <f>'[2]реест - вост раб'!AE12</f>
        <v>0</v>
      </c>
      <c r="AF15" s="56">
        <f>'[2]реест - вост раб'!AF12</f>
        <v>0</v>
      </c>
      <c r="AG15" s="11" t="str">
        <f>'[2]реест - вост раб'!AG12</f>
        <v>-</v>
      </c>
      <c r="AH15" s="11">
        <f>'[2]реест - вост раб'!AH12</f>
        <v>2020</v>
      </c>
      <c r="AI15" s="11">
        <f>'[2]реест - вост раб'!AI12</f>
        <v>2020</v>
      </c>
    </row>
    <row r="16" spans="1:35" ht="100.5" customHeight="1" x14ac:dyDescent="0.65">
      <c r="A16" s="66">
        <v>4</v>
      </c>
      <c r="B16" s="64" t="str">
        <f>'[1]реест - вост раб'!B13</f>
        <v>Радужный г, 1-й кв-л, 27</v>
      </c>
      <c r="C16" s="74" t="str">
        <f>'[2]реест - вост раб'!C13</f>
        <v>2023-2025</v>
      </c>
      <c r="D16" s="76">
        <f>'[2]реест - вост раб'!D13</f>
        <v>0.85951459937778774</v>
      </c>
      <c r="E16" s="77">
        <f>'[2]реест - вост раб'!E13</f>
        <v>321971.32</v>
      </c>
      <c r="F16" s="57">
        <f>'[2]реест - вост раб'!F13</f>
        <v>0</v>
      </c>
      <c r="G16" s="57">
        <f>'[2]реест - вост раб'!G13</f>
        <v>0</v>
      </c>
      <c r="H16" s="57">
        <f>'[2]реест - вост раб'!H13</f>
        <v>0</v>
      </c>
      <c r="I16" s="57">
        <f>'[2]реест - вост раб'!I13</f>
        <v>0</v>
      </c>
      <c r="J16" s="57">
        <f>'[2]реест - вост раб'!J13</f>
        <v>0</v>
      </c>
      <c r="K16" s="57">
        <f>'[2]реест - вост раб'!K13</f>
        <v>0</v>
      </c>
      <c r="L16" s="58">
        <f>'[2]реест - вост раб'!L13</f>
        <v>0</v>
      </c>
      <c r="M16" s="57">
        <f>'[2]реест - вост раб'!M13</f>
        <v>0</v>
      </c>
      <c r="N16" s="75">
        <f>'[2]реест - вост раб'!N13</f>
        <v>1206</v>
      </c>
      <c r="O16" s="75">
        <f>'[2]реест - вост раб'!O13</f>
        <v>317213.12</v>
      </c>
      <c r="P16" s="57">
        <f>'[2]реест - вост раб'!P13</f>
        <v>0</v>
      </c>
      <c r="Q16" s="57">
        <f>'[2]реест - вост раб'!Q13</f>
        <v>0</v>
      </c>
      <c r="R16" s="57">
        <f>'[2]реест - вост раб'!R13</f>
        <v>0</v>
      </c>
      <c r="S16" s="59">
        <f>'[2]реест - вост раб'!S13</f>
        <v>0</v>
      </c>
      <c r="T16" s="57">
        <f>'[2]реест - вост раб'!T13</f>
        <v>0</v>
      </c>
      <c r="U16" s="57">
        <f>'[2]реест - вост раб'!U13</f>
        <v>0</v>
      </c>
      <c r="V16" s="57">
        <f>'[2]реест - вост раб'!V13</f>
        <v>0</v>
      </c>
      <c r="W16" s="57">
        <f>'[2]реест - вост раб'!W13</f>
        <v>0</v>
      </c>
      <c r="X16" s="57">
        <f>'[2]реест - вост раб'!X13</f>
        <v>0</v>
      </c>
      <c r="Y16" s="57">
        <f>'[2]реест - вост раб'!Y13</f>
        <v>0</v>
      </c>
      <c r="Z16" s="57">
        <f>'[2]реест - вост раб'!Z13</f>
        <v>0</v>
      </c>
      <c r="AA16" s="57">
        <f>'[2]реест - вост раб'!AA13</f>
        <v>0</v>
      </c>
      <c r="AB16" s="56">
        <f>'[2]реест - вост раб'!AB13</f>
        <v>0</v>
      </c>
      <c r="AC16" s="56">
        <f>'[2]реест - вост раб'!AC13</f>
        <v>0</v>
      </c>
      <c r="AD16" s="56">
        <f>'[2]реест - вост раб'!AD13</f>
        <v>4758.2</v>
      </c>
      <c r="AE16" s="56">
        <f>'[2]реест - вост раб'!AE13</f>
        <v>0</v>
      </c>
      <c r="AF16" s="56">
        <f>'[2]реест - вост раб'!AF13</f>
        <v>0</v>
      </c>
      <c r="AG16" s="11" t="str">
        <f>'[2]реест - вост раб'!AG13</f>
        <v>-</v>
      </c>
      <c r="AH16" s="11">
        <f>'[2]реест - вост раб'!AH13</f>
        <v>2020</v>
      </c>
      <c r="AI16" s="11">
        <f>'[2]реест - вост раб'!AI13</f>
        <v>2020</v>
      </c>
    </row>
    <row r="17" spans="1:44" ht="94.5" customHeight="1" x14ac:dyDescent="0.65">
      <c r="A17" s="66">
        <v>5</v>
      </c>
      <c r="B17" s="64" t="str">
        <f>'[1]реест - вост раб'!B14</f>
        <v>Радужный г, 1-й кв-л, 29</v>
      </c>
      <c r="C17" s="74" t="str">
        <f>'[2]реест - вост раб'!C14</f>
        <v>2026-2028</v>
      </c>
      <c r="D17" s="76">
        <f>'[2]реест - вост раб'!D14</f>
        <v>0.89797041453932691</v>
      </c>
      <c r="E17" s="77">
        <f>'[2]реест - вост раб'!E14</f>
        <v>206558.78</v>
      </c>
      <c r="F17" s="57">
        <f>'[2]реест - вост раб'!F14</f>
        <v>0</v>
      </c>
      <c r="G17" s="57">
        <f>'[2]реест - вост раб'!G14</f>
        <v>0</v>
      </c>
      <c r="H17" s="57">
        <f>'[2]реест - вост раб'!H14</f>
        <v>0</v>
      </c>
      <c r="I17" s="57">
        <f>'[2]реест - вост раб'!I14</f>
        <v>0</v>
      </c>
      <c r="J17" s="57">
        <f>'[2]реест - вост раб'!J14</f>
        <v>0</v>
      </c>
      <c r="K17" s="57">
        <f>'[2]реест - вост раб'!K14</f>
        <v>0</v>
      </c>
      <c r="L17" s="58">
        <f>'[2]реест - вост раб'!L14</f>
        <v>0</v>
      </c>
      <c r="M17" s="57">
        <f>'[2]реест - вост раб'!M14</f>
        <v>0</v>
      </c>
      <c r="N17" s="75">
        <f>'[2]реест - вост раб'!N14</f>
        <v>516.6</v>
      </c>
      <c r="O17" s="75">
        <f>'[2]реест - вост раб'!O14</f>
        <v>203506.19</v>
      </c>
      <c r="P17" s="57">
        <f>'[2]реест - вост раб'!P14</f>
        <v>0</v>
      </c>
      <c r="Q17" s="57">
        <f>'[2]реест - вост раб'!Q14</f>
        <v>0</v>
      </c>
      <c r="R17" s="57">
        <f>'[2]реест - вост раб'!R14</f>
        <v>0</v>
      </c>
      <c r="S17" s="59">
        <f>'[2]реест - вост раб'!S14</f>
        <v>0</v>
      </c>
      <c r="T17" s="57">
        <f>'[2]реест - вост раб'!T14</f>
        <v>0</v>
      </c>
      <c r="U17" s="57">
        <f>'[2]реест - вост раб'!U14</f>
        <v>0</v>
      </c>
      <c r="V17" s="57">
        <f>'[2]реест - вост раб'!V14</f>
        <v>0</v>
      </c>
      <c r="W17" s="57">
        <f>'[2]реест - вост раб'!W14</f>
        <v>0</v>
      </c>
      <c r="X17" s="57">
        <f>'[2]реест - вост раб'!X14</f>
        <v>0</v>
      </c>
      <c r="Y17" s="57">
        <f>'[2]реест - вост раб'!Y14</f>
        <v>0</v>
      </c>
      <c r="Z17" s="57">
        <f>'[2]реест - вост раб'!Z14</f>
        <v>0</v>
      </c>
      <c r="AA17" s="57">
        <f>'[2]реест - вост раб'!AA14</f>
        <v>0</v>
      </c>
      <c r="AB17" s="56">
        <f>'[2]реест - вост раб'!AB14</f>
        <v>0</v>
      </c>
      <c r="AC17" s="56">
        <f>'[2]реест - вост раб'!AC14</f>
        <v>0</v>
      </c>
      <c r="AD17" s="56">
        <f>'[2]реест - вост раб'!AD14</f>
        <v>3052.59</v>
      </c>
      <c r="AE17" s="56">
        <f>'[2]реест - вост раб'!AE14</f>
        <v>0</v>
      </c>
      <c r="AF17" s="56">
        <f>'[2]реест - вост раб'!AF14</f>
        <v>0</v>
      </c>
      <c r="AG17" s="11" t="str">
        <f>'[2]реест - вост раб'!AG14</f>
        <v>-</v>
      </c>
      <c r="AH17" s="11">
        <f>'[2]реест - вост раб'!AH14</f>
        <v>2020</v>
      </c>
      <c r="AI17" s="11">
        <f>'[2]реест - вост раб'!AI14</f>
        <v>2020</v>
      </c>
    </row>
    <row r="18" spans="1:44" ht="94.5" customHeight="1" x14ac:dyDescent="0.75">
      <c r="A18" s="155" t="str">
        <f>p_0421_1!$B$31</f>
        <v>И.о. заместителя главы администрации города  по городскому хозяйству                                                                                                                                                                          В.А. Попов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</row>
    <row r="24" spans="1:44" ht="61.5" x14ac:dyDescent="0.85">
      <c r="A24" s="154" t="s">
        <v>91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</row>
    <row r="25" spans="1:44" ht="61.5" x14ac:dyDescent="0.8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</row>
    <row r="26" spans="1:44" ht="61.5" x14ac:dyDescent="0.8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</row>
    <row r="27" spans="1:44" ht="61.5" x14ac:dyDescent="0.8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</row>
    <row r="28" spans="1:44" ht="61.5" x14ac:dyDescent="0.8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</row>
    <row r="29" spans="1:44" ht="61.5" x14ac:dyDescent="0.85">
      <c r="A29" s="94" t="s">
        <v>100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</row>
    <row r="30" spans="1:44" x14ac:dyDescent="0.3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spans="1:44" ht="45.75" x14ac:dyDescent="0.65"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</row>
    <row r="32" spans="1:44" ht="45.75" x14ac:dyDescent="0.65"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6:44" ht="45.75" x14ac:dyDescent="0.65"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</row>
  </sheetData>
  <mergeCells count="34">
    <mergeCell ref="AB8:AB9"/>
    <mergeCell ref="AC8:AC9"/>
    <mergeCell ref="A12:B12"/>
    <mergeCell ref="A24:AM24"/>
    <mergeCell ref="A29:AM29"/>
    <mergeCell ref="A18:AI18"/>
    <mergeCell ref="A7:A10"/>
    <mergeCell ref="B7:B10"/>
    <mergeCell ref="C7:C10"/>
    <mergeCell ref="D7:D9"/>
    <mergeCell ref="E7:E9"/>
    <mergeCell ref="F7:U7"/>
    <mergeCell ref="AF8:AF9"/>
    <mergeCell ref="V8:V9"/>
    <mergeCell ref="W8:W9"/>
    <mergeCell ref="X8:X9"/>
    <mergeCell ref="Y8:Y9"/>
    <mergeCell ref="Z8:Z9"/>
    <mergeCell ref="Z2:AI2"/>
    <mergeCell ref="A4:AI4"/>
    <mergeCell ref="A5:AI5"/>
    <mergeCell ref="V7:AF7"/>
    <mergeCell ref="AG7:AG10"/>
    <mergeCell ref="AH7:AH10"/>
    <mergeCell ref="AI7:AI10"/>
    <mergeCell ref="F8:K8"/>
    <mergeCell ref="L8:M9"/>
    <mergeCell ref="N8:O9"/>
    <mergeCell ref="P8:Q9"/>
    <mergeCell ref="R8:S9"/>
    <mergeCell ref="T8:U9"/>
    <mergeCell ref="AD8:AD9"/>
    <mergeCell ref="AE8:AE9"/>
    <mergeCell ref="AA8:AA9"/>
  </mergeCells>
  <pageMargins left="0.25" right="0.25" top="0.75" bottom="0.75" header="0.3" footer="0.3"/>
  <pageSetup paperSize="9" scale="1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zoomScale="40" zoomScaleNormal="40" workbookViewId="0">
      <selection activeCell="T13" sqref="T13"/>
    </sheetView>
  </sheetViews>
  <sheetFormatPr defaultRowHeight="15" x14ac:dyDescent="0.25"/>
  <cols>
    <col min="1" max="1" width="15.85546875" customWidth="1"/>
    <col min="2" max="2" width="62" customWidth="1"/>
    <col min="3" max="3" width="21.42578125" customWidth="1"/>
    <col min="4" max="4" width="14.85546875" customWidth="1"/>
    <col min="5" max="5" width="37" customWidth="1"/>
    <col min="6" max="6" width="12.85546875" customWidth="1"/>
    <col min="7" max="7" width="13.85546875" customWidth="1"/>
    <col min="8" max="8" width="31.140625" customWidth="1"/>
    <col min="9" max="9" width="32.28515625" customWidth="1"/>
    <col min="10" max="10" width="32.5703125" customWidth="1"/>
    <col min="11" max="11" width="32.85546875" customWidth="1"/>
    <col min="12" max="12" width="49.140625" customWidth="1"/>
    <col min="13" max="13" width="95.28515625" customWidth="1"/>
    <col min="14" max="14" width="45.5703125" customWidth="1"/>
    <col min="15" max="15" width="29.85546875" customWidth="1"/>
    <col min="16" max="16" width="25.5703125" customWidth="1"/>
  </cols>
  <sheetData>
    <row r="2" spans="1:16" ht="233.25" customHeight="1" x14ac:dyDescent="0.45">
      <c r="A2" s="63"/>
      <c r="B2" s="63"/>
      <c r="C2" s="63"/>
      <c r="D2" s="63"/>
      <c r="E2" s="63"/>
      <c r="F2" s="63"/>
      <c r="G2" s="63"/>
      <c r="H2" s="63"/>
      <c r="I2" s="63"/>
      <c r="J2" s="168" t="s">
        <v>110</v>
      </c>
      <c r="K2" s="168"/>
      <c r="L2" s="168"/>
      <c r="M2" s="168"/>
      <c r="N2" s="168"/>
      <c r="O2" s="168"/>
      <c r="P2" s="168"/>
    </row>
    <row r="3" spans="1:16" ht="28.5" x14ac:dyDescent="0.4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15.5" customHeight="1" x14ac:dyDescent="0.45">
      <c r="A4" s="169" t="s">
        <v>101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8" spans="1:16" ht="26.25" x14ac:dyDescent="0.25">
      <c r="A8" s="187" t="s">
        <v>0</v>
      </c>
      <c r="B8" s="187" t="s">
        <v>89</v>
      </c>
      <c r="C8" s="187" t="s">
        <v>36</v>
      </c>
      <c r="D8" s="180"/>
      <c r="E8" s="179" t="s">
        <v>37</v>
      </c>
      <c r="F8" s="173" t="s">
        <v>38</v>
      </c>
      <c r="G8" s="173" t="s">
        <v>39</v>
      </c>
      <c r="H8" s="179" t="s">
        <v>40</v>
      </c>
      <c r="I8" s="187" t="s">
        <v>41</v>
      </c>
      <c r="J8" s="180"/>
      <c r="K8" s="188" t="s">
        <v>42</v>
      </c>
      <c r="L8" s="188" t="s">
        <v>44</v>
      </c>
      <c r="M8" s="193" t="s">
        <v>45</v>
      </c>
      <c r="N8" s="193" t="s">
        <v>2</v>
      </c>
      <c r="O8" s="185" t="s">
        <v>47</v>
      </c>
      <c r="P8" s="185" t="s">
        <v>48</v>
      </c>
    </row>
    <row r="9" spans="1:16" ht="75" customHeight="1" x14ac:dyDescent="0.25">
      <c r="A9" s="180"/>
      <c r="B9" s="180"/>
      <c r="C9" s="179" t="s">
        <v>49</v>
      </c>
      <c r="D9" s="173" t="s">
        <v>50</v>
      </c>
      <c r="E9" s="180"/>
      <c r="F9" s="174"/>
      <c r="G9" s="174"/>
      <c r="H9" s="180"/>
      <c r="I9" s="179" t="s">
        <v>51</v>
      </c>
      <c r="J9" s="173" t="s">
        <v>52</v>
      </c>
      <c r="K9" s="189"/>
      <c r="L9" s="191"/>
      <c r="M9" s="182"/>
      <c r="N9" s="182"/>
      <c r="O9" s="186"/>
      <c r="P9" s="186"/>
    </row>
    <row r="10" spans="1:16" ht="147" customHeight="1" x14ac:dyDescent="0.25">
      <c r="A10" s="180"/>
      <c r="B10" s="180"/>
      <c r="C10" s="180"/>
      <c r="D10" s="182"/>
      <c r="E10" s="180"/>
      <c r="F10" s="174"/>
      <c r="G10" s="174"/>
      <c r="H10" s="180"/>
      <c r="I10" s="180"/>
      <c r="J10" s="184"/>
      <c r="K10" s="190"/>
      <c r="L10" s="191"/>
      <c r="M10" s="182"/>
      <c r="N10" s="194"/>
      <c r="O10" s="186"/>
      <c r="P10" s="186"/>
    </row>
    <row r="11" spans="1:16" ht="26.25" x14ac:dyDescent="0.25">
      <c r="A11" s="181"/>
      <c r="B11" s="181"/>
      <c r="C11" s="181"/>
      <c r="D11" s="183"/>
      <c r="E11" s="180"/>
      <c r="F11" s="175"/>
      <c r="G11" s="175"/>
      <c r="H11" s="8" t="s">
        <v>32</v>
      </c>
      <c r="I11" s="8" t="s">
        <v>32</v>
      </c>
      <c r="J11" s="8" t="s">
        <v>32</v>
      </c>
      <c r="K11" s="8" t="s">
        <v>56</v>
      </c>
      <c r="L11" s="192"/>
      <c r="M11" s="194"/>
      <c r="N11" s="8" t="s">
        <v>30</v>
      </c>
      <c r="O11" s="8" t="s">
        <v>57</v>
      </c>
      <c r="P11" s="8" t="s">
        <v>57</v>
      </c>
    </row>
    <row r="12" spans="1:16" ht="26.25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9">
        <v>5.5697674418604599</v>
      </c>
      <c r="G12" s="9">
        <v>7</v>
      </c>
      <c r="H12" s="9">
        <v>8</v>
      </c>
      <c r="I12" s="9">
        <v>9</v>
      </c>
      <c r="J12" s="9">
        <v>10</v>
      </c>
      <c r="K12" s="8">
        <v>11</v>
      </c>
      <c r="L12" s="9">
        <v>12</v>
      </c>
      <c r="M12" s="9">
        <v>13</v>
      </c>
      <c r="N12" s="9">
        <v>14</v>
      </c>
      <c r="O12" s="9">
        <v>15</v>
      </c>
      <c r="P12" s="9">
        <v>16</v>
      </c>
    </row>
    <row r="13" spans="1:16" ht="33" x14ac:dyDescent="0.25">
      <c r="A13" s="176" t="s">
        <v>83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8"/>
    </row>
    <row r="14" spans="1:16" ht="87.75" customHeight="1" x14ac:dyDescent="0.45">
      <c r="A14" s="171" t="s">
        <v>84</v>
      </c>
      <c r="B14" s="172"/>
      <c r="C14" s="11" t="str">
        <f>'[2]Перечень - вост работы'!C9</f>
        <v>Х</v>
      </c>
      <c r="D14" s="11" t="str">
        <f>'[2]Перечень - вост работы'!D9</f>
        <v>Х</v>
      </c>
      <c r="E14" s="12" t="str">
        <f>'[2]Перечень - вост работы'!E9</f>
        <v>Х</v>
      </c>
      <c r="F14" s="11" t="str">
        <f>'[2]Перечень - вост работы'!F9</f>
        <v>Х</v>
      </c>
      <c r="G14" s="11" t="str">
        <f>'[2]Перечень - вост работы'!G9</f>
        <v>Х</v>
      </c>
      <c r="H14" s="13">
        <f>'[2]Перечень - вост работы'!H9</f>
        <v>39280</v>
      </c>
      <c r="I14" s="13">
        <f>'[2]Перечень - вост работы'!I9</f>
        <v>34872.199999999997</v>
      </c>
      <c r="J14" s="13">
        <f>'[2]Перечень - вост работы'!J9</f>
        <v>32288.5</v>
      </c>
      <c r="K14" s="14">
        <f>'[2]Перечень - вост работы'!K9</f>
        <v>1995</v>
      </c>
      <c r="L14" s="11" t="str">
        <f>'[2]Перечень - вост работы'!L9</f>
        <v>X</v>
      </c>
      <c r="M14" s="11" t="str">
        <f>'[2]Перечень - вост работы'!M9</f>
        <v>X</v>
      </c>
      <c r="N14" s="13">
        <f>'[2]Перечень - вост работы'!N9</f>
        <v>1627513.1600000001</v>
      </c>
      <c r="O14" s="13">
        <f>'[2]Перечень - вост работы'!O9</f>
        <v>41.433634419551936</v>
      </c>
      <c r="P14" s="13">
        <f>'[2]Перечень - вост работы'!P9</f>
        <v>848.76936373153421</v>
      </c>
    </row>
    <row r="15" spans="1:16" ht="54" customHeight="1" x14ac:dyDescent="0.5">
      <c r="A15" s="15">
        <v>1</v>
      </c>
      <c r="B15" s="10" t="s">
        <v>85</v>
      </c>
      <c r="C15" s="11">
        <f>'[2]Перечень - вост работы'!C10</f>
        <v>1978</v>
      </c>
      <c r="D15" s="11">
        <f>'[2]Перечень - вост работы'!D10</f>
        <v>0</v>
      </c>
      <c r="E15" s="12" t="str">
        <f>'[2]Перечень - вост работы'!E10</f>
        <v>Панельные</v>
      </c>
      <c r="F15" s="11">
        <f>'[2]Перечень - вост работы'!F10</f>
        <v>9</v>
      </c>
      <c r="G15" s="11">
        <f>'[2]Перечень - вост работы'!G10</f>
        <v>4</v>
      </c>
      <c r="H15" s="13">
        <f>'[2]Перечень - вост работы'!H10</f>
        <v>8707</v>
      </c>
      <c r="I15" s="13">
        <f>'[2]Перечень - вост работы'!I10</f>
        <v>7693.6</v>
      </c>
      <c r="J15" s="13">
        <f>'[2]Перечень - вост работы'!J10</f>
        <v>7347.1</v>
      </c>
      <c r="K15" s="14">
        <f>'[2]Перечень - вост работы'!K10</f>
        <v>357</v>
      </c>
      <c r="L15" s="11" t="str">
        <f>'[2]Перечень - вост работы'!L10</f>
        <v>УК</v>
      </c>
      <c r="M15" s="16" t="str">
        <f>'[2]Перечень - вост работы'!M10</f>
        <v>МУП "ЖКХ" ЗАТО г. Радужный</v>
      </c>
      <c r="N15" s="13">
        <f>'[2]Перечень - вост работы'!N10</f>
        <v>388505.87</v>
      </c>
      <c r="O15" s="13">
        <f>'[2]Перечень - вост работы'!O10</f>
        <v>44.619946020443322</v>
      </c>
      <c r="P15" s="13">
        <f>'[2]Перечень - вост работы'!P10</f>
        <v>805.48273182496837</v>
      </c>
    </row>
    <row r="16" spans="1:16" ht="61.5" customHeight="1" x14ac:dyDescent="0.5">
      <c r="A16" s="15">
        <v>2</v>
      </c>
      <c r="B16" s="10" t="s">
        <v>86</v>
      </c>
      <c r="C16" s="11">
        <f>'[2]Перечень - вост работы'!C11</f>
        <v>1981</v>
      </c>
      <c r="D16" s="11">
        <f>'[2]Перечень - вост работы'!D11</f>
        <v>0</v>
      </c>
      <c r="E16" s="12" t="str">
        <f>'[2]Перечень - вост работы'!E11</f>
        <v>Панельные</v>
      </c>
      <c r="F16" s="11">
        <f>'[2]Перечень - вост работы'!F11</f>
        <v>9</v>
      </c>
      <c r="G16" s="11">
        <f>'[2]Перечень - вост работы'!G11</f>
        <v>4</v>
      </c>
      <c r="H16" s="13">
        <f>'[2]Перечень - вост работы'!H11</f>
        <v>8838.4</v>
      </c>
      <c r="I16" s="13">
        <f>'[2]Перечень - вост работы'!I11</f>
        <v>7825</v>
      </c>
      <c r="J16" s="13">
        <f>'[2]Перечень - вост работы'!J11</f>
        <v>7353.9</v>
      </c>
      <c r="K16" s="14">
        <f>'[2]Перечень - вост работы'!K11</f>
        <v>387</v>
      </c>
      <c r="L16" s="11" t="str">
        <f>'[2]Перечень - вост работы'!L11</f>
        <v>УК</v>
      </c>
      <c r="M16" s="16" t="str">
        <f>'[2]Перечень - вост работы'!M11</f>
        <v>МУП "ЖКХ" ЗАТО г. Радужный</v>
      </c>
      <c r="N16" s="13">
        <f>'[2]Перечень - вост работы'!N11</f>
        <v>388505.87</v>
      </c>
      <c r="O16" s="13">
        <f>'[2]Перечень - вост работы'!O11</f>
        <v>43.956583770818249</v>
      </c>
      <c r="P16" s="13">
        <f>'[2]Перечень - вост работы'!P11</f>
        <v>815.80604430666187</v>
      </c>
    </row>
    <row r="17" spans="1:16" ht="57.75" customHeight="1" x14ac:dyDescent="0.5">
      <c r="A17" s="15">
        <v>3</v>
      </c>
      <c r="B17" s="10" t="s">
        <v>67</v>
      </c>
      <c r="C17" s="11">
        <f>'[2]Перечень - вост работы'!C12</f>
        <v>1982</v>
      </c>
      <c r="D17" s="11">
        <f>'[2]Перечень - вост работы'!D12</f>
        <v>0</v>
      </c>
      <c r="E17" s="12" t="str">
        <f>'[2]Перечень - вост работы'!E12</f>
        <v>Панельные</v>
      </c>
      <c r="F17" s="11">
        <f>'[2]Перечень - вост работы'!F12</f>
        <v>9</v>
      </c>
      <c r="G17" s="11">
        <f>'[2]Перечень - вост работы'!G12</f>
        <v>4</v>
      </c>
      <c r="H17" s="13">
        <f>'[2]Перечень - вост работы'!H12</f>
        <v>8597</v>
      </c>
      <c r="I17" s="13">
        <f>'[2]Перечень - вост работы'!I12</f>
        <v>7716.1</v>
      </c>
      <c r="J17" s="13">
        <f>'[2]Перечень - вост работы'!J12</f>
        <v>7190.6</v>
      </c>
      <c r="K17" s="14">
        <f>'[2]Перечень - вост работы'!K12</f>
        <v>399</v>
      </c>
      <c r="L17" s="11" t="str">
        <f>'[2]Перечень - вост работы'!L12</f>
        <v>УК</v>
      </c>
      <c r="M17" s="16" t="str">
        <f>'[2]Перечень - вост работы'!M12</f>
        <v>МУП "ЖКХ" ЗАТО г. Радужный</v>
      </c>
      <c r="N17" s="13">
        <f>'[2]Перечень - вост работы'!N12</f>
        <v>321971.32</v>
      </c>
      <c r="O17" s="13">
        <f>'[2]Перечень - вост работы'!O12</f>
        <v>37.451590089566132</v>
      </c>
      <c r="P17" s="13">
        <f>'[2]Перечень - вост работы'!P12</f>
        <v>848.76936373153421</v>
      </c>
    </row>
    <row r="18" spans="1:16" ht="56.25" customHeight="1" x14ac:dyDescent="0.5">
      <c r="A18" s="15">
        <v>4</v>
      </c>
      <c r="B18" s="10" t="s">
        <v>87</v>
      </c>
      <c r="C18" s="11">
        <f>'[2]Перечень - вост работы'!C13</f>
        <v>1983</v>
      </c>
      <c r="D18" s="11">
        <f>'[2]Перечень - вост работы'!D13</f>
        <v>0</v>
      </c>
      <c r="E18" s="12" t="str">
        <f>'[2]Перечень - вост работы'!E13</f>
        <v>Панельные</v>
      </c>
      <c r="F18" s="11">
        <f>'[2]Перечень - вост работы'!F13</f>
        <v>9</v>
      </c>
      <c r="G18" s="11">
        <f>'[2]Перечень - вост работы'!G13</f>
        <v>4</v>
      </c>
      <c r="H18" s="13">
        <f>'[2]Перечень - вост работы'!H13</f>
        <v>8601.7999999999993</v>
      </c>
      <c r="I18" s="13">
        <f>'[2]Перечень - вост работы'!I13</f>
        <v>7730</v>
      </c>
      <c r="J18" s="13">
        <f>'[2]Перечень - вост работы'!J13</f>
        <v>7318.9</v>
      </c>
      <c r="K18" s="14">
        <f>'[2]Перечень - вост работы'!K13</f>
        <v>404</v>
      </c>
      <c r="L18" s="11" t="str">
        <f>'[2]Перечень - вост работы'!L13</f>
        <v>УК</v>
      </c>
      <c r="M18" s="16" t="str">
        <f>'[2]Перечень - вост работы'!M13</f>
        <v>МУП "ЖКХ" ЗАТО г. Радужный</v>
      </c>
      <c r="N18" s="13">
        <f>'[2]Перечень - вост работы'!N13</f>
        <v>321971.32</v>
      </c>
      <c r="O18" s="13">
        <f>'[2]Перечень - вост работы'!O13</f>
        <v>37.430691250668467</v>
      </c>
      <c r="P18" s="13">
        <f>'[2]Перечень - вост работы'!P13</f>
        <v>847.59291776139878</v>
      </c>
    </row>
    <row r="19" spans="1:16" ht="68.25" customHeight="1" x14ac:dyDescent="0.5">
      <c r="A19" s="15">
        <v>5</v>
      </c>
      <c r="B19" s="10" t="s">
        <v>88</v>
      </c>
      <c r="C19" s="11">
        <f>'[2]Перечень - вост работы'!C14</f>
        <v>1987</v>
      </c>
      <c r="D19" s="11">
        <f>'[2]Перечень - вост работы'!D14</f>
        <v>0</v>
      </c>
      <c r="E19" s="12" t="str">
        <f>'[2]Перечень - вост работы'!E14</f>
        <v>Каменные, кирпичные</v>
      </c>
      <c r="F19" s="11">
        <f>'[2]Перечень - вост работы'!F14</f>
        <v>12</v>
      </c>
      <c r="G19" s="11">
        <f>'[2]Перечень - вост работы'!G14</f>
        <v>1</v>
      </c>
      <c r="H19" s="13">
        <f>'[2]Перечень - вост работы'!H14</f>
        <v>4535.8</v>
      </c>
      <c r="I19" s="13">
        <f>'[2]Перечень - вост работы'!I14</f>
        <v>3907.5</v>
      </c>
      <c r="J19" s="13">
        <f>'[2]Перечень - вост работы'!J14</f>
        <v>3078</v>
      </c>
      <c r="K19" s="14">
        <f>'[2]Перечень - вост работы'!K14</f>
        <v>448</v>
      </c>
      <c r="L19" s="11" t="str">
        <f>'[2]Перечень - вост работы'!L14</f>
        <v>УК</v>
      </c>
      <c r="M19" s="16" t="str">
        <f>'[2]Перечень - вост работы'!M14</f>
        <v>МУП "ЖКХ" ЗАТО г. Радужный</v>
      </c>
      <c r="N19" s="13">
        <f>'[2]Перечень - вост работы'!N14</f>
        <v>206558.78</v>
      </c>
      <c r="O19" s="13">
        <f>'[2]Перечень - вост работы'!O14</f>
        <v>45.539657833237797</v>
      </c>
      <c r="P19" s="13">
        <f>'[2]Перечень - вост работы'!P14</f>
        <v>688.54108117641863</v>
      </c>
    </row>
    <row r="25" spans="1:16" ht="26.25" x14ac:dyDescent="0.4">
      <c r="A25" s="65" t="s">
        <v>102</v>
      </c>
    </row>
    <row r="26" spans="1:16" ht="26.25" x14ac:dyDescent="0.4">
      <c r="A26" s="65" t="s">
        <v>103</v>
      </c>
    </row>
  </sheetData>
  <mergeCells count="22">
    <mergeCell ref="N8:N10"/>
    <mergeCell ref="A8:A11"/>
    <mergeCell ref="B8:B11"/>
    <mergeCell ref="C8:D8"/>
    <mergeCell ref="E8:E11"/>
    <mergeCell ref="F8:F11"/>
    <mergeCell ref="J2:P2"/>
    <mergeCell ref="A4:P4"/>
    <mergeCell ref="A14:B14"/>
    <mergeCell ref="G8:G11"/>
    <mergeCell ref="A13:P13"/>
    <mergeCell ref="C9:C11"/>
    <mergeCell ref="D9:D11"/>
    <mergeCell ref="I9:I10"/>
    <mergeCell ref="J9:J10"/>
    <mergeCell ref="O8:O10"/>
    <mergeCell ref="P8:P10"/>
    <mergeCell ref="H8:H10"/>
    <mergeCell ref="I8:J8"/>
    <mergeCell ref="K8:K10"/>
    <mergeCell ref="L8:L11"/>
    <mergeCell ref="M8:M11"/>
  </mergeCells>
  <pageMargins left="0.25" right="0.25" top="0.75" bottom="0.75" header="0.3" footer="0.3"/>
  <pageSetup paperSize="9" scale="2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p_0421_1</vt:lpstr>
      <vt:lpstr>p_0421_2</vt:lpstr>
      <vt:lpstr>p_0421_3</vt:lpstr>
      <vt:lpstr>p_0421_4</vt:lpstr>
      <vt:lpstr>p_0421_5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2020-05-28T08:48:08Z</cp:lastPrinted>
  <dcterms:created xsi:type="dcterms:W3CDTF">2019-04-23T11:05:34Z</dcterms:created>
  <dcterms:modified xsi:type="dcterms:W3CDTF">2020-06-05T08:02:51Z</dcterms:modified>
</cp:coreProperties>
</file>