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65" windowWidth="14805" windowHeight="6750" activeTab="2"/>
  </bookViews>
  <sheets>
    <sheet name="00_3" sheetId="3" r:id="rId1"/>
    <sheet name="00_4" sheetId="5" r:id="rId2"/>
    <sheet name="00_1" sheetId="10" r:id="rId3"/>
  </sheets>
  <calcPr calcId="145621" refMode="R1C1"/>
</workbook>
</file>

<file path=xl/calcChain.xml><?xml version="1.0" encoding="utf-8"?>
<calcChain xmlns="http://schemas.openxmlformats.org/spreadsheetml/2006/main">
  <c r="F18" i="10" l="1"/>
  <c r="G29" i="3"/>
  <c r="D24" i="5" l="1"/>
  <c r="G20" i="10"/>
  <c r="G18" i="10"/>
  <c r="G82" i="10" l="1"/>
  <c r="D80" i="10"/>
  <c r="D79" i="10"/>
  <c r="G52" i="10" l="1"/>
  <c r="F82" i="10"/>
  <c r="G34" i="5" l="1"/>
  <c r="G73" i="5" s="1"/>
  <c r="F34" i="3" l="1"/>
  <c r="E34" i="3"/>
  <c r="H34" i="3"/>
  <c r="F42" i="3"/>
  <c r="F43" i="3"/>
  <c r="G43" i="3"/>
  <c r="G42" i="3"/>
  <c r="G41" i="3"/>
  <c r="G34" i="3" s="1"/>
  <c r="D34" i="3" s="1"/>
  <c r="D43" i="5" l="1"/>
  <c r="F34" i="5"/>
  <c r="D34" i="5"/>
  <c r="D53" i="5"/>
  <c r="D81" i="10" l="1"/>
  <c r="D78" i="10"/>
  <c r="D77" i="10"/>
  <c r="D76" i="10"/>
  <c r="D75" i="10"/>
  <c r="D74" i="10"/>
  <c r="D73" i="10"/>
  <c r="E82" i="10" l="1"/>
  <c r="H72" i="10"/>
  <c r="E72" i="10"/>
  <c r="F29" i="3"/>
  <c r="H52" i="10"/>
  <c r="F52" i="10"/>
  <c r="H42" i="10"/>
  <c r="E42" i="10"/>
  <c r="H32" i="10"/>
  <c r="D23" i="10"/>
  <c r="D25" i="10"/>
  <c r="D26" i="10"/>
  <c r="D27" i="10"/>
  <c r="D28" i="10"/>
  <c r="D29" i="10"/>
  <c r="D30" i="10"/>
  <c r="D31" i="10"/>
  <c r="E20" i="10"/>
  <c r="H82" i="10"/>
  <c r="G72" i="10"/>
  <c r="F72" i="10"/>
  <c r="D71" i="10"/>
  <c r="D70" i="10"/>
  <c r="D69" i="10"/>
  <c r="D68" i="10"/>
  <c r="D67" i="10"/>
  <c r="D66" i="10"/>
  <c r="D65" i="10"/>
  <c r="D64" i="10"/>
  <c r="D63" i="10"/>
  <c r="H62" i="10"/>
  <c r="G62" i="10"/>
  <c r="F62" i="10"/>
  <c r="E62" i="10"/>
  <c r="D59" i="10"/>
  <c r="D58" i="10"/>
  <c r="D57" i="10"/>
  <c r="D56" i="10"/>
  <c r="D55" i="10"/>
  <c r="D54" i="10"/>
  <c r="D53" i="10"/>
  <c r="D51" i="10"/>
  <c r="D50" i="10"/>
  <c r="D49" i="10"/>
  <c r="D48" i="10"/>
  <c r="D47" i="10"/>
  <c r="D46" i="10"/>
  <c r="D45" i="10"/>
  <c r="D44" i="10"/>
  <c r="D43" i="10"/>
  <c r="G42" i="10"/>
  <c r="F42" i="10"/>
  <c r="D41" i="10"/>
  <c r="D40" i="10"/>
  <c r="D39" i="10"/>
  <c r="D38" i="10"/>
  <c r="D37" i="10"/>
  <c r="D36" i="10"/>
  <c r="D35" i="10"/>
  <c r="D34" i="10"/>
  <c r="D33" i="10"/>
  <c r="E32" i="10"/>
  <c r="H19" i="10"/>
  <c r="G19" i="10"/>
  <c r="F19" i="10"/>
  <c r="E19" i="10"/>
  <c r="H18" i="10"/>
  <c r="E18" i="10"/>
  <c r="H17" i="10"/>
  <c r="G17" i="10"/>
  <c r="F17" i="10"/>
  <c r="E17" i="10"/>
  <c r="H16" i="10"/>
  <c r="G16" i="10"/>
  <c r="F16" i="10"/>
  <c r="E16" i="10"/>
  <c r="H15" i="10"/>
  <c r="G15" i="10"/>
  <c r="F15" i="10"/>
  <c r="E15" i="10"/>
  <c r="H14" i="10"/>
  <c r="G14" i="10"/>
  <c r="E14" i="10"/>
  <c r="H13" i="10"/>
  <c r="G13" i="10"/>
  <c r="F13" i="10"/>
  <c r="E13" i="10"/>
  <c r="H12" i="10"/>
  <c r="G12" i="10"/>
  <c r="F12" i="10"/>
  <c r="E12" i="10"/>
  <c r="D18" i="10" l="1"/>
  <c r="D52" i="10"/>
  <c r="D29" i="3"/>
  <c r="D72" i="10"/>
  <c r="D82" i="10"/>
  <c r="D62" i="10"/>
  <c r="D42" i="10"/>
  <c r="H21" i="10"/>
  <c r="G21" i="10"/>
  <c r="F14" i="10"/>
  <c r="D14" i="10" s="1"/>
  <c r="F20" i="10"/>
  <c r="G32" i="10"/>
  <c r="D13" i="10"/>
  <c r="D16" i="10"/>
  <c r="D15" i="10"/>
  <c r="D19" i="10"/>
  <c r="D12" i="10"/>
  <c r="D17" i="10"/>
  <c r="E21" i="10"/>
  <c r="D21" i="10" l="1"/>
  <c r="D20" i="10"/>
  <c r="F21" i="10"/>
  <c r="J21" i="10" s="1"/>
  <c r="F32" i="10"/>
  <c r="D32" i="10" s="1"/>
  <c r="D20" i="3" l="1"/>
  <c r="D21" i="3"/>
  <c r="D22" i="3"/>
  <c r="D23" i="3"/>
  <c r="D24" i="3"/>
  <c r="D25" i="3"/>
  <c r="D26" i="3"/>
  <c r="D27" i="3"/>
  <c r="D28" i="3"/>
  <c r="E43" i="3"/>
  <c r="D43" i="3" s="1"/>
  <c r="H42" i="3" l="1"/>
  <c r="H41" i="3"/>
  <c r="H40" i="3"/>
  <c r="H39" i="3"/>
  <c r="H38" i="3"/>
  <c r="H37" i="3"/>
  <c r="H36" i="3"/>
  <c r="G39" i="3"/>
  <c r="G38" i="3"/>
  <c r="G37" i="3"/>
  <c r="G36" i="3"/>
  <c r="F41" i="3"/>
  <c r="F39" i="3"/>
  <c r="F38" i="3"/>
  <c r="F37" i="3"/>
  <c r="F36" i="3"/>
  <c r="H29" i="3" l="1"/>
  <c r="G62" i="5" l="1"/>
  <c r="F62" i="5"/>
  <c r="E62" i="5"/>
  <c r="G61" i="5"/>
  <c r="F61" i="5"/>
  <c r="E61" i="5"/>
  <c r="G60" i="5"/>
  <c r="F60" i="5"/>
  <c r="E60" i="5"/>
  <c r="G59" i="5"/>
  <c r="F59" i="5"/>
  <c r="E59" i="5"/>
  <c r="D58" i="5"/>
  <c r="G57" i="5"/>
  <c r="F57" i="5"/>
  <c r="E57" i="5"/>
  <c r="D56" i="5"/>
  <c r="G55" i="5"/>
  <c r="F55" i="5"/>
  <c r="E55" i="5"/>
  <c r="D52" i="5"/>
  <c r="D51" i="5"/>
  <c r="D50" i="5"/>
  <c r="D49" i="5"/>
  <c r="D48" i="5"/>
  <c r="D47" i="5"/>
  <c r="D46" i="5"/>
  <c r="D42" i="5"/>
  <c r="D41" i="5"/>
  <c r="D40" i="5"/>
  <c r="D39" i="5"/>
  <c r="D38" i="5"/>
  <c r="G33" i="5"/>
  <c r="G72" i="5" s="1"/>
  <c r="F33" i="5"/>
  <c r="E33" i="5"/>
  <c r="E72" i="5" s="1"/>
  <c r="H32" i="5"/>
  <c r="G32" i="5"/>
  <c r="G71" i="5" s="1"/>
  <c r="F32" i="5"/>
  <c r="F71" i="5" s="1"/>
  <c r="E32" i="5"/>
  <c r="E71" i="5" s="1"/>
  <c r="H31" i="5"/>
  <c r="G31" i="5"/>
  <c r="F31" i="5"/>
  <c r="E31" i="5"/>
  <c r="H30" i="5"/>
  <c r="G30" i="5"/>
  <c r="F30" i="5"/>
  <c r="E30" i="5"/>
  <c r="H29" i="5"/>
  <c r="G29" i="5"/>
  <c r="G68" i="5" s="1"/>
  <c r="F29" i="5"/>
  <c r="F68" i="5" s="1"/>
  <c r="E29" i="5"/>
  <c r="E68" i="5" s="1"/>
  <c r="H28" i="5"/>
  <c r="G28" i="5"/>
  <c r="F28" i="5"/>
  <c r="E28" i="5"/>
  <c r="H27" i="5"/>
  <c r="G27" i="5"/>
  <c r="G66" i="5" s="1"/>
  <c r="F27" i="5"/>
  <c r="F66" i="5" s="1"/>
  <c r="E27" i="5"/>
  <c r="E66" i="5" s="1"/>
  <c r="H26" i="5"/>
  <c r="G26" i="5"/>
  <c r="G25" i="5" s="1"/>
  <c r="D25" i="5" s="1"/>
  <c r="F26" i="5"/>
  <c r="F25" i="5" s="1"/>
  <c r="E26" i="5"/>
  <c r="E25" i="5" s="1"/>
  <c r="D23" i="5"/>
  <c r="D22" i="5"/>
  <c r="D21" i="5"/>
  <c r="D20" i="5"/>
  <c r="D19" i="5"/>
  <c r="D18" i="5"/>
  <c r="D17" i="5"/>
  <c r="D66" i="5" s="1"/>
  <c r="D16" i="5"/>
  <c r="E42" i="3"/>
  <c r="D42" i="3" s="1"/>
  <c r="E41" i="3"/>
  <c r="D37" i="3"/>
  <c r="H35" i="3"/>
  <c r="G35" i="3"/>
  <c r="F35" i="3"/>
  <c r="F65" i="5" l="1"/>
  <c r="F67" i="5"/>
  <c r="F69" i="5"/>
  <c r="G70" i="5"/>
  <c r="G54" i="5"/>
  <c r="G65" i="5"/>
  <c r="G67" i="5"/>
  <c r="E70" i="5"/>
  <c r="G69" i="5"/>
  <c r="D60" i="5"/>
  <c r="F72" i="5"/>
  <c r="D72" i="5" s="1"/>
  <c r="D62" i="5"/>
  <c r="D61" i="5"/>
  <c r="D59" i="5"/>
  <c r="D41" i="3"/>
  <c r="F70" i="5"/>
  <c r="F54" i="5"/>
  <c r="D57" i="5"/>
  <c r="D55" i="5"/>
  <c r="D26" i="5"/>
  <c r="D27" i="5"/>
  <c r="H25" i="5"/>
  <c r="E67" i="5"/>
  <c r="D67" i="5" s="1"/>
  <c r="D30" i="5"/>
  <c r="D31" i="5"/>
  <c r="D36" i="3"/>
  <c r="D38" i="3"/>
  <c r="D35" i="3"/>
  <c r="D39" i="3"/>
  <c r="D68" i="5"/>
  <c r="D71" i="5"/>
  <c r="D28" i="5"/>
  <c r="D32" i="5"/>
  <c r="E65" i="5"/>
  <c r="E69" i="5"/>
  <c r="D29" i="5"/>
  <c r="D33" i="5"/>
  <c r="E54" i="5"/>
  <c r="E63" i="5" s="1"/>
  <c r="D69" i="5" l="1"/>
  <c r="F64" i="5"/>
  <c r="G64" i="5"/>
  <c r="D70" i="5"/>
  <c r="D54" i="5"/>
  <c r="D65" i="5"/>
  <c r="E64" i="5"/>
  <c r="E73" i="5" l="1"/>
  <c r="D73" i="5" s="1"/>
  <c r="D64" i="5"/>
</calcChain>
</file>

<file path=xl/sharedStrings.xml><?xml version="1.0" encoding="utf-8"?>
<sst xmlns="http://schemas.openxmlformats.org/spreadsheetml/2006/main" count="292" uniqueCount="125">
  <si>
    <t>№ п/п</t>
  </si>
  <si>
    <t>В том числе:</t>
  </si>
  <si>
    <t>Внебюджетные средства</t>
  </si>
  <si>
    <t>Субвенции</t>
  </si>
  <si>
    <t>Собственных доходов:</t>
  </si>
  <si>
    <t>Другие собственные доходы</t>
  </si>
  <si>
    <t>Объем финансирования (тыс. руб.)</t>
  </si>
  <si>
    <t>в том числе по годам:</t>
  </si>
  <si>
    <t>Итого по подпрограмме</t>
  </si>
  <si>
    <t>Ожидаемые показатели оценки эффективности (количественные и качественные)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</si>
  <si>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</si>
  <si>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</si>
  <si>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</si>
  <si>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</si>
  <si>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</si>
  <si>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</si>
  <si>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</si>
  <si>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Приложение</t>
  </si>
  <si>
    <t xml:space="preserve">Приложение </t>
  </si>
  <si>
    <t>Наименование мероприятия</t>
  </si>
  <si>
    <t>Срок исполнения</t>
  </si>
  <si>
    <t>2015 год</t>
  </si>
  <si>
    <t>МКУ "ГКМХ"</t>
  </si>
  <si>
    <t xml:space="preserve">2016 год </t>
  </si>
  <si>
    <t xml:space="preserve">2017 год </t>
  </si>
  <si>
    <t xml:space="preserve">2019 год </t>
  </si>
  <si>
    <t xml:space="preserve">2020 год </t>
  </si>
  <si>
    <t xml:space="preserve">2018 год </t>
  </si>
  <si>
    <t>№п/п</t>
  </si>
  <si>
    <t>Объем финансирования (тыс.руб.)</t>
  </si>
  <si>
    <t>Исполнители, соисполнители, ответственные за реализацию мероприятий</t>
  </si>
  <si>
    <t>Субсидии, иные межбюджетные трансферты</t>
  </si>
  <si>
    <t>Предоставление многодетным семьям социальных выплат на приобретение жилья</t>
  </si>
  <si>
    <t>Формирование заявок на выделение из областного бюджета средств на софинансирование предоставления социальных выплат</t>
  </si>
  <si>
    <t>Формирование базы многодетных семей участников Подпрограммы</t>
  </si>
  <si>
    <t>Осуществление расчета размера социальной выплаты на дату выдачи свидетельства</t>
  </si>
  <si>
    <t>Оформление и выдача свидетельств многодетным семьям</t>
  </si>
  <si>
    <t xml:space="preserve">Предоставление многодетным семьям социальных выплат на строительство индивидуального жилого дома </t>
  </si>
  <si>
    <t>ИТОГО по п.5</t>
  </si>
  <si>
    <t xml:space="preserve">Предоставление отчетов департаменту строительства и архитектуры администрации Владимирской области ежеквартально до 15 числа месяца, следующего за отчетным кварталом </t>
  </si>
  <si>
    <t>Информационное сопровождение хода реализации Подпрограммы</t>
  </si>
  <si>
    <t>Администрация ЗАТО г. Радужный</t>
  </si>
  <si>
    <t>к подпрограмме 5 "Социальное жилье ЗАТО г.Радужный"</t>
  </si>
  <si>
    <t xml:space="preserve">1. Строительство жилья </t>
  </si>
  <si>
    <t>1.1</t>
  </si>
  <si>
    <t>Проектно-изыскательские работы  на строительство здания среднеэтажного  многоквартирного  жилого дома № 2 в 7/3 квартале г. Радужного Владимирской области; Строительство многоквартирного жилого дома в 3 квартале  (выполнение сезонных работ по благоустройству территории )</t>
  </si>
  <si>
    <t xml:space="preserve">2015 год </t>
  </si>
  <si>
    <t>1.2.</t>
  </si>
  <si>
    <t xml:space="preserve">Проектно-изыскательские работы  на строительство здания среднеэтажного  многоквартирного  жилого дома № 2 в 7/3 квартале г. Радужного Владимирской области; анализ схем топливо- и теплоиспользования вновь строящегося газопотребляющего объекта: "Многоквартирный  жилой дом в 7/3 квартале"; Исследование почвы для строительства многоквартирного жилого дома в  7/3 квартале; экспертиза проекта </t>
  </si>
  <si>
    <t>1.3.</t>
  </si>
  <si>
    <t>Проектно-изыскательские работы на строительство здания среднеэтажного  многоквартирного  жилого дома № 2 в 7/3 квартале г. Радужного Владимирской област ; и на   на строительство  многоквартирного  жилого дома 9 квартала</t>
  </si>
  <si>
    <t>1.4.</t>
  </si>
  <si>
    <t xml:space="preserve">Проектно-изыскательские  работы (ПИР) на строительство  многоквартирного дома </t>
  </si>
  <si>
    <t>1.5.</t>
  </si>
  <si>
    <t>Строительство многоквартирного дома</t>
  </si>
  <si>
    <t>1.6.</t>
  </si>
  <si>
    <t xml:space="preserve">2021 год </t>
  </si>
  <si>
    <t>Итого  по п. 1</t>
  </si>
  <si>
    <t>2.1.</t>
  </si>
  <si>
    <t>Приобретение благоустроенных жилых помещений (квартир) во вновь построенных домах  для обеспечения жильем  граждан, признанных в установленном порядке нуждающимися в жилых помещениях на территории ЗАТО г. Радужный Владимирской области (мероприятие, предусматривает выделение  средств местного бюджета на софинансирование мероприятий подпрограммы  "Социальное жилье государственной  программы Владимирской области «Обеспечение доступным и комфортным жильем населения  Владимирской области»)</t>
  </si>
  <si>
    <t>КУМИ,                  МКУ "ГКМХ"</t>
  </si>
  <si>
    <t>Обеспечение жильем 19 семей, признанных в установленном порядке  нуждающимися в  жилых помещениях по договорам социального найма</t>
  </si>
  <si>
    <t>2.2.</t>
  </si>
  <si>
    <t>Приобретение жилья на вторичном рынке для улучшения жилищных условий семьям, признанным в установленном порядке нуждающимися в улучшении жилищных условий, в том числе:</t>
  </si>
  <si>
    <t xml:space="preserve">Улучшение  жилищных условий 2 семьям,признанным в установленном порядке  нуждающимися и состоящими  на учете на улучшение  жилищных условий </t>
  </si>
  <si>
    <t>2.2.1.</t>
  </si>
  <si>
    <t>Мероприятие, предусматривающее реализацию использования преимущественного права покупки администрацией ЗАТО г. Радужный  в порядке, предусмотренном статьей 250 Гражданского кодекса Российской Федерации и п.6 статьи 42 Жилищного кодекса, в том числе:</t>
  </si>
  <si>
    <t>комнаты площадью 16,3 кв. м в квартире по адресу: 3 квартал, дом 3, квартира  3 (определение Собинского городского суда Владимирской области от 24.03.2015 № Р_2-87/2015)</t>
  </si>
  <si>
    <t xml:space="preserve">Администрация ЗАТО г. Радужный </t>
  </si>
  <si>
    <t xml:space="preserve">комнаты площадью 17,1 кв. в коммунальной квартире, расположенной по адресу:  1 квартал, дом 36, квартира  № 49 </t>
  </si>
  <si>
    <t>комната № 802"Б" в жилом помещении № 802, расположенном по адресу 9 квартал, дом № 8, г. Радужный, Владимирской области</t>
  </si>
  <si>
    <t>2.2.2.</t>
  </si>
  <si>
    <t>Жилье на вторичном рынке для улучшения жилищных условий семьям, признанным в установленном порядке нуждающимися в улучшении жилищных условий</t>
  </si>
  <si>
    <t>Администрация ЗАТО г. Радужный                 МКУ "ГКМХ"</t>
  </si>
  <si>
    <t xml:space="preserve">Итого  по п.2 </t>
  </si>
  <si>
    <t>Администрация ЗАТО г. Радужный, 
МКУ "ГКМХ"</t>
  </si>
  <si>
    <r>
      <rPr>
        <b/>
        <sz val="11"/>
        <rFont val="Times New Roman"/>
        <family val="1"/>
        <charset val="204"/>
      </rPr>
      <t>Цель:</t>
    </r>
    <r>
      <rPr>
        <sz val="11"/>
        <rFont val="Times New Roman"/>
        <family val="1"/>
        <charset val="204"/>
      </rPr>
      <t xml:space="preserve"> Оказание многодетным семьям ЗАТО г. Радужный - участникам Подпрограммы государственной поддержки в улучшении жилищных условий</t>
    </r>
  </si>
  <si>
    <r>
      <rPr>
        <b/>
        <sz val="11"/>
        <rFont val="Times New Roman"/>
        <family val="1"/>
        <charset val="204"/>
      </rPr>
      <t>Задача</t>
    </r>
    <r>
      <rPr>
        <sz val="11"/>
        <rFont val="Times New Roman"/>
        <family val="1"/>
        <charset val="204"/>
      </rPr>
      <t>: разработка и внедрение правовых, финансовых и организационных механизмов оказания государственной поддержки многодетным семьям по строительству индивидуальных жилых домов</t>
    </r>
  </si>
  <si>
    <t>№
п/п</t>
  </si>
  <si>
    <r>
      <rPr>
        <b/>
        <sz val="12"/>
        <rFont val="Times New Roman"/>
        <family val="1"/>
        <charset val="204"/>
      </rPr>
      <t>Цель:</t>
    </r>
    <r>
      <rPr>
        <sz val="12"/>
        <rFont val="Times New Roman"/>
        <family val="1"/>
        <charset val="204"/>
      </rPr>
      <t xml:space="preserve">  Государственная и муниципальная поддержка,  направленная на обеспечение жильем граждан, признанных в установленном порядке  нуждающимися в жилых помещениях, предоставляемых по договорам социального найма, и работников бюджетной сферы и муниципальных учреждений (предприятий) служебными жилыми помещениями по договорам специализированного жилищного фонда</t>
    </r>
  </si>
  <si>
    <r>
      <rPr>
        <b/>
        <sz val="12"/>
        <rFont val="Times New Roman"/>
        <family val="1"/>
        <charset val="204"/>
      </rPr>
      <t xml:space="preserve">Задача: </t>
    </r>
    <r>
      <rPr>
        <sz val="12"/>
        <rFont val="Times New Roman"/>
        <family val="1"/>
        <charset val="204"/>
      </rPr>
      <t>Увеличение объемов ввода жилья, обеспечение жильем граждан, признанных в установленном порядке нуждающимися в жилых помещениях, предоставляемых по договорам социального найма, и работников бюджетной сферы и муниципальных учреждений (предприятий) служебными жилыми помещениями по договорам найма специализированного жилищного фонда</t>
    </r>
  </si>
  <si>
    <r>
      <rPr>
        <b/>
        <sz val="11"/>
        <rFont val="Times New Roman"/>
        <family val="1"/>
        <charset val="204"/>
      </rPr>
      <t>Цель:</t>
    </r>
    <r>
      <rPr>
        <sz val="11"/>
        <rFont val="Times New Roman"/>
        <family val="1"/>
        <charset val="204"/>
      </rPr>
      <t xml:space="preserve">  Государственная и муниципальная поддержка,  направленная на обеспечение жильем граждан, признанных в установленном порядке  нуждающимися в жилых помещениях, предоставляемых по договорам социального найма, и работников бюджетной сферы и муниципальных учреждений (предприятий) служебными жилыми помещениями по договорам специализированного жилищного фонда</t>
    </r>
  </si>
  <si>
    <r>
      <rPr>
        <b/>
        <sz val="11"/>
        <rFont val="Times New Roman"/>
        <family val="1"/>
        <charset val="204"/>
      </rPr>
      <t>Задача:</t>
    </r>
    <r>
      <rPr>
        <sz val="11"/>
        <rFont val="Times New Roman"/>
        <family val="1"/>
        <charset val="204"/>
      </rPr>
      <t xml:space="preserve"> Обеспечение жильем граждан, признанных в установленном порядке нуждающимися в жилых помещениях, предоставляемых по договорам социального найма, и работников бюджетной сферы и муниципальных учреждений (предприятий) служебными жилыми помещениями по договорам найма специализированного жилищного фонда</t>
    </r>
  </si>
  <si>
    <t>Перечень мероприятий подпрограммы 3 
"Обеспечение жильем многодетных семей ЗАТО г. Радужный"</t>
  </si>
  <si>
    <t>Перечень мероприятий подпрограммы 5
"Социальное жилье ЗАТО г.Радужный"</t>
  </si>
  <si>
    <t>к подпрограмме 3 "Обеспечение жильем многодетных семей ЗАТО г. Радужный"</t>
  </si>
  <si>
    <t>О. И. Мазурова, 3 40 97</t>
  </si>
  <si>
    <t>2023 год</t>
  </si>
  <si>
    <t>2015-2023 г.</t>
  </si>
  <si>
    <t xml:space="preserve">2015-2023 годы </t>
  </si>
  <si>
    <t>2015-2023 годы</t>
  </si>
  <si>
    <t xml:space="preserve">2023 год </t>
  </si>
  <si>
    <t>обеспечение  жильем 7 многодетных семей, нуждающихся в жилых помещениях</t>
  </si>
  <si>
    <t>Обеспечение жильем 90 семей, признанных в установленном порядке  нуждающимися в  жилых помещениях по договорам социального найма, и договорам найма специализированного жилищного фонда.</t>
  </si>
  <si>
    <t>3. Ресурсное обеспечение программы</t>
  </si>
  <si>
    <t>Наименование программы, подпрограмм</t>
  </si>
  <si>
    <t xml:space="preserve">Срок исполнения, год </t>
  </si>
  <si>
    <t>Исполнители</t>
  </si>
  <si>
    <t>Собственные доходы:</t>
  </si>
  <si>
    <t>1.</t>
  </si>
  <si>
    <t>Муниципальная программа "Обеспечение доступным и комфортным жильем населения ЗАТО г.Радужный Владимирской области"</t>
  </si>
  <si>
    <t>Администрация ЗАТО г.Радужный   МКУ «ГКМХ»    КУМИ</t>
  </si>
  <si>
    <t>Итого по программе</t>
  </si>
  <si>
    <t>1.1.</t>
  </si>
  <si>
    <t>Подпрограмма 1 "Обеспечение территории ЗАТО г. Радужный Владимирской области документацией для осуществления градостроительной деятельности"</t>
  </si>
  <si>
    <t xml:space="preserve">Администрация ЗАТО г.Радужный   МКУ «ГКМХ»   </t>
  </si>
  <si>
    <t>Подпрограмма  4 "Создание условий для обеспечения доступным и комфортным жильем отдельных категорий граждан ЗАТО г.Радужный, установленных законодательством".</t>
  </si>
  <si>
    <t>Администрация ЗАТО г.Радужный         МКУ «ГКМХ»</t>
  </si>
  <si>
    <t>Подпрограмма 5 "Социальное жилье ЗАТО г.Радужный".</t>
  </si>
  <si>
    <t>Подпрограмма 6 "Обеспечение жильем молодых семей ЗАТО г.Радужный"</t>
  </si>
  <si>
    <r>
      <t xml:space="preserve">Подпрограмма 3 </t>
    </r>
    <r>
      <rPr>
        <b/>
        <sz val="11"/>
        <rFont val="Times New Roman"/>
        <family val="1"/>
        <charset val="204"/>
      </rPr>
      <t>"</t>
    </r>
    <r>
      <rPr>
        <sz val="11"/>
        <rFont val="Times New Roman"/>
        <family val="1"/>
        <charset val="204"/>
      </rPr>
      <t>Обеспечение жильем многодетных семей ЗАТО  г. Радужный"</t>
    </r>
  </si>
  <si>
    <t>Администрация ЗАТО г.Радужный         КУМИ
МКУ «ГКМХ»</t>
  </si>
  <si>
    <t xml:space="preserve">  МКУ «ГКМХ»    КУМИ</t>
  </si>
  <si>
    <t>Исп.: О. И. Мазурова 3-40-97</t>
  </si>
  <si>
    <t>2.Приобретение жилья</t>
  </si>
  <si>
    <t>к постановлению администрации ЗАТО г. Радужный Владимирской области</t>
  </si>
  <si>
    <t>Приложение № 1</t>
  </si>
  <si>
    <t>Приложение № 3</t>
  </si>
  <si>
    <t>Приложение № 5</t>
  </si>
  <si>
    <t xml:space="preserve">2016-2023 годы </t>
  </si>
  <si>
    <t>И. В. Лушникова,</t>
  </si>
  <si>
    <t>3 42 95</t>
  </si>
  <si>
    <t>жилищного строительства ЗАТО  г. Радужный "</t>
  </si>
  <si>
    <t xml:space="preserve">Подпрограмма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"Стимулирование развития </t>
  </si>
  <si>
    <t>от 22.03.2021 № 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</si>
</sst>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0"/>
    <numFmt numFmtId="165" formatCode="#,##0.00000"/>
    <numFmt numFmtId="166" formatCode="#,##0.00000\ _р_."/>
    <numFmt numFmtId="167" formatCode="0.0000"/>
    <numFmt numFmtId="168" formatCode="#,##0.000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0" borderId="0" xfId="0" applyBorder="1"/>
    <xf numFmtId="0" fontId="6" fillId="0" borderId="0" xfId="0" applyFont="1" applyBorder="1" applyAlignment="1">
      <alignment vertical="top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0" fillId="0" borderId="0" xfId="0" applyFont="1" applyBorder="1"/>
    <xf numFmtId="0" fontId="6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Border="1" applyAlignment="1">
      <alignment vertical="top" wrapText="1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10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5" fillId="0" borderId="9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5" fillId="0" borderId="5" xfId="0" applyNumberFormat="1" applyFont="1" applyBorder="1" applyAlignment="1"/>
    <xf numFmtId="164" fontId="5" fillId="0" borderId="5" xfId="0" applyNumberFormat="1" applyFont="1" applyBorder="1"/>
    <xf numFmtId="164" fontId="5" fillId="0" borderId="5" xfId="0" applyNumberFormat="1" applyFont="1" applyBorder="1" applyAlignment="1">
      <alignment wrapText="1"/>
    </xf>
    <xf numFmtId="0" fontId="5" fillId="0" borderId="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0" fillId="0" borderId="0" xfId="0" applyAlignment="1">
      <alignment horizontal="center" wrapText="1"/>
    </xf>
    <xf numFmtId="164" fontId="5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 wrapText="1"/>
    </xf>
    <xf numFmtId="164" fontId="10" fillId="0" borderId="1" xfId="0" applyNumberFormat="1" applyFont="1" applyFill="1" applyBorder="1" applyAlignment="1">
      <alignment horizontal="center" vertical="top"/>
    </xf>
    <xf numFmtId="164" fontId="10" fillId="0" borderId="1" xfId="0" applyNumberFormat="1" applyFont="1" applyFill="1" applyBorder="1" applyAlignment="1">
      <alignment horizontal="center" vertical="top" wrapText="1"/>
    </xf>
    <xf numFmtId="166" fontId="5" fillId="0" borderId="1" xfId="0" applyNumberFormat="1" applyFont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 vertical="top"/>
    </xf>
    <xf numFmtId="164" fontId="5" fillId="0" borderId="2" xfId="0" applyNumberFormat="1" applyFont="1" applyBorder="1" applyAlignment="1">
      <alignment horizontal="center"/>
    </xf>
    <xf numFmtId="0" fontId="2" fillId="0" borderId="0" xfId="0" applyFont="1"/>
    <xf numFmtId="0" fontId="12" fillId="0" borderId="5" xfId="0" applyFont="1" applyBorder="1" applyAlignment="1">
      <alignment vertical="top" wrapText="1"/>
    </xf>
    <xf numFmtId="0" fontId="12" fillId="0" borderId="11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/>
    </xf>
    <xf numFmtId="0" fontId="13" fillId="0" borderId="5" xfId="0" applyFont="1" applyBorder="1"/>
    <xf numFmtId="167" fontId="13" fillId="0" borderId="1" xfId="0" applyNumberFormat="1" applyFont="1" applyFill="1" applyBorder="1" applyAlignment="1">
      <alignment horizontal="center" vertical="top" wrapText="1"/>
    </xf>
    <xf numFmtId="167" fontId="13" fillId="0" borderId="1" xfId="0" applyNumberFormat="1" applyFont="1" applyFill="1" applyBorder="1" applyAlignment="1">
      <alignment horizontal="center" vertical="top"/>
    </xf>
    <xf numFmtId="167" fontId="12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9" fillId="0" borderId="0" xfId="0" applyFont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10" fillId="0" borderId="1" xfId="0" applyNumberFormat="1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/>
    </xf>
    <xf numFmtId="164" fontId="16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16" fillId="0" borderId="2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164" fontId="0" fillId="0" borderId="0" xfId="0" applyNumberFormat="1" applyFont="1" applyAlignment="1">
      <alignment horizontal="center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6" fillId="0" borderId="5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7" fontId="5" fillId="0" borderId="1" xfId="0" applyNumberFormat="1" applyFont="1" applyFill="1" applyBorder="1" applyAlignment="1">
      <alignment horizontal="center" vertical="top"/>
    </xf>
    <xf numFmtId="167" fontId="5" fillId="0" borderId="1" xfId="0" applyNumberFormat="1" applyFont="1" applyFill="1" applyBorder="1" applyAlignment="1">
      <alignment horizontal="center" vertical="top" wrapText="1"/>
    </xf>
    <xf numFmtId="167" fontId="5" fillId="0" borderId="4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2" fillId="0" borderId="0" xfId="0" applyFont="1" applyBorder="1"/>
    <xf numFmtId="164" fontId="5" fillId="0" borderId="2" xfId="0" applyNumberFormat="1" applyFont="1" applyBorder="1" applyAlignment="1">
      <alignment horizontal="center"/>
    </xf>
    <xf numFmtId="168" fontId="5" fillId="0" borderId="1" xfId="0" applyNumberFormat="1" applyFont="1" applyFill="1" applyBorder="1" applyAlignment="1">
      <alignment horizontal="center" vertical="top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4" fontId="5" fillId="0" borderId="11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2" fillId="0" borderId="2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/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167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top" wrapText="1"/>
    </xf>
    <xf numFmtId="49" fontId="5" fillId="0" borderId="3" xfId="0" applyNumberFormat="1" applyFont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left" vertical="top" wrapText="1"/>
    </xf>
    <xf numFmtId="49" fontId="10" fillId="0" borderId="6" xfId="0" applyNumberFormat="1" applyFont="1" applyBorder="1" applyAlignment="1">
      <alignment horizontal="left" vertical="top" wrapText="1"/>
    </xf>
    <xf numFmtId="49" fontId="10" fillId="0" borderId="7" xfId="0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5" fillId="0" borderId="14" xfId="0" applyNumberFormat="1" applyFont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14" fontId="5" fillId="0" borderId="2" xfId="0" applyNumberFormat="1" applyFont="1" applyBorder="1" applyAlignment="1">
      <alignment horizontal="center" vertical="top" wrapText="1"/>
    </xf>
    <xf numFmtId="14" fontId="5" fillId="0" borderId="4" xfId="0" applyNumberFormat="1" applyFont="1" applyBorder="1" applyAlignment="1">
      <alignment horizontal="center" vertical="top" wrapText="1"/>
    </xf>
    <xf numFmtId="14" fontId="5" fillId="0" borderId="3" xfId="0" applyNumberFormat="1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0" fontId="10" fillId="0" borderId="11" xfId="0" applyFont="1" applyFill="1" applyBorder="1" applyAlignment="1">
      <alignment horizontal="center" vertical="top" wrapText="1"/>
    </xf>
    <xf numFmtId="0" fontId="10" fillId="0" borderId="12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justify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3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64" fontId="16" fillId="0" borderId="2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left" wrapText="1"/>
    </xf>
    <xf numFmtId="0" fontId="16" fillId="0" borderId="4" xfId="0" applyFont="1" applyFill="1" applyBorder="1" applyAlignment="1">
      <alignment horizontal="left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workbookViewId="0">
      <selection activeCell="H3" sqref="H3:J3"/>
    </sheetView>
  </sheetViews>
  <sheetFormatPr defaultRowHeight="15" x14ac:dyDescent="0.25"/>
  <cols>
    <col min="1" max="1" width="4.85546875" customWidth="1"/>
    <col min="2" max="2" width="32.28515625" customWidth="1"/>
    <col min="3" max="3" width="20.7109375" customWidth="1"/>
    <col min="4" max="4" width="18.42578125" customWidth="1"/>
    <col min="5" max="5" width="10.5703125" customWidth="1"/>
    <col min="6" max="6" width="13.7109375" customWidth="1"/>
    <col min="7" max="8" width="12.42578125" customWidth="1"/>
    <col min="9" max="9" width="14.42578125" customWidth="1"/>
    <col min="10" max="10" width="39.7109375" customWidth="1"/>
  </cols>
  <sheetData>
    <row r="1" spans="1:10" x14ac:dyDescent="0.25">
      <c r="G1" s="67"/>
      <c r="H1" s="114" t="s">
        <v>117</v>
      </c>
      <c r="I1" s="114"/>
      <c r="J1" s="114"/>
    </row>
    <row r="2" spans="1:10" ht="31.5" customHeight="1" x14ac:dyDescent="0.25">
      <c r="G2" s="67"/>
      <c r="H2" s="115" t="s">
        <v>115</v>
      </c>
      <c r="I2" s="115"/>
      <c r="J2" s="115"/>
    </row>
    <row r="3" spans="1:10" x14ac:dyDescent="0.25">
      <c r="G3" s="67"/>
      <c r="H3" s="114" t="s">
        <v>124</v>
      </c>
      <c r="I3" s="114"/>
      <c r="J3" s="114"/>
    </row>
    <row r="4" spans="1:10" x14ac:dyDescent="0.25">
      <c r="A4" s="1"/>
      <c r="B4" s="1"/>
      <c r="C4" s="1"/>
      <c r="D4" s="1"/>
      <c r="E4" s="1"/>
      <c r="F4" s="1"/>
      <c r="G4" s="109"/>
      <c r="H4" s="39"/>
      <c r="I4" s="39"/>
      <c r="J4" s="39"/>
    </row>
    <row r="5" spans="1:10" x14ac:dyDescent="0.25">
      <c r="A5" s="2"/>
      <c r="B5" s="2"/>
      <c r="C5" s="2"/>
      <c r="D5" s="2"/>
      <c r="E5" s="2"/>
      <c r="F5" s="2"/>
      <c r="G5" s="132" t="s">
        <v>17</v>
      </c>
      <c r="H5" s="132"/>
      <c r="I5" s="132"/>
      <c r="J5" s="132"/>
    </row>
    <row r="6" spans="1:10" ht="17.25" customHeight="1" x14ac:dyDescent="0.25">
      <c r="A6" s="2"/>
      <c r="B6" s="2"/>
      <c r="C6" s="2"/>
      <c r="D6" s="2"/>
      <c r="E6" s="2"/>
      <c r="F6" s="2"/>
      <c r="G6" s="133" t="s">
        <v>85</v>
      </c>
      <c r="H6" s="133"/>
      <c r="I6" s="133"/>
      <c r="J6" s="133"/>
    </row>
    <row r="7" spans="1:10" ht="18.75" customHeight="1" x14ac:dyDescent="0.25">
      <c r="A7" s="2"/>
      <c r="B7" s="2"/>
      <c r="C7" s="2"/>
      <c r="D7" s="2"/>
      <c r="E7" s="2"/>
      <c r="F7" s="2"/>
      <c r="G7" s="134"/>
      <c r="H7" s="134"/>
      <c r="I7" s="134"/>
      <c r="J7" s="134"/>
    </row>
    <row r="8" spans="1:10" ht="38.25" customHeight="1" x14ac:dyDescent="0.25">
      <c r="A8" s="165" t="s">
        <v>83</v>
      </c>
      <c r="B8" s="166"/>
      <c r="C8" s="166"/>
      <c r="D8" s="166"/>
      <c r="E8" s="166"/>
      <c r="F8" s="166"/>
      <c r="G8" s="166"/>
      <c r="H8" s="166"/>
      <c r="I8" s="166"/>
      <c r="J8" s="166"/>
    </row>
    <row r="9" spans="1:10" x14ac:dyDescent="0.25">
      <c r="A9" s="164" t="s">
        <v>28</v>
      </c>
      <c r="B9" s="128" t="s">
        <v>19</v>
      </c>
      <c r="C9" s="128" t="s">
        <v>20</v>
      </c>
      <c r="D9" s="128" t="s">
        <v>29</v>
      </c>
      <c r="E9" s="128" t="s">
        <v>1</v>
      </c>
      <c r="F9" s="128"/>
      <c r="G9" s="128"/>
      <c r="H9" s="128"/>
      <c r="I9" s="128" t="s">
        <v>30</v>
      </c>
      <c r="J9" s="128" t="s">
        <v>9</v>
      </c>
    </row>
    <row r="10" spans="1:10" x14ac:dyDescent="0.25">
      <c r="A10" s="164"/>
      <c r="B10" s="128"/>
      <c r="C10" s="128"/>
      <c r="D10" s="128"/>
      <c r="E10" s="7" t="s">
        <v>3</v>
      </c>
      <c r="F10" s="128" t="s">
        <v>4</v>
      </c>
      <c r="G10" s="128"/>
      <c r="H10" s="128" t="s">
        <v>2</v>
      </c>
      <c r="I10" s="128"/>
      <c r="J10" s="128"/>
    </row>
    <row r="11" spans="1:10" ht="51" x14ac:dyDescent="0.25">
      <c r="A11" s="164"/>
      <c r="B11" s="128"/>
      <c r="C11" s="128"/>
      <c r="D11" s="128"/>
      <c r="E11" s="7"/>
      <c r="F11" s="7" t="s">
        <v>31</v>
      </c>
      <c r="G11" s="7" t="s">
        <v>5</v>
      </c>
      <c r="H11" s="128"/>
      <c r="I11" s="128"/>
      <c r="J11" s="128"/>
    </row>
    <row r="12" spans="1:10" x14ac:dyDescent="0.25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  <c r="H12" s="3">
        <v>8</v>
      </c>
      <c r="I12" s="3">
        <v>9</v>
      </c>
      <c r="J12" s="4">
        <v>10</v>
      </c>
    </row>
    <row r="13" spans="1:10" x14ac:dyDescent="0.25">
      <c r="A13" s="144" t="s">
        <v>32</v>
      </c>
      <c r="B13" s="145"/>
      <c r="C13" s="145"/>
      <c r="D13" s="145"/>
      <c r="E13" s="145"/>
      <c r="F13" s="145"/>
      <c r="G13" s="145"/>
      <c r="H13" s="145"/>
      <c r="I13" s="145"/>
      <c r="J13" s="146"/>
    </row>
    <row r="14" spans="1:10" x14ac:dyDescent="0.25">
      <c r="A14" s="147" t="s">
        <v>76</v>
      </c>
      <c r="B14" s="148"/>
      <c r="C14" s="148"/>
      <c r="D14" s="148"/>
      <c r="E14" s="148"/>
      <c r="F14" s="148"/>
      <c r="G14" s="148"/>
      <c r="H14" s="148"/>
      <c r="I14" s="148"/>
      <c r="J14" s="149"/>
    </row>
    <row r="15" spans="1:10" ht="21" customHeight="1" x14ac:dyDescent="0.25">
      <c r="A15" s="150" t="s">
        <v>77</v>
      </c>
      <c r="B15" s="151"/>
      <c r="C15" s="151"/>
      <c r="D15" s="151"/>
      <c r="E15" s="151"/>
      <c r="F15" s="151"/>
      <c r="G15" s="151"/>
      <c r="H15" s="151"/>
      <c r="I15" s="151"/>
      <c r="J15" s="152"/>
    </row>
    <row r="16" spans="1:10" ht="57.75" customHeight="1" x14ac:dyDescent="0.25">
      <c r="A16" s="32">
        <v>1</v>
      </c>
      <c r="B16" s="68" t="s">
        <v>33</v>
      </c>
      <c r="C16" s="5" t="s">
        <v>90</v>
      </c>
      <c r="D16" s="50"/>
      <c r="E16" s="44"/>
      <c r="F16" s="44"/>
      <c r="G16" s="44"/>
      <c r="H16" s="44"/>
      <c r="I16" s="16" t="s">
        <v>41</v>
      </c>
      <c r="J16" s="125" t="s">
        <v>92</v>
      </c>
    </row>
    <row r="17" spans="1:11" ht="42" customHeight="1" x14ac:dyDescent="0.25">
      <c r="A17" s="54">
        <v>2</v>
      </c>
      <c r="B17" s="69" t="s">
        <v>34</v>
      </c>
      <c r="C17" s="5" t="s">
        <v>90</v>
      </c>
      <c r="D17" s="46"/>
      <c r="E17" s="46"/>
      <c r="F17" s="46"/>
      <c r="G17" s="46"/>
      <c r="H17" s="46"/>
      <c r="I17" s="17" t="s">
        <v>41</v>
      </c>
      <c r="J17" s="126"/>
      <c r="K17" s="1"/>
    </row>
    <row r="18" spans="1:11" ht="48.75" customHeight="1" x14ac:dyDescent="0.25">
      <c r="A18" s="53">
        <v>3</v>
      </c>
      <c r="B18" s="68" t="s">
        <v>35</v>
      </c>
      <c r="C18" s="5" t="s">
        <v>90</v>
      </c>
      <c r="D18" s="44"/>
      <c r="E18" s="44"/>
      <c r="F18" s="44"/>
      <c r="G18" s="44"/>
      <c r="H18" s="51"/>
      <c r="I18" s="16" t="s">
        <v>41</v>
      </c>
      <c r="J18" s="126"/>
      <c r="K18" s="1"/>
    </row>
    <row r="19" spans="1:11" ht="48" customHeight="1" x14ac:dyDescent="0.25">
      <c r="A19" s="32">
        <v>4</v>
      </c>
      <c r="B19" s="68" t="s">
        <v>36</v>
      </c>
      <c r="C19" s="5" t="s">
        <v>90</v>
      </c>
      <c r="D19" s="51"/>
      <c r="E19" s="51"/>
      <c r="F19" s="51"/>
      <c r="G19" s="50"/>
      <c r="H19" s="51"/>
      <c r="I19" s="16" t="s">
        <v>41</v>
      </c>
      <c r="J19" s="126"/>
      <c r="K19" s="18"/>
    </row>
    <row r="20" spans="1:11" ht="15" customHeight="1" x14ac:dyDescent="0.25">
      <c r="A20" s="153">
        <v>5</v>
      </c>
      <c r="B20" s="155" t="s">
        <v>37</v>
      </c>
      <c r="C20" s="6" t="s">
        <v>21</v>
      </c>
      <c r="D20" s="41">
        <f t="shared" ref="D20:D25" si="0">SUM(E20:H20)</f>
        <v>2520</v>
      </c>
      <c r="E20" s="41">
        <v>0</v>
      </c>
      <c r="F20" s="41">
        <v>837.9</v>
      </c>
      <c r="G20" s="42">
        <v>44.1</v>
      </c>
      <c r="H20" s="43">
        <v>1638</v>
      </c>
      <c r="I20" s="122" t="s">
        <v>41</v>
      </c>
      <c r="J20" s="126"/>
      <c r="K20" s="18"/>
    </row>
    <row r="21" spans="1:11" ht="15" customHeight="1" x14ac:dyDescent="0.25">
      <c r="A21" s="154"/>
      <c r="B21" s="156"/>
      <c r="C21" s="6" t="s">
        <v>10</v>
      </c>
      <c r="D21" s="41">
        <f t="shared" si="0"/>
        <v>0</v>
      </c>
      <c r="E21" s="41">
        <v>0</v>
      </c>
      <c r="F21" s="41">
        <v>0</v>
      </c>
      <c r="G21" s="42">
        <v>0</v>
      </c>
      <c r="H21" s="43">
        <v>0</v>
      </c>
      <c r="I21" s="123"/>
      <c r="J21" s="126"/>
      <c r="K21" s="18"/>
    </row>
    <row r="22" spans="1:11" ht="15" customHeight="1" x14ac:dyDescent="0.25">
      <c r="A22" s="154"/>
      <c r="B22" s="156"/>
      <c r="C22" s="6" t="s">
        <v>11</v>
      </c>
      <c r="D22" s="41">
        <f t="shared" si="0"/>
        <v>0</v>
      </c>
      <c r="E22" s="44">
        <v>0</v>
      </c>
      <c r="F22" s="44">
        <v>0</v>
      </c>
      <c r="G22" s="45">
        <v>0</v>
      </c>
      <c r="H22" s="43">
        <v>0</v>
      </c>
      <c r="I22" s="123"/>
      <c r="J22" s="126"/>
      <c r="K22" s="18"/>
    </row>
    <row r="23" spans="1:11" ht="15" customHeight="1" x14ac:dyDescent="0.25">
      <c r="A23" s="154"/>
      <c r="B23" s="156"/>
      <c r="C23" s="6" t="s">
        <v>12</v>
      </c>
      <c r="D23" s="41">
        <f>SUM(E23:H23)</f>
        <v>0</v>
      </c>
      <c r="E23" s="46">
        <v>0</v>
      </c>
      <c r="F23" s="44">
        <v>0</v>
      </c>
      <c r="G23" s="44">
        <v>0</v>
      </c>
      <c r="H23" s="43">
        <v>0</v>
      </c>
      <c r="I23" s="123"/>
      <c r="J23" s="126"/>
      <c r="K23" s="18"/>
    </row>
    <row r="24" spans="1:11" ht="15" customHeight="1" x14ac:dyDescent="0.25">
      <c r="A24" s="154"/>
      <c r="B24" s="156"/>
      <c r="C24" s="6" t="s">
        <v>13</v>
      </c>
      <c r="D24" s="41">
        <f>SUM(E24:H24)</f>
        <v>3700.0559999999996</v>
      </c>
      <c r="E24" s="44">
        <v>0</v>
      </c>
      <c r="F24" s="47">
        <v>1105.0999999999999</v>
      </c>
      <c r="G24" s="47">
        <v>58.161999999999999</v>
      </c>
      <c r="H24" s="47">
        <v>2536.7939999999999</v>
      </c>
      <c r="I24" s="123"/>
      <c r="J24" s="126"/>
      <c r="K24" s="18"/>
    </row>
    <row r="25" spans="1:11" ht="15" customHeight="1" x14ac:dyDescent="0.25">
      <c r="A25" s="154"/>
      <c r="B25" s="156"/>
      <c r="C25" s="6" t="s">
        <v>14</v>
      </c>
      <c r="D25" s="43">
        <f t="shared" si="0"/>
        <v>0</v>
      </c>
      <c r="E25" s="43">
        <v>0</v>
      </c>
      <c r="F25" s="43">
        <v>0</v>
      </c>
      <c r="G25" s="43">
        <v>0</v>
      </c>
      <c r="H25" s="43">
        <v>0</v>
      </c>
      <c r="I25" s="123"/>
      <c r="J25" s="126"/>
      <c r="K25" s="18"/>
    </row>
    <row r="26" spans="1:11" ht="15" customHeight="1" x14ac:dyDescent="0.25">
      <c r="A26" s="154"/>
      <c r="B26" s="156"/>
      <c r="C26" s="55" t="s">
        <v>15</v>
      </c>
      <c r="D26" s="48">
        <f>SUM(E26:H26)</f>
        <v>1395.8779999999999</v>
      </c>
      <c r="E26" s="48"/>
      <c r="F26" s="48">
        <v>1206.0999999999999</v>
      </c>
      <c r="G26" s="48">
        <v>189.77799999999999</v>
      </c>
      <c r="H26" s="48">
        <v>0</v>
      </c>
      <c r="I26" s="123"/>
      <c r="J26" s="126"/>
      <c r="K26" s="18"/>
    </row>
    <row r="27" spans="1:11" ht="15" customHeight="1" x14ac:dyDescent="0.25">
      <c r="A27" s="65"/>
      <c r="B27" s="156"/>
      <c r="C27" s="55" t="s">
        <v>16</v>
      </c>
      <c r="D27" s="66">
        <f>F27+G27+H27</f>
        <v>408.51</v>
      </c>
      <c r="E27" s="66"/>
      <c r="F27" s="66">
        <v>389.2</v>
      </c>
      <c r="G27" s="66">
        <v>19.309999999999999</v>
      </c>
      <c r="H27" s="66">
        <v>0</v>
      </c>
      <c r="I27" s="123"/>
      <c r="J27" s="126"/>
      <c r="K27" s="18"/>
    </row>
    <row r="28" spans="1:11" ht="15.75" x14ac:dyDescent="0.25">
      <c r="A28" s="38"/>
      <c r="B28" s="157"/>
      <c r="C28" s="55" t="s">
        <v>87</v>
      </c>
      <c r="D28" s="48">
        <f>F28+G28+H28</f>
        <v>408.51</v>
      </c>
      <c r="E28" s="48"/>
      <c r="F28" s="48">
        <v>389.2</v>
      </c>
      <c r="G28" s="48">
        <v>19.309999999999999</v>
      </c>
      <c r="H28" s="48">
        <v>0</v>
      </c>
      <c r="I28" s="124"/>
      <c r="J28" s="127"/>
      <c r="K28" s="18"/>
    </row>
    <row r="29" spans="1:11" ht="15.75" x14ac:dyDescent="0.25">
      <c r="A29" s="31"/>
      <c r="B29" s="70" t="s">
        <v>38</v>
      </c>
      <c r="C29" s="56" t="s">
        <v>90</v>
      </c>
      <c r="D29" s="49">
        <f>G29+H29+F29</f>
        <v>8432.9539999999997</v>
      </c>
      <c r="E29" s="49"/>
      <c r="F29" s="49">
        <f>F20+F21+F22+F23+F24+F25+F26+F27+F28</f>
        <v>3927.4999999999995</v>
      </c>
      <c r="G29" s="49">
        <f>G20+G21++G22+G23+G24+G25+G26+G27+G28</f>
        <v>330.65999999999997</v>
      </c>
      <c r="H29" s="49">
        <f>H20+H21+H22+H23+H24+H25+H26+H28</f>
        <v>4174.7939999999999</v>
      </c>
      <c r="I29" s="30"/>
      <c r="J29" s="15"/>
      <c r="K29" s="18"/>
    </row>
    <row r="30" spans="1:11" ht="15" customHeight="1" x14ac:dyDescent="0.25">
      <c r="A30" s="158">
        <v>6</v>
      </c>
      <c r="B30" s="155" t="s">
        <v>39</v>
      </c>
      <c r="C30" s="161" t="s">
        <v>90</v>
      </c>
      <c r="D30" s="119"/>
      <c r="E30" s="116"/>
      <c r="F30" s="116"/>
      <c r="G30" s="116"/>
      <c r="H30" s="119"/>
      <c r="I30" s="129" t="s">
        <v>75</v>
      </c>
      <c r="J30" s="125"/>
      <c r="K30" s="18"/>
    </row>
    <row r="31" spans="1:11" ht="15" customHeight="1" x14ac:dyDescent="0.25">
      <c r="A31" s="159"/>
      <c r="B31" s="156"/>
      <c r="C31" s="162"/>
      <c r="D31" s="120"/>
      <c r="E31" s="117"/>
      <c r="F31" s="117"/>
      <c r="G31" s="117"/>
      <c r="H31" s="120"/>
      <c r="I31" s="130"/>
      <c r="J31" s="126"/>
      <c r="K31" s="18"/>
    </row>
    <row r="32" spans="1:11" ht="53.25" customHeight="1" x14ac:dyDescent="0.25">
      <c r="A32" s="160"/>
      <c r="B32" s="157"/>
      <c r="C32" s="163"/>
      <c r="D32" s="121"/>
      <c r="E32" s="118"/>
      <c r="F32" s="118"/>
      <c r="G32" s="118"/>
      <c r="H32" s="121"/>
      <c r="I32" s="131"/>
      <c r="J32" s="126"/>
      <c r="K32" s="18"/>
    </row>
    <row r="33" spans="1:11" ht="27" x14ac:dyDescent="0.25">
      <c r="A33" s="53">
        <v>7</v>
      </c>
      <c r="B33" s="68" t="s">
        <v>40</v>
      </c>
      <c r="C33" s="5" t="s">
        <v>90</v>
      </c>
      <c r="D33" s="52"/>
      <c r="E33" s="52"/>
      <c r="F33" s="52"/>
      <c r="G33" s="52"/>
      <c r="H33" s="43"/>
      <c r="I33" s="16" t="s">
        <v>22</v>
      </c>
      <c r="J33" s="20"/>
      <c r="K33" s="18"/>
    </row>
    <row r="34" spans="1:11" ht="15.75" x14ac:dyDescent="0.25">
      <c r="A34" s="57"/>
      <c r="B34" s="71" t="s">
        <v>8</v>
      </c>
      <c r="C34" s="19" t="s">
        <v>90</v>
      </c>
      <c r="D34" s="84">
        <f>F34+G34+H34</f>
        <v>8432.9539999999997</v>
      </c>
      <c r="E34" s="85">
        <f t="shared" ref="E34" si="1">SUM(E35:E43)</f>
        <v>0</v>
      </c>
      <c r="F34" s="85">
        <f>SUM(F35:F43)</f>
        <v>3927.4999999999995</v>
      </c>
      <c r="G34" s="85">
        <f>SUM(G35:G43)</f>
        <v>330.65999999999997</v>
      </c>
      <c r="H34" s="85">
        <f>SUM(H35:H43)</f>
        <v>4174.7939999999999</v>
      </c>
      <c r="I34" s="141"/>
      <c r="J34" s="141"/>
    </row>
    <row r="35" spans="1:11" ht="15.75" x14ac:dyDescent="0.25">
      <c r="A35" s="135"/>
      <c r="B35" s="138"/>
      <c r="C35" s="6" t="s">
        <v>21</v>
      </c>
      <c r="D35" s="86">
        <f t="shared" ref="D35:D39" si="2">E35+F35+G35+H35</f>
        <v>2520</v>
      </c>
      <c r="E35" s="86">
        <v>0</v>
      </c>
      <c r="F35" s="86">
        <f t="shared" ref="F35:G35" si="3">F20</f>
        <v>837.9</v>
      </c>
      <c r="G35" s="86">
        <f t="shared" si="3"/>
        <v>44.1</v>
      </c>
      <c r="H35" s="87">
        <f>H20</f>
        <v>1638</v>
      </c>
      <c r="I35" s="142"/>
      <c r="J35" s="142"/>
    </row>
    <row r="36" spans="1:11" ht="15.75" x14ac:dyDescent="0.25">
      <c r="A36" s="136"/>
      <c r="B36" s="139"/>
      <c r="C36" s="6" t="s">
        <v>10</v>
      </c>
      <c r="D36" s="86">
        <f t="shared" si="2"/>
        <v>0</v>
      </c>
      <c r="E36" s="86">
        <v>0</v>
      </c>
      <c r="F36" s="86">
        <f t="shared" ref="F36:H36" si="4">F21</f>
        <v>0</v>
      </c>
      <c r="G36" s="86">
        <f t="shared" si="4"/>
        <v>0</v>
      </c>
      <c r="H36" s="87">
        <f t="shared" si="4"/>
        <v>0</v>
      </c>
      <c r="I36" s="142"/>
      <c r="J36" s="142"/>
    </row>
    <row r="37" spans="1:11" ht="15.75" x14ac:dyDescent="0.25">
      <c r="A37" s="136"/>
      <c r="B37" s="139"/>
      <c r="C37" s="6" t="s">
        <v>11</v>
      </c>
      <c r="D37" s="86">
        <f t="shared" si="2"/>
        <v>0</v>
      </c>
      <c r="E37" s="86">
        <v>0</v>
      </c>
      <c r="F37" s="86">
        <f t="shared" ref="F37:H37" si="5">F22</f>
        <v>0</v>
      </c>
      <c r="G37" s="86">
        <f t="shared" si="5"/>
        <v>0</v>
      </c>
      <c r="H37" s="87">
        <f t="shared" si="5"/>
        <v>0</v>
      </c>
      <c r="I37" s="142"/>
      <c r="J37" s="142"/>
    </row>
    <row r="38" spans="1:11" ht="15.75" x14ac:dyDescent="0.25">
      <c r="A38" s="136"/>
      <c r="B38" s="139"/>
      <c r="C38" s="6" t="s">
        <v>12</v>
      </c>
      <c r="D38" s="86">
        <f t="shared" si="2"/>
        <v>0</v>
      </c>
      <c r="E38" s="86">
        <v>0</v>
      </c>
      <c r="F38" s="86">
        <f t="shared" ref="F38:H38" si="6">F23</f>
        <v>0</v>
      </c>
      <c r="G38" s="86">
        <f t="shared" si="6"/>
        <v>0</v>
      </c>
      <c r="H38" s="87">
        <f t="shared" si="6"/>
        <v>0</v>
      </c>
      <c r="I38" s="142"/>
      <c r="J38" s="142"/>
    </row>
    <row r="39" spans="1:11" ht="15.75" x14ac:dyDescent="0.25">
      <c r="A39" s="136"/>
      <c r="B39" s="139"/>
      <c r="C39" s="6" t="s">
        <v>13</v>
      </c>
      <c r="D39" s="86">
        <f t="shared" si="2"/>
        <v>3700.0559999999996</v>
      </c>
      <c r="E39" s="86">
        <v>0</v>
      </c>
      <c r="F39" s="86">
        <f t="shared" ref="F39:H39" si="7">F24</f>
        <v>1105.0999999999999</v>
      </c>
      <c r="G39" s="86">
        <f t="shared" si="7"/>
        <v>58.161999999999999</v>
      </c>
      <c r="H39" s="87">
        <f t="shared" si="7"/>
        <v>2536.7939999999999</v>
      </c>
      <c r="I39" s="142"/>
      <c r="J39" s="142"/>
    </row>
    <row r="40" spans="1:11" ht="15.75" x14ac:dyDescent="0.25">
      <c r="A40" s="136"/>
      <c r="B40" s="139"/>
      <c r="C40" s="6" t="s">
        <v>14</v>
      </c>
      <c r="D40" s="87">
        <v>0</v>
      </c>
      <c r="E40" s="87">
        <v>0</v>
      </c>
      <c r="F40" s="88">
        <v>0</v>
      </c>
      <c r="G40" s="88">
        <v>0</v>
      </c>
      <c r="H40" s="87">
        <f t="shared" ref="H40" si="8">H25</f>
        <v>0</v>
      </c>
      <c r="I40" s="142"/>
      <c r="J40" s="142"/>
    </row>
    <row r="41" spans="1:11" ht="15.75" x14ac:dyDescent="0.25">
      <c r="A41" s="136"/>
      <c r="B41" s="139"/>
      <c r="C41" s="6" t="s">
        <v>15</v>
      </c>
      <c r="D41" s="87">
        <f>E41+F41+G41+H41</f>
        <v>1395.8779999999999</v>
      </c>
      <c r="E41" s="87">
        <f>E26</f>
        <v>0</v>
      </c>
      <c r="F41" s="87">
        <f t="shared" ref="F41:H41" si="9">F26</f>
        <v>1206.0999999999999</v>
      </c>
      <c r="G41" s="87">
        <f>G26</f>
        <v>189.77799999999999</v>
      </c>
      <c r="H41" s="87">
        <f t="shared" si="9"/>
        <v>0</v>
      </c>
      <c r="I41" s="142"/>
      <c r="J41" s="142"/>
    </row>
    <row r="42" spans="1:11" ht="15.75" x14ac:dyDescent="0.25">
      <c r="A42" s="136"/>
      <c r="B42" s="139"/>
      <c r="C42" s="8" t="s">
        <v>16</v>
      </c>
      <c r="D42" s="87">
        <f>E42+F42+G42+H42</f>
        <v>408.51</v>
      </c>
      <c r="E42" s="87">
        <f>E28</f>
        <v>0</v>
      </c>
      <c r="F42" s="87">
        <f>F27</f>
        <v>389.2</v>
      </c>
      <c r="G42" s="87">
        <f>G27</f>
        <v>19.309999999999999</v>
      </c>
      <c r="H42" s="87">
        <f>H28</f>
        <v>0</v>
      </c>
      <c r="I42" s="142"/>
      <c r="J42" s="142"/>
    </row>
    <row r="43" spans="1:11" ht="15.75" customHeight="1" x14ac:dyDescent="0.25">
      <c r="A43" s="137"/>
      <c r="B43" s="140"/>
      <c r="C43" s="8" t="s">
        <v>87</v>
      </c>
      <c r="D43" s="87">
        <f>E43+F43+G43+H43</f>
        <v>408.51</v>
      </c>
      <c r="E43" s="87">
        <f>E29</f>
        <v>0</v>
      </c>
      <c r="F43" s="87">
        <f>F28</f>
        <v>389.2</v>
      </c>
      <c r="G43" s="87">
        <f>G28</f>
        <v>19.309999999999999</v>
      </c>
      <c r="H43" s="87">
        <v>0</v>
      </c>
      <c r="I43" s="143"/>
      <c r="J43" s="143"/>
    </row>
    <row r="44" spans="1:11" x14ac:dyDescent="0.25">
      <c r="A44" s="1"/>
      <c r="B44" s="9" t="s">
        <v>113</v>
      </c>
      <c r="C44" s="1"/>
      <c r="D44" s="1"/>
      <c r="E44" s="1"/>
      <c r="F44" s="1"/>
      <c r="G44" s="1"/>
      <c r="H44" s="1"/>
      <c r="I44" s="1"/>
      <c r="J44" s="1"/>
    </row>
  </sheetData>
  <mergeCells count="37">
    <mergeCell ref="A9:A11"/>
    <mergeCell ref="B9:B11"/>
    <mergeCell ref="C9:C11"/>
    <mergeCell ref="D9:D11"/>
    <mergeCell ref="A8:J8"/>
    <mergeCell ref="A35:A43"/>
    <mergeCell ref="B35:B43"/>
    <mergeCell ref="I34:I43"/>
    <mergeCell ref="J34:J43"/>
    <mergeCell ref="H10:H11"/>
    <mergeCell ref="A13:J13"/>
    <mergeCell ref="A14:J14"/>
    <mergeCell ref="A15:J15"/>
    <mergeCell ref="F10:G10"/>
    <mergeCell ref="I9:I11"/>
    <mergeCell ref="F30:F32"/>
    <mergeCell ref="A20:A26"/>
    <mergeCell ref="B20:B28"/>
    <mergeCell ref="A30:A32"/>
    <mergeCell ref="B30:B32"/>
    <mergeCell ref="C30:C32"/>
    <mergeCell ref="H1:J1"/>
    <mergeCell ref="H2:J2"/>
    <mergeCell ref="H3:J3"/>
    <mergeCell ref="E30:E32"/>
    <mergeCell ref="D30:D32"/>
    <mergeCell ref="I20:I28"/>
    <mergeCell ref="J16:J28"/>
    <mergeCell ref="E9:H9"/>
    <mergeCell ref="G30:G32"/>
    <mergeCell ref="H30:H32"/>
    <mergeCell ref="I30:I32"/>
    <mergeCell ref="J9:J11"/>
    <mergeCell ref="J30:J32"/>
    <mergeCell ref="G5:J5"/>
    <mergeCell ref="G6:J6"/>
    <mergeCell ref="G7:J7"/>
  </mergeCells>
  <pageMargins left="0.25" right="0.25" top="0.75" bottom="0.75" header="0.3" footer="0.3"/>
  <pageSetup paperSize="9" scale="7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workbookViewId="0">
      <selection activeCell="G3" sqref="G3:J3"/>
    </sheetView>
  </sheetViews>
  <sheetFormatPr defaultRowHeight="15" x14ac:dyDescent="0.25"/>
  <cols>
    <col min="1" max="1" width="6.28515625" customWidth="1"/>
    <col min="2" max="2" width="33" customWidth="1"/>
    <col min="3" max="3" width="14.140625" customWidth="1"/>
    <col min="4" max="4" width="16.140625" customWidth="1"/>
    <col min="5" max="5" width="10.28515625" customWidth="1"/>
    <col min="6" max="6" width="15.5703125" customWidth="1"/>
    <col min="7" max="7" width="15.140625" customWidth="1"/>
    <col min="8" max="8" width="11.85546875" customWidth="1"/>
    <col min="9" max="9" width="15.42578125" customWidth="1"/>
    <col min="10" max="10" width="22.7109375" customWidth="1"/>
  </cols>
  <sheetData>
    <row r="1" spans="1:10" x14ac:dyDescent="0.25">
      <c r="G1" s="114" t="s">
        <v>118</v>
      </c>
      <c r="H1" s="114"/>
      <c r="I1" s="114"/>
      <c r="J1" s="114"/>
    </row>
    <row r="2" spans="1:10" x14ac:dyDescent="0.25">
      <c r="G2" s="167" t="s">
        <v>115</v>
      </c>
      <c r="H2" s="167"/>
      <c r="I2" s="167"/>
      <c r="J2" s="167"/>
    </row>
    <row r="3" spans="1:10" ht="26.25" customHeight="1" x14ac:dyDescent="0.25">
      <c r="G3" s="114" t="s">
        <v>124</v>
      </c>
      <c r="H3" s="114"/>
      <c r="I3" s="114"/>
      <c r="J3" s="114"/>
    </row>
    <row r="5" spans="1:10" ht="15" customHeight="1" x14ac:dyDescent="0.25">
      <c r="H5" s="58"/>
      <c r="I5" s="40"/>
      <c r="J5" s="40"/>
    </row>
    <row r="6" spans="1:10" x14ac:dyDescent="0.25">
      <c r="A6" s="12"/>
      <c r="B6" s="12"/>
      <c r="C6" s="12"/>
      <c r="D6" s="12"/>
      <c r="E6" s="12"/>
      <c r="F6" s="12"/>
      <c r="G6" s="12"/>
      <c r="H6" s="190" t="s">
        <v>18</v>
      </c>
      <c r="I6" s="190"/>
      <c r="J6" s="190"/>
    </row>
    <row r="7" spans="1:10" ht="21.75" customHeight="1" x14ac:dyDescent="0.25">
      <c r="A7" s="13"/>
      <c r="B7" s="14"/>
      <c r="C7" s="14"/>
      <c r="D7" s="14"/>
      <c r="E7" s="14"/>
      <c r="F7" s="14"/>
      <c r="G7" s="14"/>
      <c r="H7" s="190" t="s">
        <v>42</v>
      </c>
      <c r="I7" s="190"/>
      <c r="J7" s="190"/>
    </row>
    <row r="8" spans="1:10" ht="35.25" customHeight="1" x14ac:dyDescent="0.25">
      <c r="A8" s="191" t="s">
        <v>84</v>
      </c>
      <c r="B8" s="192"/>
      <c r="C8" s="192"/>
      <c r="D8" s="192"/>
      <c r="E8" s="192"/>
      <c r="F8" s="192"/>
      <c r="G8" s="192"/>
      <c r="H8" s="192"/>
      <c r="I8" s="192"/>
      <c r="J8" s="192"/>
    </row>
    <row r="9" spans="1:10" x14ac:dyDescent="0.25">
      <c r="A9" s="193" t="s">
        <v>78</v>
      </c>
      <c r="B9" s="193" t="s">
        <v>19</v>
      </c>
      <c r="C9" s="193" t="s">
        <v>20</v>
      </c>
      <c r="D9" s="193" t="s">
        <v>29</v>
      </c>
      <c r="E9" s="193" t="s">
        <v>1</v>
      </c>
      <c r="F9" s="193"/>
      <c r="G9" s="193"/>
      <c r="H9" s="193"/>
      <c r="I9" s="193" t="s">
        <v>30</v>
      </c>
      <c r="J9" s="193" t="s">
        <v>9</v>
      </c>
    </row>
    <row r="10" spans="1:10" x14ac:dyDescent="0.25">
      <c r="A10" s="193"/>
      <c r="B10" s="193"/>
      <c r="C10" s="193"/>
      <c r="D10" s="193"/>
      <c r="E10" s="193" t="s">
        <v>3</v>
      </c>
      <c r="F10" s="193" t="s">
        <v>4</v>
      </c>
      <c r="G10" s="193"/>
      <c r="H10" s="193" t="s">
        <v>2</v>
      </c>
      <c r="I10" s="193"/>
      <c r="J10" s="193"/>
    </row>
    <row r="11" spans="1:10" ht="38.25" x14ac:dyDescent="0.25">
      <c r="A11" s="193"/>
      <c r="B11" s="193"/>
      <c r="C11" s="193"/>
      <c r="D11" s="193"/>
      <c r="E11" s="193"/>
      <c r="F11" s="11" t="s">
        <v>31</v>
      </c>
      <c r="G11" s="11" t="s">
        <v>5</v>
      </c>
      <c r="H11" s="193"/>
      <c r="I11" s="193"/>
      <c r="J11" s="193"/>
    </row>
    <row r="12" spans="1:10" x14ac:dyDescent="0.25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</row>
    <row r="13" spans="1:10" ht="15.75" x14ac:dyDescent="0.25">
      <c r="A13" s="196" t="s">
        <v>43</v>
      </c>
      <c r="B13" s="197"/>
      <c r="C13" s="197"/>
      <c r="D13" s="197"/>
      <c r="E13" s="197"/>
      <c r="F13" s="197"/>
      <c r="G13" s="197"/>
      <c r="H13" s="197"/>
      <c r="I13" s="197"/>
      <c r="J13" s="198"/>
    </row>
    <row r="14" spans="1:10" ht="36" customHeight="1" x14ac:dyDescent="0.25">
      <c r="A14" s="169" t="s">
        <v>79</v>
      </c>
      <c r="B14" s="170"/>
      <c r="C14" s="170"/>
      <c r="D14" s="170"/>
      <c r="E14" s="170"/>
      <c r="F14" s="170"/>
      <c r="G14" s="170"/>
      <c r="H14" s="170"/>
      <c r="I14" s="170"/>
      <c r="J14" s="171"/>
    </row>
    <row r="15" spans="1:10" ht="15.75" x14ac:dyDescent="0.25">
      <c r="A15" s="169" t="s">
        <v>80</v>
      </c>
      <c r="B15" s="170"/>
      <c r="C15" s="170"/>
      <c r="D15" s="170"/>
      <c r="E15" s="170"/>
      <c r="F15" s="170"/>
      <c r="G15" s="170"/>
      <c r="H15" s="170"/>
      <c r="I15" s="170"/>
      <c r="J15" s="171"/>
    </row>
    <row r="16" spans="1:10" ht="138.75" customHeight="1" x14ac:dyDescent="0.25">
      <c r="A16" s="22" t="s">
        <v>44</v>
      </c>
      <c r="B16" s="21" t="s">
        <v>45</v>
      </c>
      <c r="C16" s="23" t="s">
        <v>46</v>
      </c>
      <c r="D16" s="104">
        <f>SUM(E16:H16)</f>
        <v>4099.8178799999996</v>
      </c>
      <c r="E16" s="104">
        <v>0</v>
      </c>
      <c r="F16" s="104">
        <v>0</v>
      </c>
      <c r="G16" s="104">
        <v>4099.8178799999996</v>
      </c>
      <c r="H16" s="104">
        <v>0</v>
      </c>
      <c r="I16" s="172" t="s">
        <v>22</v>
      </c>
      <c r="J16" s="173" t="s">
        <v>93</v>
      </c>
    </row>
    <row r="17" spans="1:10" ht="196.5" customHeight="1" x14ac:dyDescent="0.25">
      <c r="A17" s="22" t="s">
        <v>47</v>
      </c>
      <c r="B17" s="21" t="s">
        <v>48</v>
      </c>
      <c r="C17" s="24" t="s">
        <v>23</v>
      </c>
      <c r="D17" s="104">
        <f>SUM(E17:H17)</f>
        <v>905.63595999999995</v>
      </c>
      <c r="E17" s="105">
        <v>0</v>
      </c>
      <c r="F17" s="105">
        <v>0</v>
      </c>
      <c r="G17" s="105">
        <v>905.63595999999995</v>
      </c>
      <c r="H17" s="105">
        <v>0</v>
      </c>
      <c r="I17" s="172"/>
      <c r="J17" s="173"/>
    </row>
    <row r="18" spans="1:10" ht="120" x14ac:dyDescent="0.25">
      <c r="A18" s="27" t="s">
        <v>49</v>
      </c>
      <c r="B18" s="21" t="s">
        <v>50</v>
      </c>
      <c r="C18" s="24" t="s">
        <v>24</v>
      </c>
      <c r="D18" s="104">
        <f>SUM(E18:H18)</f>
        <v>650</v>
      </c>
      <c r="E18" s="105">
        <v>0</v>
      </c>
      <c r="F18" s="105">
        <v>0</v>
      </c>
      <c r="G18" s="105">
        <v>650</v>
      </c>
      <c r="H18" s="105">
        <v>0</v>
      </c>
      <c r="I18" s="172"/>
      <c r="J18" s="174"/>
    </row>
    <row r="19" spans="1:10" ht="27.75" customHeight="1" x14ac:dyDescent="0.25">
      <c r="A19" s="175" t="s">
        <v>51</v>
      </c>
      <c r="B19" s="177" t="s">
        <v>52</v>
      </c>
      <c r="C19" s="24" t="s">
        <v>27</v>
      </c>
      <c r="D19" s="104">
        <f>SUM(E19:H19)</f>
        <v>3118.2089999999998</v>
      </c>
      <c r="E19" s="105">
        <v>0</v>
      </c>
      <c r="F19" s="105">
        <v>0</v>
      </c>
      <c r="G19" s="105">
        <v>3118.2089999999998</v>
      </c>
      <c r="H19" s="105">
        <v>0</v>
      </c>
      <c r="I19" s="105"/>
      <c r="J19" s="36"/>
    </row>
    <row r="20" spans="1:10" ht="26.25" customHeight="1" x14ac:dyDescent="0.25">
      <c r="A20" s="176"/>
      <c r="B20" s="178"/>
      <c r="C20" s="24" t="s">
        <v>13</v>
      </c>
      <c r="D20" s="104">
        <f>F20+G20</f>
        <v>897</v>
      </c>
      <c r="E20" s="105">
        <v>0</v>
      </c>
      <c r="F20" s="105">
        <v>0</v>
      </c>
      <c r="G20" s="105">
        <v>897</v>
      </c>
      <c r="H20" s="105">
        <v>0</v>
      </c>
      <c r="I20" s="105"/>
      <c r="J20" s="36"/>
    </row>
    <row r="21" spans="1:10" ht="30" customHeight="1" x14ac:dyDescent="0.25">
      <c r="A21" s="200" t="s">
        <v>53</v>
      </c>
      <c r="B21" s="177" t="s">
        <v>54</v>
      </c>
      <c r="C21" s="24" t="s">
        <v>26</v>
      </c>
      <c r="D21" s="104">
        <f>SUM(E21:H21)</f>
        <v>0</v>
      </c>
      <c r="E21" s="105">
        <v>0</v>
      </c>
      <c r="F21" s="105">
        <v>0</v>
      </c>
      <c r="G21" s="105">
        <v>0</v>
      </c>
      <c r="H21" s="105">
        <v>0</v>
      </c>
      <c r="I21" s="105"/>
      <c r="J21" s="25"/>
    </row>
    <row r="22" spans="1:10" ht="30" customHeight="1" x14ac:dyDescent="0.25">
      <c r="A22" s="201"/>
      <c r="B22" s="199"/>
      <c r="C22" s="24" t="s">
        <v>56</v>
      </c>
      <c r="D22" s="104">
        <f>SUM(E22:H22)</f>
        <v>0</v>
      </c>
      <c r="E22" s="105">
        <v>0</v>
      </c>
      <c r="F22" s="105">
        <v>0</v>
      </c>
      <c r="G22" s="105">
        <v>0</v>
      </c>
      <c r="H22" s="105">
        <v>0</v>
      </c>
      <c r="I22" s="105"/>
      <c r="J22" s="25"/>
    </row>
    <row r="23" spans="1:10" ht="21.75" customHeight="1" x14ac:dyDescent="0.25">
      <c r="A23" s="201"/>
      <c r="B23" s="199"/>
      <c r="C23" s="24" t="s">
        <v>16</v>
      </c>
      <c r="D23" s="104">
        <f>SUM(E23:H23)</f>
        <v>0</v>
      </c>
      <c r="E23" s="105">
        <v>0</v>
      </c>
      <c r="F23" s="105">
        <v>0</v>
      </c>
      <c r="G23" s="105">
        <v>0</v>
      </c>
      <c r="H23" s="105">
        <v>0</v>
      </c>
      <c r="I23" s="105"/>
      <c r="J23" s="25"/>
    </row>
    <row r="24" spans="1:10" ht="21.75" customHeight="1" x14ac:dyDescent="0.25">
      <c r="A24" s="202"/>
      <c r="B24" s="178"/>
      <c r="C24" s="24" t="s">
        <v>87</v>
      </c>
      <c r="D24" s="104">
        <f>E24+F24+G24</f>
        <v>166454</v>
      </c>
      <c r="E24" s="105">
        <v>0</v>
      </c>
      <c r="F24" s="105">
        <v>144754</v>
      </c>
      <c r="G24" s="105">
        <v>21700</v>
      </c>
      <c r="H24" s="106">
        <v>0</v>
      </c>
      <c r="I24" s="105"/>
      <c r="J24" s="25"/>
    </row>
    <row r="25" spans="1:10" ht="26.25" customHeight="1" x14ac:dyDescent="0.25">
      <c r="A25" s="194" t="s">
        <v>57</v>
      </c>
      <c r="B25" s="195"/>
      <c r="C25" s="72" t="s">
        <v>88</v>
      </c>
      <c r="D25" s="73">
        <f>G25+F25+E25</f>
        <v>176124.66284</v>
      </c>
      <c r="E25" s="72">
        <f>E26+E27+E28+E29+E30+E31+E32+E33+E34</f>
        <v>0</v>
      </c>
      <c r="F25" s="72">
        <f>F26+F27+F28+F29+F30+F31+F32+F33+F34</f>
        <v>144754</v>
      </c>
      <c r="G25" s="72">
        <f>G26+G27+G28+G29+G30+G31+G32+G33+G34</f>
        <v>31370.662839999997</v>
      </c>
      <c r="H25" s="74">
        <f>H26+H27+H28+H29+H30+H31+H32</f>
        <v>0</v>
      </c>
      <c r="I25" s="105"/>
      <c r="J25" s="25"/>
    </row>
    <row r="26" spans="1:10" x14ac:dyDescent="0.25">
      <c r="A26" s="188"/>
      <c r="B26" s="189" t="s">
        <v>7</v>
      </c>
      <c r="C26" s="23" t="s">
        <v>46</v>
      </c>
      <c r="D26" s="104">
        <f t="shared" ref="D26:D33" si="0">E26+F26+G26+H26</f>
        <v>4099.8178799999996</v>
      </c>
      <c r="E26" s="105">
        <f t="shared" ref="E26:H32" si="1">E16</f>
        <v>0</v>
      </c>
      <c r="F26" s="105">
        <f t="shared" si="1"/>
        <v>0</v>
      </c>
      <c r="G26" s="105">
        <f t="shared" si="1"/>
        <v>4099.8178799999996</v>
      </c>
      <c r="H26" s="105">
        <f t="shared" si="1"/>
        <v>0</v>
      </c>
      <c r="I26" s="105"/>
      <c r="J26" s="25"/>
    </row>
    <row r="27" spans="1:10" x14ac:dyDescent="0.25">
      <c r="A27" s="188"/>
      <c r="B27" s="189"/>
      <c r="C27" s="24" t="s">
        <v>23</v>
      </c>
      <c r="D27" s="104">
        <f t="shared" si="0"/>
        <v>905.63595999999995</v>
      </c>
      <c r="E27" s="105">
        <f t="shared" si="1"/>
        <v>0</v>
      </c>
      <c r="F27" s="105">
        <f t="shared" si="1"/>
        <v>0</v>
      </c>
      <c r="G27" s="105">
        <f t="shared" si="1"/>
        <v>905.63595999999995</v>
      </c>
      <c r="H27" s="105">
        <f t="shared" si="1"/>
        <v>0</v>
      </c>
      <c r="I27" s="105"/>
      <c r="J27" s="25"/>
    </row>
    <row r="28" spans="1:10" x14ac:dyDescent="0.25">
      <c r="A28" s="188"/>
      <c r="B28" s="189"/>
      <c r="C28" s="24" t="s">
        <v>24</v>
      </c>
      <c r="D28" s="104">
        <f t="shared" si="0"/>
        <v>650</v>
      </c>
      <c r="E28" s="105">
        <f t="shared" si="1"/>
        <v>0</v>
      </c>
      <c r="F28" s="105">
        <f t="shared" si="1"/>
        <v>0</v>
      </c>
      <c r="G28" s="105">
        <f t="shared" si="1"/>
        <v>650</v>
      </c>
      <c r="H28" s="105">
        <f t="shared" si="1"/>
        <v>0</v>
      </c>
      <c r="I28" s="105"/>
      <c r="J28" s="25"/>
    </row>
    <row r="29" spans="1:10" x14ac:dyDescent="0.25">
      <c r="A29" s="188"/>
      <c r="B29" s="189"/>
      <c r="C29" s="24" t="s">
        <v>27</v>
      </c>
      <c r="D29" s="104">
        <f t="shared" si="0"/>
        <v>3118.2089999999998</v>
      </c>
      <c r="E29" s="105">
        <f t="shared" si="1"/>
        <v>0</v>
      </c>
      <c r="F29" s="105">
        <f t="shared" si="1"/>
        <v>0</v>
      </c>
      <c r="G29" s="105">
        <f t="shared" si="1"/>
        <v>3118.2089999999998</v>
      </c>
      <c r="H29" s="105">
        <f t="shared" si="1"/>
        <v>0</v>
      </c>
      <c r="I29" s="105"/>
      <c r="J29" s="25"/>
    </row>
    <row r="30" spans="1:10" x14ac:dyDescent="0.25">
      <c r="A30" s="188"/>
      <c r="B30" s="189"/>
      <c r="C30" s="24" t="s">
        <v>13</v>
      </c>
      <c r="D30" s="104">
        <f t="shared" si="0"/>
        <v>897</v>
      </c>
      <c r="E30" s="105">
        <f t="shared" si="1"/>
        <v>0</v>
      </c>
      <c r="F30" s="105">
        <f t="shared" si="1"/>
        <v>0</v>
      </c>
      <c r="G30" s="105">
        <f t="shared" si="1"/>
        <v>897</v>
      </c>
      <c r="H30" s="105">
        <f t="shared" si="1"/>
        <v>0</v>
      </c>
      <c r="I30" s="105"/>
      <c r="J30" s="25"/>
    </row>
    <row r="31" spans="1:10" x14ac:dyDescent="0.25">
      <c r="A31" s="188"/>
      <c r="B31" s="189"/>
      <c r="C31" s="24" t="s">
        <v>26</v>
      </c>
      <c r="D31" s="104">
        <f t="shared" si="0"/>
        <v>0</v>
      </c>
      <c r="E31" s="105">
        <f t="shared" si="1"/>
        <v>0</v>
      </c>
      <c r="F31" s="105">
        <f t="shared" si="1"/>
        <v>0</v>
      </c>
      <c r="G31" s="105">
        <f t="shared" si="1"/>
        <v>0</v>
      </c>
      <c r="H31" s="105">
        <f t="shared" si="1"/>
        <v>0</v>
      </c>
      <c r="I31" s="105"/>
      <c r="J31" s="25"/>
    </row>
    <row r="32" spans="1:10" x14ac:dyDescent="0.25">
      <c r="A32" s="188"/>
      <c r="B32" s="189"/>
      <c r="C32" s="24" t="s">
        <v>56</v>
      </c>
      <c r="D32" s="104">
        <f t="shared" si="0"/>
        <v>0</v>
      </c>
      <c r="E32" s="105">
        <f t="shared" si="1"/>
        <v>0</v>
      </c>
      <c r="F32" s="105">
        <f t="shared" si="1"/>
        <v>0</v>
      </c>
      <c r="G32" s="105">
        <f t="shared" si="1"/>
        <v>0</v>
      </c>
      <c r="H32" s="105">
        <f t="shared" si="1"/>
        <v>0</v>
      </c>
      <c r="I32" s="105"/>
      <c r="J32" s="25"/>
    </row>
    <row r="33" spans="1:10" x14ac:dyDescent="0.25">
      <c r="A33" s="188"/>
      <c r="B33" s="189"/>
      <c r="C33" s="24" t="s">
        <v>16</v>
      </c>
      <c r="D33" s="104">
        <f t="shared" si="0"/>
        <v>0</v>
      </c>
      <c r="E33" s="105">
        <f>E23</f>
        <v>0</v>
      </c>
      <c r="F33" s="105">
        <f>F23</f>
        <v>0</v>
      </c>
      <c r="G33" s="105">
        <f>G23</f>
        <v>0</v>
      </c>
      <c r="H33" s="105">
        <v>0</v>
      </c>
      <c r="I33" s="105"/>
      <c r="J33" s="25"/>
    </row>
    <row r="34" spans="1:10" x14ac:dyDescent="0.25">
      <c r="A34" s="188"/>
      <c r="B34" s="189"/>
      <c r="C34" s="24" t="s">
        <v>87</v>
      </c>
      <c r="D34" s="104">
        <f>F34+G34+E34</f>
        <v>166454</v>
      </c>
      <c r="E34" s="105">
        <v>0</v>
      </c>
      <c r="F34" s="105">
        <f>F24</f>
        <v>144754</v>
      </c>
      <c r="G34" s="105">
        <f>G24</f>
        <v>21700</v>
      </c>
      <c r="H34" s="105">
        <v>0</v>
      </c>
      <c r="I34" s="105"/>
      <c r="J34" s="25"/>
    </row>
    <row r="35" spans="1:10" x14ac:dyDescent="0.25">
      <c r="A35" s="182" t="s">
        <v>114</v>
      </c>
      <c r="B35" s="183"/>
      <c r="C35" s="183"/>
      <c r="D35" s="183"/>
      <c r="E35" s="183"/>
      <c r="F35" s="183"/>
      <c r="G35" s="183"/>
      <c r="H35" s="183"/>
      <c r="I35" s="183"/>
      <c r="J35" s="184"/>
    </row>
    <row r="36" spans="1:10" ht="46.5" customHeight="1" x14ac:dyDescent="0.25">
      <c r="A36" s="185" t="s">
        <v>81</v>
      </c>
      <c r="B36" s="186"/>
      <c r="C36" s="186"/>
      <c r="D36" s="186"/>
      <c r="E36" s="186"/>
      <c r="F36" s="186"/>
      <c r="G36" s="186"/>
      <c r="H36" s="186"/>
      <c r="I36" s="186"/>
      <c r="J36" s="187"/>
    </row>
    <row r="37" spans="1:10" ht="35.25" customHeight="1" x14ac:dyDescent="0.25">
      <c r="A37" s="185" t="s">
        <v>82</v>
      </c>
      <c r="B37" s="186"/>
      <c r="C37" s="186"/>
      <c r="D37" s="186"/>
      <c r="E37" s="186"/>
      <c r="F37" s="186"/>
      <c r="G37" s="186"/>
      <c r="H37" s="186"/>
      <c r="I37" s="186"/>
      <c r="J37" s="187"/>
    </row>
    <row r="38" spans="1:10" ht="15" customHeight="1" x14ac:dyDescent="0.25">
      <c r="A38" s="188" t="s">
        <v>58</v>
      </c>
      <c r="B38" s="210" t="s">
        <v>59</v>
      </c>
      <c r="C38" s="24" t="s">
        <v>46</v>
      </c>
      <c r="D38" s="59">
        <f t="shared" ref="D38:D51" si="2">E38+F38+G38</f>
        <v>26496.459739999998</v>
      </c>
      <c r="E38" s="60">
        <v>0</v>
      </c>
      <c r="F38" s="60">
        <v>22522</v>
      </c>
      <c r="G38" s="60">
        <v>3974.4597399999998</v>
      </c>
      <c r="H38" s="60">
        <v>0</v>
      </c>
      <c r="I38" s="179" t="s">
        <v>60</v>
      </c>
      <c r="J38" s="179" t="s">
        <v>61</v>
      </c>
    </row>
    <row r="39" spans="1:10" x14ac:dyDescent="0.25">
      <c r="A39" s="188"/>
      <c r="B39" s="210"/>
      <c r="C39" s="24" t="s">
        <v>25</v>
      </c>
      <c r="D39" s="59">
        <f>SUM(E39:H39)</f>
        <v>0</v>
      </c>
      <c r="E39" s="60">
        <v>0</v>
      </c>
      <c r="F39" s="60">
        <v>0</v>
      </c>
      <c r="G39" s="60">
        <v>0</v>
      </c>
      <c r="H39" s="60">
        <v>0</v>
      </c>
      <c r="I39" s="180"/>
      <c r="J39" s="180"/>
    </row>
    <row r="40" spans="1:10" x14ac:dyDescent="0.25">
      <c r="A40" s="188"/>
      <c r="B40" s="210"/>
      <c r="C40" s="24" t="s">
        <v>14</v>
      </c>
      <c r="D40" s="59">
        <f>SUM(E40:H40)</f>
        <v>0</v>
      </c>
      <c r="E40" s="60">
        <v>0</v>
      </c>
      <c r="F40" s="60">
        <v>0</v>
      </c>
      <c r="G40" s="60">
        <v>0</v>
      </c>
      <c r="H40" s="60">
        <v>0</v>
      </c>
      <c r="I40" s="180"/>
      <c r="J40" s="180"/>
    </row>
    <row r="41" spans="1:10" x14ac:dyDescent="0.25">
      <c r="A41" s="188"/>
      <c r="B41" s="210"/>
      <c r="C41" s="24" t="s">
        <v>15</v>
      </c>
      <c r="D41" s="59">
        <f>SUM(E41:H41)</f>
        <v>0</v>
      </c>
      <c r="E41" s="60">
        <v>0</v>
      </c>
      <c r="F41" s="60">
        <v>0</v>
      </c>
      <c r="G41" s="60">
        <v>0</v>
      </c>
      <c r="H41" s="60">
        <v>0</v>
      </c>
      <c r="I41" s="180"/>
      <c r="J41" s="180"/>
    </row>
    <row r="42" spans="1:10" x14ac:dyDescent="0.25">
      <c r="A42" s="188"/>
      <c r="B42" s="210"/>
      <c r="C42" s="24" t="s">
        <v>16</v>
      </c>
      <c r="D42" s="59">
        <f>SUM(E42:H42)</f>
        <v>0</v>
      </c>
      <c r="E42" s="60">
        <v>0</v>
      </c>
      <c r="F42" s="60">
        <v>0</v>
      </c>
      <c r="G42" s="60">
        <v>0</v>
      </c>
      <c r="H42" s="60">
        <v>0</v>
      </c>
      <c r="I42" s="180"/>
      <c r="J42" s="180"/>
    </row>
    <row r="43" spans="1:10" x14ac:dyDescent="0.25">
      <c r="A43" s="188"/>
      <c r="B43" s="210"/>
      <c r="C43" s="24" t="s">
        <v>87</v>
      </c>
      <c r="D43" s="59">
        <f>SUM(E43:H43)</f>
        <v>0</v>
      </c>
      <c r="E43" s="60">
        <v>0</v>
      </c>
      <c r="F43" s="60">
        <v>0</v>
      </c>
      <c r="G43" s="60">
        <v>0</v>
      </c>
      <c r="H43" s="60">
        <v>0</v>
      </c>
      <c r="I43" s="181"/>
      <c r="J43" s="181"/>
    </row>
    <row r="44" spans="1:10" ht="96" customHeight="1" x14ac:dyDescent="0.25">
      <c r="A44" s="34" t="s">
        <v>62</v>
      </c>
      <c r="B44" s="35" t="s">
        <v>63</v>
      </c>
      <c r="C44" s="29"/>
      <c r="D44" s="59"/>
      <c r="E44" s="60"/>
      <c r="F44" s="60"/>
      <c r="G44" s="60"/>
      <c r="H44" s="60"/>
      <c r="I44" s="179" t="s">
        <v>68</v>
      </c>
      <c r="J44" s="179" t="s">
        <v>64</v>
      </c>
    </row>
    <row r="45" spans="1:10" ht="135" x14ac:dyDescent="0.25">
      <c r="A45" s="33" t="s">
        <v>65</v>
      </c>
      <c r="B45" s="35" t="s">
        <v>66</v>
      </c>
      <c r="C45" s="29"/>
      <c r="D45" s="59"/>
      <c r="E45" s="60"/>
      <c r="F45" s="60"/>
      <c r="G45" s="60"/>
      <c r="H45" s="60"/>
      <c r="I45" s="180"/>
      <c r="J45" s="180"/>
    </row>
    <row r="46" spans="1:10" ht="90" x14ac:dyDescent="0.25">
      <c r="A46" s="33"/>
      <c r="B46" s="35" t="s">
        <v>67</v>
      </c>
      <c r="C46" s="180" t="s">
        <v>21</v>
      </c>
      <c r="D46" s="59">
        <f t="shared" si="2"/>
        <v>700</v>
      </c>
      <c r="E46" s="60">
        <v>0</v>
      </c>
      <c r="F46" s="60">
        <v>0</v>
      </c>
      <c r="G46" s="60">
        <v>700</v>
      </c>
      <c r="H46" s="60">
        <v>0</v>
      </c>
      <c r="I46" s="180"/>
      <c r="J46" s="180"/>
    </row>
    <row r="47" spans="1:10" ht="63.75" customHeight="1" x14ac:dyDescent="0.25">
      <c r="A47" s="33"/>
      <c r="B47" s="35" t="s">
        <v>69</v>
      </c>
      <c r="C47" s="181"/>
      <c r="D47" s="59">
        <f t="shared" si="2"/>
        <v>750</v>
      </c>
      <c r="E47" s="60">
        <v>0</v>
      </c>
      <c r="F47" s="60">
        <v>0</v>
      </c>
      <c r="G47" s="60">
        <v>750</v>
      </c>
      <c r="H47" s="60">
        <v>0</v>
      </c>
      <c r="I47" s="180"/>
      <c r="J47" s="180"/>
    </row>
    <row r="48" spans="1:10" ht="68.25" customHeight="1" x14ac:dyDescent="0.25">
      <c r="A48" s="33"/>
      <c r="B48" s="35" t="s">
        <v>70</v>
      </c>
      <c r="C48" s="24" t="s">
        <v>24</v>
      </c>
      <c r="D48" s="59">
        <f t="shared" si="2"/>
        <v>570</v>
      </c>
      <c r="E48" s="60">
        <v>0</v>
      </c>
      <c r="F48" s="60">
        <v>0</v>
      </c>
      <c r="G48" s="60">
        <v>570</v>
      </c>
      <c r="H48" s="60">
        <v>0</v>
      </c>
      <c r="I48" s="181"/>
      <c r="J48" s="180"/>
    </row>
    <row r="49" spans="1:10" ht="23.25" customHeight="1" x14ac:dyDescent="0.25">
      <c r="A49" s="206" t="s">
        <v>71</v>
      </c>
      <c r="B49" s="209" t="s">
        <v>72</v>
      </c>
      <c r="C49" s="24" t="s">
        <v>25</v>
      </c>
      <c r="D49" s="59">
        <f t="shared" si="2"/>
        <v>0</v>
      </c>
      <c r="E49" s="60">
        <v>0</v>
      </c>
      <c r="F49" s="60">
        <v>0</v>
      </c>
      <c r="G49" s="60">
        <v>0</v>
      </c>
      <c r="H49" s="60">
        <v>0</v>
      </c>
      <c r="I49" s="179" t="s">
        <v>73</v>
      </c>
      <c r="J49" s="180"/>
    </row>
    <row r="50" spans="1:10" ht="20.25" customHeight="1" x14ac:dyDescent="0.25">
      <c r="A50" s="207"/>
      <c r="B50" s="173"/>
      <c r="C50" s="24" t="s">
        <v>14</v>
      </c>
      <c r="D50" s="59">
        <f t="shared" si="2"/>
        <v>0</v>
      </c>
      <c r="E50" s="60">
        <v>0</v>
      </c>
      <c r="F50" s="60">
        <v>0</v>
      </c>
      <c r="G50" s="60">
        <v>0</v>
      </c>
      <c r="H50" s="60">
        <v>0</v>
      </c>
      <c r="I50" s="180"/>
      <c r="J50" s="180"/>
    </row>
    <row r="51" spans="1:10" ht="22.5" customHeight="1" x14ac:dyDescent="0.25">
      <c r="A51" s="207"/>
      <c r="B51" s="173"/>
      <c r="C51" s="24" t="s">
        <v>15</v>
      </c>
      <c r="D51" s="59">
        <f t="shared" si="2"/>
        <v>0</v>
      </c>
      <c r="E51" s="60">
        <v>0</v>
      </c>
      <c r="F51" s="60">
        <v>0</v>
      </c>
      <c r="G51" s="60">
        <v>0</v>
      </c>
      <c r="H51" s="60">
        <v>0</v>
      </c>
      <c r="I51" s="180"/>
      <c r="J51" s="180"/>
    </row>
    <row r="52" spans="1:10" ht="22.5" customHeight="1" x14ac:dyDescent="0.25">
      <c r="A52" s="207"/>
      <c r="B52" s="173"/>
      <c r="C52" s="24" t="s">
        <v>16</v>
      </c>
      <c r="D52" s="59">
        <f>E52+F52+G52</f>
        <v>0</v>
      </c>
      <c r="E52" s="60">
        <v>0</v>
      </c>
      <c r="F52" s="60">
        <v>0</v>
      </c>
      <c r="G52" s="60">
        <v>0</v>
      </c>
      <c r="H52" s="60">
        <v>0</v>
      </c>
      <c r="I52" s="180"/>
      <c r="J52" s="180"/>
    </row>
    <row r="53" spans="1:10" ht="21.75" customHeight="1" x14ac:dyDescent="0.25">
      <c r="A53" s="208"/>
      <c r="B53" s="174"/>
      <c r="C53" s="24" t="s">
        <v>87</v>
      </c>
      <c r="D53" s="59">
        <f>E53+F53+G53</f>
        <v>0</v>
      </c>
      <c r="E53" s="60">
        <v>0</v>
      </c>
      <c r="F53" s="60">
        <v>0</v>
      </c>
      <c r="G53" s="60">
        <v>0</v>
      </c>
      <c r="H53" s="60">
        <v>0</v>
      </c>
      <c r="I53" s="181"/>
      <c r="J53" s="181"/>
    </row>
    <row r="54" spans="1:10" x14ac:dyDescent="0.25">
      <c r="A54" s="37"/>
      <c r="B54" s="28" t="s">
        <v>74</v>
      </c>
      <c r="C54" s="26" t="s">
        <v>88</v>
      </c>
      <c r="D54" s="61">
        <f>E54+F54+G54+H54</f>
        <v>28516.459739999998</v>
      </c>
      <c r="E54" s="62">
        <f>E55+E56+E57+E58+E59+E60+E61</f>
        <v>0</v>
      </c>
      <c r="F54" s="62">
        <f>F55+F56+F57+F58+F59+F60+F61</f>
        <v>22522</v>
      </c>
      <c r="G54" s="62">
        <f>G55+G56+G57+G58+G59+G60+G61</f>
        <v>5994.4597400000002</v>
      </c>
      <c r="H54" s="60">
        <v>0</v>
      </c>
      <c r="I54" s="203"/>
      <c r="J54" s="179"/>
    </row>
    <row r="55" spans="1:10" x14ac:dyDescent="0.25">
      <c r="A55" s="158"/>
      <c r="B55" s="179" t="s">
        <v>7</v>
      </c>
      <c r="C55" s="24" t="s">
        <v>46</v>
      </c>
      <c r="D55" s="59">
        <f>E55+F55+G55+H55</f>
        <v>27946.459739999998</v>
      </c>
      <c r="E55" s="60">
        <f>E38+E46+E47</f>
        <v>0</v>
      </c>
      <c r="F55" s="60">
        <f>F38+F46+F47</f>
        <v>22522</v>
      </c>
      <c r="G55" s="60">
        <f>G38+G46+G47</f>
        <v>5424.4597400000002</v>
      </c>
      <c r="H55" s="60">
        <v>0</v>
      </c>
      <c r="I55" s="204"/>
      <c r="J55" s="180"/>
    </row>
    <row r="56" spans="1:10" x14ac:dyDescent="0.25">
      <c r="A56" s="159"/>
      <c r="B56" s="180"/>
      <c r="C56" s="24" t="s">
        <v>23</v>
      </c>
      <c r="D56" s="59">
        <f t="shared" ref="D56:D60" si="3">E56+F56+G56+H56</f>
        <v>0</v>
      </c>
      <c r="E56" s="60">
        <v>0</v>
      </c>
      <c r="F56" s="60">
        <v>0</v>
      </c>
      <c r="G56" s="60">
        <v>0</v>
      </c>
      <c r="H56" s="60">
        <v>0</v>
      </c>
      <c r="I56" s="204"/>
      <c r="J56" s="180"/>
    </row>
    <row r="57" spans="1:10" x14ac:dyDescent="0.25">
      <c r="A57" s="159"/>
      <c r="B57" s="180"/>
      <c r="C57" s="24" t="s">
        <v>24</v>
      </c>
      <c r="D57" s="59">
        <f t="shared" si="3"/>
        <v>570</v>
      </c>
      <c r="E57" s="60">
        <f>E48</f>
        <v>0</v>
      </c>
      <c r="F57" s="60">
        <f>F48</f>
        <v>0</v>
      </c>
      <c r="G57" s="60">
        <f>G48</f>
        <v>570</v>
      </c>
      <c r="H57" s="60">
        <v>0</v>
      </c>
      <c r="I57" s="204"/>
      <c r="J57" s="180"/>
    </row>
    <row r="58" spans="1:10" x14ac:dyDescent="0.25">
      <c r="A58" s="159"/>
      <c r="B58" s="180"/>
      <c r="C58" s="24" t="s">
        <v>27</v>
      </c>
      <c r="D58" s="59">
        <f t="shared" si="3"/>
        <v>0</v>
      </c>
      <c r="E58" s="60">
        <v>0</v>
      </c>
      <c r="F58" s="60">
        <v>0</v>
      </c>
      <c r="G58" s="60">
        <v>0</v>
      </c>
      <c r="H58" s="60">
        <v>0</v>
      </c>
      <c r="I58" s="204"/>
      <c r="J58" s="180"/>
    </row>
    <row r="59" spans="1:10" x14ac:dyDescent="0.25">
      <c r="A59" s="159"/>
      <c r="B59" s="180"/>
      <c r="C59" s="24" t="s">
        <v>25</v>
      </c>
      <c r="D59" s="59">
        <f t="shared" si="3"/>
        <v>0</v>
      </c>
      <c r="E59" s="60">
        <f t="shared" ref="E59:G61" si="4">E39+E49</f>
        <v>0</v>
      </c>
      <c r="F59" s="60">
        <f t="shared" si="4"/>
        <v>0</v>
      </c>
      <c r="G59" s="60">
        <f t="shared" si="4"/>
        <v>0</v>
      </c>
      <c r="H59" s="60">
        <v>0</v>
      </c>
      <c r="I59" s="204"/>
      <c r="J59" s="180"/>
    </row>
    <row r="60" spans="1:10" x14ac:dyDescent="0.25">
      <c r="A60" s="159"/>
      <c r="B60" s="180"/>
      <c r="C60" s="24" t="s">
        <v>14</v>
      </c>
      <c r="D60" s="59">
        <f t="shared" si="3"/>
        <v>0</v>
      </c>
      <c r="E60" s="60">
        <f t="shared" si="4"/>
        <v>0</v>
      </c>
      <c r="F60" s="60">
        <f t="shared" si="4"/>
        <v>0</v>
      </c>
      <c r="G60" s="60">
        <f t="shared" si="4"/>
        <v>0</v>
      </c>
      <c r="H60" s="60">
        <v>0</v>
      </c>
      <c r="I60" s="204"/>
      <c r="J60" s="180"/>
    </row>
    <row r="61" spans="1:10" x14ac:dyDescent="0.25">
      <c r="A61" s="159"/>
      <c r="B61" s="180"/>
      <c r="C61" s="24" t="s">
        <v>15</v>
      </c>
      <c r="D61" s="59">
        <f>E61+F61+G61+H61</f>
        <v>0</v>
      </c>
      <c r="E61" s="60">
        <f t="shared" si="4"/>
        <v>0</v>
      </c>
      <c r="F61" s="60">
        <f t="shared" si="4"/>
        <v>0</v>
      </c>
      <c r="G61" s="60">
        <f t="shared" si="4"/>
        <v>0</v>
      </c>
      <c r="H61" s="60">
        <v>0</v>
      </c>
      <c r="I61" s="204"/>
      <c r="J61" s="180"/>
    </row>
    <row r="62" spans="1:10" x14ac:dyDescent="0.25">
      <c r="A62" s="159"/>
      <c r="B62" s="180"/>
      <c r="C62" s="24" t="s">
        <v>16</v>
      </c>
      <c r="D62" s="59">
        <f>E62+F62+G62+H62</f>
        <v>0</v>
      </c>
      <c r="E62" s="60">
        <f>E52+E42</f>
        <v>0</v>
      </c>
      <c r="F62" s="60">
        <f>F52+F42</f>
        <v>0</v>
      </c>
      <c r="G62" s="60">
        <f>G52+G42</f>
        <v>0</v>
      </c>
      <c r="H62" s="60">
        <v>0</v>
      </c>
      <c r="I62" s="204"/>
      <c r="J62" s="180"/>
    </row>
    <row r="63" spans="1:10" x14ac:dyDescent="0.25">
      <c r="A63" s="160"/>
      <c r="B63" s="181"/>
      <c r="C63" s="24" t="s">
        <v>87</v>
      </c>
      <c r="D63" s="59">
        <v>0</v>
      </c>
      <c r="E63" s="60">
        <f>E54+E44</f>
        <v>0</v>
      </c>
      <c r="F63" s="60">
        <v>0</v>
      </c>
      <c r="G63" s="60">
        <v>0</v>
      </c>
      <c r="H63" s="60">
        <v>0</v>
      </c>
      <c r="I63" s="205"/>
      <c r="J63" s="181"/>
    </row>
    <row r="64" spans="1:10" x14ac:dyDescent="0.25">
      <c r="A64" s="213" t="s">
        <v>8</v>
      </c>
      <c r="B64" s="214"/>
      <c r="C64" s="89" t="s">
        <v>88</v>
      </c>
      <c r="D64" s="62">
        <f>E64+F64+G64</f>
        <v>204641.12258</v>
      </c>
      <c r="E64" s="62">
        <f>E65+E66+E67+E68+E69+E70+E71+E72</f>
        <v>0</v>
      </c>
      <c r="F64" s="62">
        <f>F65+F66+F67+F68+F69+F70+F71+F72+F73</f>
        <v>167276</v>
      </c>
      <c r="G64" s="62">
        <f>G65+G66+G67+G68+G69+G70+G71+G72+G73</f>
        <v>37365.122579999996</v>
      </c>
      <c r="H64" s="62">
        <v>0</v>
      </c>
      <c r="I64" s="212"/>
      <c r="J64" s="189"/>
    </row>
    <row r="65" spans="1:10" x14ac:dyDescent="0.25">
      <c r="A65" s="211"/>
      <c r="B65" s="189" t="s">
        <v>7</v>
      </c>
      <c r="C65" s="90" t="s">
        <v>21</v>
      </c>
      <c r="D65" s="60">
        <f>E65+F65+G65</f>
        <v>32046.277620000001</v>
      </c>
      <c r="E65" s="60">
        <f t="shared" ref="E65:G70" si="5">E26+E55</f>
        <v>0</v>
      </c>
      <c r="F65" s="60">
        <f t="shared" si="5"/>
        <v>22522</v>
      </c>
      <c r="G65" s="60">
        <f t="shared" si="5"/>
        <v>9524.2776200000008</v>
      </c>
      <c r="H65" s="60">
        <v>0</v>
      </c>
      <c r="I65" s="212"/>
      <c r="J65" s="189"/>
    </row>
    <row r="66" spans="1:10" x14ac:dyDescent="0.25">
      <c r="A66" s="211"/>
      <c r="B66" s="189"/>
      <c r="C66" s="90" t="s">
        <v>10</v>
      </c>
      <c r="D66" s="60">
        <f>D17</f>
        <v>905.63595999999995</v>
      </c>
      <c r="E66" s="60">
        <f t="shared" si="5"/>
        <v>0</v>
      </c>
      <c r="F66" s="60">
        <f t="shared" si="5"/>
        <v>0</v>
      </c>
      <c r="G66" s="60">
        <f t="shared" si="5"/>
        <v>905.63595999999995</v>
      </c>
      <c r="H66" s="60">
        <v>0</v>
      </c>
      <c r="I66" s="212"/>
      <c r="J66" s="189"/>
    </row>
    <row r="67" spans="1:10" x14ac:dyDescent="0.25">
      <c r="A67" s="211"/>
      <c r="B67" s="189"/>
      <c r="C67" s="90" t="s">
        <v>11</v>
      </c>
      <c r="D67" s="60">
        <f>E67+F67+G67+H67</f>
        <v>1220</v>
      </c>
      <c r="E67" s="60">
        <f t="shared" si="5"/>
        <v>0</v>
      </c>
      <c r="F67" s="60">
        <f t="shared" si="5"/>
        <v>0</v>
      </c>
      <c r="G67" s="60">
        <f t="shared" si="5"/>
        <v>1220</v>
      </c>
      <c r="H67" s="60">
        <v>0</v>
      </c>
      <c r="I67" s="212"/>
      <c r="J67" s="189"/>
    </row>
    <row r="68" spans="1:10" x14ac:dyDescent="0.25">
      <c r="A68" s="211"/>
      <c r="B68" s="189"/>
      <c r="C68" s="90" t="s">
        <v>12</v>
      </c>
      <c r="D68" s="60">
        <f>E68+F68+G68+H68</f>
        <v>3118.2089999999998</v>
      </c>
      <c r="E68" s="60">
        <f t="shared" si="5"/>
        <v>0</v>
      </c>
      <c r="F68" s="60">
        <f t="shared" si="5"/>
        <v>0</v>
      </c>
      <c r="G68" s="60">
        <f t="shared" si="5"/>
        <v>3118.2089999999998</v>
      </c>
      <c r="H68" s="60">
        <v>0</v>
      </c>
      <c r="I68" s="212"/>
      <c r="J68" s="189"/>
    </row>
    <row r="69" spans="1:10" x14ac:dyDescent="0.25">
      <c r="A69" s="211"/>
      <c r="B69" s="189"/>
      <c r="C69" s="90" t="s">
        <v>13</v>
      </c>
      <c r="D69" s="60">
        <f>E69+F69+G69</f>
        <v>897</v>
      </c>
      <c r="E69" s="60">
        <f t="shared" si="5"/>
        <v>0</v>
      </c>
      <c r="F69" s="60">
        <f t="shared" si="5"/>
        <v>0</v>
      </c>
      <c r="G69" s="60">
        <f t="shared" si="5"/>
        <v>897</v>
      </c>
      <c r="H69" s="60">
        <v>0</v>
      </c>
      <c r="I69" s="212"/>
      <c r="J69" s="189"/>
    </row>
    <row r="70" spans="1:10" x14ac:dyDescent="0.25">
      <c r="A70" s="211"/>
      <c r="B70" s="189"/>
      <c r="C70" s="90" t="s">
        <v>14</v>
      </c>
      <c r="D70" s="60">
        <f>E70+F70+G70+H70</f>
        <v>0</v>
      </c>
      <c r="E70" s="60">
        <f t="shared" si="5"/>
        <v>0</v>
      </c>
      <c r="F70" s="60">
        <f t="shared" si="5"/>
        <v>0</v>
      </c>
      <c r="G70" s="60">
        <f t="shared" si="5"/>
        <v>0</v>
      </c>
      <c r="H70" s="60">
        <v>0</v>
      </c>
      <c r="I70" s="212"/>
      <c r="J70" s="189"/>
    </row>
    <row r="71" spans="1:10" x14ac:dyDescent="0.25">
      <c r="A71" s="211"/>
      <c r="B71" s="189"/>
      <c r="C71" s="90" t="s">
        <v>15</v>
      </c>
      <c r="D71" s="60">
        <f>E71+F71+G71+H71</f>
        <v>0</v>
      </c>
      <c r="E71" s="60">
        <f>E32+E51</f>
        <v>0</v>
      </c>
      <c r="F71" s="60">
        <f>F32+F51</f>
        <v>0</v>
      </c>
      <c r="G71" s="60">
        <f>G32+G51</f>
        <v>0</v>
      </c>
      <c r="H71" s="60">
        <v>0</v>
      </c>
      <c r="I71" s="212"/>
      <c r="J71" s="189"/>
    </row>
    <row r="72" spans="1:10" x14ac:dyDescent="0.25">
      <c r="A72" s="211"/>
      <c r="B72" s="189"/>
      <c r="C72" s="91" t="s">
        <v>16</v>
      </c>
      <c r="D72" s="60">
        <f>E72+F72+G72+H72</f>
        <v>0</v>
      </c>
      <c r="E72" s="60">
        <f>E33+E62</f>
        <v>0</v>
      </c>
      <c r="F72" s="60">
        <f>F33+F62</f>
        <v>0</v>
      </c>
      <c r="G72" s="60">
        <f>G33+G62</f>
        <v>0</v>
      </c>
      <c r="H72" s="60">
        <v>0</v>
      </c>
      <c r="I72" s="212"/>
      <c r="J72" s="189"/>
    </row>
    <row r="73" spans="1:10" x14ac:dyDescent="0.25">
      <c r="A73" s="211"/>
      <c r="B73" s="189"/>
      <c r="C73" s="91" t="s">
        <v>87</v>
      </c>
      <c r="D73" s="111">
        <f>E73+F73+G73</f>
        <v>166454</v>
      </c>
      <c r="E73" s="111">
        <f>E35+E64</f>
        <v>0</v>
      </c>
      <c r="F73" s="111">
        <v>144754</v>
      </c>
      <c r="G73" s="60">
        <f>G63+G34</f>
        <v>21700</v>
      </c>
      <c r="H73" s="60">
        <v>0</v>
      </c>
      <c r="I73" s="212"/>
      <c r="J73" s="189"/>
    </row>
    <row r="75" spans="1:10" x14ac:dyDescent="0.25">
      <c r="B75" s="168" t="s">
        <v>86</v>
      </c>
      <c r="C75" s="168"/>
      <c r="D75" s="168"/>
    </row>
  </sheetData>
  <mergeCells count="51">
    <mergeCell ref="B65:B73"/>
    <mergeCell ref="A65:A73"/>
    <mergeCell ref="I64:I73"/>
    <mergeCell ref="J64:J73"/>
    <mergeCell ref="A64:B64"/>
    <mergeCell ref="B55:B63"/>
    <mergeCell ref="I54:I63"/>
    <mergeCell ref="J54:J63"/>
    <mergeCell ref="A38:A43"/>
    <mergeCell ref="I49:I53"/>
    <mergeCell ref="C46:C47"/>
    <mergeCell ref="A49:A53"/>
    <mergeCell ref="B49:B53"/>
    <mergeCell ref="B38:B43"/>
    <mergeCell ref="H10:H11"/>
    <mergeCell ref="A25:B25"/>
    <mergeCell ref="A13:J13"/>
    <mergeCell ref="B21:B24"/>
    <mergeCell ref="A21:A24"/>
    <mergeCell ref="A26:A34"/>
    <mergeCell ref="B26:B34"/>
    <mergeCell ref="I38:I43"/>
    <mergeCell ref="H6:J6"/>
    <mergeCell ref="H7:J7"/>
    <mergeCell ref="A8:J8"/>
    <mergeCell ref="A14:J14"/>
    <mergeCell ref="A9:A11"/>
    <mergeCell ref="B9:B11"/>
    <mergeCell ref="C9:C11"/>
    <mergeCell ref="D9:D11"/>
    <mergeCell ref="E9:H9"/>
    <mergeCell ref="I9:I11"/>
    <mergeCell ref="J9:J11"/>
    <mergeCell ref="E10:E11"/>
    <mergeCell ref="F10:G10"/>
    <mergeCell ref="G1:J1"/>
    <mergeCell ref="G2:J2"/>
    <mergeCell ref="G3:J3"/>
    <mergeCell ref="B75:D75"/>
    <mergeCell ref="A15:J15"/>
    <mergeCell ref="I16:I18"/>
    <mergeCell ref="J16:J18"/>
    <mergeCell ref="A19:A20"/>
    <mergeCell ref="B19:B20"/>
    <mergeCell ref="J44:J53"/>
    <mergeCell ref="I44:I48"/>
    <mergeCell ref="A55:A63"/>
    <mergeCell ref="A35:J35"/>
    <mergeCell ref="A36:J36"/>
    <mergeCell ref="A37:J37"/>
    <mergeCell ref="J38:J43"/>
  </mergeCells>
  <pageMargins left="0.25" right="0.25" top="0.75" bottom="0.75" header="0.3" footer="0.3"/>
  <pageSetup paperSize="9" scale="61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tabSelected="1" workbookViewId="0">
      <selection activeCell="E32" sqref="E32"/>
    </sheetView>
  </sheetViews>
  <sheetFormatPr defaultRowHeight="15" x14ac:dyDescent="0.25"/>
  <cols>
    <col min="2" max="2" width="28.42578125" customWidth="1"/>
    <col min="3" max="3" width="15.28515625" customWidth="1"/>
    <col min="4" max="4" width="18.28515625" customWidth="1"/>
    <col min="5" max="5" width="18.5703125" customWidth="1"/>
    <col min="6" max="6" width="17.42578125" customWidth="1"/>
    <col min="7" max="7" width="16.7109375" customWidth="1"/>
    <col min="8" max="8" width="16.42578125" customWidth="1"/>
    <col min="9" max="9" width="16.140625" customWidth="1"/>
    <col min="10" max="10" width="12.5703125" bestFit="1" customWidth="1"/>
  </cols>
  <sheetData>
    <row r="1" spans="1:9" x14ac:dyDescent="0.25">
      <c r="F1" s="114" t="s">
        <v>116</v>
      </c>
      <c r="G1" s="114"/>
      <c r="H1" s="114"/>
      <c r="I1" s="114"/>
    </row>
    <row r="2" spans="1:9" x14ac:dyDescent="0.25">
      <c r="F2" s="167" t="s">
        <v>115</v>
      </c>
      <c r="G2" s="167"/>
      <c r="H2" s="167"/>
      <c r="I2" s="167"/>
    </row>
    <row r="3" spans="1:9" x14ac:dyDescent="0.25">
      <c r="F3" s="114" t="s">
        <v>124</v>
      </c>
      <c r="G3" s="114"/>
      <c r="H3" s="114"/>
      <c r="I3" s="114"/>
    </row>
    <row r="6" spans="1:9" ht="18.75" x14ac:dyDescent="0.3">
      <c r="A6" s="75"/>
      <c r="B6" s="75"/>
      <c r="C6" s="75"/>
      <c r="D6" s="75"/>
      <c r="E6" s="75"/>
      <c r="G6" s="76"/>
      <c r="H6" s="76"/>
      <c r="I6" s="76"/>
    </row>
    <row r="7" spans="1:9" ht="23.25" x14ac:dyDescent="0.25">
      <c r="A7" s="215" t="s">
        <v>94</v>
      </c>
      <c r="B7" s="215"/>
      <c r="C7" s="215"/>
      <c r="D7" s="215"/>
      <c r="E7" s="215"/>
      <c r="F7" s="215"/>
      <c r="G7" s="215"/>
      <c r="H7" s="215"/>
      <c r="I7" s="215"/>
    </row>
    <row r="8" spans="1:9" x14ac:dyDescent="0.25">
      <c r="A8" s="216" t="s">
        <v>0</v>
      </c>
      <c r="B8" s="217" t="s">
        <v>95</v>
      </c>
      <c r="C8" s="217" t="s">
        <v>96</v>
      </c>
      <c r="D8" s="217" t="s">
        <v>6</v>
      </c>
      <c r="E8" s="217" t="s">
        <v>1</v>
      </c>
      <c r="F8" s="217"/>
      <c r="G8" s="217"/>
      <c r="H8" s="217" t="s">
        <v>2</v>
      </c>
      <c r="I8" s="217" t="s">
        <v>97</v>
      </c>
    </row>
    <row r="9" spans="1:9" x14ac:dyDescent="0.25">
      <c r="A9" s="216"/>
      <c r="B9" s="217"/>
      <c r="C9" s="217"/>
      <c r="D9" s="217"/>
      <c r="E9" s="218" t="s">
        <v>3</v>
      </c>
      <c r="F9" s="217" t="s">
        <v>98</v>
      </c>
      <c r="G9" s="217"/>
      <c r="H9" s="217"/>
      <c r="I9" s="217"/>
    </row>
    <row r="10" spans="1:9" ht="38.25" x14ac:dyDescent="0.25">
      <c r="A10" s="216"/>
      <c r="B10" s="217"/>
      <c r="C10" s="217"/>
      <c r="D10" s="217"/>
      <c r="E10" s="219"/>
      <c r="F10" s="77" t="s">
        <v>31</v>
      </c>
      <c r="G10" s="77" t="s">
        <v>5</v>
      </c>
      <c r="H10" s="217"/>
      <c r="I10" s="217"/>
    </row>
    <row r="11" spans="1:9" x14ac:dyDescent="0.25">
      <c r="A11" s="78">
        <v>1</v>
      </c>
      <c r="B11" s="77">
        <v>2</v>
      </c>
      <c r="C11" s="77">
        <v>3</v>
      </c>
      <c r="D11" s="77">
        <v>4</v>
      </c>
      <c r="E11" s="77">
        <v>5</v>
      </c>
      <c r="F11" s="77">
        <v>6</v>
      </c>
      <c r="G11" s="77">
        <v>7</v>
      </c>
      <c r="H11" s="77">
        <v>8</v>
      </c>
      <c r="I11" s="77">
        <v>9</v>
      </c>
    </row>
    <row r="12" spans="1:9" ht="15" customHeight="1" x14ac:dyDescent="0.25">
      <c r="A12" s="220" t="s">
        <v>99</v>
      </c>
      <c r="B12" s="228" t="s">
        <v>100</v>
      </c>
      <c r="C12" s="79" t="s">
        <v>21</v>
      </c>
      <c r="D12" s="93">
        <f t="shared" ref="D12:D17" si="0">E12+F12+G12+H12</f>
        <v>71050.648019999993</v>
      </c>
      <c r="E12" s="93">
        <f>E33+E43+E53+E63+E73</f>
        <v>1182.96</v>
      </c>
      <c r="F12" s="93">
        <f>F33+F43+F53+F63+F73</f>
        <v>33348.633000000002</v>
      </c>
      <c r="G12" s="93">
        <f>G33+G43+G53+G63+G73</f>
        <v>31474.05502</v>
      </c>
      <c r="H12" s="93">
        <f>H33+H43+H53+H63+H73</f>
        <v>5045</v>
      </c>
      <c r="I12" s="218" t="s">
        <v>112</v>
      </c>
    </row>
    <row r="13" spans="1:9" x14ac:dyDescent="0.25">
      <c r="A13" s="221"/>
      <c r="B13" s="229"/>
      <c r="C13" s="79" t="s">
        <v>10</v>
      </c>
      <c r="D13" s="93">
        <f t="shared" si="0"/>
        <v>16708.633720000002</v>
      </c>
      <c r="E13" s="93">
        <f t="shared" ref="E13:H18" si="1">E34+E44+E54+E64+E74</f>
        <v>0</v>
      </c>
      <c r="F13" s="93">
        <f>F23+F34+F54+F64+F74</f>
        <v>7399.04</v>
      </c>
      <c r="G13" s="93">
        <f t="shared" ref="G13:H15" si="2">G34+G44+G54+G64+G74</f>
        <v>6114.4967199999992</v>
      </c>
      <c r="H13" s="93">
        <f t="shared" si="2"/>
        <v>3195.0970000000002</v>
      </c>
      <c r="I13" s="223"/>
    </row>
    <row r="14" spans="1:9" x14ac:dyDescent="0.25">
      <c r="A14" s="221"/>
      <c r="B14" s="229"/>
      <c r="C14" s="79" t="s">
        <v>11</v>
      </c>
      <c r="D14" s="93">
        <f t="shared" si="0"/>
        <v>21695.895530000002</v>
      </c>
      <c r="E14" s="93">
        <f t="shared" si="1"/>
        <v>0</v>
      </c>
      <c r="F14" s="93">
        <f>F25+F35+F55+F65+F75</f>
        <v>11780.69</v>
      </c>
      <c r="G14" s="93">
        <f t="shared" si="2"/>
        <v>3649.77423</v>
      </c>
      <c r="H14" s="93">
        <f t="shared" si="2"/>
        <v>6265.4313000000002</v>
      </c>
      <c r="I14" s="223"/>
    </row>
    <row r="15" spans="1:9" x14ac:dyDescent="0.25">
      <c r="A15" s="221"/>
      <c r="B15" s="229"/>
      <c r="C15" s="79" t="s">
        <v>12</v>
      </c>
      <c r="D15" s="93">
        <f t="shared" si="0"/>
        <v>16950.93145</v>
      </c>
      <c r="E15" s="93">
        <f t="shared" si="1"/>
        <v>0</v>
      </c>
      <c r="F15" s="93">
        <f>F26+F36+F46+F56+F66+F76</f>
        <v>8833.5</v>
      </c>
      <c r="G15" s="93">
        <f t="shared" si="2"/>
        <v>8117.43145</v>
      </c>
      <c r="H15" s="93">
        <f t="shared" si="2"/>
        <v>0</v>
      </c>
      <c r="I15" s="223"/>
    </row>
    <row r="16" spans="1:9" x14ac:dyDescent="0.25">
      <c r="A16" s="221"/>
      <c r="B16" s="229"/>
      <c r="C16" s="79" t="s">
        <v>13</v>
      </c>
      <c r="D16" s="93">
        <f t="shared" si="0"/>
        <v>12652.87075</v>
      </c>
      <c r="E16" s="93">
        <f t="shared" si="1"/>
        <v>0</v>
      </c>
      <c r="F16" s="93">
        <f>F27+F37+F47+F57+F67+F77</f>
        <v>6918.2269999999999</v>
      </c>
      <c r="G16" s="93">
        <f>G27+G37+G47+G57+G67+G77</f>
        <v>2714.3497499999999</v>
      </c>
      <c r="H16" s="93">
        <f>H47+H57</f>
        <v>3020.2939999999999</v>
      </c>
      <c r="I16" s="223"/>
    </row>
    <row r="17" spans="1:10" x14ac:dyDescent="0.25">
      <c r="A17" s="221"/>
      <c r="B17" s="229"/>
      <c r="C17" s="79" t="s">
        <v>14</v>
      </c>
      <c r="D17" s="93">
        <f t="shared" si="0"/>
        <v>1209.80555</v>
      </c>
      <c r="E17" s="93">
        <f t="shared" si="1"/>
        <v>0</v>
      </c>
      <c r="F17" s="93">
        <f t="shared" si="1"/>
        <v>864.1</v>
      </c>
      <c r="G17" s="93">
        <f t="shared" si="1"/>
        <v>345.70555000000002</v>
      </c>
      <c r="H17" s="93">
        <f t="shared" si="1"/>
        <v>0</v>
      </c>
      <c r="I17" s="223"/>
    </row>
    <row r="18" spans="1:10" x14ac:dyDescent="0.25">
      <c r="A18" s="221"/>
      <c r="B18" s="229"/>
      <c r="C18" s="79" t="s">
        <v>56</v>
      </c>
      <c r="D18" s="93">
        <f>E18+F18+H18+G18</f>
        <v>2620.7780000000002</v>
      </c>
      <c r="E18" s="93">
        <f t="shared" si="1"/>
        <v>0</v>
      </c>
      <c r="F18" s="93">
        <f>F39+F49+F59+F69+F79</f>
        <v>2251</v>
      </c>
      <c r="G18" s="93">
        <f>G39+G49+G59+G69+G79</f>
        <v>369.77800000000002</v>
      </c>
      <c r="H18" s="93">
        <f t="shared" si="1"/>
        <v>0</v>
      </c>
      <c r="I18" s="223"/>
    </row>
    <row r="19" spans="1:10" x14ac:dyDescent="0.25">
      <c r="A19" s="221"/>
      <c r="B19" s="229"/>
      <c r="C19" s="79" t="s">
        <v>16</v>
      </c>
      <c r="D19" s="93">
        <f>E19+F19+G19+H19</f>
        <v>408.51</v>
      </c>
      <c r="E19" s="93">
        <f>E40+E50+E60+E70+E81</f>
        <v>0</v>
      </c>
      <c r="F19" s="93">
        <f>F40+F50+F60+F70+F81</f>
        <v>389.2</v>
      </c>
      <c r="G19" s="93">
        <f>G40+G50+G60+G70+G81</f>
        <v>19.309999999999999</v>
      </c>
      <c r="H19" s="93">
        <f>H40+H50+H60+H70+H81</f>
        <v>0</v>
      </c>
      <c r="I19" s="223"/>
    </row>
    <row r="20" spans="1:10" x14ac:dyDescent="0.25">
      <c r="A20" s="221"/>
      <c r="B20" s="230"/>
      <c r="C20" s="79" t="s">
        <v>91</v>
      </c>
      <c r="D20" s="93">
        <f>E20+F20+G20+H20</f>
        <v>166862.51</v>
      </c>
      <c r="E20" s="93">
        <f>E31+E41+E51+E61+E71+E81</f>
        <v>0</v>
      </c>
      <c r="F20" s="93">
        <f>F31+F41+F51+F61+F71+F81</f>
        <v>145143.20000000001</v>
      </c>
      <c r="G20" s="93">
        <f>G31+G41+G51+G61+G71+G81</f>
        <v>21719.31</v>
      </c>
      <c r="H20" s="93">
        <v>0</v>
      </c>
      <c r="I20" s="223"/>
    </row>
    <row r="21" spans="1:10" ht="27.75" customHeight="1" x14ac:dyDescent="0.25">
      <c r="A21" s="222"/>
      <c r="B21" s="80" t="s">
        <v>102</v>
      </c>
      <c r="C21" s="81" t="s">
        <v>89</v>
      </c>
      <c r="D21" s="94">
        <f>D12+D13+D14+D15+D16+D17+D19+D20+D18</f>
        <v>310160.58301999996</v>
      </c>
      <c r="E21" s="94">
        <f>E12+E13+E14+E15+E16+E17+E18+E19+E20</f>
        <v>1182.96</v>
      </c>
      <c r="F21" s="94">
        <f>F12+F13+F14+F15+F16+F17+F18+F19+F20</f>
        <v>216927.59000000003</v>
      </c>
      <c r="G21" s="94">
        <f>G12+G13+G14+G15+G16+G17+G18+G19+G20</f>
        <v>74524.210719999988</v>
      </c>
      <c r="H21" s="94">
        <f>H12+H13+H14+H15+H16+H17+H18+H19</f>
        <v>17525.8223</v>
      </c>
      <c r="I21" s="219"/>
      <c r="J21" s="113">
        <f>E21+F21+G21+H21</f>
        <v>310160.58302000002</v>
      </c>
    </row>
    <row r="22" spans="1:10" ht="15.75" customHeight="1" x14ac:dyDescent="0.25">
      <c r="A22" s="224" t="s">
        <v>103</v>
      </c>
      <c r="B22" s="209" t="s">
        <v>104</v>
      </c>
      <c r="C22" s="82" t="s">
        <v>21</v>
      </c>
      <c r="D22" s="95">
        <v>0</v>
      </c>
      <c r="E22" s="95">
        <v>0</v>
      </c>
      <c r="F22" s="95">
        <v>0</v>
      </c>
      <c r="G22" s="95">
        <v>0</v>
      </c>
      <c r="H22" s="95">
        <v>0</v>
      </c>
      <c r="I22" s="83"/>
    </row>
    <row r="23" spans="1:10" ht="18" customHeight="1" x14ac:dyDescent="0.25">
      <c r="A23" s="231"/>
      <c r="B23" s="173"/>
      <c r="C23" s="224" t="s">
        <v>10</v>
      </c>
      <c r="D23" s="226">
        <f>F23+G23+H24+E24</f>
        <v>710.92000000000007</v>
      </c>
      <c r="E23" s="226">
        <v>0</v>
      </c>
      <c r="F23" s="226">
        <v>359.92</v>
      </c>
      <c r="G23" s="226">
        <v>351</v>
      </c>
      <c r="H23" s="226">
        <v>0</v>
      </c>
      <c r="I23" s="217" t="s">
        <v>101</v>
      </c>
    </row>
    <row r="24" spans="1:10" ht="0.75" customHeight="1" x14ac:dyDescent="0.25">
      <c r="A24" s="231"/>
      <c r="B24" s="173"/>
      <c r="C24" s="225"/>
      <c r="D24" s="227"/>
      <c r="E24" s="227"/>
      <c r="F24" s="227"/>
      <c r="G24" s="227"/>
      <c r="H24" s="227"/>
      <c r="I24" s="217"/>
    </row>
    <row r="25" spans="1:10" x14ac:dyDescent="0.25">
      <c r="A25" s="231"/>
      <c r="B25" s="173"/>
      <c r="C25" s="82" t="s">
        <v>11</v>
      </c>
      <c r="D25" s="93">
        <f>E25+F25+G25+H25</f>
        <v>348</v>
      </c>
      <c r="E25" s="93">
        <v>0</v>
      </c>
      <c r="F25" s="93">
        <v>140.20599999999999</v>
      </c>
      <c r="G25" s="93">
        <v>207.79400000000001</v>
      </c>
      <c r="H25" s="96">
        <v>0</v>
      </c>
      <c r="I25" s="217"/>
    </row>
    <row r="26" spans="1:10" x14ac:dyDescent="0.25">
      <c r="A26" s="231"/>
      <c r="B26" s="173"/>
      <c r="C26" s="79" t="s">
        <v>12</v>
      </c>
      <c r="D26" s="93">
        <f>E26+F26+G26+H26</f>
        <v>200</v>
      </c>
      <c r="E26" s="93">
        <v>0</v>
      </c>
      <c r="F26" s="93">
        <v>120</v>
      </c>
      <c r="G26" s="93">
        <v>80</v>
      </c>
      <c r="H26" s="93">
        <v>0</v>
      </c>
      <c r="I26" s="217"/>
    </row>
    <row r="27" spans="1:10" x14ac:dyDescent="0.25">
      <c r="A27" s="231"/>
      <c r="B27" s="173"/>
      <c r="C27" s="79" t="s">
        <v>25</v>
      </c>
      <c r="D27" s="93">
        <f>SUM(E27:H27)</f>
        <v>500</v>
      </c>
      <c r="E27" s="93">
        <v>0</v>
      </c>
      <c r="F27" s="93">
        <v>300</v>
      </c>
      <c r="G27" s="93">
        <v>200</v>
      </c>
      <c r="H27" s="93">
        <v>0</v>
      </c>
      <c r="I27" s="217"/>
    </row>
    <row r="28" spans="1:10" x14ac:dyDescent="0.25">
      <c r="A28" s="231"/>
      <c r="B28" s="173"/>
      <c r="C28" s="79" t="s">
        <v>14</v>
      </c>
      <c r="D28" s="93">
        <f>SUM(E28:H28)</f>
        <v>0</v>
      </c>
      <c r="E28" s="93">
        <v>0</v>
      </c>
      <c r="F28" s="93">
        <v>0</v>
      </c>
      <c r="G28" s="93">
        <v>0</v>
      </c>
      <c r="H28" s="93">
        <v>0</v>
      </c>
      <c r="I28" s="217"/>
    </row>
    <row r="29" spans="1:10" x14ac:dyDescent="0.25">
      <c r="A29" s="231"/>
      <c r="B29" s="173"/>
      <c r="C29" s="79" t="s">
        <v>56</v>
      </c>
      <c r="D29" s="93">
        <f>SUM(E29:H29)</f>
        <v>0</v>
      </c>
      <c r="E29" s="93">
        <v>0</v>
      </c>
      <c r="F29" s="93">
        <v>0</v>
      </c>
      <c r="G29" s="93">
        <v>0</v>
      </c>
      <c r="H29" s="93">
        <v>0</v>
      </c>
      <c r="I29" s="217"/>
    </row>
    <row r="30" spans="1:10" x14ac:dyDescent="0.25">
      <c r="A30" s="231"/>
      <c r="B30" s="173"/>
      <c r="C30" s="79" t="s">
        <v>16</v>
      </c>
      <c r="D30" s="93">
        <f>SUM(E30:H30)</f>
        <v>0</v>
      </c>
      <c r="E30" s="93">
        <v>0</v>
      </c>
      <c r="F30" s="93">
        <v>0</v>
      </c>
      <c r="G30" s="93">
        <v>0</v>
      </c>
      <c r="H30" s="93">
        <v>0</v>
      </c>
      <c r="I30" s="217"/>
    </row>
    <row r="31" spans="1:10" x14ac:dyDescent="0.25">
      <c r="A31" s="231"/>
      <c r="B31" s="174"/>
      <c r="C31" s="79" t="s">
        <v>91</v>
      </c>
      <c r="D31" s="93">
        <f>SUM(E31:H31)</f>
        <v>0</v>
      </c>
      <c r="E31" s="93">
        <v>0</v>
      </c>
      <c r="F31" s="93">
        <v>0</v>
      </c>
      <c r="G31" s="93">
        <v>0</v>
      </c>
      <c r="H31" s="93">
        <v>0</v>
      </c>
      <c r="I31" s="217"/>
    </row>
    <row r="32" spans="1:10" ht="28.5" customHeight="1" x14ac:dyDescent="0.25">
      <c r="A32" s="225"/>
      <c r="B32" s="80" t="s">
        <v>8</v>
      </c>
      <c r="C32" s="81" t="s">
        <v>89</v>
      </c>
      <c r="D32" s="97">
        <f>E32+F32+G32+H32</f>
        <v>1758.92</v>
      </c>
      <c r="E32" s="97">
        <f>SUM(E23:E30)</f>
        <v>0</v>
      </c>
      <c r="F32" s="97">
        <f>SUM(F23:F30)</f>
        <v>920.12599999999998</v>
      </c>
      <c r="G32" s="97">
        <f>SUM(G23:G30)</f>
        <v>838.79399999999998</v>
      </c>
      <c r="H32" s="97">
        <f>SUM(H23:H30)</f>
        <v>0</v>
      </c>
      <c r="I32" s="217"/>
    </row>
    <row r="33" spans="1:9" ht="15" customHeight="1" x14ac:dyDescent="0.25">
      <c r="A33" s="224" t="s">
        <v>47</v>
      </c>
      <c r="B33" s="235" t="s">
        <v>123</v>
      </c>
      <c r="C33" s="79" t="s">
        <v>21</v>
      </c>
      <c r="D33" s="93">
        <f t="shared" ref="D33:D71" si="3">E33+F33+G33+H33</f>
        <v>28450.15</v>
      </c>
      <c r="E33" s="93">
        <v>0</v>
      </c>
      <c r="F33" s="93">
        <v>8075</v>
      </c>
      <c r="G33" s="93">
        <v>20375.150000000001</v>
      </c>
      <c r="H33" s="93">
        <v>0</v>
      </c>
      <c r="I33" s="217" t="s">
        <v>105</v>
      </c>
    </row>
    <row r="34" spans="1:9" x14ac:dyDescent="0.25">
      <c r="A34" s="231"/>
      <c r="B34" s="236"/>
      <c r="C34" s="79" t="s">
        <v>10</v>
      </c>
      <c r="D34" s="93">
        <f>E34+F34+G34+H34</f>
        <v>9753.8607599999996</v>
      </c>
      <c r="E34" s="93">
        <v>0</v>
      </c>
      <c r="F34" s="93">
        <v>5285</v>
      </c>
      <c r="G34" s="93">
        <v>4468.8607599999996</v>
      </c>
      <c r="H34" s="93">
        <v>0</v>
      </c>
      <c r="I34" s="217"/>
    </row>
    <row r="35" spans="1:9" x14ac:dyDescent="0.25">
      <c r="A35" s="231"/>
      <c r="B35" s="236"/>
      <c r="C35" s="79" t="s">
        <v>11</v>
      </c>
      <c r="D35" s="93">
        <f t="shared" si="3"/>
        <v>10655.68953</v>
      </c>
      <c r="E35" s="93">
        <v>0</v>
      </c>
      <c r="F35" s="93">
        <v>9301</v>
      </c>
      <c r="G35" s="93">
        <v>1354.6895300000001</v>
      </c>
      <c r="H35" s="93">
        <v>0</v>
      </c>
      <c r="I35" s="217"/>
    </row>
    <row r="36" spans="1:9" x14ac:dyDescent="0.25">
      <c r="A36" s="231"/>
      <c r="B36" s="236"/>
      <c r="C36" s="79" t="s">
        <v>12</v>
      </c>
      <c r="D36" s="93">
        <f t="shared" si="3"/>
        <v>13712.722450000001</v>
      </c>
      <c r="E36" s="93">
        <v>0</v>
      </c>
      <c r="F36" s="93">
        <v>8713.5</v>
      </c>
      <c r="G36" s="93">
        <v>4999.2224500000002</v>
      </c>
      <c r="H36" s="93">
        <v>0</v>
      </c>
      <c r="I36" s="217"/>
    </row>
    <row r="37" spans="1:9" x14ac:dyDescent="0.25">
      <c r="A37" s="231"/>
      <c r="B37" s="237" t="s">
        <v>122</v>
      </c>
      <c r="C37" s="79" t="s">
        <v>13</v>
      </c>
      <c r="D37" s="93">
        <f t="shared" si="3"/>
        <v>5624.5707500000008</v>
      </c>
      <c r="E37" s="93">
        <v>0</v>
      </c>
      <c r="F37" s="98">
        <v>4171.8270000000002</v>
      </c>
      <c r="G37" s="47">
        <v>1452.7437500000001</v>
      </c>
      <c r="H37" s="93">
        <v>0</v>
      </c>
      <c r="I37" s="217"/>
    </row>
    <row r="38" spans="1:9" x14ac:dyDescent="0.25">
      <c r="A38" s="231"/>
      <c r="B38" s="237"/>
      <c r="C38" s="79" t="s">
        <v>14</v>
      </c>
      <c r="D38" s="93">
        <f t="shared" si="3"/>
        <v>0</v>
      </c>
      <c r="E38" s="93">
        <v>0</v>
      </c>
      <c r="F38" s="93">
        <v>0</v>
      </c>
      <c r="G38" s="93">
        <v>0</v>
      </c>
      <c r="H38" s="93">
        <v>0</v>
      </c>
      <c r="I38" s="217"/>
    </row>
    <row r="39" spans="1:9" x14ac:dyDescent="0.25">
      <c r="A39" s="231"/>
      <c r="B39" s="237"/>
      <c r="C39" s="79" t="s">
        <v>56</v>
      </c>
      <c r="D39" s="93">
        <f t="shared" si="3"/>
        <v>0</v>
      </c>
      <c r="E39" s="93">
        <v>0</v>
      </c>
      <c r="F39" s="108">
        <v>0</v>
      </c>
      <c r="G39" s="107">
        <v>0</v>
      </c>
      <c r="H39" s="93">
        <v>0</v>
      </c>
      <c r="I39" s="217"/>
    </row>
    <row r="40" spans="1:9" x14ac:dyDescent="0.25">
      <c r="A40" s="231"/>
      <c r="B40" s="237"/>
      <c r="C40" s="79" t="s">
        <v>16</v>
      </c>
      <c r="D40" s="93">
        <f>E40+F40+G40+H40</f>
        <v>0</v>
      </c>
      <c r="E40" s="93">
        <v>0</v>
      </c>
      <c r="F40" s="108">
        <v>0</v>
      </c>
      <c r="G40" s="107">
        <v>0</v>
      </c>
      <c r="H40" s="93">
        <v>0</v>
      </c>
      <c r="I40" s="217"/>
    </row>
    <row r="41" spans="1:9" x14ac:dyDescent="0.25">
      <c r="A41" s="231"/>
      <c r="B41" s="238"/>
      <c r="C41" s="79" t="s">
        <v>91</v>
      </c>
      <c r="D41" s="93">
        <f>E41+F41+G41+H41</f>
        <v>0</v>
      </c>
      <c r="E41" s="93">
        <v>0</v>
      </c>
      <c r="F41" s="108">
        <v>0</v>
      </c>
      <c r="G41" s="107">
        <v>0</v>
      </c>
      <c r="H41" s="93">
        <v>0</v>
      </c>
      <c r="I41" s="217"/>
    </row>
    <row r="42" spans="1:9" ht="29.25" customHeight="1" x14ac:dyDescent="0.25">
      <c r="A42" s="225"/>
      <c r="B42" s="80" t="s">
        <v>8</v>
      </c>
      <c r="C42" s="81" t="s">
        <v>89</v>
      </c>
      <c r="D42" s="97">
        <f>E42+F42+G42+H42</f>
        <v>68196.993489999993</v>
      </c>
      <c r="E42" s="97">
        <f>SUM(E33:E41)</f>
        <v>0</v>
      </c>
      <c r="F42" s="97">
        <f>F33+F34+F35+F36+F37+F38+F39+F40+F41</f>
        <v>35546.326999999997</v>
      </c>
      <c r="G42" s="97">
        <f>G33+G34+G35+G36+G37+G38+G39+G40+G41</f>
        <v>32650.666490000003</v>
      </c>
      <c r="H42" s="97">
        <f>H33+H34+H35+H36+H37+H38+H39+H40+H41</f>
        <v>0</v>
      </c>
      <c r="I42" s="217"/>
    </row>
    <row r="43" spans="1:9" ht="15" customHeight="1" x14ac:dyDescent="0.25">
      <c r="A43" s="224" t="s">
        <v>49</v>
      </c>
      <c r="B43" s="209" t="s">
        <v>110</v>
      </c>
      <c r="C43" s="79" t="s">
        <v>21</v>
      </c>
      <c r="D43" s="93">
        <f t="shared" si="3"/>
        <v>2520</v>
      </c>
      <c r="E43" s="93">
        <v>0</v>
      </c>
      <c r="F43" s="93">
        <v>837.9</v>
      </c>
      <c r="G43" s="93">
        <v>44.1</v>
      </c>
      <c r="H43" s="93">
        <v>1638</v>
      </c>
      <c r="I43" s="232" t="s">
        <v>105</v>
      </c>
    </row>
    <row r="44" spans="1:9" x14ac:dyDescent="0.25">
      <c r="A44" s="231"/>
      <c r="B44" s="173"/>
      <c r="C44" s="79" t="s">
        <v>10</v>
      </c>
      <c r="D44" s="93">
        <f t="shared" si="3"/>
        <v>0</v>
      </c>
      <c r="E44" s="93">
        <v>0</v>
      </c>
      <c r="F44" s="93">
        <v>0</v>
      </c>
      <c r="G44" s="93">
        <v>0</v>
      </c>
      <c r="H44" s="93">
        <v>0</v>
      </c>
      <c r="I44" s="233"/>
    </row>
    <row r="45" spans="1:9" x14ac:dyDescent="0.25">
      <c r="A45" s="231"/>
      <c r="B45" s="173"/>
      <c r="C45" s="79" t="s">
        <v>11</v>
      </c>
      <c r="D45" s="93">
        <f t="shared" si="3"/>
        <v>0</v>
      </c>
      <c r="E45" s="93">
        <v>0</v>
      </c>
      <c r="F45" s="93">
        <v>0</v>
      </c>
      <c r="G45" s="93">
        <v>0</v>
      </c>
      <c r="H45" s="93">
        <v>0</v>
      </c>
      <c r="I45" s="233"/>
    </row>
    <row r="46" spans="1:9" x14ac:dyDescent="0.25">
      <c r="A46" s="231"/>
      <c r="B46" s="173"/>
      <c r="C46" s="79" t="s">
        <v>12</v>
      </c>
      <c r="D46" s="93">
        <f t="shared" si="3"/>
        <v>0</v>
      </c>
      <c r="E46" s="93">
        <v>0</v>
      </c>
      <c r="F46" s="93">
        <v>0</v>
      </c>
      <c r="G46" s="93">
        <v>0</v>
      </c>
      <c r="H46" s="93">
        <v>0</v>
      </c>
      <c r="I46" s="233"/>
    </row>
    <row r="47" spans="1:9" x14ac:dyDescent="0.25">
      <c r="A47" s="231"/>
      <c r="B47" s="173"/>
      <c r="C47" s="79" t="s">
        <v>13</v>
      </c>
      <c r="D47" s="47">
        <f>E47+F47+G47+H47</f>
        <v>3700.0559999999996</v>
      </c>
      <c r="E47" s="47">
        <v>0</v>
      </c>
      <c r="F47" s="47">
        <v>1105.0999999999999</v>
      </c>
      <c r="G47" s="47">
        <v>58.161999999999999</v>
      </c>
      <c r="H47" s="47">
        <v>2536.7939999999999</v>
      </c>
      <c r="I47" s="233"/>
    </row>
    <row r="48" spans="1:9" x14ac:dyDescent="0.25">
      <c r="A48" s="231"/>
      <c r="B48" s="173"/>
      <c r="C48" s="79" t="s">
        <v>14</v>
      </c>
      <c r="D48" s="93">
        <f t="shared" si="3"/>
        <v>0</v>
      </c>
      <c r="E48" s="93">
        <v>0</v>
      </c>
      <c r="F48" s="93">
        <v>0</v>
      </c>
      <c r="G48" s="93">
        <v>0</v>
      </c>
      <c r="H48" s="93">
        <v>0</v>
      </c>
      <c r="I48" s="233"/>
    </row>
    <row r="49" spans="1:9" x14ac:dyDescent="0.25">
      <c r="A49" s="231"/>
      <c r="B49" s="173"/>
      <c r="C49" s="79" t="s">
        <v>56</v>
      </c>
      <c r="D49" s="93">
        <f t="shared" si="3"/>
        <v>1395.8779999999999</v>
      </c>
      <c r="E49" s="93">
        <v>0</v>
      </c>
      <c r="F49" s="110">
        <v>1206.0999999999999</v>
      </c>
      <c r="G49" s="110">
        <v>189.77799999999999</v>
      </c>
      <c r="H49" s="93">
        <v>0</v>
      </c>
      <c r="I49" s="233"/>
    </row>
    <row r="50" spans="1:9" x14ac:dyDescent="0.25">
      <c r="A50" s="231"/>
      <c r="B50" s="173"/>
      <c r="C50" s="79" t="s">
        <v>16</v>
      </c>
      <c r="D50" s="93">
        <f t="shared" si="3"/>
        <v>408.51</v>
      </c>
      <c r="E50" s="93">
        <v>0</v>
      </c>
      <c r="F50" s="110">
        <v>389.2</v>
      </c>
      <c r="G50" s="110">
        <v>19.309999999999999</v>
      </c>
      <c r="H50" s="93">
        <v>0</v>
      </c>
      <c r="I50" s="233"/>
    </row>
    <row r="51" spans="1:9" x14ac:dyDescent="0.25">
      <c r="A51" s="231"/>
      <c r="B51" s="174"/>
      <c r="C51" s="79" t="s">
        <v>91</v>
      </c>
      <c r="D51" s="93">
        <f t="shared" si="3"/>
        <v>408.51</v>
      </c>
      <c r="E51" s="93">
        <v>0</v>
      </c>
      <c r="F51" s="110">
        <v>389.2</v>
      </c>
      <c r="G51" s="110">
        <v>19.309999999999999</v>
      </c>
      <c r="H51" s="93">
        <v>0</v>
      </c>
      <c r="I51" s="233"/>
    </row>
    <row r="52" spans="1:9" ht="28.5" x14ac:dyDescent="0.25">
      <c r="A52" s="225"/>
      <c r="B52" s="80" t="s">
        <v>8</v>
      </c>
      <c r="C52" s="81" t="s">
        <v>89</v>
      </c>
      <c r="D52" s="97">
        <f>E52+F52+G52+H52</f>
        <v>8432.9539999999997</v>
      </c>
      <c r="E52" s="94">
        <v>0</v>
      </c>
      <c r="F52" s="94">
        <f>F43+F44+F45+F46+F47+F48+F49+F50+F51</f>
        <v>3927.4999999999995</v>
      </c>
      <c r="G52" s="94">
        <f>G43+G44+G45+G46+G47+G48+G49+G50+G51</f>
        <v>330.65999999999997</v>
      </c>
      <c r="H52" s="94">
        <f>H43+H44+H45+H46+H47+H48+H49+H50+H51</f>
        <v>4174.7939999999999</v>
      </c>
      <c r="I52" s="234"/>
    </row>
    <row r="53" spans="1:9" x14ac:dyDescent="0.25">
      <c r="A53" s="224" t="s">
        <v>51</v>
      </c>
      <c r="B53" s="228" t="s">
        <v>106</v>
      </c>
      <c r="C53" s="79" t="s">
        <v>21</v>
      </c>
      <c r="D53" s="93">
        <f t="shared" si="3"/>
        <v>1182.96</v>
      </c>
      <c r="E53" s="93">
        <v>1182.96</v>
      </c>
      <c r="F53" s="93">
        <v>0</v>
      </c>
      <c r="G53" s="93">
        <v>0</v>
      </c>
      <c r="H53" s="93">
        <v>0</v>
      </c>
      <c r="I53" s="218" t="s">
        <v>107</v>
      </c>
    </row>
    <row r="54" spans="1:9" x14ac:dyDescent="0.25">
      <c r="A54" s="231"/>
      <c r="B54" s="229"/>
      <c r="C54" s="79" t="s">
        <v>10</v>
      </c>
      <c r="D54" s="93">
        <f t="shared" si="3"/>
        <v>0</v>
      </c>
      <c r="E54" s="93">
        <v>0</v>
      </c>
      <c r="F54" s="93">
        <v>0</v>
      </c>
      <c r="G54" s="93">
        <v>0</v>
      </c>
      <c r="H54" s="93">
        <v>0</v>
      </c>
      <c r="I54" s="223"/>
    </row>
    <row r="55" spans="1:9" x14ac:dyDescent="0.25">
      <c r="A55" s="231"/>
      <c r="B55" s="229"/>
      <c r="C55" s="79" t="s">
        <v>11</v>
      </c>
      <c r="D55" s="93">
        <f t="shared" si="3"/>
        <v>0</v>
      </c>
      <c r="E55" s="93">
        <v>0</v>
      </c>
      <c r="F55" s="93">
        <v>0</v>
      </c>
      <c r="G55" s="93">
        <v>0</v>
      </c>
      <c r="H55" s="93">
        <v>0</v>
      </c>
      <c r="I55" s="223"/>
    </row>
    <row r="56" spans="1:9" x14ac:dyDescent="0.25">
      <c r="A56" s="231"/>
      <c r="B56" s="229"/>
      <c r="C56" s="79" t="s">
        <v>12</v>
      </c>
      <c r="D56" s="93">
        <f t="shared" si="3"/>
        <v>0</v>
      </c>
      <c r="E56" s="93">
        <v>0</v>
      </c>
      <c r="F56" s="93">
        <v>0</v>
      </c>
      <c r="G56" s="93">
        <v>0</v>
      </c>
      <c r="H56" s="93">
        <v>0</v>
      </c>
      <c r="I56" s="223"/>
    </row>
    <row r="57" spans="1:9" x14ac:dyDescent="0.25">
      <c r="A57" s="231"/>
      <c r="B57" s="229"/>
      <c r="C57" s="79" t="s">
        <v>13</v>
      </c>
      <c r="D57" s="93">
        <f t="shared" si="3"/>
        <v>1050</v>
      </c>
      <c r="E57" s="93">
        <v>0</v>
      </c>
      <c r="F57" s="93">
        <v>566.5</v>
      </c>
      <c r="G57" s="93">
        <v>0</v>
      </c>
      <c r="H57" s="93">
        <v>483.5</v>
      </c>
      <c r="I57" s="223"/>
    </row>
    <row r="58" spans="1:9" x14ac:dyDescent="0.25">
      <c r="A58" s="231"/>
      <c r="B58" s="229"/>
      <c r="C58" s="79" t="s">
        <v>14</v>
      </c>
      <c r="D58" s="93">
        <f t="shared" si="3"/>
        <v>0</v>
      </c>
      <c r="E58" s="93">
        <v>0</v>
      </c>
      <c r="F58" s="93">
        <v>0</v>
      </c>
      <c r="G58" s="93">
        <v>0</v>
      </c>
      <c r="H58" s="93">
        <v>0</v>
      </c>
      <c r="I58" s="223"/>
    </row>
    <row r="59" spans="1:9" x14ac:dyDescent="0.25">
      <c r="A59" s="231"/>
      <c r="B59" s="229"/>
      <c r="C59" s="79" t="s">
        <v>56</v>
      </c>
      <c r="D59" s="99">
        <f>E59+F59+G59+H59</f>
        <v>0</v>
      </c>
      <c r="E59" s="93">
        <v>0</v>
      </c>
      <c r="F59" s="93">
        <v>0</v>
      </c>
      <c r="G59" s="93">
        <v>0</v>
      </c>
      <c r="H59" s="93">
        <v>0</v>
      </c>
      <c r="I59" s="223"/>
    </row>
    <row r="60" spans="1:9" x14ac:dyDescent="0.25">
      <c r="A60" s="231"/>
      <c r="B60" s="229"/>
      <c r="C60" s="79" t="s">
        <v>16</v>
      </c>
      <c r="D60" s="93">
        <v>0</v>
      </c>
      <c r="E60" s="93">
        <v>0</v>
      </c>
      <c r="F60" s="93">
        <v>0</v>
      </c>
      <c r="G60" s="93">
        <v>0</v>
      </c>
      <c r="H60" s="93">
        <v>0</v>
      </c>
      <c r="I60" s="223"/>
    </row>
    <row r="61" spans="1:9" x14ac:dyDescent="0.25">
      <c r="A61" s="231"/>
      <c r="B61" s="230"/>
      <c r="C61" s="79" t="s">
        <v>91</v>
      </c>
      <c r="D61" s="93">
        <v>0</v>
      </c>
      <c r="E61" s="93">
        <v>0</v>
      </c>
      <c r="F61" s="93">
        <v>0</v>
      </c>
      <c r="G61" s="93">
        <v>0</v>
      </c>
      <c r="H61" s="93">
        <v>0</v>
      </c>
      <c r="I61" s="223"/>
    </row>
    <row r="62" spans="1:9" ht="29.25" customHeight="1" x14ac:dyDescent="0.25">
      <c r="A62" s="225"/>
      <c r="B62" s="80" t="s">
        <v>8</v>
      </c>
      <c r="C62" s="81" t="s">
        <v>89</v>
      </c>
      <c r="D62" s="97">
        <f>E62+F62+G62+H62</f>
        <v>2232.96</v>
      </c>
      <c r="E62" s="97">
        <f>SUM(E53:E61)</f>
        <v>1182.96</v>
      </c>
      <c r="F62" s="97">
        <f>SUM(F53:F61)</f>
        <v>566.5</v>
      </c>
      <c r="G62" s="97">
        <f>SUM(G53:G61)</f>
        <v>0</v>
      </c>
      <c r="H62" s="97">
        <f>SUM(H53:H61)</f>
        <v>483.5</v>
      </c>
      <c r="I62" s="219"/>
    </row>
    <row r="63" spans="1:9" x14ac:dyDescent="0.25">
      <c r="A63" s="224" t="s">
        <v>53</v>
      </c>
      <c r="B63" s="228" t="s">
        <v>108</v>
      </c>
      <c r="C63" s="79" t="s">
        <v>21</v>
      </c>
      <c r="D63" s="93">
        <f t="shared" si="3"/>
        <v>32046.277620000001</v>
      </c>
      <c r="E63" s="93">
        <v>0</v>
      </c>
      <c r="F63" s="93">
        <v>22522</v>
      </c>
      <c r="G63" s="93">
        <v>9524.2776200000008</v>
      </c>
      <c r="H63" s="93">
        <v>0</v>
      </c>
      <c r="I63" s="218" t="s">
        <v>111</v>
      </c>
    </row>
    <row r="64" spans="1:9" x14ac:dyDescent="0.25">
      <c r="A64" s="231"/>
      <c r="B64" s="229"/>
      <c r="C64" s="79" t="s">
        <v>10</v>
      </c>
      <c r="D64" s="93">
        <f t="shared" si="3"/>
        <v>905.63595999999995</v>
      </c>
      <c r="E64" s="93">
        <v>0</v>
      </c>
      <c r="F64" s="93">
        <v>0</v>
      </c>
      <c r="G64" s="93">
        <v>905.63595999999995</v>
      </c>
      <c r="H64" s="93">
        <v>0</v>
      </c>
      <c r="I64" s="223"/>
    </row>
    <row r="65" spans="1:9" x14ac:dyDescent="0.25">
      <c r="A65" s="231"/>
      <c r="B65" s="229"/>
      <c r="C65" s="79" t="s">
        <v>11</v>
      </c>
      <c r="D65" s="93">
        <f t="shared" si="3"/>
        <v>1220</v>
      </c>
      <c r="E65" s="93">
        <v>0</v>
      </c>
      <c r="F65" s="93">
        <v>0</v>
      </c>
      <c r="G65" s="93">
        <v>1220</v>
      </c>
      <c r="H65" s="93">
        <v>0</v>
      </c>
      <c r="I65" s="223"/>
    </row>
    <row r="66" spans="1:9" x14ac:dyDescent="0.25">
      <c r="A66" s="231"/>
      <c r="B66" s="229"/>
      <c r="C66" s="79" t="s">
        <v>12</v>
      </c>
      <c r="D66" s="93">
        <f t="shared" si="3"/>
        <v>3118.2089999999998</v>
      </c>
      <c r="E66" s="93">
        <v>0</v>
      </c>
      <c r="F66" s="93">
        <v>0</v>
      </c>
      <c r="G66" s="93">
        <v>3118.2089999999998</v>
      </c>
      <c r="H66" s="93">
        <v>0</v>
      </c>
      <c r="I66" s="223"/>
    </row>
    <row r="67" spans="1:9" x14ac:dyDescent="0.25">
      <c r="A67" s="231"/>
      <c r="B67" s="229"/>
      <c r="C67" s="79" t="s">
        <v>13</v>
      </c>
      <c r="D67" s="93">
        <f t="shared" si="3"/>
        <v>897</v>
      </c>
      <c r="E67" s="100">
        <v>0</v>
      </c>
      <c r="F67" s="93">
        <v>0</v>
      </c>
      <c r="G67" s="93">
        <v>897</v>
      </c>
      <c r="H67" s="93">
        <v>0</v>
      </c>
      <c r="I67" s="223"/>
    </row>
    <row r="68" spans="1:9" x14ac:dyDescent="0.25">
      <c r="A68" s="231"/>
      <c r="B68" s="229"/>
      <c r="C68" s="79" t="s">
        <v>14</v>
      </c>
      <c r="D68" s="93">
        <f t="shared" si="3"/>
        <v>0</v>
      </c>
      <c r="E68" s="100">
        <v>0</v>
      </c>
      <c r="F68" s="93">
        <v>0</v>
      </c>
      <c r="G68" s="93">
        <v>0</v>
      </c>
      <c r="H68" s="93">
        <v>0</v>
      </c>
      <c r="I68" s="223"/>
    </row>
    <row r="69" spans="1:9" x14ac:dyDescent="0.25">
      <c r="A69" s="231"/>
      <c r="B69" s="229"/>
      <c r="C69" s="79" t="s">
        <v>56</v>
      </c>
      <c r="D69" s="93">
        <f t="shared" si="3"/>
        <v>0</v>
      </c>
      <c r="E69" s="100">
        <v>0</v>
      </c>
      <c r="F69" s="101">
        <v>0</v>
      </c>
      <c r="G69" s="92">
        <v>0</v>
      </c>
      <c r="H69" s="93">
        <v>0</v>
      </c>
      <c r="I69" s="223"/>
    </row>
    <row r="70" spans="1:9" x14ac:dyDescent="0.25">
      <c r="A70" s="231"/>
      <c r="B70" s="229"/>
      <c r="C70" s="79" t="s">
        <v>16</v>
      </c>
      <c r="D70" s="93">
        <f t="shared" si="3"/>
        <v>0</v>
      </c>
      <c r="E70" s="100">
        <v>0</v>
      </c>
      <c r="F70" s="101">
        <v>0</v>
      </c>
      <c r="G70" s="92">
        <v>0</v>
      </c>
      <c r="H70" s="93">
        <v>0</v>
      </c>
      <c r="I70" s="223"/>
    </row>
    <row r="71" spans="1:9" x14ac:dyDescent="0.25">
      <c r="A71" s="231"/>
      <c r="B71" s="230"/>
      <c r="C71" s="79" t="s">
        <v>91</v>
      </c>
      <c r="D71" s="93">
        <f t="shared" si="3"/>
        <v>166454</v>
      </c>
      <c r="E71" s="100">
        <v>0</v>
      </c>
      <c r="F71" s="102">
        <v>144754</v>
      </c>
      <c r="G71" s="92">
        <v>21700</v>
      </c>
      <c r="H71" s="93">
        <v>0</v>
      </c>
      <c r="I71" s="223"/>
    </row>
    <row r="72" spans="1:9" ht="28.5" customHeight="1" x14ac:dyDescent="0.25">
      <c r="A72" s="225"/>
      <c r="B72" s="80" t="s">
        <v>8</v>
      </c>
      <c r="C72" s="81" t="s">
        <v>89</v>
      </c>
      <c r="D72" s="97">
        <f>E72+F72+G72+H72</f>
        <v>204641.12258</v>
      </c>
      <c r="E72" s="97">
        <f>SUM(E63:E71)</f>
        <v>0</v>
      </c>
      <c r="F72" s="97">
        <f>SUM(F63:F71)</f>
        <v>167276</v>
      </c>
      <c r="G72" s="97">
        <f>SUM(G63:G71)</f>
        <v>37365.122579999996</v>
      </c>
      <c r="H72" s="97">
        <f>SUM(H63:H71)</f>
        <v>0</v>
      </c>
      <c r="I72" s="219"/>
    </row>
    <row r="73" spans="1:9" x14ac:dyDescent="0.25">
      <c r="A73" s="224" t="s">
        <v>55</v>
      </c>
      <c r="B73" s="228" t="s">
        <v>109</v>
      </c>
      <c r="C73" s="79" t="s">
        <v>21</v>
      </c>
      <c r="D73" s="43">
        <f t="shared" ref="D73:D78" si="4">SUM(E73:H73)</f>
        <v>6851.2604000000001</v>
      </c>
      <c r="E73" s="43">
        <v>0</v>
      </c>
      <c r="F73" s="43">
        <v>1913.7329999999999</v>
      </c>
      <c r="G73" s="103">
        <v>1530.5273999999999</v>
      </c>
      <c r="H73" s="43">
        <v>3407</v>
      </c>
      <c r="I73" s="218" t="s">
        <v>107</v>
      </c>
    </row>
    <row r="74" spans="1:9" x14ac:dyDescent="0.25">
      <c r="A74" s="231"/>
      <c r="B74" s="229"/>
      <c r="C74" s="79" t="s">
        <v>10</v>
      </c>
      <c r="D74" s="43">
        <f t="shared" si="4"/>
        <v>5689.2170000000006</v>
      </c>
      <c r="E74" s="43">
        <v>0</v>
      </c>
      <c r="F74" s="43">
        <v>1754.12</v>
      </c>
      <c r="G74" s="103">
        <v>740</v>
      </c>
      <c r="H74" s="43">
        <v>3195.0970000000002</v>
      </c>
      <c r="I74" s="223"/>
    </row>
    <row r="75" spans="1:9" x14ac:dyDescent="0.25">
      <c r="A75" s="231"/>
      <c r="B75" s="229"/>
      <c r="C75" s="79" t="s">
        <v>11</v>
      </c>
      <c r="D75" s="43">
        <f t="shared" si="4"/>
        <v>9680</v>
      </c>
      <c r="E75" s="43">
        <v>0</v>
      </c>
      <c r="F75" s="43">
        <v>2339.4839999999999</v>
      </c>
      <c r="G75" s="103">
        <v>1075.0847000000001</v>
      </c>
      <c r="H75" s="43">
        <v>6265.4313000000002</v>
      </c>
      <c r="I75" s="223"/>
    </row>
    <row r="76" spans="1:9" x14ac:dyDescent="0.25">
      <c r="A76" s="231"/>
      <c r="B76" s="229"/>
      <c r="C76" s="79" t="s">
        <v>12</v>
      </c>
      <c r="D76" s="43">
        <f t="shared" si="4"/>
        <v>0</v>
      </c>
      <c r="E76" s="43">
        <v>0</v>
      </c>
      <c r="F76" s="43">
        <v>0</v>
      </c>
      <c r="G76" s="103">
        <v>0</v>
      </c>
      <c r="H76" s="43">
        <v>0</v>
      </c>
      <c r="I76" s="223"/>
    </row>
    <row r="77" spans="1:9" x14ac:dyDescent="0.25">
      <c r="A77" s="231"/>
      <c r="B77" s="229"/>
      <c r="C77" s="79" t="s">
        <v>13</v>
      </c>
      <c r="D77" s="43">
        <f t="shared" si="4"/>
        <v>881.24399999999991</v>
      </c>
      <c r="E77" s="43">
        <v>0</v>
      </c>
      <c r="F77" s="43">
        <v>774.8</v>
      </c>
      <c r="G77" s="103">
        <v>106.444</v>
      </c>
      <c r="H77" s="43">
        <v>0</v>
      </c>
      <c r="I77" s="223"/>
    </row>
    <row r="78" spans="1:9" x14ac:dyDescent="0.25">
      <c r="A78" s="231"/>
      <c r="B78" s="229"/>
      <c r="C78" s="79" t="s">
        <v>14</v>
      </c>
      <c r="D78" s="43">
        <f t="shared" si="4"/>
        <v>1209.80555</v>
      </c>
      <c r="E78" s="43">
        <v>0</v>
      </c>
      <c r="F78" s="63">
        <v>864.1</v>
      </c>
      <c r="G78" s="64">
        <v>345.70555000000002</v>
      </c>
      <c r="H78" s="43">
        <v>0</v>
      </c>
      <c r="I78" s="223"/>
    </row>
    <row r="79" spans="1:9" x14ac:dyDescent="0.25">
      <c r="A79" s="231"/>
      <c r="B79" s="229"/>
      <c r="C79" s="79" t="s">
        <v>56</v>
      </c>
      <c r="D79" s="43">
        <f>SUM(E79:H79)</f>
        <v>1224.9000000000001</v>
      </c>
      <c r="E79" s="43">
        <v>0</v>
      </c>
      <c r="F79" s="63">
        <v>1044.9000000000001</v>
      </c>
      <c r="G79" s="64">
        <v>180</v>
      </c>
      <c r="H79" s="43">
        <v>0</v>
      </c>
      <c r="I79" s="223"/>
    </row>
    <row r="80" spans="1:9" x14ac:dyDescent="0.25">
      <c r="A80" s="231"/>
      <c r="B80" s="229"/>
      <c r="C80" s="79" t="s">
        <v>16</v>
      </c>
      <c r="D80" s="43">
        <f>SUM(E80:H80)</f>
        <v>0</v>
      </c>
      <c r="E80" s="43">
        <v>0</v>
      </c>
      <c r="F80" s="63">
        <v>0</v>
      </c>
      <c r="G80" s="64">
        <v>0</v>
      </c>
      <c r="H80" s="43"/>
      <c r="I80" s="223"/>
    </row>
    <row r="81" spans="1:9" x14ac:dyDescent="0.25">
      <c r="A81" s="231"/>
      <c r="B81" s="229"/>
      <c r="C81" s="79" t="s">
        <v>91</v>
      </c>
      <c r="D81" s="43">
        <f>SUM(E81:H81)</f>
        <v>0</v>
      </c>
      <c r="E81" s="43">
        <v>0</v>
      </c>
      <c r="F81" s="43">
        <v>0</v>
      </c>
      <c r="G81" s="103">
        <v>0</v>
      </c>
      <c r="H81" s="43">
        <v>0</v>
      </c>
      <c r="I81" s="223"/>
    </row>
    <row r="82" spans="1:9" ht="28.5" x14ac:dyDescent="0.25">
      <c r="A82" s="225"/>
      <c r="B82" s="80" t="s">
        <v>8</v>
      </c>
      <c r="C82" s="81" t="s">
        <v>119</v>
      </c>
      <c r="D82" s="112">
        <f>E82+F82+G82+H82</f>
        <v>25536.426950000001</v>
      </c>
      <c r="E82" s="112">
        <f>SUM(E73:E78)</f>
        <v>0</v>
      </c>
      <c r="F82" s="112">
        <f>SUM(F73:F81)</f>
        <v>8691.1370000000006</v>
      </c>
      <c r="G82" s="112">
        <f>SUM(G73:G81)</f>
        <v>3977.7616500000004</v>
      </c>
      <c r="H82" s="112">
        <f>SUM(H73:H81)</f>
        <v>12867.5283</v>
      </c>
      <c r="I82" s="219"/>
    </row>
    <row r="83" spans="1:9" x14ac:dyDescent="0.25">
      <c r="A83" s="67"/>
      <c r="B83" s="67"/>
    </row>
    <row r="84" spans="1:9" x14ac:dyDescent="0.25">
      <c r="A84" s="67" t="s">
        <v>120</v>
      </c>
      <c r="B84" s="67"/>
    </row>
    <row r="85" spans="1:9" x14ac:dyDescent="0.25">
      <c r="A85" s="67" t="s">
        <v>121</v>
      </c>
      <c r="B85" s="67"/>
    </row>
  </sheetData>
  <mergeCells count="41">
    <mergeCell ref="A33:A42"/>
    <mergeCell ref="I33:I42"/>
    <mergeCell ref="A22:A32"/>
    <mergeCell ref="I63:I72"/>
    <mergeCell ref="B22:B31"/>
    <mergeCell ref="B33:B36"/>
    <mergeCell ref="B37:B41"/>
    <mergeCell ref="A73:A82"/>
    <mergeCell ref="B73:B81"/>
    <mergeCell ref="I73:I82"/>
    <mergeCell ref="A43:A52"/>
    <mergeCell ref="I43:I52"/>
    <mergeCell ref="A53:A62"/>
    <mergeCell ref="B53:B61"/>
    <mergeCell ref="I53:I62"/>
    <mergeCell ref="B43:B51"/>
    <mergeCell ref="A63:A72"/>
    <mergeCell ref="B63:B71"/>
    <mergeCell ref="A12:A21"/>
    <mergeCell ref="I12:I21"/>
    <mergeCell ref="C23:C24"/>
    <mergeCell ref="D23:D24"/>
    <mergeCell ref="E23:E24"/>
    <mergeCell ref="F23:F24"/>
    <mergeCell ref="G23:G24"/>
    <mergeCell ref="H23:H24"/>
    <mergeCell ref="I23:I32"/>
    <mergeCell ref="B12:B20"/>
    <mergeCell ref="F1:I1"/>
    <mergeCell ref="F2:I2"/>
    <mergeCell ref="F3:I3"/>
    <mergeCell ref="A7:I7"/>
    <mergeCell ref="A8:A10"/>
    <mergeCell ref="B8:B10"/>
    <mergeCell ref="C8:C10"/>
    <mergeCell ref="D8:D10"/>
    <mergeCell ref="E8:G8"/>
    <mergeCell ref="H8:H10"/>
    <mergeCell ref="I8:I10"/>
    <mergeCell ref="E9:E10"/>
    <mergeCell ref="F9:G9"/>
  </mergeCells>
  <pageMargins left="0.25" right="0.25" top="0.75" bottom="0.75" header="0.3" footer="0.3"/>
  <pageSetup paperSize="9" scale="8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00_3</vt:lpstr>
      <vt:lpstr>00_4</vt:lpstr>
      <vt:lpstr>00_1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2021-03-22T13:53:57Z</dcterms:modified>
</cp:coreProperties>
</file>