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куратура\Информатизация декабрь\В администрацию\"/>
    </mc:Choice>
  </mc:AlternateContent>
  <bookViews>
    <workbookView xWindow="120" yWindow="135" windowWidth="20115" windowHeight="74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86" i="1" l="1"/>
  <c r="F68" i="1"/>
  <c r="F53" i="1"/>
  <c r="F38" i="1"/>
  <c r="F20" i="1"/>
  <c r="F101" i="1" l="1"/>
  <c r="F104" i="1" s="1"/>
  <c r="G103" i="1"/>
  <c r="G102" i="1"/>
  <c r="D103" i="1"/>
  <c r="D102" i="1"/>
  <c r="G88" i="1" l="1"/>
  <c r="G87" i="1"/>
  <c r="G86" i="1"/>
  <c r="D88" i="1"/>
  <c r="D87" i="1"/>
  <c r="D86" i="1"/>
  <c r="G70" i="1" l="1"/>
  <c r="G69" i="1"/>
  <c r="G68" i="1"/>
  <c r="D70" i="1"/>
  <c r="D69" i="1"/>
  <c r="D68" i="1"/>
  <c r="G55" i="1"/>
  <c r="D55" i="1"/>
  <c r="G54" i="1"/>
  <c r="D54" i="1"/>
  <c r="G53" i="1"/>
  <c r="D53" i="1"/>
  <c r="D101" i="1" s="1"/>
  <c r="G40" i="1"/>
  <c r="G39" i="1"/>
  <c r="G38" i="1"/>
  <c r="G101" i="1" s="1"/>
  <c r="D40" i="1"/>
  <c r="D39" i="1"/>
  <c r="D38" i="1"/>
  <c r="G20" i="1"/>
  <c r="D20" i="1"/>
  <c r="G104" i="1" l="1"/>
  <c r="D104" i="1"/>
</calcChain>
</file>

<file path=xl/sharedStrings.xml><?xml version="1.0" encoding="utf-8"?>
<sst xmlns="http://schemas.openxmlformats.org/spreadsheetml/2006/main" count="89" uniqueCount="63">
  <si>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</si>
  <si>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</si>
  <si>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</si>
  <si>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</si>
  <si>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</si>
  <si>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Исполнители, ответственные за реализацию мероприятий</t>
  </si>
  <si>
    <t>Ожидаемые результаты</t>
  </si>
  <si>
    <t>Субвенции</t>
  </si>
  <si>
    <t>Собственные доходы:</t>
  </si>
  <si>
    <t>Субсидии, иные межбюджетные трансферты</t>
  </si>
  <si>
    <t>КУМИ</t>
  </si>
  <si>
    <t>Обеспечение функционирования информационных систем (ИС)</t>
  </si>
  <si>
    <t>Эффективное управления муниципальными службами, службами администрации города.</t>
  </si>
  <si>
    <t>Развитие и обеспечение функционирования муниципального сегмента СМЭВ</t>
  </si>
  <si>
    <t>Создание условий для информационного взаимодействия с населением и организациями при предоставление государственных и муниципальных услуг.</t>
  </si>
  <si>
    <t>Приобретение оборудования и программного обеспечения для защиты информации и обеспечения информационной безопасности, аттестация информационных систем и автоматизированных рабочих мест</t>
  </si>
  <si>
    <t>Комплексная защита информационных систем, выполнение требований законодательства по защите персональных данных и конфиденциальной информации</t>
  </si>
  <si>
    <t>Обеспечение справочно-правовой поддержки органов местного самоуправления</t>
  </si>
  <si>
    <t>Обеспечение функционирования и 100% доступности всем пользователям информационно-справочных правовых систем</t>
  </si>
  <si>
    <t>Обеспечение доступа органов местного самоуправления ЗАТО г. Радужный к сети Интернет</t>
  </si>
  <si>
    <t>Финансовое управле</t>
  </si>
  <si>
    <t xml:space="preserve"> СНД</t>
  </si>
  <si>
    <t>Обеспечение 100% доступа органов местного самоуправления ЗАТО г. Радужный к сети Интернет</t>
  </si>
  <si>
    <t>Приобретение, сопровождение и обслуживание общесистемного лицензионного прикладного программного обеспечения</t>
  </si>
  <si>
    <t>СНД</t>
  </si>
  <si>
    <t>100% обеспечение муниципальных служащих современной вычислительной и периферийной техникой.</t>
  </si>
  <si>
    <t>Техническая поддержка и модернизация официального сайта ЗАТО г. Радужный</t>
  </si>
  <si>
    <t>Обеспечение средствами связи городских служб и служб администрации</t>
  </si>
  <si>
    <t>"АРМ. Платежи" для взаимодейстия с сервером Федерального казначейства ГИС ГМП</t>
  </si>
  <si>
    <t>Организация рабочего места для взаимодействия с ГИС ГМП</t>
  </si>
  <si>
    <t>Организация рабочих мест в общедоступной библиотеке для информационно-справочной поддержки населения и обеспечения публичного доступа к официальным ресурсам органов государственной и муниципальной власти</t>
  </si>
  <si>
    <t>МКУ Комитет по культуре и спорту</t>
  </si>
  <si>
    <t>2014-2016</t>
  </si>
  <si>
    <t>Объем финанси-рования (тыс. руб.)</t>
  </si>
  <si>
    <t>Другие собственные доходы</t>
  </si>
  <si>
    <t>Админис-трация</t>
  </si>
  <si>
    <t>Финансовое управление</t>
  </si>
  <si>
    <t>Повышение эффективности использования средств вычислительной техники и функционирования муниципальных информационных систем за счёт лицензионной чистоты общесистемного программного обеспечения.</t>
  </si>
  <si>
    <t>Приобретение, обновление и содержание средств вычислительной  периферийной техники.</t>
  </si>
  <si>
    <t>Обеспечение функционирования официального сайта, обеспечение 100% доступности официального сайта ЗАТО г. Радужный для пользователей сети Интернет.</t>
  </si>
  <si>
    <t>ИТОГО по программе:</t>
  </si>
  <si>
    <t>В.А. Семенович</t>
  </si>
  <si>
    <t xml:space="preserve">Заместитель главы администрации города, </t>
  </si>
  <si>
    <t>начальник финансового управления администрации ЗАТО г.Радужный</t>
  </si>
  <si>
    <t>О.М. Горшкова</t>
  </si>
  <si>
    <t>Заведующая отделом экономики администрации ЗАТО г.Радужный</t>
  </si>
  <si>
    <t>Т.П. Симонова</t>
  </si>
  <si>
    <t>Председатель МКУ ГКМХ ЗАТО г. Радужный</t>
  </si>
  <si>
    <t>В.А. Попов</t>
  </si>
  <si>
    <t>Главный бухгалтер администрации ЗАТО г. Радужный</t>
  </si>
  <si>
    <t>Н. В. Лисецкая</t>
  </si>
  <si>
    <t>О.В. Пивоварова</t>
  </si>
  <si>
    <t>Председатель комитета по культуре и спорту администрации ЗАТО г.Радужный</t>
  </si>
  <si>
    <t>Комитета по управлению муниципальным имуществом администрации ЗАТО г. Радужный</t>
  </si>
  <si>
    <t xml:space="preserve">Заместитель главы администрации  города, председатель </t>
  </si>
  <si>
    <t>Цель:  Получение гражданами и организациями преимуществ от использования информационных и телекоммуникационных технологий. Повышение эффективности муниципального управления на основе использования информационных и телекоммуникационных технологий</t>
  </si>
  <si>
    <t>Задача: - 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технологий. Предоставление гражданам и организациям муниципальных услуг в электронной форме.Развитие технических средств становления информационного общества</t>
  </si>
  <si>
    <t>Перечень мероприятий муниципальной программы</t>
  </si>
  <si>
    <t>ИТОГО:</t>
  </si>
  <si>
    <t>Приобретение исключительных пользовательских прав на платформу "1С" и "КАМИН" для муниципальных учреждений города, конвертация данных</t>
  </si>
  <si>
    <t>КУМИ, Админис-трация</t>
  </si>
  <si>
    <t>Оптимизауия расходов и экономия бюджетных средств</t>
  </si>
  <si>
    <r>
      <t>Приложение №2 к постановлению  администрации от "</t>
    </r>
    <r>
      <rPr>
        <u/>
        <sz val="9"/>
        <color theme="1"/>
        <rFont val="Times New Roman"/>
        <family val="1"/>
        <charset val="204"/>
      </rPr>
      <t>24</t>
    </r>
    <r>
      <rPr>
        <sz val="9"/>
        <color theme="1"/>
        <rFont val="Times New Roman"/>
        <family val="1"/>
        <charset val="204"/>
      </rPr>
      <t xml:space="preserve">" </t>
    </r>
    <r>
      <rPr>
        <u/>
        <sz val="9"/>
        <color theme="1"/>
        <rFont val="Times New Roman"/>
        <family val="1"/>
        <charset val="204"/>
      </rPr>
      <t>декабря</t>
    </r>
    <r>
      <rPr>
        <sz val="9"/>
        <color theme="1"/>
        <rFont val="Times New Roman"/>
        <family val="1"/>
        <charset val="204"/>
      </rPr>
      <t xml:space="preserve"> 2014г. № </t>
    </r>
    <r>
      <rPr>
        <u/>
        <sz val="9"/>
        <color theme="1"/>
        <rFont val="Times New Roman"/>
        <family val="1"/>
        <charset val="204"/>
      </rPr>
      <t>1862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</si>
</sst>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000_р_._-;\-* #,##0.00000_р_._-;_-* &quot;-&quot;??_р_._-;_-@_-"/>
    <numFmt numFmtId="165" formatCode="_-* #,##0.00000_р_._-;\-* #,##0.00000_р_._-;_-* &quot;-&quot;???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3" fontId="8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43" fontId="8" fillId="0" borderId="1" xfId="0" applyNumberFormat="1" applyFont="1" applyBorder="1" applyAlignment="1">
      <alignment vertical="center" wrapText="1"/>
    </xf>
    <xf numFmtId="165" fontId="8" fillId="0" borderId="1" xfId="1" applyNumberFormat="1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vertical="center" wrapText="1"/>
    </xf>
    <xf numFmtId="43" fontId="12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view="pageBreakPreview" topLeftCell="A19" zoomScale="115" zoomScaleNormal="100" zoomScaleSheetLayoutView="115" workbookViewId="0">
      <selection activeCell="A2" sqref="A2:J2"/>
    </sheetView>
  </sheetViews>
  <sheetFormatPr defaultRowHeight="15" x14ac:dyDescent="0.25"/>
  <cols>
    <col min="1" max="1" width="4.5703125" style="4" customWidth="1"/>
    <col min="2" max="2" width="32.85546875" customWidth="1"/>
    <col min="3" max="3" width="10.7109375" customWidth="1"/>
    <col min="4" max="4" width="13.140625" customWidth="1"/>
    <col min="5" max="5" width="8.7109375" customWidth="1"/>
    <col min="6" max="6" width="12.7109375" customWidth="1"/>
    <col min="7" max="7" width="12.5703125" customWidth="1"/>
    <col min="8" max="8" width="11.7109375" customWidth="1"/>
    <col min="9" max="9" width="12.5703125" customWidth="1"/>
    <col min="10" max="10" width="17.7109375" customWidth="1"/>
  </cols>
  <sheetData>
    <row r="1" spans="1:10" ht="27.75" customHeight="1" x14ac:dyDescent="0.25">
      <c r="H1" s="75" t="s">
        <v>62</v>
      </c>
      <c r="I1" s="75"/>
      <c r="J1" s="75"/>
    </row>
    <row r="2" spans="1:10" ht="20.25" customHeight="1" x14ac:dyDescent="0.25">
      <c r="A2" s="76" t="s">
        <v>57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5.25" customHeight="1" x14ac:dyDescent="0.25"/>
    <row r="4" spans="1:10" x14ac:dyDescent="0.25">
      <c r="A4" s="63" t="s">
        <v>0</v>
      </c>
      <c r="B4" s="63" t="s">
        <v>1</v>
      </c>
      <c r="C4" s="63" t="s">
        <v>2</v>
      </c>
      <c r="D4" s="77" t="s">
        <v>33</v>
      </c>
      <c r="E4" s="61" t="s">
        <v>3</v>
      </c>
      <c r="F4" s="61"/>
      <c r="G4" s="61"/>
      <c r="H4" s="61" t="s">
        <v>4</v>
      </c>
      <c r="I4" s="63" t="s">
        <v>5</v>
      </c>
      <c r="J4" s="63" t="s">
        <v>6</v>
      </c>
    </row>
    <row r="5" spans="1:10" ht="15.75" customHeight="1" x14ac:dyDescent="0.25">
      <c r="A5" s="63"/>
      <c r="B5" s="63"/>
      <c r="C5" s="63"/>
      <c r="D5" s="78"/>
      <c r="E5" s="61" t="s">
        <v>7</v>
      </c>
      <c r="F5" s="61" t="s">
        <v>8</v>
      </c>
      <c r="G5" s="61"/>
      <c r="H5" s="61"/>
      <c r="I5" s="63"/>
      <c r="J5" s="63"/>
    </row>
    <row r="6" spans="1:10" ht="39" customHeight="1" x14ac:dyDescent="0.25">
      <c r="A6" s="63"/>
      <c r="B6" s="63"/>
      <c r="C6" s="63"/>
      <c r="D6" s="79"/>
      <c r="E6" s="61"/>
      <c r="F6" s="9" t="s">
        <v>9</v>
      </c>
      <c r="G6" s="9" t="s">
        <v>34</v>
      </c>
      <c r="H6" s="61"/>
      <c r="I6" s="63"/>
      <c r="J6" s="63"/>
    </row>
    <row r="7" spans="1:10" x14ac:dyDescent="0.25">
      <c r="A7" s="2">
        <v>1</v>
      </c>
      <c r="B7" s="2">
        <v>2</v>
      </c>
      <c r="C7" s="2">
        <v>3</v>
      </c>
      <c r="D7" s="2"/>
      <c r="E7" s="2">
        <v>5</v>
      </c>
      <c r="F7" s="2">
        <v>6</v>
      </c>
      <c r="G7" s="2">
        <v>7</v>
      </c>
      <c r="H7" s="8">
        <v>8</v>
      </c>
      <c r="I7" s="2">
        <v>9</v>
      </c>
      <c r="J7" s="2">
        <v>10</v>
      </c>
    </row>
    <row r="8" spans="1:10" ht="33.75" customHeight="1" x14ac:dyDescent="0.25">
      <c r="A8" s="80" t="s">
        <v>55</v>
      </c>
      <c r="B8" s="80"/>
      <c r="C8" s="80"/>
      <c r="D8" s="80"/>
      <c r="E8" s="80"/>
      <c r="F8" s="80"/>
      <c r="G8" s="80"/>
      <c r="H8" s="80"/>
      <c r="I8" s="80"/>
      <c r="J8" s="80"/>
    </row>
    <row r="9" spans="1:10" ht="46.5" customHeight="1" x14ac:dyDescent="0.25">
      <c r="A9" s="80" t="s">
        <v>56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42.75" customHeight="1" x14ac:dyDescent="0.25">
      <c r="A10" s="64">
        <v>1</v>
      </c>
      <c r="B10" s="62" t="s">
        <v>11</v>
      </c>
      <c r="C10" s="13">
        <v>2014</v>
      </c>
      <c r="D10" s="12">
        <v>85</v>
      </c>
      <c r="E10" s="10"/>
      <c r="F10" s="48">
        <v>35</v>
      </c>
      <c r="G10" s="12">
        <v>50</v>
      </c>
      <c r="H10" s="10"/>
      <c r="I10" s="81" t="s">
        <v>60</v>
      </c>
      <c r="J10" s="84" t="s">
        <v>12</v>
      </c>
    </row>
    <row r="11" spans="1:10" ht="21" customHeight="1" x14ac:dyDescent="0.25">
      <c r="A11" s="64"/>
      <c r="B11" s="62"/>
      <c r="C11" s="13">
        <v>2015</v>
      </c>
      <c r="D11" s="12">
        <v>100</v>
      </c>
      <c r="E11" s="10"/>
      <c r="F11" s="10"/>
      <c r="G11" s="12">
        <v>100</v>
      </c>
      <c r="H11" s="10"/>
      <c r="I11" s="82"/>
      <c r="J11" s="85"/>
    </row>
    <row r="12" spans="1:10" ht="27.75" customHeight="1" x14ac:dyDescent="0.25">
      <c r="A12" s="64"/>
      <c r="B12" s="62"/>
      <c r="C12" s="13">
        <v>2016</v>
      </c>
      <c r="D12" s="12">
        <v>100</v>
      </c>
      <c r="E12" s="10"/>
      <c r="F12" s="10"/>
      <c r="G12" s="12">
        <v>100</v>
      </c>
      <c r="H12" s="10"/>
      <c r="I12" s="83"/>
      <c r="J12" s="86"/>
    </row>
    <row r="13" spans="1:10" ht="48.75" customHeight="1" x14ac:dyDescent="0.25">
      <c r="A13" s="64">
        <v>2</v>
      </c>
      <c r="B13" s="62" t="s">
        <v>13</v>
      </c>
      <c r="C13" s="13">
        <v>2014</v>
      </c>
      <c r="D13" s="32">
        <v>85.979519999999994</v>
      </c>
      <c r="E13" s="10"/>
      <c r="F13" s="47">
        <v>50.154719999999998</v>
      </c>
      <c r="G13" s="32">
        <v>35.824800000000003</v>
      </c>
      <c r="H13" s="10"/>
      <c r="I13" s="72" t="s">
        <v>35</v>
      </c>
      <c r="J13" s="87" t="s">
        <v>14</v>
      </c>
    </row>
    <row r="14" spans="1:10" ht="38.25" customHeight="1" x14ac:dyDescent="0.25">
      <c r="A14" s="64"/>
      <c r="B14" s="62"/>
      <c r="C14" s="13">
        <v>2015</v>
      </c>
      <c r="D14" s="12">
        <v>96</v>
      </c>
      <c r="E14" s="10"/>
      <c r="F14" s="10"/>
      <c r="G14" s="12">
        <v>96</v>
      </c>
      <c r="H14" s="10"/>
      <c r="I14" s="73"/>
      <c r="J14" s="88"/>
    </row>
    <row r="15" spans="1:10" ht="43.5" customHeight="1" x14ac:dyDescent="0.25">
      <c r="A15" s="64"/>
      <c r="B15" s="62"/>
      <c r="C15" s="13">
        <v>2016</v>
      </c>
      <c r="D15" s="12">
        <v>96</v>
      </c>
      <c r="E15" s="10"/>
      <c r="F15" s="10"/>
      <c r="G15" s="12">
        <v>96</v>
      </c>
      <c r="H15" s="10"/>
      <c r="I15" s="74"/>
      <c r="J15" s="89"/>
    </row>
    <row r="16" spans="1:10" ht="60" customHeight="1" x14ac:dyDescent="0.25">
      <c r="A16" s="65">
        <v>3</v>
      </c>
      <c r="B16" s="66" t="s">
        <v>15</v>
      </c>
      <c r="C16" s="13">
        <v>2014</v>
      </c>
      <c r="D16" s="12">
        <v>93.44</v>
      </c>
      <c r="E16" s="30"/>
      <c r="F16" s="48">
        <v>93.44</v>
      </c>
      <c r="G16" s="12">
        <v>0</v>
      </c>
      <c r="H16" s="30"/>
      <c r="I16" s="72" t="s">
        <v>35</v>
      </c>
      <c r="J16" s="95" t="s">
        <v>16</v>
      </c>
    </row>
    <row r="17" spans="1:10" ht="30.75" customHeight="1" x14ac:dyDescent="0.25">
      <c r="A17" s="59"/>
      <c r="B17" s="67"/>
      <c r="C17" s="13">
        <v>2015</v>
      </c>
      <c r="D17" s="12">
        <v>81.8</v>
      </c>
      <c r="E17" s="37"/>
      <c r="F17" s="30"/>
      <c r="G17" s="12">
        <v>81.8</v>
      </c>
      <c r="H17" s="30"/>
      <c r="I17" s="73"/>
      <c r="J17" s="96"/>
    </row>
    <row r="18" spans="1:10" ht="43.5" customHeight="1" x14ac:dyDescent="0.25">
      <c r="A18" s="59"/>
      <c r="B18" s="67"/>
      <c r="C18" s="13">
        <v>2016</v>
      </c>
      <c r="D18" s="12">
        <v>81.8</v>
      </c>
      <c r="E18" s="30"/>
      <c r="F18" s="30"/>
      <c r="G18" s="12">
        <v>81.8</v>
      </c>
      <c r="H18" s="30"/>
      <c r="I18" s="74"/>
      <c r="J18" s="96"/>
    </row>
    <row r="19" spans="1:10" ht="43.5" customHeight="1" x14ac:dyDescent="0.25">
      <c r="A19" s="40"/>
      <c r="B19" s="29"/>
      <c r="C19" s="13">
        <v>2014</v>
      </c>
      <c r="D19" s="12">
        <v>10.8</v>
      </c>
      <c r="E19" s="30"/>
      <c r="F19" s="48">
        <v>10.8</v>
      </c>
      <c r="G19" s="12">
        <v>0</v>
      </c>
      <c r="H19" s="30"/>
      <c r="I19" s="13" t="s">
        <v>24</v>
      </c>
      <c r="J19" s="55"/>
    </row>
    <row r="20" spans="1:10" ht="19.5" customHeight="1" x14ac:dyDescent="0.25">
      <c r="A20" s="59"/>
      <c r="B20" s="56" t="s">
        <v>58</v>
      </c>
      <c r="C20" s="42">
        <v>2014</v>
      </c>
      <c r="D20" s="43">
        <f>SUM(D16,D19)</f>
        <v>104.24</v>
      </c>
      <c r="E20" s="44"/>
      <c r="F20" s="53">
        <f>SUM(F16,F19)</f>
        <v>104.24</v>
      </c>
      <c r="G20" s="43">
        <f>SUM(G16,G19)</f>
        <v>0</v>
      </c>
      <c r="H20" s="37"/>
      <c r="I20" s="33"/>
      <c r="J20" s="36"/>
    </row>
    <row r="21" spans="1:10" ht="15.75" customHeight="1" x14ac:dyDescent="0.25">
      <c r="A21" s="59"/>
      <c r="B21" s="57"/>
      <c r="C21" s="42">
        <v>2015</v>
      </c>
      <c r="D21" s="43">
        <v>81.8</v>
      </c>
      <c r="E21" s="44"/>
      <c r="F21" s="44"/>
      <c r="G21" s="43">
        <v>81.8</v>
      </c>
      <c r="H21" s="37"/>
      <c r="I21" s="33"/>
      <c r="J21" s="36"/>
    </row>
    <row r="22" spans="1:10" ht="14.25" customHeight="1" x14ac:dyDescent="0.25">
      <c r="A22" s="60"/>
      <c r="B22" s="58"/>
      <c r="C22" s="42">
        <v>2016</v>
      </c>
      <c r="D22" s="43">
        <v>81.8</v>
      </c>
      <c r="E22" s="44"/>
      <c r="F22" s="44"/>
      <c r="G22" s="43">
        <v>81.8</v>
      </c>
      <c r="H22" s="37"/>
      <c r="I22" s="13"/>
      <c r="J22" s="31"/>
    </row>
    <row r="23" spans="1:10" ht="23.25" customHeight="1" x14ac:dyDescent="0.25">
      <c r="A23" s="65">
        <v>4</v>
      </c>
      <c r="B23" s="62" t="s">
        <v>17</v>
      </c>
      <c r="C23" s="13">
        <v>2014</v>
      </c>
      <c r="D23" s="32">
        <v>230.38800000000001</v>
      </c>
      <c r="E23" s="10"/>
      <c r="F23" s="47">
        <v>95.513999999999996</v>
      </c>
      <c r="G23" s="32">
        <v>134.874</v>
      </c>
      <c r="H23" s="10"/>
      <c r="I23" s="72" t="s">
        <v>35</v>
      </c>
      <c r="J23" s="90" t="s">
        <v>18</v>
      </c>
    </row>
    <row r="24" spans="1:10" ht="27" customHeight="1" x14ac:dyDescent="0.25">
      <c r="A24" s="59"/>
      <c r="B24" s="62"/>
      <c r="C24" s="13">
        <v>2015</v>
      </c>
      <c r="D24" s="12">
        <v>240</v>
      </c>
      <c r="E24" s="10"/>
      <c r="F24" s="10"/>
      <c r="G24" s="12">
        <v>240</v>
      </c>
      <c r="H24" s="10"/>
      <c r="I24" s="73"/>
      <c r="J24" s="91"/>
    </row>
    <row r="25" spans="1:10" ht="32.25" customHeight="1" x14ac:dyDescent="0.25">
      <c r="A25" s="60"/>
      <c r="B25" s="62"/>
      <c r="C25" s="13">
        <v>2016</v>
      </c>
      <c r="D25" s="12">
        <v>240</v>
      </c>
      <c r="E25" s="10"/>
      <c r="F25" s="10"/>
      <c r="G25" s="12">
        <v>240</v>
      </c>
      <c r="H25" s="10"/>
      <c r="I25" s="74"/>
      <c r="J25" s="92"/>
    </row>
    <row r="26" spans="1:10" ht="19.5" customHeight="1" x14ac:dyDescent="0.25">
      <c r="A26" s="64">
        <v>5</v>
      </c>
      <c r="B26" s="62" t="s">
        <v>19</v>
      </c>
      <c r="C26" s="13">
        <v>2014</v>
      </c>
      <c r="D26" s="32">
        <v>30.329149999999998</v>
      </c>
      <c r="E26" s="10"/>
      <c r="F26" s="10">
        <v>17.791650000000001</v>
      </c>
      <c r="G26" s="32">
        <v>12.5375</v>
      </c>
      <c r="H26" s="10"/>
      <c r="I26" s="72" t="s">
        <v>35</v>
      </c>
      <c r="J26" s="93" t="s">
        <v>22</v>
      </c>
    </row>
    <row r="27" spans="1:10" x14ac:dyDescent="0.25">
      <c r="A27" s="64"/>
      <c r="B27" s="62"/>
      <c r="C27" s="13">
        <v>2015</v>
      </c>
      <c r="D27" s="12">
        <v>49.5</v>
      </c>
      <c r="E27" s="10"/>
      <c r="F27" s="10"/>
      <c r="G27" s="12">
        <v>49.5</v>
      </c>
      <c r="H27" s="10"/>
      <c r="I27" s="73"/>
      <c r="J27" s="94"/>
    </row>
    <row r="28" spans="1:10" x14ac:dyDescent="0.25">
      <c r="A28" s="64"/>
      <c r="B28" s="62"/>
      <c r="C28" s="13">
        <v>2016</v>
      </c>
      <c r="D28" s="12">
        <v>49.5</v>
      </c>
      <c r="E28" s="10"/>
      <c r="F28" s="10"/>
      <c r="G28" s="12">
        <v>49.5</v>
      </c>
      <c r="H28" s="10"/>
      <c r="I28" s="74"/>
      <c r="J28" s="94"/>
    </row>
    <row r="29" spans="1:10" x14ac:dyDescent="0.25">
      <c r="A29" s="64"/>
      <c r="B29" s="62"/>
      <c r="C29" s="13">
        <v>2014</v>
      </c>
      <c r="D29" s="32">
        <v>23.788799999999998</v>
      </c>
      <c r="E29" s="10"/>
      <c r="F29" s="47">
        <v>13.876799999999999</v>
      </c>
      <c r="G29" s="32">
        <v>9.9120000000000008</v>
      </c>
      <c r="H29" s="10"/>
      <c r="I29" s="72" t="s">
        <v>10</v>
      </c>
      <c r="J29" s="94"/>
    </row>
    <row r="30" spans="1:10" x14ac:dyDescent="0.25">
      <c r="A30" s="64"/>
      <c r="B30" s="62"/>
      <c r="C30" s="13">
        <v>2015</v>
      </c>
      <c r="D30" s="12">
        <v>23.8</v>
      </c>
      <c r="E30" s="10"/>
      <c r="F30" s="10"/>
      <c r="G30" s="12">
        <v>23.8</v>
      </c>
      <c r="H30" s="10"/>
      <c r="I30" s="73"/>
      <c r="J30" s="94"/>
    </row>
    <row r="31" spans="1:10" x14ac:dyDescent="0.25">
      <c r="A31" s="64"/>
      <c r="B31" s="62"/>
      <c r="C31" s="13">
        <v>2016</v>
      </c>
      <c r="D31" s="12">
        <v>23.8</v>
      </c>
      <c r="E31" s="10"/>
      <c r="F31" s="10"/>
      <c r="G31" s="12">
        <v>23.8</v>
      </c>
      <c r="H31" s="10"/>
      <c r="I31" s="74"/>
      <c r="J31" s="94"/>
    </row>
    <row r="32" spans="1:10" ht="15" customHeight="1" x14ac:dyDescent="0.25">
      <c r="A32" s="64"/>
      <c r="B32" s="62"/>
      <c r="C32" s="13">
        <v>2014</v>
      </c>
      <c r="D32" s="32">
        <v>23.788779999999999</v>
      </c>
      <c r="E32" s="10"/>
      <c r="F32" s="47">
        <v>11.894399999999999</v>
      </c>
      <c r="G32" s="32">
        <v>11.89438</v>
      </c>
      <c r="H32" s="10"/>
      <c r="I32" s="72" t="s">
        <v>36</v>
      </c>
      <c r="J32" s="94"/>
    </row>
    <row r="33" spans="1:10" ht="15" customHeight="1" x14ac:dyDescent="0.25">
      <c r="A33" s="64"/>
      <c r="B33" s="62"/>
      <c r="C33" s="13">
        <v>2015</v>
      </c>
      <c r="D33" s="12">
        <v>25.7</v>
      </c>
      <c r="E33" s="10"/>
      <c r="F33" s="10"/>
      <c r="G33" s="12">
        <v>25.7</v>
      </c>
      <c r="H33" s="10"/>
      <c r="I33" s="73"/>
      <c r="J33" s="94"/>
    </row>
    <row r="34" spans="1:10" ht="15" customHeight="1" x14ac:dyDescent="0.25">
      <c r="A34" s="64"/>
      <c r="B34" s="62"/>
      <c r="C34" s="13">
        <v>2016</v>
      </c>
      <c r="D34" s="12">
        <v>24</v>
      </c>
      <c r="E34" s="10"/>
      <c r="F34" s="10"/>
      <c r="G34" s="12">
        <v>24</v>
      </c>
      <c r="H34" s="10"/>
      <c r="I34" s="74"/>
      <c r="J34" s="94"/>
    </row>
    <row r="35" spans="1:10" ht="15" customHeight="1" x14ac:dyDescent="0.25">
      <c r="A35" s="64"/>
      <c r="B35" s="62"/>
      <c r="C35" s="13">
        <v>2014</v>
      </c>
      <c r="D35" s="32">
        <v>5.9471999999999996</v>
      </c>
      <c r="E35" s="10"/>
      <c r="F35" s="47">
        <v>3.4691999999999998</v>
      </c>
      <c r="G35" s="32">
        <v>2.4780000000000002</v>
      </c>
      <c r="H35" s="10"/>
      <c r="I35" s="72" t="s">
        <v>21</v>
      </c>
      <c r="J35" s="94"/>
    </row>
    <row r="36" spans="1:10" ht="15" customHeight="1" x14ac:dyDescent="0.25">
      <c r="A36" s="64"/>
      <c r="B36" s="62"/>
      <c r="C36" s="13">
        <v>2015</v>
      </c>
      <c r="D36" s="12">
        <v>6</v>
      </c>
      <c r="E36" s="37"/>
      <c r="F36" s="10"/>
      <c r="G36" s="12">
        <v>6</v>
      </c>
      <c r="H36" s="10"/>
      <c r="I36" s="73"/>
      <c r="J36" s="94"/>
    </row>
    <row r="37" spans="1:10" x14ac:dyDescent="0.25">
      <c r="A37" s="65"/>
      <c r="B37" s="62"/>
      <c r="C37" s="13">
        <v>2016</v>
      </c>
      <c r="D37" s="12">
        <v>6</v>
      </c>
      <c r="E37" s="10"/>
      <c r="F37" s="10"/>
      <c r="G37" s="12">
        <v>6</v>
      </c>
      <c r="H37" s="10"/>
      <c r="I37" s="74"/>
      <c r="J37" s="94"/>
    </row>
    <row r="38" spans="1:10" ht="15.75" customHeight="1" x14ac:dyDescent="0.25">
      <c r="A38" s="59"/>
      <c r="B38" s="56" t="s">
        <v>58</v>
      </c>
      <c r="C38" s="42">
        <v>2014</v>
      </c>
      <c r="D38" s="43">
        <f>SUM(D26,D29,D32,D35)</f>
        <v>83.853929999999991</v>
      </c>
      <c r="E38" s="44"/>
      <c r="F38" s="54">
        <f>SUM(F26,F29,F32,F35)</f>
        <v>47.032049999999998</v>
      </c>
      <c r="G38" s="43">
        <f>SUM(G26,G29,G32,G35)</f>
        <v>36.82188</v>
      </c>
      <c r="H38" s="37"/>
      <c r="I38" s="34"/>
      <c r="J38" s="35"/>
    </row>
    <row r="39" spans="1:10" ht="15.75" customHeight="1" x14ac:dyDescent="0.25">
      <c r="A39" s="59"/>
      <c r="B39" s="57"/>
      <c r="C39" s="42">
        <v>2015</v>
      </c>
      <c r="D39" s="43">
        <f>SUM(D27,D30,D33,D36)</f>
        <v>105</v>
      </c>
      <c r="E39" s="44"/>
      <c r="F39" s="44"/>
      <c r="G39" s="43">
        <f>SUM(G27,G30,G33,G36)</f>
        <v>105</v>
      </c>
      <c r="H39" s="37"/>
      <c r="I39" s="34"/>
      <c r="J39" s="35"/>
    </row>
    <row r="40" spans="1:10" ht="15.75" customHeight="1" x14ac:dyDescent="0.25">
      <c r="A40" s="60"/>
      <c r="B40" s="58"/>
      <c r="C40" s="42">
        <v>2016</v>
      </c>
      <c r="D40" s="43">
        <f>SUM(D28,D31,D34,D37)</f>
        <v>103.3</v>
      </c>
      <c r="E40" s="44"/>
      <c r="F40" s="44"/>
      <c r="G40" s="43">
        <f>SUM(G28,G31,G34,G37)</f>
        <v>103.3</v>
      </c>
      <c r="H40" s="37"/>
      <c r="I40" s="34"/>
      <c r="J40" s="35"/>
    </row>
    <row r="41" spans="1:10" ht="20.25" customHeight="1" x14ac:dyDescent="0.25">
      <c r="A41" s="65">
        <v>6</v>
      </c>
      <c r="B41" s="66" t="s">
        <v>23</v>
      </c>
      <c r="C41" s="13">
        <v>2014</v>
      </c>
      <c r="D41" s="12">
        <v>136.91999999999999</v>
      </c>
      <c r="E41" s="10"/>
      <c r="F41" s="47">
        <v>64.962000000000003</v>
      </c>
      <c r="G41" s="32">
        <v>71.957999999999998</v>
      </c>
      <c r="H41" s="10"/>
      <c r="I41" s="72" t="s">
        <v>35</v>
      </c>
      <c r="J41" s="87" t="s">
        <v>37</v>
      </c>
    </row>
    <row r="42" spans="1:10" ht="23.25" customHeight="1" x14ac:dyDescent="0.25">
      <c r="A42" s="59"/>
      <c r="B42" s="67"/>
      <c r="C42" s="13">
        <v>2015</v>
      </c>
      <c r="D42" s="12">
        <v>115.5</v>
      </c>
      <c r="E42" s="10"/>
      <c r="F42" s="10"/>
      <c r="G42" s="12">
        <v>115.5</v>
      </c>
      <c r="H42" s="10"/>
      <c r="I42" s="73"/>
      <c r="J42" s="88"/>
    </row>
    <row r="43" spans="1:10" ht="15" customHeight="1" x14ac:dyDescent="0.25">
      <c r="A43" s="59"/>
      <c r="B43" s="67"/>
      <c r="C43" s="13">
        <v>2016</v>
      </c>
      <c r="D43" s="12">
        <v>115.5</v>
      </c>
      <c r="E43" s="10"/>
      <c r="F43" s="10"/>
      <c r="G43" s="12">
        <v>115.5</v>
      </c>
      <c r="H43" s="10"/>
      <c r="I43" s="74"/>
      <c r="J43" s="88"/>
    </row>
    <row r="44" spans="1:10" ht="15.75" customHeight="1" x14ac:dyDescent="0.25">
      <c r="A44" s="59"/>
      <c r="B44" s="67"/>
      <c r="C44" s="13">
        <v>2014</v>
      </c>
      <c r="D44" s="12">
        <v>47.62</v>
      </c>
      <c r="E44" s="10"/>
      <c r="F44" s="48">
        <v>40.69</v>
      </c>
      <c r="G44" s="12">
        <v>6.93</v>
      </c>
      <c r="H44" s="10"/>
      <c r="I44" s="72" t="s">
        <v>10</v>
      </c>
      <c r="J44" s="88"/>
    </row>
    <row r="45" spans="1:10" ht="15.75" customHeight="1" x14ac:dyDescent="0.25">
      <c r="A45" s="59"/>
      <c r="B45" s="67"/>
      <c r="C45" s="13">
        <v>2015</v>
      </c>
      <c r="D45" s="12">
        <v>36</v>
      </c>
      <c r="E45" s="10"/>
      <c r="F45" s="10"/>
      <c r="G45" s="12">
        <v>36</v>
      </c>
      <c r="H45" s="10"/>
      <c r="I45" s="73"/>
      <c r="J45" s="88"/>
    </row>
    <row r="46" spans="1:10" ht="15.75" customHeight="1" x14ac:dyDescent="0.25">
      <c r="A46" s="59"/>
      <c r="B46" s="67"/>
      <c r="C46" s="13">
        <v>2016</v>
      </c>
      <c r="D46" s="12">
        <v>36</v>
      </c>
      <c r="E46" s="10"/>
      <c r="F46" s="10"/>
      <c r="G46" s="12">
        <v>36</v>
      </c>
      <c r="H46" s="10"/>
      <c r="I46" s="74"/>
      <c r="J46" s="88"/>
    </row>
    <row r="47" spans="1:10" ht="15.75" customHeight="1" x14ac:dyDescent="0.25">
      <c r="A47" s="59"/>
      <c r="B47" s="67"/>
      <c r="C47" s="13">
        <v>2014</v>
      </c>
      <c r="D47" s="11">
        <v>40.314250000000001</v>
      </c>
      <c r="E47" s="10"/>
      <c r="F47" s="47">
        <v>13.318</v>
      </c>
      <c r="G47" s="11">
        <v>26.99625</v>
      </c>
      <c r="H47" s="10"/>
      <c r="I47" s="72" t="s">
        <v>20</v>
      </c>
      <c r="J47" s="88"/>
    </row>
    <row r="48" spans="1:10" ht="15.75" customHeight="1" x14ac:dyDescent="0.25">
      <c r="A48" s="59"/>
      <c r="B48" s="67"/>
      <c r="C48" s="13">
        <v>2015</v>
      </c>
      <c r="D48" s="12">
        <v>66.599999999999994</v>
      </c>
      <c r="E48" s="10"/>
      <c r="F48" s="10"/>
      <c r="G48" s="12">
        <v>66.599999999999994</v>
      </c>
      <c r="H48" s="10"/>
      <c r="I48" s="73"/>
      <c r="J48" s="88"/>
    </row>
    <row r="49" spans="1:10" ht="15.75" customHeight="1" x14ac:dyDescent="0.25">
      <c r="A49" s="59"/>
      <c r="B49" s="67"/>
      <c r="C49" s="13">
        <v>2016</v>
      </c>
      <c r="D49" s="12">
        <v>39.1</v>
      </c>
      <c r="E49" s="10"/>
      <c r="F49" s="10"/>
      <c r="G49" s="12">
        <v>39.1</v>
      </c>
      <c r="H49" s="10"/>
      <c r="I49" s="74"/>
      <c r="J49" s="88"/>
    </row>
    <row r="50" spans="1:10" ht="15.75" customHeight="1" x14ac:dyDescent="0.25">
      <c r="A50" s="59"/>
      <c r="B50" s="67"/>
      <c r="C50" s="13">
        <v>2014</v>
      </c>
      <c r="D50" s="12">
        <v>8.0299999999999994</v>
      </c>
      <c r="E50" s="10"/>
      <c r="F50" s="10">
        <v>4.5</v>
      </c>
      <c r="G50" s="12">
        <v>3.53</v>
      </c>
      <c r="H50" s="10"/>
      <c r="I50" s="72" t="s">
        <v>24</v>
      </c>
      <c r="J50" s="88"/>
    </row>
    <row r="51" spans="1:10" ht="15.75" customHeight="1" x14ac:dyDescent="0.25">
      <c r="A51" s="59"/>
      <c r="B51" s="67"/>
      <c r="C51" s="13">
        <v>2015</v>
      </c>
      <c r="D51" s="12">
        <v>8</v>
      </c>
      <c r="E51" s="10"/>
      <c r="F51" s="10"/>
      <c r="G51" s="12">
        <v>8</v>
      </c>
      <c r="H51" s="10"/>
      <c r="I51" s="73"/>
      <c r="J51" s="88"/>
    </row>
    <row r="52" spans="1:10" ht="15" customHeight="1" x14ac:dyDescent="0.25">
      <c r="A52" s="59"/>
      <c r="B52" s="68"/>
      <c r="C52" s="13">
        <v>2016</v>
      </c>
      <c r="D52" s="12">
        <v>8</v>
      </c>
      <c r="E52" s="10"/>
      <c r="F52" s="10"/>
      <c r="G52" s="12">
        <v>8</v>
      </c>
      <c r="H52" s="10"/>
      <c r="I52" s="74"/>
      <c r="J52" s="88"/>
    </row>
    <row r="53" spans="1:10" ht="15" customHeight="1" x14ac:dyDescent="0.25">
      <c r="A53" s="59"/>
      <c r="B53" s="56" t="s">
        <v>58</v>
      </c>
      <c r="C53" s="42">
        <v>2014</v>
      </c>
      <c r="D53" s="43">
        <f>SUM(D41,D44,D47,D50)</f>
        <v>232.88424999999998</v>
      </c>
      <c r="E53" s="44"/>
      <c r="F53" s="54">
        <f>SUM(F41,F44,F47,F50)</f>
        <v>123.47</v>
      </c>
      <c r="G53" s="43">
        <f>SUM(G41,G44,G47,G50)</f>
        <v>109.41425000000001</v>
      </c>
      <c r="H53" s="37"/>
      <c r="I53" s="34"/>
      <c r="J53" s="35"/>
    </row>
    <row r="54" spans="1:10" ht="15" customHeight="1" x14ac:dyDescent="0.25">
      <c r="A54" s="59"/>
      <c r="B54" s="57"/>
      <c r="C54" s="42">
        <v>2015</v>
      </c>
      <c r="D54" s="43">
        <f>SUM(D42,D45,D48,D51)</f>
        <v>226.1</v>
      </c>
      <c r="E54" s="44"/>
      <c r="F54" s="44"/>
      <c r="G54" s="43">
        <f>SUM(G42,G45,G48,G51)</f>
        <v>226.1</v>
      </c>
      <c r="H54" s="37"/>
      <c r="I54" s="34"/>
      <c r="J54" s="35"/>
    </row>
    <row r="55" spans="1:10" ht="15" customHeight="1" x14ac:dyDescent="0.25">
      <c r="A55" s="60"/>
      <c r="B55" s="58"/>
      <c r="C55" s="42">
        <v>2016</v>
      </c>
      <c r="D55" s="43">
        <f>SUM(D43,D46,D49,D52)</f>
        <v>198.6</v>
      </c>
      <c r="E55" s="44"/>
      <c r="F55" s="44"/>
      <c r="G55" s="43">
        <f>SUM(G43,G46,G49,G52)</f>
        <v>198.6</v>
      </c>
      <c r="H55" s="37"/>
      <c r="I55" s="34"/>
      <c r="J55" s="35"/>
    </row>
    <row r="56" spans="1:10" ht="15" customHeight="1" x14ac:dyDescent="0.25">
      <c r="A56" s="64">
        <v>7</v>
      </c>
      <c r="B56" s="62" t="s">
        <v>38</v>
      </c>
      <c r="C56" s="13">
        <v>2014</v>
      </c>
      <c r="D56" s="12">
        <v>108.11</v>
      </c>
      <c r="E56" s="10"/>
      <c r="F56" s="10">
        <v>72.147999999999996</v>
      </c>
      <c r="G56" s="32">
        <v>35.962000000000003</v>
      </c>
      <c r="H56" s="10"/>
      <c r="I56" s="72" t="s">
        <v>35</v>
      </c>
      <c r="J56" s="93" t="s">
        <v>25</v>
      </c>
    </row>
    <row r="57" spans="1:10" ht="15" customHeight="1" x14ac:dyDescent="0.25">
      <c r="A57" s="64"/>
      <c r="B57" s="62"/>
      <c r="C57" s="13">
        <v>2015</v>
      </c>
      <c r="D57" s="12">
        <v>80</v>
      </c>
      <c r="E57" s="10"/>
      <c r="F57" s="10"/>
      <c r="G57" s="12">
        <v>80</v>
      </c>
      <c r="H57" s="10"/>
      <c r="I57" s="73"/>
      <c r="J57" s="94"/>
    </row>
    <row r="58" spans="1:10" ht="15" customHeight="1" x14ac:dyDescent="0.25">
      <c r="A58" s="64"/>
      <c r="B58" s="62"/>
      <c r="C58" s="13">
        <v>2016</v>
      </c>
      <c r="D58" s="12">
        <v>80</v>
      </c>
      <c r="E58" s="10"/>
      <c r="F58" s="10"/>
      <c r="G58" s="12">
        <v>80</v>
      </c>
      <c r="H58" s="10"/>
      <c r="I58" s="74"/>
      <c r="J58" s="94"/>
    </row>
    <row r="59" spans="1:10" ht="15" customHeight="1" x14ac:dyDescent="0.25">
      <c r="A59" s="64"/>
      <c r="B59" s="62"/>
      <c r="C59" s="13">
        <v>2014</v>
      </c>
      <c r="D59" s="32">
        <v>20.1401</v>
      </c>
      <c r="E59" s="10"/>
      <c r="F59" s="47">
        <v>20.1401</v>
      </c>
      <c r="G59" s="12">
        <v>0</v>
      </c>
      <c r="H59" s="10"/>
      <c r="I59" s="72" t="s">
        <v>10</v>
      </c>
      <c r="J59" s="94"/>
    </row>
    <row r="60" spans="1:10" ht="15" customHeight="1" x14ac:dyDescent="0.25">
      <c r="A60" s="64"/>
      <c r="B60" s="62"/>
      <c r="C60" s="13">
        <v>2015</v>
      </c>
      <c r="D60" s="12">
        <v>14</v>
      </c>
      <c r="E60" s="10"/>
      <c r="F60" s="10"/>
      <c r="G60" s="12">
        <v>14</v>
      </c>
      <c r="H60" s="10"/>
      <c r="I60" s="73"/>
      <c r="J60" s="94"/>
    </row>
    <row r="61" spans="1:10" ht="15" customHeight="1" x14ac:dyDescent="0.25">
      <c r="A61" s="64"/>
      <c r="B61" s="62"/>
      <c r="C61" s="13">
        <v>2016</v>
      </c>
      <c r="D61" s="12">
        <v>14</v>
      </c>
      <c r="E61" s="10"/>
      <c r="F61" s="10"/>
      <c r="G61" s="12">
        <v>14</v>
      </c>
      <c r="H61" s="10"/>
      <c r="I61" s="74"/>
      <c r="J61" s="97"/>
    </row>
    <row r="62" spans="1:10" ht="15" customHeight="1" x14ac:dyDescent="0.25">
      <c r="A62" s="64"/>
      <c r="B62" s="64"/>
      <c r="C62" s="13">
        <v>2014</v>
      </c>
      <c r="D62" s="32">
        <v>221.55389</v>
      </c>
      <c r="E62" s="10"/>
      <c r="F62" s="47">
        <v>146.15</v>
      </c>
      <c r="G62" s="32">
        <v>75.403890000000004</v>
      </c>
      <c r="H62" s="10"/>
      <c r="I62" s="72" t="s">
        <v>20</v>
      </c>
      <c r="J62" s="98"/>
    </row>
    <row r="63" spans="1:10" ht="15" customHeight="1" x14ac:dyDescent="0.25">
      <c r="A63" s="64"/>
      <c r="B63" s="64"/>
      <c r="C63" s="13">
        <v>2015</v>
      </c>
      <c r="D63" s="12">
        <v>136.5</v>
      </c>
      <c r="E63" s="10"/>
      <c r="F63" s="10"/>
      <c r="G63" s="12">
        <v>136.5</v>
      </c>
      <c r="H63" s="10"/>
      <c r="I63" s="73"/>
      <c r="J63" s="98"/>
    </row>
    <row r="64" spans="1:10" ht="15" customHeight="1" x14ac:dyDescent="0.25">
      <c r="A64" s="64"/>
      <c r="B64" s="64"/>
      <c r="C64" s="13">
        <v>2016</v>
      </c>
      <c r="D64" s="12">
        <v>72.7</v>
      </c>
      <c r="E64" s="10"/>
      <c r="F64" s="10"/>
      <c r="G64" s="12">
        <v>72.7</v>
      </c>
      <c r="H64" s="10"/>
      <c r="I64" s="74"/>
      <c r="J64" s="98"/>
    </row>
    <row r="65" spans="1:10" ht="15" customHeight="1" x14ac:dyDescent="0.25">
      <c r="A65" s="64"/>
      <c r="B65" s="64"/>
      <c r="C65" s="13">
        <v>2014</v>
      </c>
      <c r="D65" s="12">
        <v>10.42</v>
      </c>
      <c r="E65" s="10"/>
      <c r="F65" s="10">
        <v>8.16</v>
      </c>
      <c r="G65" s="12">
        <v>2.2599999999999998</v>
      </c>
      <c r="H65" s="10"/>
      <c r="I65" s="72" t="s">
        <v>24</v>
      </c>
      <c r="J65" s="98"/>
    </row>
    <row r="66" spans="1:10" ht="15" customHeight="1" x14ac:dyDescent="0.25">
      <c r="A66" s="64"/>
      <c r="B66" s="64"/>
      <c r="C66" s="13">
        <v>2015</v>
      </c>
      <c r="D66" s="12">
        <v>16.600000000000001</v>
      </c>
      <c r="E66" s="10"/>
      <c r="F66" s="10"/>
      <c r="G66" s="12">
        <v>16.600000000000001</v>
      </c>
      <c r="H66" s="10"/>
      <c r="I66" s="73"/>
      <c r="J66" s="98"/>
    </row>
    <row r="67" spans="1:10" ht="15" customHeight="1" x14ac:dyDescent="0.25">
      <c r="A67" s="65"/>
      <c r="B67" s="64"/>
      <c r="C67" s="13">
        <v>2016</v>
      </c>
      <c r="D67" s="12">
        <v>16.600000000000001</v>
      </c>
      <c r="E67" s="10"/>
      <c r="F67" s="10"/>
      <c r="G67" s="12">
        <v>16.600000000000001</v>
      </c>
      <c r="H67" s="10"/>
      <c r="I67" s="74"/>
      <c r="J67" s="99"/>
    </row>
    <row r="68" spans="1:10" ht="15" customHeight="1" x14ac:dyDescent="0.25">
      <c r="A68" s="59"/>
      <c r="B68" s="56" t="s">
        <v>58</v>
      </c>
      <c r="C68" s="42">
        <v>2014</v>
      </c>
      <c r="D68" s="46">
        <f>SUM(D56,D59,D62,D65)</f>
        <v>360.22399000000001</v>
      </c>
      <c r="E68" s="44"/>
      <c r="F68" s="53">
        <f>SUM(F56,F59,F62,F65)</f>
        <v>246.59810000000002</v>
      </c>
      <c r="G68" s="46">
        <f>SUM(G56,G59,G62,G65)</f>
        <v>113.62589000000001</v>
      </c>
      <c r="H68" s="37"/>
      <c r="I68" s="34"/>
      <c r="J68" s="100"/>
    </row>
    <row r="69" spans="1:10" ht="15" customHeight="1" x14ac:dyDescent="0.25">
      <c r="A69" s="59"/>
      <c r="B69" s="57"/>
      <c r="C69" s="42">
        <v>2015</v>
      </c>
      <c r="D69" s="43">
        <f>SUM(D57,D60,D63,D66)</f>
        <v>247.1</v>
      </c>
      <c r="E69" s="44"/>
      <c r="F69" s="44"/>
      <c r="G69" s="43">
        <f>SUM(G57,G60,G63,G66)</f>
        <v>247.1</v>
      </c>
      <c r="H69" s="37"/>
      <c r="I69" s="34"/>
      <c r="J69" s="100"/>
    </row>
    <row r="70" spans="1:10" ht="15" customHeight="1" x14ac:dyDescent="0.25">
      <c r="A70" s="60"/>
      <c r="B70" s="58"/>
      <c r="C70" s="42">
        <v>2016</v>
      </c>
      <c r="D70" s="43">
        <f>SUM(D58,D61,D64,D67)</f>
        <v>183.29999999999998</v>
      </c>
      <c r="E70" s="44"/>
      <c r="F70" s="44"/>
      <c r="G70" s="43">
        <f>SUM(G58,G61,G64,G67)</f>
        <v>183.29999999999998</v>
      </c>
      <c r="H70" s="37"/>
      <c r="I70" s="34"/>
      <c r="J70" s="101"/>
    </row>
    <row r="71" spans="1:10" ht="36.75" customHeight="1" x14ac:dyDescent="0.25">
      <c r="A71" s="64">
        <v>8</v>
      </c>
      <c r="B71" s="62" t="s">
        <v>26</v>
      </c>
      <c r="C71" s="13">
        <v>2014</v>
      </c>
      <c r="D71" s="12">
        <v>254.51</v>
      </c>
      <c r="E71" s="10"/>
      <c r="F71" s="10">
        <v>146.36000000000001</v>
      </c>
      <c r="G71" s="12">
        <v>108.15</v>
      </c>
      <c r="H71" s="10"/>
      <c r="I71" s="72" t="s">
        <v>35</v>
      </c>
      <c r="J71" s="84" t="s">
        <v>39</v>
      </c>
    </row>
    <row r="72" spans="1:10" ht="43.5" customHeight="1" x14ac:dyDescent="0.25">
      <c r="A72" s="64"/>
      <c r="B72" s="62"/>
      <c r="C72" s="13">
        <v>2015</v>
      </c>
      <c r="D72" s="12">
        <v>186.6</v>
      </c>
      <c r="E72" s="10"/>
      <c r="F72" s="10"/>
      <c r="G72" s="12">
        <v>186.6</v>
      </c>
      <c r="H72" s="10"/>
      <c r="I72" s="73"/>
      <c r="J72" s="85"/>
    </row>
    <row r="73" spans="1:10" ht="48" customHeight="1" x14ac:dyDescent="0.25">
      <c r="A73" s="64"/>
      <c r="B73" s="62"/>
      <c r="C73" s="13">
        <v>2016</v>
      </c>
      <c r="D73" s="12">
        <v>186.6</v>
      </c>
      <c r="E73" s="10"/>
      <c r="F73" s="10"/>
      <c r="G73" s="12">
        <v>186.6</v>
      </c>
      <c r="H73" s="10"/>
      <c r="I73" s="74"/>
      <c r="J73" s="86"/>
    </row>
    <row r="74" spans="1:10" x14ac:dyDescent="0.25">
      <c r="A74" s="64">
        <v>9</v>
      </c>
      <c r="B74" s="62" t="s">
        <v>27</v>
      </c>
      <c r="C74" s="13">
        <v>2014</v>
      </c>
      <c r="D74" s="32">
        <v>293.65132999999997</v>
      </c>
      <c r="E74" s="10"/>
      <c r="F74" s="47">
        <v>173.13288</v>
      </c>
      <c r="G74" s="32">
        <v>120.51845</v>
      </c>
      <c r="H74" s="10"/>
      <c r="I74" s="72" t="s">
        <v>35</v>
      </c>
      <c r="J74" s="69" t="s">
        <v>27</v>
      </c>
    </row>
    <row r="75" spans="1:10" x14ac:dyDescent="0.25">
      <c r="A75" s="64"/>
      <c r="B75" s="62"/>
      <c r="C75" s="13">
        <v>2015</v>
      </c>
      <c r="D75" s="12">
        <v>302</v>
      </c>
      <c r="E75" s="10"/>
      <c r="F75" s="10"/>
      <c r="G75" s="12">
        <v>302</v>
      </c>
      <c r="H75" s="10"/>
      <c r="I75" s="73"/>
      <c r="J75" s="70"/>
    </row>
    <row r="76" spans="1:10" x14ac:dyDescent="0.25">
      <c r="A76" s="64"/>
      <c r="B76" s="62"/>
      <c r="C76" s="13">
        <v>2016</v>
      </c>
      <c r="D76" s="12">
        <v>302</v>
      </c>
      <c r="E76" s="10"/>
      <c r="F76" s="10"/>
      <c r="G76" s="12">
        <v>302</v>
      </c>
      <c r="H76" s="10"/>
      <c r="I76" s="74"/>
      <c r="J76" s="70"/>
    </row>
    <row r="77" spans="1:10" x14ac:dyDescent="0.25">
      <c r="A77" s="64"/>
      <c r="B77" s="62"/>
      <c r="C77" s="13">
        <v>2014</v>
      </c>
      <c r="D77" s="32">
        <v>30.4511</v>
      </c>
      <c r="E77" s="10"/>
      <c r="F77" s="10">
        <v>18.282609999999998</v>
      </c>
      <c r="G77" s="32">
        <v>12.16849</v>
      </c>
      <c r="H77" s="10"/>
      <c r="I77" s="72" t="s">
        <v>10</v>
      </c>
      <c r="J77" s="70"/>
    </row>
    <row r="78" spans="1:10" x14ac:dyDescent="0.25">
      <c r="A78" s="64"/>
      <c r="B78" s="62"/>
      <c r="C78" s="13">
        <v>2015</v>
      </c>
      <c r="D78" s="12">
        <v>31.4</v>
      </c>
      <c r="E78" s="10"/>
      <c r="F78" s="10"/>
      <c r="G78" s="12">
        <v>31.4</v>
      </c>
      <c r="H78" s="10"/>
      <c r="I78" s="73"/>
      <c r="J78" s="70"/>
    </row>
    <row r="79" spans="1:10" x14ac:dyDescent="0.25">
      <c r="A79" s="64"/>
      <c r="B79" s="62"/>
      <c r="C79" s="13">
        <v>2016</v>
      </c>
      <c r="D79" s="12">
        <v>31.4</v>
      </c>
      <c r="E79" s="10"/>
      <c r="F79" s="10"/>
      <c r="G79" s="12">
        <v>31.4</v>
      </c>
      <c r="H79" s="10"/>
      <c r="I79" s="74"/>
      <c r="J79" s="70"/>
    </row>
    <row r="80" spans="1:10" x14ac:dyDescent="0.25">
      <c r="A80" s="64"/>
      <c r="B80" s="62"/>
      <c r="C80" s="13">
        <v>2014</v>
      </c>
      <c r="D80" s="32">
        <v>35.09348</v>
      </c>
      <c r="E80" s="10"/>
      <c r="F80" s="47">
        <v>10.627940000000001</v>
      </c>
      <c r="G80" s="32">
        <v>24.465540000000001</v>
      </c>
      <c r="H80" s="10"/>
      <c r="I80" s="72" t="s">
        <v>20</v>
      </c>
      <c r="J80" s="70"/>
    </row>
    <row r="81" spans="1:10" x14ac:dyDescent="0.25">
      <c r="A81" s="64"/>
      <c r="B81" s="62"/>
      <c r="C81" s="13">
        <v>2015</v>
      </c>
      <c r="D81" s="12">
        <v>42</v>
      </c>
      <c r="E81" s="10"/>
      <c r="F81" s="10"/>
      <c r="G81" s="12">
        <v>42</v>
      </c>
      <c r="H81" s="10"/>
      <c r="I81" s="73"/>
      <c r="J81" s="70"/>
    </row>
    <row r="82" spans="1:10" x14ac:dyDescent="0.25">
      <c r="A82" s="64"/>
      <c r="B82" s="62"/>
      <c r="C82" s="13">
        <v>2016</v>
      </c>
      <c r="D82" s="12">
        <v>39.9</v>
      </c>
      <c r="E82" s="10"/>
      <c r="F82" s="10"/>
      <c r="G82" s="12">
        <v>39.9</v>
      </c>
      <c r="H82" s="10"/>
      <c r="I82" s="74"/>
      <c r="J82" s="70"/>
    </row>
    <row r="83" spans="1:10" x14ac:dyDescent="0.25">
      <c r="A83" s="64"/>
      <c r="B83" s="62"/>
      <c r="C83" s="13">
        <v>2014</v>
      </c>
      <c r="D83" s="32">
        <v>4.7027999999999999</v>
      </c>
      <c r="E83" s="10"/>
      <c r="F83" s="10">
        <v>2.7274600000000002</v>
      </c>
      <c r="G83" s="32">
        <v>1.9753400000000001</v>
      </c>
      <c r="H83" s="10"/>
      <c r="I83" s="72" t="s">
        <v>24</v>
      </c>
      <c r="J83" s="70"/>
    </row>
    <row r="84" spans="1:10" x14ac:dyDescent="0.25">
      <c r="A84" s="64"/>
      <c r="B84" s="62"/>
      <c r="C84" s="13">
        <v>2015</v>
      </c>
      <c r="D84" s="12">
        <v>5.5</v>
      </c>
      <c r="E84" s="10"/>
      <c r="F84" s="10"/>
      <c r="G84" s="12">
        <v>5.5</v>
      </c>
      <c r="H84" s="10"/>
      <c r="I84" s="73"/>
      <c r="J84" s="70"/>
    </row>
    <row r="85" spans="1:10" ht="15" customHeight="1" x14ac:dyDescent="0.25">
      <c r="A85" s="65"/>
      <c r="B85" s="62"/>
      <c r="C85" s="13">
        <v>2016</v>
      </c>
      <c r="D85" s="12">
        <v>5.5</v>
      </c>
      <c r="E85" s="10"/>
      <c r="F85" s="10"/>
      <c r="G85" s="12">
        <v>5.5</v>
      </c>
      <c r="H85" s="10"/>
      <c r="I85" s="74"/>
      <c r="J85" s="70"/>
    </row>
    <row r="86" spans="1:10" ht="15" customHeight="1" x14ac:dyDescent="0.25">
      <c r="A86" s="59"/>
      <c r="B86" s="56" t="s">
        <v>58</v>
      </c>
      <c r="C86" s="42">
        <v>2014</v>
      </c>
      <c r="D86" s="46">
        <f>SUM(D74,D77,D80,D83)</f>
        <v>363.89870999999999</v>
      </c>
      <c r="E86" s="44"/>
      <c r="F86" s="54">
        <f>SUM(F74,F77,F80,F83)</f>
        <v>204.77089000000001</v>
      </c>
      <c r="G86" s="46">
        <f>SUM(G74,G77,G80,G83)</f>
        <v>159.12781999999999</v>
      </c>
      <c r="H86" s="41"/>
      <c r="I86" s="39"/>
      <c r="J86" s="38"/>
    </row>
    <row r="87" spans="1:10" ht="15" customHeight="1" x14ac:dyDescent="0.25">
      <c r="A87" s="59"/>
      <c r="B87" s="57"/>
      <c r="C87" s="42">
        <v>2015</v>
      </c>
      <c r="D87" s="43">
        <f>SUM(D75,D78,D81,D84)</f>
        <v>380.9</v>
      </c>
      <c r="E87" s="44"/>
      <c r="F87" s="44"/>
      <c r="G87" s="43">
        <f>SUM(G75,G78,G81,G84)</f>
        <v>380.9</v>
      </c>
      <c r="H87" s="41"/>
      <c r="I87" s="39"/>
      <c r="J87" s="38"/>
    </row>
    <row r="88" spans="1:10" ht="15" customHeight="1" x14ac:dyDescent="0.25">
      <c r="A88" s="60"/>
      <c r="B88" s="58"/>
      <c r="C88" s="42">
        <v>2016</v>
      </c>
      <c r="D88" s="43">
        <f>SUM(D76,D79,D82,D85)</f>
        <v>378.79999999999995</v>
      </c>
      <c r="E88" s="44"/>
      <c r="F88" s="44"/>
      <c r="G88" s="43">
        <f>SUM(G76,G79,G82,G85)</f>
        <v>378.79999999999995</v>
      </c>
      <c r="H88" s="41"/>
      <c r="I88" s="39"/>
      <c r="J88" s="38"/>
    </row>
    <row r="89" spans="1:10" ht="27" customHeight="1" x14ac:dyDescent="0.25">
      <c r="A89" s="64">
        <v>10</v>
      </c>
      <c r="B89" s="62" t="s">
        <v>28</v>
      </c>
      <c r="C89" s="13">
        <v>2014</v>
      </c>
      <c r="D89" s="12">
        <v>63</v>
      </c>
      <c r="E89" s="10"/>
      <c r="F89" s="48">
        <v>42</v>
      </c>
      <c r="G89" s="12">
        <v>21</v>
      </c>
      <c r="H89" s="10"/>
      <c r="I89" s="72" t="s">
        <v>35</v>
      </c>
      <c r="J89" s="69" t="s">
        <v>28</v>
      </c>
    </row>
    <row r="90" spans="1:10" ht="27" customHeight="1" x14ac:dyDescent="0.25">
      <c r="A90" s="64"/>
      <c r="B90" s="62"/>
      <c r="C90" s="13">
        <v>2015</v>
      </c>
      <c r="D90" s="12">
        <v>84</v>
      </c>
      <c r="E90" s="10"/>
      <c r="F90" s="10"/>
      <c r="G90" s="12">
        <v>84</v>
      </c>
      <c r="H90" s="10"/>
      <c r="I90" s="73"/>
      <c r="J90" s="70"/>
    </row>
    <row r="91" spans="1:10" ht="26.25" customHeight="1" x14ac:dyDescent="0.25">
      <c r="A91" s="64"/>
      <c r="B91" s="62"/>
      <c r="C91" s="13">
        <v>2016</v>
      </c>
      <c r="D91" s="12">
        <v>84</v>
      </c>
      <c r="E91" s="10"/>
      <c r="F91" s="10"/>
      <c r="G91" s="12">
        <v>84</v>
      </c>
      <c r="H91" s="10"/>
      <c r="I91" s="74"/>
      <c r="J91" s="71"/>
    </row>
    <row r="92" spans="1:10" ht="24.75" customHeight="1" x14ac:dyDescent="0.25">
      <c r="A92" s="65">
        <v>11</v>
      </c>
      <c r="B92" s="66" t="s">
        <v>29</v>
      </c>
      <c r="C92" s="13">
        <v>2014</v>
      </c>
      <c r="D92" s="22">
        <v>113</v>
      </c>
      <c r="E92" s="10"/>
      <c r="F92" s="48">
        <v>113</v>
      </c>
      <c r="G92" s="22">
        <v>0</v>
      </c>
      <c r="H92" s="10"/>
      <c r="I92" s="72" t="s">
        <v>35</v>
      </c>
      <c r="J92" s="69" t="s">
        <v>29</v>
      </c>
    </row>
    <row r="93" spans="1:10" ht="15" customHeight="1" x14ac:dyDescent="0.25">
      <c r="A93" s="59"/>
      <c r="B93" s="67"/>
      <c r="C93" s="13">
        <v>2015</v>
      </c>
      <c r="D93" s="17">
        <v>0</v>
      </c>
      <c r="E93" s="10"/>
      <c r="F93" s="10"/>
      <c r="G93" s="17">
        <v>0</v>
      </c>
      <c r="H93" s="10"/>
      <c r="I93" s="73"/>
      <c r="J93" s="70"/>
    </row>
    <row r="94" spans="1:10" ht="15" customHeight="1" x14ac:dyDescent="0.25">
      <c r="A94" s="60"/>
      <c r="B94" s="68"/>
      <c r="C94" s="13">
        <v>2016</v>
      </c>
      <c r="D94" s="17">
        <v>0</v>
      </c>
      <c r="E94" s="10"/>
      <c r="F94" s="10"/>
      <c r="G94" s="17">
        <v>0</v>
      </c>
      <c r="H94" s="10"/>
      <c r="I94" s="74"/>
      <c r="J94" s="71"/>
    </row>
    <row r="95" spans="1:10" ht="79.5" customHeight="1" x14ac:dyDescent="0.25">
      <c r="A95" s="64">
        <v>12</v>
      </c>
      <c r="B95" s="62" t="s">
        <v>30</v>
      </c>
      <c r="C95" s="13">
        <v>2014</v>
      </c>
      <c r="D95" s="22">
        <v>90</v>
      </c>
      <c r="E95" s="10"/>
      <c r="F95" s="47">
        <v>66.686000000000007</v>
      </c>
      <c r="G95" s="49">
        <v>23.314</v>
      </c>
      <c r="H95" s="10"/>
      <c r="I95" s="72" t="s">
        <v>31</v>
      </c>
      <c r="J95" s="84" t="s">
        <v>30</v>
      </c>
    </row>
    <row r="96" spans="1:10" ht="60.75" customHeight="1" x14ac:dyDescent="0.25">
      <c r="A96" s="64"/>
      <c r="B96" s="62"/>
      <c r="C96" s="13">
        <v>2015</v>
      </c>
      <c r="D96" s="22">
        <v>50</v>
      </c>
      <c r="E96" s="10"/>
      <c r="F96" s="10"/>
      <c r="G96" s="22">
        <v>50</v>
      </c>
      <c r="H96" s="10"/>
      <c r="I96" s="73"/>
      <c r="J96" s="85"/>
    </row>
    <row r="97" spans="1:10" ht="65.25" customHeight="1" x14ac:dyDescent="0.25">
      <c r="A97" s="64"/>
      <c r="B97" s="62"/>
      <c r="C97" s="13">
        <v>2016</v>
      </c>
      <c r="D97" s="22">
        <v>0</v>
      </c>
      <c r="E97" s="10"/>
      <c r="F97" s="10"/>
      <c r="G97" s="22">
        <v>0</v>
      </c>
      <c r="H97" s="10"/>
      <c r="I97" s="74"/>
      <c r="J97" s="86"/>
    </row>
    <row r="98" spans="1:10" ht="27" customHeight="1" x14ac:dyDescent="0.25">
      <c r="A98" s="65">
        <v>13</v>
      </c>
      <c r="B98" s="65" t="s">
        <v>59</v>
      </c>
      <c r="C98" s="13">
        <v>2014</v>
      </c>
      <c r="D98" s="22">
        <v>337.6</v>
      </c>
      <c r="E98" s="45"/>
      <c r="F98" s="48">
        <v>337.6</v>
      </c>
      <c r="G98" s="17">
        <v>0</v>
      </c>
      <c r="H98" s="45"/>
      <c r="I98" s="72" t="s">
        <v>36</v>
      </c>
      <c r="J98" s="69" t="s">
        <v>61</v>
      </c>
    </row>
    <row r="99" spans="1:10" ht="31.5" customHeight="1" x14ac:dyDescent="0.25">
      <c r="A99" s="59"/>
      <c r="B99" s="59"/>
      <c r="C99" s="13">
        <v>2015</v>
      </c>
      <c r="D99" s="17">
        <v>0</v>
      </c>
      <c r="E99" s="45"/>
      <c r="F99" s="47">
        <v>0</v>
      </c>
      <c r="G99" s="17"/>
      <c r="H99" s="45"/>
      <c r="I99" s="73"/>
      <c r="J99" s="70"/>
    </row>
    <row r="100" spans="1:10" ht="28.5" customHeight="1" x14ac:dyDescent="0.25">
      <c r="A100" s="60"/>
      <c r="B100" s="60"/>
      <c r="C100" s="13">
        <v>2016</v>
      </c>
      <c r="D100" s="17">
        <v>0</v>
      </c>
      <c r="E100" s="45"/>
      <c r="F100" s="47">
        <v>0</v>
      </c>
      <c r="G100" s="17"/>
      <c r="H100" s="45"/>
      <c r="I100" s="74"/>
      <c r="J100" s="71"/>
    </row>
    <row r="101" spans="1:10" ht="15.75" customHeight="1" x14ac:dyDescent="0.25">
      <c r="A101" s="21">
        <v>14</v>
      </c>
      <c r="B101" s="26" t="s">
        <v>40</v>
      </c>
      <c r="C101" s="13">
        <v>2014</v>
      </c>
      <c r="D101" s="50">
        <f>SUM(D98,D95,D92,D89,D86,D71,D68,D53,D38,D23,D20,D13,D10)</f>
        <v>2404.5783999999999</v>
      </c>
      <c r="E101" s="3"/>
      <c r="F101" s="28">
        <f>SUM(F10,F13,F20,F23,F38,F53,F68,F71,F86,F89,F92,F95,F98)</f>
        <v>1612.4257600000001</v>
      </c>
      <c r="G101" s="51">
        <f>SUM(G10,G13,G23,G38,G53,G68,G71,G86,G89,G95)</f>
        <v>792.15263999999991</v>
      </c>
      <c r="H101" s="1"/>
      <c r="I101" s="14"/>
      <c r="J101" s="5"/>
    </row>
    <row r="102" spans="1:10" ht="15" customHeight="1" x14ac:dyDescent="0.25">
      <c r="A102" s="19"/>
      <c r="B102" s="19"/>
      <c r="C102" s="13">
        <v>2015</v>
      </c>
      <c r="D102" s="51">
        <f>SUM(D96,D99,D93,D90,D87,D72,D69,D54,D39,D24,D17,D14,D11)</f>
        <v>1797.5</v>
      </c>
      <c r="E102" s="3"/>
      <c r="F102" s="52">
        <v>0</v>
      </c>
      <c r="G102" s="51">
        <f>SUM(G11,G14,G21,G24,G39,G54,G69,G72,G87,G90,G96)</f>
        <v>1797.5</v>
      </c>
      <c r="H102" s="1"/>
      <c r="I102" s="15"/>
      <c r="J102" s="6"/>
    </row>
    <row r="103" spans="1:10" ht="15" customHeight="1" x14ac:dyDescent="0.25">
      <c r="A103" s="19"/>
      <c r="B103" s="19"/>
      <c r="C103" s="13">
        <v>2016</v>
      </c>
      <c r="D103" s="51">
        <f>SUM(D12,D15,D22,D25,D40,D55,D70,D73,D88,D91,D94,D97,D100)</f>
        <v>1652.3999999999999</v>
      </c>
      <c r="E103" s="3"/>
      <c r="F103" s="52">
        <v>0</v>
      </c>
      <c r="G103" s="51">
        <f>SUM(G12,G15,G22,G25,G40,G55,G70,G73,G88,G91,G94,G97)</f>
        <v>1652.3999999999999</v>
      </c>
      <c r="H103" s="1"/>
      <c r="I103" s="15"/>
      <c r="J103" s="6"/>
    </row>
    <row r="104" spans="1:10" ht="15" customHeight="1" x14ac:dyDescent="0.25">
      <c r="A104" s="18"/>
      <c r="B104" s="20"/>
      <c r="C104" s="27" t="s">
        <v>32</v>
      </c>
      <c r="D104" s="28">
        <f>D101+D102+D103</f>
        <v>5854.4784</v>
      </c>
      <c r="E104" s="3"/>
      <c r="F104" s="28">
        <f>SUM(F101:F103)</f>
        <v>1612.4257600000001</v>
      </c>
      <c r="G104" s="28">
        <f>G101+G102+G103</f>
        <v>4242.0526399999999</v>
      </c>
      <c r="H104" s="1"/>
      <c r="I104" s="16"/>
      <c r="J104" s="7"/>
    </row>
    <row r="106" spans="1:10" ht="15.75" x14ac:dyDescent="0.25">
      <c r="A106" s="23" t="s">
        <v>54</v>
      </c>
      <c r="J106" s="23"/>
    </row>
    <row r="107" spans="1:10" ht="15.75" x14ac:dyDescent="0.25">
      <c r="A107" s="23" t="s">
        <v>53</v>
      </c>
      <c r="J107" s="23" t="s">
        <v>41</v>
      </c>
    </row>
    <row r="108" spans="1:10" ht="10.5" customHeight="1" x14ac:dyDescent="0.25">
      <c r="A108" s="23"/>
    </row>
    <row r="109" spans="1:10" ht="15.75" x14ac:dyDescent="0.25">
      <c r="A109" s="23" t="s">
        <v>42</v>
      </c>
      <c r="J109" s="23"/>
    </row>
    <row r="110" spans="1:10" ht="15.75" x14ac:dyDescent="0.25">
      <c r="A110" s="23" t="s">
        <v>43</v>
      </c>
      <c r="J110" s="23" t="s">
        <v>44</v>
      </c>
    </row>
    <row r="111" spans="1:10" ht="12" customHeight="1" x14ac:dyDescent="0.25">
      <c r="A111" s="23"/>
    </row>
    <row r="112" spans="1:10" ht="15.75" x14ac:dyDescent="0.25">
      <c r="A112" s="23" t="s">
        <v>45</v>
      </c>
      <c r="J112" s="23" t="s">
        <v>46</v>
      </c>
    </row>
    <row r="113" spans="1:10" ht="9.75" customHeight="1" x14ac:dyDescent="0.25">
      <c r="A113" s="23"/>
    </row>
    <row r="114" spans="1:10" ht="15.75" x14ac:dyDescent="0.25">
      <c r="A114" s="23" t="s">
        <v>47</v>
      </c>
      <c r="J114" s="23" t="s">
        <v>48</v>
      </c>
    </row>
    <row r="115" spans="1:10" ht="9.75" customHeight="1" x14ac:dyDescent="0.25">
      <c r="A115" s="23"/>
    </row>
    <row r="116" spans="1:10" ht="15.75" x14ac:dyDescent="0.25">
      <c r="A116" s="23" t="s">
        <v>49</v>
      </c>
      <c r="J116" s="23" t="s">
        <v>50</v>
      </c>
    </row>
    <row r="117" spans="1:10" ht="12" customHeight="1" x14ac:dyDescent="0.25">
      <c r="A117" s="24"/>
      <c r="J117" s="25"/>
    </row>
    <row r="118" spans="1:10" ht="15.75" x14ac:dyDescent="0.25">
      <c r="A118" s="23" t="s">
        <v>52</v>
      </c>
      <c r="J118" s="23" t="s">
        <v>51</v>
      </c>
    </row>
  </sheetData>
  <mergeCells count="92">
    <mergeCell ref="I95:I97"/>
    <mergeCell ref="J95:J97"/>
    <mergeCell ref="I56:I58"/>
    <mergeCell ref="I59:I61"/>
    <mergeCell ref="I62:I64"/>
    <mergeCell ref="I65:I67"/>
    <mergeCell ref="I71:I73"/>
    <mergeCell ref="I83:I85"/>
    <mergeCell ref="I89:I91"/>
    <mergeCell ref="J89:J91"/>
    <mergeCell ref="I92:I94"/>
    <mergeCell ref="J92:J94"/>
    <mergeCell ref="J71:J73"/>
    <mergeCell ref="J56:J61"/>
    <mergeCell ref="J62:J67"/>
    <mergeCell ref="J68:J70"/>
    <mergeCell ref="J74:J85"/>
    <mergeCell ref="J41:J52"/>
    <mergeCell ref="I41:I43"/>
    <mergeCell ref="I44:I46"/>
    <mergeCell ref="I47:I49"/>
    <mergeCell ref="I50:I52"/>
    <mergeCell ref="I29:I31"/>
    <mergeCell ref="I32:I34"/>
    <mergeCell ref="J13:J15"/>
    <mergeCell ref="J23:J25"/>
    <mergeCell ref="J26:J37"/>
    <mergeCell ref="I13:I15"/>
    <mergeCell ref="I16:I18"/>
    <mergeCell ref="J16:J18"/>
    <mergeCell ref="J4:J6"/>
    <mergeCell ref="I23:I25"/>
    <mergeCell ref="I26:I28"/>
    <mergeCell ref="I10:I12"/>
    <mergeCell ref="J10:J12"/>
    <mergeCell ref="I98:I100"/>
    <mergeCell ref="H1:J1"/>
    <mergeCell ref="A2:J2"/>
    <mergeCell ref="A23:A25"/>
    <mergeCell ref="I35:I37"/>
    <mergeCell ref="D4:D6"/>
    <mergeCell ref="A16:A18"/>
    <mergeCell ref="B16:B18"/>
    <mergeCell ref="A13:A15"/>
    <mergeCell ref="B13:B15"/>
    <mergeCell ref="B10:B12"/>
    <mergeCell ref="A8:J8"/>
    <mergeCell ref="A9:J9"/>
    <mergeCell ref="E4:G4"/>
    <mergeCell ref="H4:H6"/>
    <mergeCell ref="I4:I6"/>
    <mergeCell ref="J98:J100"/>
    <mergeCell ref="A71:A73"/>
    <mergeCell ref="B71:B73"/>
    <mergeCell ref="A26:A37"/>
    <mergeCell ref="B26:B37"/>
    <mergeCell ref="I74:I76"/>
    <mergeCell ref="I77:I79"/>
    <mergeCell ref="I80:I82"/>
    <mergeCell ref="A95:A97"/>
    <mergeCell ref="B95:B97"/>
    <mergeCell ref="A92:A94"/>
    <mergeCell ref="B92:B94"/>
    <mergeCell ref="A89:A91"/>
    <mergeCell ref="B89:B91"/>
    <mergeCell ref="A98:A100"/>
    <mergeCell ref="B98:B100"/>
    <mergeCell ref="F5:G5"/>
    <mergeCell ref="A4:A6"/>
    <mergeCell ref="B4:B6"/>
    <mergeCell ref="C4:C6"/>
    <mergeCell ref="A74:A85"/>
    <mergeCell ref="B74:B85"/>
    <mergeCell ref="A53:A55"/>
    <mergeCell ref="B68:B70"/>
    <mergeCell ref="A68:A70"/>
    <mergeCell ref="A10:A12"/>
    <mergeCell ref="B56:B61"/>
    <mergeCell ref="A56:A61"/>
    <mergeCell ref="B62:B67"/>
    <mergeCell ref="A62:A67"/>
    <mergeCell ref="B41:B52"/>
    <mergeCell ref="A41:A52"/>
    <mergeCell ref="B86:B88"/>
    <mergeCell ref="A86:A88"/>
    <mergeCell ref="E5:E6"/>
    <mergeCell ref="B23:B25"/>
    <mergeCell ref="B20:B22"/>
    <mergeCell ref="A20:A22"/>
    <mergeCell ref="B38:B40"/>
    <mergeCell ref="A38:A40"/>
    <mergeCell ref="B53:B55"/>
  </mergeCells>
  <pageMargins left="0.31496062992125984" right="0.31496062992125984" top="0.35433070866141736" bottom="0.35433070866141736" header="0.31496062992125984" footer="0.31496062992125984"/>
  <pageSetup paperSize="9" scale="84" orientation="landscape" r:id="rId1"/>
  <rowBreaks count="3" manualBreakCount="3">
    <brk id="22" max="16383" man="1"/>
    <brk id="61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adm30</dc:creator>
  <cp:lastModifiedBy>KUMI</cp:lastModifiedBy>
  <cp:lastPrinted>2014-12-17T08:10:04Z</cp:lastPrinted>
  <dcterms:created xsi:type="dcterms:W3CDTF">2014-09-30T05:36:37Z</dcterms:created>
  <dcterms:modified xsi:type="dcterms:W3CDTF">2014-12-25T06:08:54Z</dcterms:modified>
</cp:coreProperties>
</file>