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65" windowWidth="14805" windowHeight="6750"/>
  </bookViews>
  <sheets>
    <sheet name="00_3" sheetId="2" r:id="rId1"/>
    <sheet name="00_5" sheetId="3" r:id="rId2"/>
    <sheet name="00_7" sheetId="5" r:id="rId3"/>
    <sheet name="00_9" sheetId="6" r:id="rId4"/>
    <sheet name="00_1" sheetId="10" r:id="rId5"/>
  </sheets>
  <calcPr calcId="145621" refMode="R1C1"/>
</workbook>
</file>

<file path=xl/calcChain.xml><?xml version="1.0" encoding="utf-8"?>
<calcChain xmlns="http://schemas.openxmlformats.org/spreadsheetml/2006/main">
  <c r="G82" i="10" l="1"/>
  <c r="D80" i="10"/>
  <c r="D79" i="10"/>
  <c r="G52" i="10" l="1"/>
  <c r="F82" i="10"/>
  <c r="D34" i="6"/>
  <c r="G34" i="6"/>
  <c r="F34" i="6"/>
  <c r="H34" i="6"/>
  <c r="G34" i="5" l="1"/>
  <c r="G73" i="5"/>
  <c r="D34" i="3" l="1"/>
  <c r="F34" i="3"/>
  <c r="G34" i="3"/>
  <c r="E34" i="3"/>
  <c r="H34" i="3"/>
  <c r="F42" i="3"/>
  <c r="F43" i="3"/>
  <c r="G43" i="3"/>
  <c r="G42" i="3"/>
  <c r="G41" i="3"/>
  <c r="L68" i="2" l="1"/>
  <c r="K64" i="2" l="1"/>
  <c r="L64" i="2"/>
  <c r="L65" i="2"/>
  <c r="G65" i="2" s="1"/>
  <c r="K68" i="2"/>
  <c r="K66" i="2"/>
  <c r="L66" i="2"/>
  <c r="G64" i="2"/>
  <c r="K65" i="2"/>
  <c r="L63" i="2"/>
  <c r="G62" i="2"/>
  <c r="D25" i="6"/>
  <c r="D43" i="5" l="1"/>
  <c r="F34" i="5"/>
  <c r="D34" i="5"/>
  <c r="D53" i="5"/>
  <c r="D81" i="10" l="1"/>
  <c r="D78" i="10"/>
  <c r="D77" i="10"/>
  <c r="D76" i="10"/>
  <c r="D75" i="10"/>
  <c r="D74" i="10"/>
  <c r="D73" i="10"/>
  <c r="H42" i="6"/>
  <c r="G42" i="6"/>
  <c r="F42" i="6"/>
  <c r="D42" i="6" s="1"/>
  <c r="H41" i="6"/>
  <c r="G41" i="6"/>
  <c r="F41" i="6"/>
  <c r="H40" i="6"/>
  <c r="G40" i="6"/>
  <c r="F40" i="6"/>
  <c r="H39" i="6"/>
  <c r="G39" i="6"/>
  <c r="F39" i="6"/>
  <c r="D39" i="6" s="1"/>
  <c r="H38" i="6"/>
  <c r="G38" i="6"/>
  <c r="F38" i="6"/>
  <c r="D38" i="6" s="1"/>
  <c r="H37" i="6"/>
  <c r="G37" i="6"/>
  <c r="F37" i="6"/>
  <c r="D37" i="6" s="1"/>
  <c r="H36" i="6"/>
  <c r="G36" i="6"/>
  <c r="F36" i="6"/>
  <c r="D36" i="6" s="1"/>
  <c r="H35" i="6"/>
  <c r="G35" i="6"/>
  <c r="F35" i="6"/>
  <c r="D35" i="6" s="1"/>
  <c r="D41" i="6" l="1"/>
  <c r="D40" i="6"/>
  <c r="D29" i="6"/>
  <c r="E82" i="10" l="1"/>
  <c r="H72" i="10"/>
  <c r="E72" i="10"/>
  <c r="G29" i="3"/>
  <c r="F29" i="3"/>
  <c r="H52" i="10"/>
  <c r="F52" i="10"/>
  <c r="D52" i="10" s="1"/>
  <c r="J25" i="2"/>
  <c r="K25" i="2"/>
  <c r="L25" i="2"/>
  <c r="H42" i="10"/>
  <c r="E42" i="10"/>
  <c r="H32" i="10"/>
  <c r="D23" i="10"/>
  <c r="D25" i="10"/>
  <c r="D26" i="10"/>
  <c r="D27" i="10"/>
  <c r="D28" i="10"/>
  <c r="D29" i="10"/>
  <c r="D30" i="10"/>
  <c r="D31" i="10"/>
  <c r="E20" i="10"/>
  <c r="H82" i="10"/>
  <c r="G72" i="10"/>
  <c r="F72" i="10"/>
  <c r="D71" i="10"/>
  <c r="D70" i="10"/>
  <c r="D69" i="10"/>
  <c r="D68" i="10"/>
  <c r="D67" i="10"/>
  <c r="D66" i="10"/>
  <c r="D65" i="10"/>
  <c r="D64" i="10"/>
  <c r="D63" i="10"/>
  <c r="H62" i="10"/>
  <c r="G62" i="10"/>
  <c r="F62" i="10"/>
  <c r="E62" i="10"/>
  <c r="D59" i="10"/>
  <c r="D58" i="10"/>
  <c r="D57" i="10"/>
  <c r="D56" i="10"/>
  <c r="D55" i="10"/>
  <c r="D54" i="10"/>
  <c r="D53" i="10"/>
  <c r="D51" i="10"/>
  <c r="D50" i="10"/>
  <c r="D49" i="10"/>
  <c r="D48" i="10"/>
  <c r="D47" i="10"/>
  <c r="D46" i="10"/>
  <c r="D45" i="10"/>
  <c r="D44" i="10"/>
  <c r="D43" i="10"/>
  <c r="G42" i="10"/>
  <c r="F42" i="10"/>
  <c r="D41" i="10"/>
  <c r="D40" i="10"/>
  <c r="D39" i="10"/>
  <c r="D38" i="10"/>
  <c r="D37" i="10"/>
  <c r="D36" i="10"/>
  <c r="D35" i="10"/>
  <c r="D34" i="10"/>
  <c r="D33" i="10"/>
  <c r="E32" i="10"/>
  <c r="H19" i="10"/>
  <c r="G19" i="10"/>
  <c r="F19" i="10"/>
  <c r="E19" i="10"/>
  <c r="H18" i="10"/>
  <c r="G18" i="10"/>
  <c r="F18" i="10"/>
  <c r="E18" i="10"/>
  <c r="H17" i="10"/>
  <c r="G17" i="10"/>
  <c r="F17" i="10"/>
  <c r="E17" i="10"/>
  <c r="H16" i="10"/>
  <c r="G16" i="10"/>
  <c r="F16" i="10"/>
  <c r="E16" i="10"/>
  <c r="H15" i="10"/>
  <c r="G15" i="10"/>
  <c r="F15" i="10"/>
  <c r="E15" i="10"/>
  <c r="H14" i="10"/>
  <c r="G14" i="10"/>
  <c r="E14" i="10"/>
  <c r="H13" i="10"/>
  <c r="G13" i="10"/>
  <c r="F13" i="10"/>
  <c r="E13" i="10"/>
  <c r="H12" i="10"/>
  <c r="G12" i="10"/>
  <c r="F12" i="10"/>
  <c r="E12" i="10"/>
  <c r="D29" i="3" l="1"/>
  <c r="D72" i="10"/>
  <c r="D82" i="10"/>
  <c r="D62" i="10"/>
  <c r="D42" i="10"/>
  <c r="H21" i="10"/>
  <c r="G20" i="10"/>
  <c r="G21" i="10" s="1"/>
  <c r="F14" i="10"/>
  <c r="D14" i="10" s="1"/>
  <c r="F20" i="10"/>
  <c r="G32" i="10"/>
  <c r="D13" i="10"/>
  <c r="D16" i="10"/>
  <c r="D18" i="10"/>
  <c r="D15" i="10"/>
  <c r="D19" i="10"/>
  <c r="D12" i="10"/>
  <c r="D17" i="10"/>
  <c r="E21" i="10"/>
  <c r="L70" i="2"/>
  <c r="L69" i="2"/>
  <c r="L67" i="2"/>
  <c r="L62" i="2"/>
  <c r="K70" i="2"/>
  <c r="K69" i="2"/>
  <c r="K67" i="2"/>
  <c r="K63" i="2"/>
  <c r="G63" i="2" s="1"/>
  <c r="K62" i="2"/>
  <c r="G56" i="2"/>
  <c r="G55" i="2"/>
  <c r="G35" i="2"/>
  <c r="G34" i="2"/>
  <c r="G33" i="2"/>
  <c r="G36" i="2"/>
  <c r="L71" i="2" l="1"/>
  <c r="G67" i="2"/>
  <c r="G66" i="2"/>
  <c r="G70" i="2"/>
  <c r="G69" i="2"/>
  <c r="K71" i="2"/>
  <c r="G68" i="2"/>
  <c r="D20" i="10"/>
  <c r="D21" i="10" s="1"/>
  <c r="F21" i="10"/>
  <c r="F32" i="10"/>
  <c r="D32" i="10" s="1"/>
  <c r="G71" i="2" l="1"/>
  <c r="D20" i="3"/>
  <c r="D21" i="3"/>
  <c r="D22" i="3"/>
  <c r="D23" i="3"/>
  <c r="D24" i="3"/>
  <c r="D25" i="3"/>
  <c r="D26" i="3"/>
  <c r="D27" i="3"/>
  <c r="D28" i="3"/>
  <c r="E43" i="3"/>
  <c r="D43" i="3" s="1"/>
  <c r="G59" i="2"/>
  <c r="G23" i="2" l="1"/>
  <c r="G60" i="2" l="1"/>
  <c r="K61" i="2"/>
  <c r="H42" i="3" l="1"/>
  <c r="H41" i="3"/>
  <c r="H40" i="3"/>
  <c r="H39" i="3"/>
  <c r="H38" i="3"/>
  <c r="H37" i="3"/>
  <c r="H36" i="3"/>
  <c r="G39" i="3"/>
  <c r="G38" i="3"/>
  <c r="G37" i="3"/>
  <c r="G36" i="3"/>
  <c r="F41" i="3"/>
  <c r="F39" i="3"/>
  <c r="F38" i="3"/>
  <c r="F37" i="3"/>
  <c r="F36" i="3"/>
  <c r="H29" i="3" l="1"/>
  <c r="L61" i="2"/>
  <c r="D28" i="6" l="1"/>
  <c r="D27" i="6"/>
  <c r="D26" i="6"/>
  <c r="D24" i="6"/>
  <c r="D23" i="6"/>
  <c r="D22" i="6"/>
  <c r="D21" i="6"/>
  <c r="G62" i="5"/>
  <c r="F62" i="5"/>
  <c r="E62" i="5"/>
  <c r="G61" i="5"/>
  <c r="F61" i="5"/>
  <c r="E61" i="5"/>
  <c r="G60" i="5"/>
  <c r="F60" i="5"/>
  <c r="E60" i="5"/>
  <c r="G59" i="5"/>
  <c r="F59" i="5"/>
  <c r="E59" i="5"/>
  <c r="D58" i="5"/>
  <c r="G57" i="5"/>
  <c r="F57" i="5"/>
  <c r="E57" i="5"/>
  <c r="D56" i="5"/>
  <c r="G55" i="5"/>
  <c r="F55" i="5"/>
  <c r="E55" i="5"/>
  <c r="D52" i="5"/>
  <c r="D51" i="5"/>
  <c r="D50" i="5"/>
  <c r="D49" i="5"/>
  <c r="D48" i="5"/>
  <c r="D47" i="5"/>
  <c r="D46" i="5"/>
  <c r="D42" i="5"/>
  <c r="D41" i="5"/>
  <c r="D40" i="5"/>
  <c r="D39" i="5"/>
  <c r="D38" i="5"/>
  <c r="G33" i="5"/>
  <c r="G72" i="5" s="1"/>
  <c r="F33" i="5"/>
  <c r="E33" i="5"/>
  <c r="E72" i="5" s="1"/>
  <c r="H32" i="5"/>
  <c r="G32" i="5"/>
  <c r="G71" i="5" s="1"/>
  <c r="F32" i="5"/>
  <c r="F71" i="5" s="1"/>
  <c r="E32" i="5"/>
  <c r="E71" i="5" s="1"/>
  <c r="H31" i="5"/>
  <c r="G31" i="5"/>
  <c r="F31" i="5"/>
  <c r="E31" i="5"/>
  <c r="H30" i="5"/>
  <c r="G30" i="5"/>
  <c r="F30" i="5"/>
  <c r="E30" i="5"/>
  <c r="H29" i="5"/>
  <c r="G29" i="5"/>
  <c r="G68" i="5" s="1"/>
  <c r="F29" i="5"/>
  <c r="F68" i="5" s="1"/>
  <c r="E29" i="5"/>
  <c r="E68" i="5" s="1"/>
  <c r="H28" i="5"/>
  <c r="G28" i="5"/>
  <c r="F28" i="5"/>
  <c r="E28" i="5"/>
  <c r="H27" i="5"/>
  <c r="G27" i="5"/>
  <c r="G66" i="5" s="1"/>
  <c r="F27" i="5"/>
  <c r="F66" i="5" s="1"/>
  <c r="E27" i="5"/>
  <c r="E66" i="5" s="1"/>
  <c r="H26" i="5"/>
  <c r="G26" i="5"/>
  <c r="F26" i="5"/>
  <c r="F25" i="5" s="1"/>
  <c r="E26" i="5"/>
  <c r="E25" i="5" s="1"/>
  <c r="D23" i="5"/>
  <c r="D22" i="5"/>
  <c r="D21" i="5"/>
  <c r="D20" i="5"/>
  <c r="D19" i="5"/>
  <c r="D18" i="5"/>
  <c r="D17" i="5"/>
  <c r="D66" i="5" s="1"/>
  <c r="D16" i="5"/>
  <c r="E42" i="3"/>
  <c r="D42" i="3" s="1"/>
  <c r="E41" i="3"/>
  <c r="D37" i="3"/>
  <c r="H35" i="3"/>
  <c r="G35" i="3"/>
  <c r="F35" i="3"/>
  <c r="G58" i="2"/>
  <c r="G57" i="2"/>
  <c r="G54" i="2"/>
  <c r="G53" i="2"/>
  <c r="G52" i="2"/>
  <c r="G51" i="2"/>
  <c r="G50" i="2"/>
  <c r="G49" i="2"/>
  <c r="G48" i="2"/>
  <c r="G47" i="2"/>
  <c r="G46" i="2"/>
  <c r="G45" i="2"/>
  <c r="L41" i="2"/>
  <c r="K41" i="2"/>
  <c r="G38" i="2"/>
  <c r="G37" i="2"/>
  <c r="G31" i="2"/>
  <c r="G30" i="2"/>
  <c r="G29" i="2"/>
  <c r="G22" i="2"/>
  <c r="G21" i="2"/>
  <c r="G19" i="2"/>
  <c r="G18" i="2"/>
  <c r="G17" i="2"/>
  <c r="G16" i="2"/>
  <c r="G15" i="2"/>
  <c r="G14" i="2"/>
  <c r="G25" i="5" l="1"/>
  <c r="D25" i="5" s="1"/>
  <c r="F65" i="5"/>
  <c r="F67" i="5"/>
  <c r="F69" i="5"/>
  <c r="G70" i="5"/>
  <c r="G54" i="5"/>
  <c r="G65" i="5"/>
  <c r="G67" i="5"/>
  <c r="E70" i="5"/>
  <c r="G69" i="5"/>
  <c r="D60" i="5"/>
  <c r="F72" i="5"/>
  <c r="D72" i="5" s="1"/>
  <c r="D62" i="5"/>
  <c r="G41" i="2"/>
  <c r="G25" i="2"/>
  <c r="D61" i="5"/>
  <c r="D59" i="5"/>
  <c r="D41" i="3"/>
  <c r="G61" i="2"/>
  <c r="F70" i="5"/>
  <c r="F54" i="5"/>
  <c r="D57" i="5"/>
  <c r="D55" i="5"/>
  <c r="D26" i="5"/>
  <c r="D27" i="5"/>
  <c r="H25" i="5"/>
  <c r="E67" i="5"/>
  <c r="D67" i="5" s="1"/>
  <c r="D30" i="5"/>
  <c r="D31" i="5"/>
  <c r="D36" i="3"/>
  <c r="D38" i="3"/>
  <c r="D35" i="3"/>
  <c r="D39" i="3"/>
  <c r="D68" i="5"/>
  <c r="D71" i="5"/>
  <c r="D28" i="5"/>
  <c r="D32" i="5"/>
  <c r="E65" i="5"/>
  <c r="E69" i="5"/>
  <c r="D29" i="5"/>
  <c r="D33" i="5"/>
  <c r="E54" i="5"/>
  <c r="E63" i="5" s="1"/>
  <c r="D69" i="5" l="1"/>
  <c r="F64" i="5"/>
  <c r="G64" i="5"/>
  <c r="D70" i="5"/>
  <c r="D54" i="5"/>
  <c r="D65" i="5"/>
  <c r="E64" i="5"/>
  <c r="E73" i="5" l="1"/>
  <c r="D73" i="5" s="1"/>
  <c r="D64" i="5"/>
</calcChain>
</file>

<file path=xl/sharedStrings.xml><?xml version="1.0" encoding="utf-8"?>
<sst xmlns="http://schemas.openxmlformats.org/spreadsheetml/2006/main" count="461" uniqueCount="180">
  <si>
    <t>№ п/п</t>
  </si>
  <si>
    <t>В том числе:</t>
  </si>
  <si>
    <t>Внебюджетные средства</t>
  </si>
  <si>
    <t>Субвенции</t>
  </si>
  <si>
    <t>Собственных доходов:</t>
  </si>
  <si>
    <t>Другие собственные доходы</t>
  </si>
  <si>
    <t>Всего:</t>
  </si>
  <si>
    <t>Объем финансирования (тыс. руб.)</t>
  </si>
  <si>
    <t>Исполнители, соисполнители,ответственные за реализацию мероприятий</t>
  </si>
  <si>
    <t>в том числе по годам:</t>
  </si>
  <si>
    <t>Итого по подпрограмме</t>
  </si>
  <si>
    <t>Ожидаемые показатели оценки эффективности (количественные и качественные)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</si>
  <si>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</si>
  <si>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</si>
  <si>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</si>
  <si>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</si>
  <si>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</si>
  <si>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</si>
  <si>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</si>
  <si>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Приложение</t>
  </si>
  <si>
    <t xml:space="preserve">Приложение </t>
  </si>
  <si>
    <t>Наименование мероприятия</t>
  </si>
  <si>
    <t>Срок исполнения</t>
  </si>
  <si>
    <t>Собственных доходов</t>
  </si>
  <si>
    <t>Субсидии иные межбюджетные трансферты</t>
  </si>
  <si>
    <t>1. Комплексное освоение и развитие территории ЗАТО г. Радужный в  целях жилищного строительства</t>
  </si>
  <si>
    <t>2015 год</t>
  </si>
  <si>
    <t>МКУ "ГКМХ"</t>
  </si>
  <si>
    <t xml:space="preserve">Увеличение годового объема ввода жилья к 2022 году до 20,0 тыс.кв. метров </t>
  </si>
  <si>
    <t xml:space="preserve">2016 год </t>
  </si>
  <si>
    <t>Технический паспорт на  сети водоснабжения,  теплоснабжения, водоотведения</t>
  </si>
  <si>
    <t xml:space="preserve">2017 год </t>
  </si>
  <si>
    <t>Строительство инженерной и транспортной инфраструктуры в 7/3  квартале</t>
  </si>
  <si>
    <t xml:space="preserve">2019 год </t>
  </si>
  <si>
    <t xml:space="preserve">2020 год </t>
  </si>
  <si>
    <t xml:space="preserve">2022 год </t>
  </si>
  <si>
    <t>Итого по п.1</t>
  </si>
  <si>
    <t xml:space="preserve">Строительство инженерной инфраструктуры в 7/1 квартале  (строительство сетей электроснабжения  3 этап, временная дорога)  , в 7/3 квартале (строительство двухтрансформаторной подстанции  10/04 кВ), в том числе технический, кадастровый планы, авторский надзор </t>
  </si>
  <si>
    <t>Строительство площадок  и объектов благоустройства в 7/1  квартале</t>
  </si>
  <si>
    <t>Итого по п.2</t>
  </si>
  <si>
    <t>3.</t>
  </si>
  <si>
    <t>Проектно-изыскательские работы (ПИР) и экспертиза проекта на газоснабжение  7/1 квартала, ПИР на водопровод и канализацию  7/1 квартала, строительство временной дороги в 7/1 квартале</t>
  </si>
  <si>
    <t>Строительство объекта   "Газоснабжение в квартале в 7/1  ЗАТО г. Радужный Владимирской  области"</t>
  </si>
  <si>
    <t>ПИР и экспертиза проекта  на строительство сетей газоснабжение и водоснабжения</t>
  </si>
  <si>
    <t xml:space="preserve">Строительство сетей  водоснабжения, водоотведения в 7/1 квартале, технический паспорт на сети газоснабжения, водоснабжения </t>
  </si>
  <si>
    <t>Строительство наружных сетей водоотведения. Владимирская обл., ЗАТО г. Радужный,  квартал 7/1</t>
  </si>
  <si>
    <t xml:space="preserve">2018 год </t>
  </si>
  <si>
    <t>Строительство временной дороги в 7/1 квартале ЗАТО г. Радужный Владимирской  области</t>
  </si>
  <si>
    <t xml:space="preserve">Строительство инженерной и транспортной  инфраструктуры в 7/1 квартале </t>
  </si>
  <si>
    <t xml:space="preserve">Итого по п.3 </t>
  </si>
  <si>
    <t>№п/п</t>
  </si>
  <si>
    <t>Объем финансирования (тыс.руб.)</t>
  </si>
  <si>
    <t>Исполнители, соисполнители, ответственные за реализацию мероприятий</t>
  </si>
  <si>
    <t>Субсидии, иные межбюджетные трансферты</t>
  </si>
  <si>
    <t>Предоставление многодетным семьям социальных выплат на приобретение жилья</t>
  </si>
  <si>
    <t>Формирование заявок на выделение из областного бюджета средств на софинансирование предоставления социальных выплат</t>
  </si>
  <si>
    <t>Формирование базы многодетных семей участников Подпрограммы</t>
  </si>
  <si>
    <t>Осуществление расчета размера социальной выплаты на дату выдачи свидетельства</t>
  </si>
  <si>
    <t>Оформление и выдача свидетельств многодетным семьям</t>
  </si>
  <si>
    <t xml:space="preserve">Предоставление многодетным семьям социальных выплат на строительство индивидуального жилого дома </t>
  </si>
  <si>
    <t>ИТОГО по п.5</t>
  </si>
  <si>
    <t xml:space="preserve">Предоставление отчетов департаменту строительства и архитектуры администрации Владимирской области ежеквартально до 15 числа месяца, следующего за отчетным кварталом </t>
  </si>
  <si>
    <t>Информационное сопровождение хода реализации Подпрограммы</t>
  </si>
  <si>
    <t>Администрация ЗАТО г. Радужный</t>
  </si>
  <si>
    <t xml:space="preserve"> в том числе по годам</t>
  </si>
  <si>
    <t>к подпрограмме 5 "Социальное жилье ЗАТО г.Радужный"</t>
  </si>
  <si>
    <t xml:space="preserve">1. Строительство жилья </t>
  </si>
  <si>
    <t>1.1</t>
  </si>
  <si>
    <t>Проектно-изыскательские работы  на строительство здания среднеэтажного  многоквартирного  жилого дома № 2 в 7/3 квартале г. Радужного Владимирской области; Строительство многоквартирного жилого дома в 3 квартале  (выполнение сезонных работ по благоустройству территории )</t>
  </si>
  <si>
    <t xml:space="preserve">2015 год </t>
  </si>
  <si>
    <t>1.2.</t>
  </si>
  <si>
    <t xml:space="preserve">Проектно-изыскательские работы  на строительство здания среднеэтажного  многоквартирного  жилого дома № 2 в 7/3 квартале г. Радужного Владимирской области; анализ схем топливо- и теплоиспользования вновь строящегося газопотребляющего объекта: "Многоквартирный  жилой дом в 7/3 квартале"; Исследование почвы для строительства многоквартирного жилого дома в  7/3 квартале; экспертиза проекта </t>
  </si>
  <si>
    <t>1.3.</t>
  </si>
  <si>
    <t>Проектно-изыскательские работы на строительство здания среднеэтажного  многоквартирного  жилого дома № 2 в 7/3 квартале г. Радужного Владимирской област ; и на   на строительство  многоквартирного  жилого дома 9 квартала</t>
  </si>
  <si>
    <t>1.4.</t>
  </si>
  <si>
    <t xml:space="preserve">Проектно-изыскательские  работы (ПИР) на строительство  многоквартирного дома </t>
  </si>
  <si>
    <t>1.5.</t>
  </si>
  <si>
    <t>Строительство многоквартирного дома</t>
  </si>
  <si>
    <t>1.6.</t>
  </si>
  <si>
    <t xml:space="preserve">2021 год </t>
  </si>
  <si>
    <t>Итого  по п. 1</t>
  </si>
  <si>
    <t>2.1.</t>
  </si>
  <si>
    <t>Приобретение благоустроенных жилых помещений (квартир) во вновь построенных домах  для обеспечения жильем  граждан, признанных в установленном порядке нуждающимися в жилых помещениях на территории ЗАТО г. Радужный Владимирской области (мероприятие, предусматривает выделение  средств местного бюджета на софинансирование мероприятий подпрограммы  "Социальное жилье государственной  программы Владимирской области «Обеспечение доступным и комфортным жильем населения  Владимирской области»)</t>
  </si>
  <si>
    <t>КУМИ,                  МКУ "ГКМХ"</t>
  </si>
  <si>
    <t>Обеспечение жильем 19 семей, признанных в установленном порядке  нуждающимися в  жилых помещениях по договорам социального найма</t>
  </si>
  <si>
    <t>2.2.</t>
  </si>
  <si>
    <t>Приобретение жилья на вторичном рынке для улучшения жилищных условий семьям, признанным в установленном порядке нуждающимися в улучшении жилищных условий, в том числе:</t>
  </si>
  <si>
    <t xml:space="preserve">Улучшение  жилищных условий 2 семьям,признанным в установленном порядке  нуждающимися и состоящими  на учете на улучшение  жилищных условий </t>
  </si>
  <si>
    <t>2.2.1.</t>
  </si>
  <si>
    <t>Мероприятие, предусматривающее реализацию использования преимущественного права покупки администрацией ЗАТО г. Радужный  в порядке, предусмотренном статьей 250 Гражданского кодекса Российской Федерации и п.6 статьи 42 Жилищного кодекса, в том числе:</t>
  </si>
  <si>
    <t>комнаты площадью 16,3 кв. м в квартире по адресу: 3 квартал, дом 3, квартира  3 (определение Собинского городского суда Владимирской области от 24.03.2015 № Р_2-87/2015)</t>
  </si>
  <si>
    <t xml:space="preserve">Администрация ЗАТО г. Радужный </t>
  </si>
  <si>
    <t xml:space="preserve">комнаты площадью 17,1 кв. в коммунальной квартире, расположенной по адресу:  1 квартал, дом 36, квартира  № 49 </t>
  </si>
  <si>
    <t>комната № 802"Б" в жилом помещении № 802, расположенном по адресу 9 квартал, дом № 8, г. Радужный, Владимирской области</t>
  </si>
  <si>
    <t>2.2.2.</t>
  </si>
  <si>
    <t>Жилье на вторичном рынке для улучшения жилищных условий семьям, признанным в установленном порядке нуждающимися в улучшении жилищных условий</t>
  </si>
  <si>
    <t>Администрация ЗАТО г. Радужный                 МКУ "ГКМХ"</t>
  </si>
  <si>
    <t xml:space="preserve">Итого  по п.2 </t>
  </si>
  <si>
    <t xml:space="preserve">Приложение  </t>
  </si>
  <si>
    <t>к подпрограмме 6 "Обеспечение жильем молодых семей ЗАТО г.Радужный"</t>
  </si>
  <si>
    <t>Предоставление молодым семьям социальных выплат на приобретение жилья</t>
  </si>
  <si>
    <t>Формирование заявок на софинансирование предоставления социальных выплат</t>
  </si>
  <si>
    <t>Формирование базы молодых семей участников Подпрограммы</t>
  </si>
  <si>
    <t>Оформление и выдача свидетельств молодым семьям</t>
  </si>
  <si>
    <t>Определение норматива стоимости 1 кв.м. Общей площади жилья по муниципальному образованию для расчета размера социальной выплаты</t>
  </si>
  <si>
    <t>2. Развитие малоэтажного жилищного строительства на территории ЗАТО г. Радужный</t>
  </si>
  <si>
    <r>
      <rPr>
        <b/>
        <sz val="11"/>
        <color theme="1"/>
        <rFont val="Times New Roman"/>
        <family val="1"/>
        <charset val="204"/>
      </rPr>
      <t>Цель:</t>
    </r>
    <r>
      <rPr>
        <sz val="11"/>
        <color theme="1"/>
        <rFont val="Times New Roman"/>
        <family val="1"/>
        <charset val="204"/>
      </rPr>
      <t xml:space="preserve"> повышение качества и условий жизни семей, имеющих троих и более детей в возрасте до 18 лет, проживающих на территории ЗАТО г. Радужный</t>
    </r>
  </si>
  <si>
    <r>
      <rPr>
        <b/>
        <sz val="11"/>
        <color theme="1"/>
        <rFont val="Times New Roman"/>
        <family val="1"/>
        <charset val="204"/>
      </rPr>
      <t>Задача:</t>
    </r>
    <r>
      <rPr>
        <sz val="11"/>
        <color theme="1"/>
        <rFont val="Times New Roman"/>
        <family val="1"/>
        <charset val="204"/>
      </rPr>
      <t xml:space="preserve"> 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  </r>
  </si>
  <si>
    <r>
      <rPr>
        <b/>
        <sz val="11"/>
        <color theme="1"/>
        <rFont val="Times New Roman"/>
        <family val="1"/>
        <charset val="204"/>
      </rPr>
      <t>Цель:</t>
    </r>
    <r>
      <rPr>
        <sz val="11"/>
        <color theme="1"/>
        <rFont val="Times New Roman"/>
        <family val="1"/>
        <charset val="204"/>
      </rPr>
      <t xml:space="preserve"> оказание поддержки по освоению земельных участков, предназначенных для застройки малоэтажными жилыми домами.</t>
    </r>
  </si>
  <si>
    <r>
      <rPr>
        <b/>
        <sz val="11"/>
        <color theme="1"/>
        <rFont val="Times New Roman"/>
        <family val="1"/>
        <charset val="204"/>
      </rPr>
      <t>Задача:</t>
    </r>
    <r>
      <rPr>
        <sz val="11"/>
        <color theme="1"/>
        <rFont val="Times New Roman"/>
        <family val="1"/>
        <charset val="204"/>
      </rPr>
      <t xml:space="preserve"> проведение работ по инженерному и транспортному обустройству земельных участков</t>
    </r>
  </si>
  <si>
    <r>
      <rPr>
        <b/>
        <sz val="11"/>
        <color theme="1"/>
        <rFont val="Times New Roman"/>
        <family val="1"/>
        <charset val="204"/>
      </rPr>
      <t>Цель:</t>
    </r>
    <r>
      <rPr>
        <sz val="11"/>
        <color theme="1"/>
        <rFont val="Times New Roman"/>
        <family val="1"/>
        <charset val="204"/>
      </rPr>
      <t xml:space="preserve"> комплексное освоение земельных участков, предназначенных для строительства жилья экономкласса</t>
    </r>
  </si>
  <si>
    <r>
      <rPr>
        <b/>
        <sz val="11"/>
        <color theme="1"/>
        <rFont val="Times New Roman"/>
        <family val="1"/>
        <charset val="204"/>
      </rPr>
      <t>Задача:</t>
    </r>
    <r>
      <rPr>
        <sz val="11"/>
        <color theme="1"/>
        <rFont val="Times New Roman"/>
        <family val="1"/>
        <charset val="204"/>
      </rPr>
      <t xml:space="preserve">  Инфраструктурное обустройство земельных участков, предназначенных для комплексного освоения,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</t>
    </r>
  </si>
  <si>
    <t>Строительство инженерной инфраструктуры 
в 9 квартале (строительство сетей водоснабжения, теплоснабжения, электроснабжения и др.)</t>
  </si>
  <si>
    <t>Администрация ЗАТО г. Радужный, 
МКУ "ГКМХ"</t>
  </si>
  <si>
    <r>
      <rPr>
        <b/>
        <sz val="11"/>
        <rFont val="Times New Roman"/>
        <family val="1"/>
        <charset val="204"/>
      </rPr>
      <t>Цель:</t>
    </r>
    <r>
      <rPr>
        <sz val="11"/>
        <rFont val="Times New Roman"/>
        <family val="1"/>
        <charset val="204"/>
      </rPr>
      <t xml:space="preserve"> Оказание многодетным семьям ЗАТО г. Радужный - участникам Подпрограммы государственной поддержки в улучшении жилищных условий</t>
    </r>
  </si>
  <si>
    <r>
      <rPr>
        <b/>
        <sz val="11"/>
        <rFont val="Times New Roman"/>
        <family val="1"/>
        <charset val="204"/>
      </rPr>
      <t>Задача</t>
    </r>
    <r>
      <rPr>
        <sz val="11"/>
        <rFont val="Times New Roman"/>
        <family val="1"/>
        <charset val="204"/>
      </rPr>
      <t>: разработка и внедрение правовых, финансовых и организационных механизмов оказания государственной поддержки многодетным семьям по строительству индивидуальных жилых домов</t>
    </r>
  </si>
  <si>
    <t>№
п/п</t>
  </si>
  <si>
    <r>
      <rPr>
        <b/>
        <sz val="12"/>
        <rFont val="Times New Roman"/>
        <family val="1"/>
        <charset val="204"/>
      </rPr>
      <t>Цель:</t>
    </r>
    <r>
      <rPr>
        <sz val="12"/>
        <rFont val="Times New Roman"/>
        <family val="1"/>
        <charset val="204"/>
      </rPr>
      <t xml:space="preserve">  Государственная и муниципальная поддержка,  направленная на обеспечение жильем граждан, признанных в установленном порядке  нуждающимися в жилых помещениях, предоставляемых по договорам социального найма, и работников бюджетной сферы и муниципальных учреждений (предприятий) служебными жилыми помещениями по договорам специализированного жилищного фонда</t>
    </r>
  </si>
  <si>
    <r>
      <rPr>
        <b/>
        <sz val="12"/>
        <rFont val="Times New Roman"/>
        <family val="1"/>
        <charset val="204"/>
      </rPr>
      <t xml:space="preserve">Задача: </t>
    </r>
    <r>
      <rPr>
        <sz val="12"/>
        <rFont val="Times New Roman"/>
        <family val="1"/>
        <charset val="204"/>
      </rPr>
      <t>Увеличение объемов ввода жилья, обеспечение жильем граждан, признанных в установленном порядке нуждающимися в жилых помещениях, предоставляемых по договорам социального найма, и работников бюджетной сферы и муниципальных учреждений (предприятий) служебными жилыми помещениями по договорам найма специализированного жилищного фонда</t>
    </r>
  </si>
  <si>
    <r>
      <rPr>
        <b/>
        <sz val="11"/>
        <rFont val="Times New Roman"/>
        <family val="1"/>
        <charset val="204"/>
      </rPr>
      <t>Цель:</t>
    </r>
    <r>
      <rPr>
        <sz val="11"/>
        <rFont val="Times New Roman"/>
        <family val="1"/>
        <charset val="204"/>
      </rPr>
      <t xml:space="preserve">  Государственная и муниципальная поддержка,  направленная на обеспечение жильем граждан, признанных в установленном порядке  нуждающимися в жилых помещениях, предоставляемых по договорам социального найма, и работников бюджетной сферы и муниципальных учреждений (предприятий) служебными жилыми помещениями по договорам специализированного жилищного фонда</t>
    </r>
  </si>
  <si>
    <r>
      <rPr>
        <b/>
        <sz val="11"/>
        <rFont val="Times New Roman"/>
        <family val="1"/>
        <charset val="204"/>
      </rPr>
      <t>Задача:</t>
    </r>
    <r>
      <rPr>
        <sz val="11"/>
        <rFont val="Times New Roman"/>
        <family val="1"/>
        <charset val="204"/>
      </rPr>
      <t xml:space="preserve"> Обеспечение жильем граждан, признанных в установленном порядке нуждающимися в жилых помещениях, предоставляемых по договорам социального найма, и работников бюджетной сферы и муниципальных учреждений (предприятий) служебными жилыми помещениями по договорам найма специализированного жилищного фонда</t>
    </r>
  </si>
  <si>
    <t>Перечень мероприятий подпрограммы 6 
"Обеспечение жильем молодых семей ЗАТО г.Радужный"</t>
  </si>
  <si>
    <r>
      <rPr>
        <b/>
        <sz val="12"/>
        <rFont val="Times New Roman"/>
        <family val="1"/>
        <charset val="204"/>
      </rPr>
      <t xml:space="preserve">Цель: </t>
    </r>
    <r>
      <rPr>
        <sz val="12"/>
        <rFont val="Times New Roman"/>
        <family val="1"/>
        <charset val="204"/>
      </rPr>
      <t xml:space="preserve"> Оказание молодым семьям ЗАТО г. Радужный - участникам Подпрограммы государственной поддержки в улучшении жилищных условий</t>
    </r>
  </si>
  <si>
    <r>
      <rPr>
        <b/>
        <sz val="12"/>
        <rFont val="Times New Roman"/>
        <family val="1"/>
        <charset val="204"/>
      </rPr>
      <t xml:space="preserve">Задача: </t>
    </r>
    <r>
      <rPr>
        <sz val="12"/>
        <rFont val="Times New Roman"/>
        <family val="1"/>
        <charset val="204"/>
      </rPr>
      <t xml:space="preserve"> привлечение финансовых и инвестиционных ресурсов для обеспечения молодых семей благоустроенным жильем</t>
    </r>
  </si>
  <si>
    <t>Перечень мероприятий подпрограммы 2 
"Стимулирование развития жилищного строительства ЗАТО г. Радужный"</t>
  </si>
  <si>
    <t>Перечень мероприятий подпрограммы 3 
"Обеспечение жильем многодетных семей ЗАТО г. Радужный"</t>
  </si>
  <si>
    <t>Перечень мероприятий подпрограммы 5
"Социальное жилье ЗАТО г.Радужный"</t>
  </si>
  <si>
    <t>к подпрограмме 3 "Обеспечение жильем многодетных семей ЗАТО г. Радужный"</t>
  </si>
  <si>
    <t>О. И. Мазурова, 3-40-97</t>
  </si>
  <si>
    <t>Приложение 
к  подпрограмме 2 "Стимулирование развития жилищного строительства ЗАТО г. Радужный"</t>
  </si>
  <si>
    <t>О. И. Мазурова, 3 40 97</t>
  </si>
  <si>
    <t>2023 год</t>
  </si>
  <si>
    <t xml:space="preserve">Увеличение годового объема ввода жилья к 2023 году до 20,0 тыс.кв. метров </t>
  </si>
  <si>
    <t>2015-2023 г.</t>
  </si>
  <si>
    <t xml:space="preserve">2015-2023 годы </t>
  </si>
  <si>
    <t>2015-2023 годы</t>
  </si>
  <si>
    <t xml:space="preserve">2023 год </t>
  </si>
  <si>
    <t>обеспечение  жильем 7 многодетных семей, нуждающихся в жилых помещениях</t>
  </si>
  <si>
    <t>Строительство инженерной и транспортной инфроструктуры в 7/1  квартале, 7/2 квартале (временная щебеночная дорога), 7/3 квартале, планировка 7/3 квартала</t>
  </si>
  <si>
    <t>в том числе</t>
  </si>
  <si>
    <t>Строительство детского сада на 235 мест (начало) в 7/3 квартале - 35 млн.</t>
  </si>
  <si>
    <t>Планировка территории 7/3 квартала</t>
  </si>
  <si>
    <t>Строительство временной щебеночной дороги в 7/3 квартале</t>
  </si>
  <si>
    <t xml:space="preserve">Увеличение годового объема ввода жилья к 2020 году до 20,0 тыс.кв. метров </t>
  </si>
  <si>
    <t xml:space="preserve">Администрация ЗАТО г. Радужный, 
</t>
  </si>
  <si>
    <t>Обеспечение жильем 90 семей, признанных в установленном порядке  нуждающимися в  жилых помещениях по договорам социального найма, и договорам найма специализированного жилищного фонда.</t>
  </si>
  <si>
    <t>3. Ресурсное обеспечение программы</t>
  </si>
  <si>
    <t>Наименование программы, подпрограмм</t>
  </si>
  <si>
    <t xml:space="preserve">Срок исполнения, год </t>
  </si>
  <si>
    <t>Исполнители</t>
  </si>
  <si>
    <t>Собственные доходы:</t>
  </si>
  <si>
    <t>1.</t>
  </si>
  <si>
    <t>Муниципальная программа "Обеспечение доступным и комфортным жильем населения ЗАТО г.Радужный Владимирской области"</t>
  </si>
  <si>
    <t>Администрация ЗАТО г.Радужный   МКУ «ГКМХ»    КУМИ</t>
  </si>
  <si>
    <t>Итого по программе</t>
  </si>
  <si>
    <t>1.1.</t>
  </si>
  <si>
    <t>Подпрограмма 1 "Обеспечение территории ЗАТО г. Радужный Владимирской области документацией для осуществления градостроительной деятельности"</t>
  </si>
  <si>
    <t>Подпрограмма 2  "Стимулирование развития жилищного строительства ЗАТО  г. Радужный "</t>
  </si>
  <si>
    <t xml:space="preserve">Администрация ЗАТО г.Радужный   МКУ «ГКМХ»   </t>
  </si>
  <si>
    <t>Подпрограмма  4 "Создание условий для обеспечения доступным и комфортным жильем отдельных категорий граждан ЗАТО г.Радужный, установленных законодательством".</t>
  </si>
  <si>
    <t>Администрация ЗАТО г.Радужный         МКУ «ГКМХ»</t>
  </si>
  <si>
    <t>Подпрограмма 5 "Социальное жилье ЗАТО г.Радужный".</t>
  </si>
  <si>
    <t>Подпрограмма 6 "Обеспечение жильем молодых семей ЗАТО г.Радужный"</t>
  </si>
  <si>
    <r>
      <t xml:space="preserve">Подпрограмма 3 </t>
    </r>
    <r>
      <rPr>
        <b/>
        <sz val="11"/>
        <rFont val="Times New Roman"/>
        <family val="1"/>
        <charset val="204"/>
      </rPr>
      <t>"</t>
    </r>
    <r>
      <rPr>
        <sz val="11"/>
        <rFont val="Times New Roman"/>
        <family val="1"/>
        <charset val="204"/>
      </rPr>
      <t>Обеспечение жильем многодетных семей ЗАТО  г. Радужный"</t>
    </r>
  </si>
  <si>
    <t>Администрация ЗАТО г.Радужный         КУМИ
МКУ «ГКМХ»</t>
  </si>
  <si>
    <t xml:space="preserve">  МКУ «ГКМХ»    КУМИ</t>
  </si>
  <si>
    <t>Исп.: О. И. Мазурова 3-40-97</t>
  </si>
  <si>
    <t>обеспечение  жильем 17  молодых семей, нуждающихся в жилых помещениях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</si>
  <si>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в возрасте до18 лет, в ЗАТО г. Радужный 
</t>
  </si>
  <si>
    <t>2.Приобретение жилья</t>
  </si>
  <si>
    <t>к постановлению администрации ЗАТО г. Радужный Владимирской области</t>
  </si>
  <si>
    <t>Приложение № 1</t>
  </si>
  <si>
    <t>Приложение № 3</t>
  </si>
  <si>
    <t>Приложение № 5</t>
  </si>
  <si>
    <t>Приложение № 7</t>
  </si>
  <si>
    <t>Приложение № 9</t>
  </si>
  <si>
    <t xml:space="preserve">2016-2023 годы </t>
  </si>
  <si>
    <t>И. В. Лушникова,</t>
  </si>
  <si>
    <t>3 42 95</t>
  </si>
  <si>
    <t>от 26.12.2020_ №1770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</si>
</sst>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"/>
    <numFmt numFmtId="165" formatCode="0.00000"/>
    <numFmt numFmtId="166" formatCode="#,##0.00000"/>
    <numFmt numFmtId="167" formatCode="#,##0.00\ &quot;р.&quot;"/>
    <numFmt numFmtId="168" formatCode="#,##0.00000\ _р_."/>
    <numFmt numFmtId="169" formatCode="0.0000"/>
    <numFmt numFmtId="170" formatCode="#,##0.000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Arial Cyr"/>
      <charset val="204"/>
    </font>
    <font>
      <sz val="14"/>
      <color indexed="8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7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4" fillId="0" borderId="7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0" fillId="0" borderId="7" xfId="0" applyFont="1" applyBorder="1"/>
    <xf numFmtId="0" fontId="9" fillId="0" borderId="0" xfId="0" applyFont="1" applyBorder="1" applyAlignment="1">
      <alignment vertical="top"/>
    </xf>
    <xf numFmtId="0" fontId="9" fillId="0" borderId="1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Border="1"/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0" fillId="0" borderId="0" xfId="0" applyFont="1" applyBorder="1"/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/>
    <xf numFmtId="0" fontId="8" fillId="0" borderId="1" xfId="0" applyFont="1" applyBorder="1" applyAlignment="1">
      <alignment vertical="top"/>
    </xf>
    <xf numFmtId="4" fontId="13" fillId="0" borderId="0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0" fontId="6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top"/>
    </xf>
    <xf numFmtId="0" fontId="8" fillId="0" borderId="1" xfId="0" applyFont="1" applyBorder="1" applyAlignment="1">
      <alignment wrapText="1"/>
    </xf>
    <xf numFmtId="0" fontId="8" fillId="0" borderId="1" xfId="0" applyFont="1" applyFill="1" applyBorder="1" applyAlignment="1">
      <alignment vertical="top" wrapText="1"/>
    </xf>
    <xf numFmtId="49" fontId="8" fillId="0" borderId="1" xfId="0" applyNumberFormat="1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15" fillId="0" borderId="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/>
    </xf>
    <xf numFmtId="0" fontId="0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165" fontId="4" fillId="0" borderId="5" xfId="0" applyNumberFormat="1" applyFont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165" fontId="4" fillId="0" borderId="5" xfId="0" applyNumberFormat="1" applyFont="1" applyBorder="1" applyAlignment="1">
      <alignment horizontal="center" vertical="top"/>
    </xf>
    <xf numFmtId="165" fontId="4" fillId="0" borderId="1" xfId="0" applyNumberFormat="1" applyFont="1" applyFill="1" applyBorder="1" applyAlignment="1">
      <alignment horizontal="center" vertical="top"/>
    </xf>
    <xf numFmtId="165" fontId="6" fillId="0" borderId="1" xfId="0" applyNumberFormat="1" applyFont="1" applyBorder="1" applyAlignment="1">
      <alignment horizontal="center" vertical="top"/>
    </xf>
    <xf numFmtId="165" fontId="6" fillId="0" borderId="5" xfId="0" applyNumberFormat="1" applyFont="1" applyBorder="1" applyAlignment="1">
      <alignment horizontal="center" vertical="top"/>
    </xf>
    <xf numFmtId="165" fontId="0" fillId="0" borderId="0" xfId="0" applyNumberFormat="1"/>
    <xf numFmtId="165" fontId="8" fillId="0" borderId="9" xfId="0" applyNumberFormat="1" applyFont="1" applyBorder="1" applyAlignment="1">
      <alignment horizontal="center"/>
    </xf>
    <xf numFmtId="165" fontId="8" fillId="0" borderId="9" xfId="0" applyNumberFormat="1" applyFont="1" applyFill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65" fontId="8" fillId="0" borderId="5" xfId="0" applyNumberFormat="1" applyFont="1" applyFill="1" applyBorder="1" applyAlignment="1">
      <alignment horizontal="center"/>
    </xf>
    <xf numFmtId="165" fontId="8" fillId="0" borderId="14" xfId="0" applyNumberFormat="1" applyFont="1" applyBorder="1" applyAlignment="1">
      <alignment horizontal="center"/>
    </xf>
    <xf numFmtId="165" fontId="8" fillId="0" borderId="1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/>
    </xf>
    <xf numFmtId="165" fontId="15" fillId="0" borderId="1" xfId="0" applyNumberFormat="1" applyFont="1" applyBorder="1" applyAlignment="1">
      <alignment horizontal="center"/>
    </xf>
    <xf numFmtId="165" fontId="8" fillId="0" borderId="5" xfId="0" applyNumberFormat="1" applyFont="1" applyBorder="1" applyAlignment="1"/>
    <xf numFmtId="165" fontId="8" fillId="0" borderId="5" xfId="0" applyNumberFormat="1" applyFont="1" applyBorder="1"/>
    <xf numFmtId="165" fontId="8" fillId="0" borderId="5" xfId="0" applyNumberFormat="1" applyFont="1" applyBorder="1" applyAlignment="1">
      <alignment wrapText="1"/>
    </xf>
    <xf numFmtId="0" fontId="8" fillId="0" borderId="5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0" fillId="0" borderId="0" xfId="0" applyAlignment="1">
      <alignment horizontal="center" wrapText="1"/>
    </xf>
    <xf numFmtId="165" fontId="8" fillId="0" borderId="1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horizontal="center" vertical="top" wrapText="1"/>
    </xf>
    <xf numFmtId="165" fontId="15" fillId="0" borderId="1" xfId="0" applyNumberFormat="1" applyFont="1" applyFill="1" applyBorder="1" applyAlignment="1">
      <alignment horizontal="center" vertical="top"/>
    </xf>
    <xf numFmtId="165" fontId="15" fillId="0" borderId="1" xfId="0" applyNumberFormat="1" applyFont="1" applyFill="1" applyBorder="1" applyAlignment="1">
      <alignment horizontal="center" vertical="top" wrapText="1"/>
    </xf>
    <xf numFmtId="16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vertical="top"/>
    </xf>
    <xf numFmtId="168" fontId="8" fillId="0" borderId="1" xfId="0" applyNumberFormat="1" applyFont="1" applyBorder="1" applyAlignment="1"/>
    <xf numFmtId="168" fontId="8" fillId="0" borderId="1" xfId="0" applyNumberFormat="1" applyFont="1" applyBorder="1" applyAlignment="1">
      <alignment horizontal="center"/>
    </xf>
    <xf numFmtId="168" fontId="8" fillId="0" borderId="1" xfId="0" applyNumberFormat="1" applyFont="1" applyBorder="1"/>
    <xf numFmtId="168" fontId="8" fillId="0" borderId="1" xfId="0" applyNumberFormat="1" applyFont="1" applyBorder="1" applyAlignment="1">
      <alignment horizontal="center" vertical="center" wrapText="1"/>
    </xf>
    <xf numFmtId="168" fontId="15" fillId="0" borderId="1" xfId="0" applyNumberFormat="1" applyFont="1" applyBorder="1" applyAlignment="1">
      <alignment horizontal="center"/>
    </xf>
    <xf numFmtId="168" fontId="8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/>
    </xf>
    <xf numFmtId="0" fontId="0" fillId="0" borderId="0" xfId="0" applyBorder="1"/>
    <xf numFmtId="165" fontId="4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top"/>
    </xf>
    <xf numFmtId="165" fontId="8" fillId="0" borderId="2" xfId="0" applyNumberFormat="1" applyFont="1" applyBorder="1" applyAlignment="1">
      <alignment horizontal="center"/>
    </xf>
    <xf numFmtId="0" fontId="4" fillId="0" borderId="0" xfId="0" applyFont="1"/>
    <xf numFmtId="0" fontId="0" fillId="0" borderId="0" xfId="0" applyBorder="1" applyAlignment="1"/>
    <xf numFmtId="166" fontId="0" fillId="0" borderId="0" xfId="0" applyNumberFormat="1" applyBorder="1" applyAlignment="1"/>
    <xf numFmtId="165" fontId="4" fillId="0" borderId="5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4" fillId="0" borderId="7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/>
    </xf>
    <xf numFmtId="165" fontId="0" fillId="0" borderId="7" xfId="0" applyNumberFormat="1" applyFont="1" applyBorder="1"/>
    <xf numFmtId="0" fontId="20" fillId="0" borderId="5" xfId="0" applyFont="1" applyBorder="1" applyAlignment="1">
      <alignment vertical="top" wrapText="1"/>
    </xf>
    <xf numFmtId="0" fontId="20" fillId="0" borderId="11" xfId="0" applyFont="1" applyBorder="1" applyAlignment="1">
      <alignment vertical="top" wrapText="1"/>
    </xf>
    <xf numFmtId="0" fontId="21" fillId="0" borderId="1" xfId="0" applyFont="1" applyBorder="1" applyAlignment="1">
      <alignment horizontal="left" vertical="top"/>
    </xf>
    <xf numFmtId="0" fontId="21" fillId="0" borderId="5" xfId="0" applyFont="1" applyBorder="1"/>
    <xf numFmtId="4" fontId="0" fillId="0" borderId="0" xfId="0" applyNumberFormat="1"/>
    <xf numFmtId="169" fontId="21" fillId="0" borderId="1" xfId="0" applyNumberFormat="1" applyFont="1" applyFill="1" applyBorder="1" applyAlignment="1">
      <alignment horizontal="center" vertical="top" wrapText="1"/>
    </xf>
    <xf numFmtId="169" fontId="21" fillId="0" borderId="1" xfId="0" applyNumberFormat="1" applyFont="1" applyFill="1" applyBorder="1" applyAlignment="1">
      <alignment horizontal="center" vertical="top"/>
    </xf>
    <xf numFmtId="169" fontId="20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13" fillId="0" borderId="0" xfId="0" applyFont="1" applyAlignment="1">
      <alignment horizont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166" fontId="15" fillId="0" borderId="1" xfId="0" applyNumberFormat="1" applyFont="1" applyBorder="1" applyAlignment="1">
      <alignment horizontal="center" vertical="top"/>
    </xf>
    <xf numFmtId="166" fontId="15" fillId="0" borderId="5" xfId="0" applyNumberFormat="1" applyFont="1" applyBorder="1" applyAlignment="1">
      <alignment horizontal="center" vertical="top"/>
    </xf>
    <xf numFmtId="166" fontId="4" fillId="0" borderId="1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6" fontId="8" fillId="0" borderId="5" xfId="0" applyNumberFormat="1" applyFont="1" applyBorder="1" applyAlignment="1">
      <alignment horizontal="center" vertical="center"/>
    </xf>
    <xf numFmtId="166" fontId="4" fillId="0" borderId="1" xfId="0" applyNumberFormat="1" applyFont="1" applyBorder="1"/>
    <xf numFmtId="166" fontId="4" fillId="0" borderId="1" xfId="0" applyNumberFormat="1" applyFont="1" applyBorder="1" applyAlignment="1">
      <alignment horizontal="center"/>
    </xf>
    <xf numFmtId="166" fontId="17" fillId="0" borderId="1" xfId="0" applyNumberFormat="1" applyFont="1" applyBorder="1" applyAlignment="1">
      <alignment horizontal="center" vertical="center"/>
    </xf>
    <xf numFmtId="166" fontId="15" fillId="0" borderId="5" xfId="0" applyNumberFormat="1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166" fontId="15" fillId="0" borderId="5" xfId="0" applyNumberFormat="1" applyFon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6" fontId="8" fillId="0" borderId="5" xfId="0" applyNumberFormat="1" applyFont="1" applyBorder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166" fontId="8" fillId="0" borderId="11" xfId="0" applyNumberFormat="1" applyFont="1" applyBorder="1" applyAlignment="1">
      <alignment horizontal="center"/>
    </xf>
    <xf numFmtId="166" fontId="15" fillId="0" borderId="1" xfId="0" applyNumberFormat="1" applyFont="1" applyFill="1" applyBorder="1" applyAlignment="1">
      <alignment horizontal="center" vertical="top" wrapText="1"/>
    </xf>
    <xf numFmtId="166" fontId="8" fillId="0" borderId="1" xfId="0" applyNumberFormat="1" applyFont="1" applyFill="1" applyBorder="1" applyAlignment="1">
      <alignment horizontal="center" vertical="top" wrapText="1"/>
    </xf>
    <xf numFmtId="166" fontId="8" fillId="0" borderId="1" xfId="0" applyNumberFormat="1" applyFont="1" applyFill="1" applyBorder="1" applyAlignment="1">
      <alignment horizontal="center" vertical="top"/>
    </xf>
    <xf numFmtId="168" fontId="8" fillId="0" borderId="4" xfId="0" applyNumberFormat="1" applyFont="1" applyFill="1" applyBorder="1" applyAlignment="1">
      <alignment horizontal="center"/>
    </xf>
    <xf numFmtId="168" fontId="8" fillId="2" borderId="4" xfId="0" applyNumberFormat="1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24" fillId="0" borderId="1" xfId="0" applyNumberFormat="1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 vertical="center" wrapText="1"/>
    </xf>
    <xf numFmtId="165" fontId="24" fillId="0" borderId="2" xfId="0" applyNumberFormat="1" applyFont="1" applyFill="1" applyBorder="1" applyAlignment="1">
      <alignment horizontal="center" vertical="center" wrapText="1"/>
    </xf>
    <xf numFmtId="165" fontId="25" fillId="0" borderId="1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/>
    </xf>
    <xf numFmtId="165" fontId="0" fillId="0" borderId="0" xfId="0" applyNumberFormat="1" applyFont="1" applyAlignment="1">
      <alignment horizontal="center"/>
    </xf>
    <xf numFmtId="165" fontId="26" fillId="0" borderId="1" xfId="0" applyNumberFormat="1" applyFont="1" applyFill="1" applyBorder="1" applyAlignment="1">
      <alignment horizontal="center" vertical="center" wrapText="1"/>
    </xf>
    <xf numFmtId="165" fontId="24" fillId="0" borderId="5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/>
    </xf>
    <xf numFmtId="165" fontId="8" fillId="2" borderId="1" xfId="0" applyNumberFormat="1" applyFont="1" applyFill="1" applyBorder="1" applyAlignment="1">
      <alignment horizontal="center"/>
    </xf>
    <xf numFmtId="169" fontId="8" fillId="0" borderId="1" xfId="0" applyNumberFormat="1" applyFont="1" applyFill="1" applyBorder="1" applyAlignment="1">
      <alignment horizontal="center" vertical="top"/>
    </xf>
    <xf numFmtId="169" fontId="8" fillId="0" borderId="1" xfId="0" applyNumberFormat="1" applyFont="1" applyFill="1" applyBorder="1" applyAlignment="1">
      <alignment horizontal="center" vertical="top" wrapText="1"/>
    </xf>
    <xf numFmtId="169" fontId="8" fillId="0" borderId="4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/>
    <xf numFmtId="165" fontId="4" fillId="0" borderId="1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166" fontId="0" fillId="0" borderId="7" xfId="0" applyNumberFormat="1" applyFont="1" applyBorder="1"/>
    <xf numFmtId="0" fontId="4" fillId="0" borderId="0" xfId="0" applyFont="1" applyBorder="1"/>
    <xf numFmtId="165" fontId="8" fillId="0" borderId="2" xfId="0" applyNumberFormat="1" applyFont="1" applyBorder="1" applyAlignment="1">
      <alignment horizontal="center"/>
    </xf>
    <xf numFmtId="170" fontId="8" fillId="0" borderId="1" xfId="0" applyNumberFormat="1" applyFont="1" applyFill="1" applyBorder="1" applyAlignment="1">
      <alignment horizontal="center" vertical="top" wrapText="1"/>
    </xf>
    <xf numFmtId="166" fontId="1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vertical="top" wrapText="1"/>
    </xf>
    <xf numFmtId="0" fontId="19" fillId="0" borderId="14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165" fontId="4" fillId="0" borderId="5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19" fillId="0" borderId="11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9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4" fillId="0" borderId="0" xfId="0" applyFont="1" applyBorder="1"/>
    <xf numFmtId="166" fontId="4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166" fontId="15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6" fillId="0" borderId="2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166" fontId="15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165" fontId="8" fillId="0" borderId="11" xfId="0" applyNumberFormat="1" applyFont="1" applyBorder="1" applyAlignment="1">
      <alignment horizontal="center"/>
    </xf>
    <xf numFmtId="165" fontId="8" fillId="0" borderId="14" xfId="0" applyNumberFormat="1" applyFon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20" fillId="0" borderId="2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1" fillId="0" borderId="0" xfId="0" applyFont="1" applyBorder="1"/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169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top" wrapText="1"/>
    </xf>
    <xf numFmtId="49" fontId="8" fillId="0" borderId="3" xfId="0" applyNumberFormat="1" applyFont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8" fillId="0" borderId="4" xfId="0" applyFont="1" applyFill="1" applyBorder="1" applyAlignment="1">
      <alignment horizontal="left" vertical="top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14" fontId="8" fillId="0" borderId="2" xfId="0" applyNumberFormat="1" applyFont="1" applyBorder="1" applyAlignment="1">
      <alignment horizontal="center" vertical="top" wrapText="1"/>
    </xf>
    <xf numFmtId="14" fontId="8" fillId="0" borderId="4" xfId="0" applyNumberFormat="1" applyFont="1" applyBorder="1" applyAlignment="1">
      <alignment horizontal="center" vertical="top" wrapText="1"/>
    </xf>
    <xf numFmtId="14" fontId="8" fillId="0" borderId="3" xfId="0" applyNumberFormat="1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top" wrapText="1"/>
    </xf>
    <xf numFmtId="166" fontId="8" fillId="0" borderId="1" xfId="0" applyNumberFormat="1" applyFont="1" applyFill="1" applyBorder="1" applyAlignment="1">
      <alignment horizontal="center" vertical="top" wrapText="1"/>
    </xf>
    <xf numFmtId="0" fontId="15" fillId="0" borderId="11" xfId="0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168" fontId="8" fillId="0" borderId="1" xfId="0" applyNumberFormat="1" applyFont="1" applyBorder="1" applyAlignment="1">
      <alignment horizontal="center" vertical="center"/>
    </xf>
    <xf numFmtId="167" fontId="8" fillId="0" borderId="2" xfId="0" applyNumberFormat="1" applyFont="1" applyBorder="1" applyAlignment="1">
      <alignment horizontal="center" vertical="center"/>
    </xf>
    <xf numFmtId="167" fontId="8" fillId="0" borderId="4" xfId="0" applyNumberFormat="1" applyFont="1" applyBorder="1" applyAlignment="1">
      <alignment horizontal="center" vertical="center"/>
    </xf>
    <xf numFmtId="167" fontId="8" fillId="0" borderId="3" xfId="0" applyNumberFormat="1" applyFont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167" fontId="8" fillId="0" borderId="2" xfId="0" applyNumberFormat="1" applyFont="1" applyBorder="1" applyAlignment="1">
      <alignment horizontal="center" vertical="center" wrapText="1"/>
    </xf>
    <xf numFmtId="167" fontId="8" fillId="0" borderId="4" xfId="0" applyNumberFormat="1" applyFont="1" applyBorder="1" applyAlignment="1">
      <alignment horizontal="center" vertical="center" wrapText="1"/>
    </xf>
    <xf numFmtId="167" fontId="8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/>
    </xf>
    <xf numFmtId="0" fontId="22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justify" vertical="center" wrapText="1"/>
    </xf>
    <xf numFmtId="0" fontId="24" fillId="0" borderId="4" xfId="0" applyFont="1" applyFill="1" applyBorder="1" applyAlignment="1">
      <alignment horizontal="justify" vertical="center" wrapText="1"/>
    </xf>
    <xf numFmtId="0" fontId="24" fillId="0" borderId="3" xfId="0" applyFont="1" applyFill="1" applyBorder="1" applyAlignment="1">
      <alignment horizontal="justify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165" fontId="24" fillId="0" borderId="2" xfId="0" applyNumberFormat="1" applyFont="1" applyFill="1" applyBorder="1" applyAlignment="1">
      <alignment horizontal="center" vertical="center" wrapText="1"/>
    </xf>
    <xf numFmtId="165" fontId="24" fillId="0" borderId="3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top" wrapText="1"/>
    </xf>
    <xf numFmtId="0" fontId="23" fillId="0" borderId="4" xfId="0" applyFont="1" applyFill="1" applyBorder="1" applyAlignment="1">
      <alignment horizontal="center" vertical="top" wrapText="1"/>
    </xf>
    <xf numFmtId="0" fontId="23" fillId="0" borderId="3" xfId="0" applyFont="1" applyFill="1" applyBorder="1" applyAlignment="1">
      <alignment horizontal="center" vertical="top" wrapText="1"/>
    </xf>
    <xf numFmtId="0" fontId="24" fillId="0" borderId="2" xfId="0" applyFont="1" applyFill="1" applyBorder="1" applyAlignment="1">
      <alignment horizontal="left" vertical="top" wrapText="1"/>
    </xf>
    <xf numFmtId="0" fontId="24" fillId="0" borderId="4" xfId="0" applyFont="1" applyFill="1" applyBorder="1" applyAlignment="1">
      <alignment horizontal="left" vertical="top" wrapText="1"/>
    </xf>
    <xf numFmtId="0" fontId="24" fillId="0" borderId="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3"/>
  <sheetViews>
    <sheetView tabSelected="1" workbookViewId="0">
      <selection activeCell="J16" sqref="J16"/>
    </sheetView>
  </sheetViews>
  <sheetFormatPr defaultRowHeight="15" x14ac:dyDescent="0.25"/>
  <cols>
    <col min="1" max="1" width="4.85546875" customWidth="1"/>
    <col min="3" max="3" width="17.42578125" customWidth="1"/>
    <col min="4" max="4" width="12" customWidth="1"/>
    <col min="6" max="6" width="7" customWidth="1"/>
    <col min="7" max="7" width="13.140625" bestFit="1" customWidth="1"/>
    <col min="8" max="8" width="8.7109375" customWidth="1"/>
    <col min="9" max="9" width="2" hidden="1" customWidth="1"/>
    <col min="10" max="10" width="13.85546875" customWidth="1"/>
    <col min="11" max="11" width="14.42578125" customWidth="1"/>
    <col min="12" max="12" width="15.5703125" customWidth="1"/>
    <col min="13" max="14" width="13.28515625" customWidth="1"/>
    <col min="15" max="15" width="15" customWidth="1"/>
    <col min="16" max="17" width="11.5703125" bestFit="1" customWidth="1"/>
  </cols>
  <sheetData>
    <row r="1" spans="1:15" x14ac:dyDescent="0.25">
      <c r="L1" s="189" t="s">
        <v>172</v>
      </c>
      <c r="M1" s="189"/>
      <c r="N1" s="189"/>
      <c r="O1" s="189"/>
    </row>
    <row r="2" spans="1:15" ht="30" customHeight="1" x14ac:dyDescent="0.25">
      <c r="L2" s="190" t="s">
        <v>170</v>
      </c>
      <c r="M2" s="190"/>
      <c r="N2" s="190"/>
      <c r="O2" s="190"/>
    </row>
    <row r="3" spans="1:15" ht="29.25" customHeight="1" x14ac:dyDescent="0.25">
      <c r="L3" s="189" t="s">
        <v>179</v>
      </c>
      <c r="M3" s="189"/>
      <c r="N3" s="189"/>
      <c r="O3" s="189"/>
    </row>
    <row r="5" spans="1:15" ht="40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91" t="s">
        <v>129</v>
      </c>
      <c r="K5" s="191"/>
      <c r="L5" s="191"/>
      <c r="M5" s="191"/>
      <c r="N5" s="191"/>
      <c r="O5" s="191"/>
    </row>
    <row r="6" spans="1:15" ht="33" customHeight="1" x14ac:dyDescent="0.25">
      <c r="A6" s="192" t="s">
        <v>124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</row>
    <row r="7" spans="1:15" x14ac:dyDescent="0.25">
      <c r="A7" s="193" t="s">
        <v>0</v>
      </c>
      <c r="B7" s="193" t="s">
        <v>21</v>
      </c>
      <c r="C7" s="193"/>
      <c r="D7" s="193"/>
      <c r="E7" s="193" t="s">
        <v>22</v>
      </c>
      <c r="F7" s="193"/>
      <c r="G7" s="193" t="s">
        <v>7</v>
      </c>
      <c r="H7" s="193"/>
      <c r="I7" s="193"/>
      <c r="J7" s="194" t="s">
        <v>1</v>
      </c>
      <c r="K7" s="194"/>
      <c r="L7" s="194"/>
      <c r="M7" s="193" t="s">
        <v>2</v>
      </c>
      <c r="N7" s="195" t="s">
        <v>8</v>
      </c>
      <c r="O7" s="193" t="s">
        <v>11</v>
      </c>
    </row>
    <row r="8" spans="1:15" x14ac:dyDescent="0.25">
      <c r="A8" s="193"/>
      <c r="B8" s="193"/>
      <c r="C8" s="193"/>
      <c r="D8" s="193"/>
      <c r="E8" s="193"/>
      <c r="F8" s="193"/>
      <c r="G8" s="193"/>
      <c r="H8" s="193"/>
      <c r="I8" s="193"/>
      <c r="J8" s="193" t="s">
        <v>3</v>
      </c>
      <c r="K8" s="194" t="s">
        <v>23</v>
      </c>
      <c r="L8" s="194"/>
      <c r="M8" s="193"/>
      <c r="N8" s="195"/>
      <c r="O8" s="199"/>
    </row>
    <row r="9" spans="1:15" ht="36" x14ac:dyDescent="0.25">
      <c r="A9" s="193"/>
      <c r="B9" s="193"/>
      <c r="C9" s="193"/>
      <c r="D9" s="193"/>
      <c r="E9" s="193"/>
      <c r="F9" s="193"/>
      <c r="G9" s="193"/>
      <c r="H9" s="193"/>
      <c r="I9" s="193"/>
      <c r="J9" s="193"/>
      <c r="K9" s="31" t="s">
        <v>24</v>
      </c>
      <c r="L9" s="31" t="s">
        <v>5</v>
      </c>
      <c r="M9" s="193"/>
      <c r="N9" s="195"/>
      <c r="O9" s="199"/>
    </row>
    <row r="10" spans="1:15" x14ac:dyDescent="0.25">
      <c r="A10" s="2">
        <v>1</v>
      </c>
      <c r="B10" s="221">
        <v>2</v>
      </c>
      <c r="C10" s="221"/>
      <c r="D10" s="221"/>
      <c r="E10" s="221">
        <v>3</v>
      </c>
      <c r="F10" s="221"/>
      <c r="G10" s="221">
        <v>4</v>
      </c>
      <c r="H10" s="221"/>
      <c r="I10" s="221"/>
      <c r="J10" s="2">
        <v>5</v>
      </c>
      <c r="K10" s="3">
        <v>6</v>
      </c>
      <c r="L10" s="2">
        <v>7</v>
      </c>
      <c r="M10" s="4">
        <v>8</v>
      </c>
      <c r="N10" s="2">
        <v>9</v>
      </c>
      <c r="O10" s="2">
        <v>10</v>
      </c>
    </row>
    <row r="11" spans="1:15" x14ac:dyDescent="0.25">
      <c r="A11" s="200" t="s">
        <v>25</v>
      </c>
      <c r="B11" s="200"/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</row>
    <row r="12" spans="1:15" x14ac:dyDescent="0.25">
      <c r="A12" s="201" t="s">
        <v>110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</row>
    <row r="13" spans="1:15" ht="63.75" customHeight="1" x14ac:dyDescent="0.25">
      <c r="A13" s="202" t="s">
        <v>111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</row>
    <row r="14" spans="1:15" ht="33.75" customHeight="1" x14ac:dyDescent="0.25">
      <c r="A14" s="212"/>
      <c r="B14" s="203" t="s">
        <v>112</v>
      </c>
      <c r="C14" s="204"/>
      <c r="D14" s="205"/>
      <c r="E14" s="209" t="s">
        <v>26</v>
      </c>
      <c r="F14" s="209"/>
      <c r="G14" s="210">
        <f t="shared" ref="G14:G22" si="0">SUM(J14:M14)</f>
        <v>8000</v>
      </c>
      <c r="H14" s="210"/>
      <c r="I14" s="210"/>
      <c r="J14" s="110">
        <v>0</v>
      </c>
      <c r="K14" s="110">
        <v>0</v>
      </c>
      <c r="L14" s="110">
        <v>8000</v>
      </c>
      <c r="M14" s="109"/>
      <c r="N14" s="211" t="s">
        <v>27</v>
      </c>
      <c r="O14" s="211" t="s">
        <v>132</v>
      </c>
    </row>
    <row r="15" spans="1:15" ht="24.75" customHeight="1" x14ac:dyDescent="0.25">
      <c r="A15" s="213"/>
      <c r="B15" s="206"/>
      <c r="C15" s="207"/>
      <c r="D15" s="208"/>
      <c r="E15" s="209" t="s">
        <v>29</v>
      </c>
      <c r="F15" s="209"/>
      <c r="G15" s="210">
        <f t="shared" si="0"/>
        <v>3729.1007100000002</v>
      </c>
      <c r="H15" s="210"/>
      <c r="I15" s="210"/>
      <c r="J15" s="110">
        <v>0</v>
      </c>
      <c r="K15" s="110">
        <v>0</v>
      </c>
      <c r="L15" s="110">
        <v>3729.1007100000002</v>
      </c>
      <c r="M15" s="109"/>
      <c r="N15" s="211"/>
      <c r="O15" s="211"/>
    </row>
    <row r="16" spans="1:15" ht="32.25" customHeight="1" x14ac:dyDescent="0.25">
      <c r="A16" s="213"/>
      <c r="B16" s="224" t="s">
        <v>30</v>
      </c>
      <c r="C16" s="224"/>
      <c r="D16" s="224"/>
      <c r="E16" s="215" t="s">
        <v>31</v>
      </c>
      <c r="F16" s="215"/>
      <c r="G16" s="216">
        <f t="shared" si="0"/>
        <v>49.939959999999999</v>
      </c>
      <c r="H16" s="216"/>
      <c r="I16" s="216"/>
      <c r="J16" s="111">
        <v>0</v>
      </c>
      <c r="K16" s="111">
        <v>0</v>
      </c>
      <c r="L16" s="111">
        <v>49.939959999999999</v>
      </c>
      <c r="M16" s="6"/>
      <c r="N16" s="211"/>
      <c r="O16" s="211"/>
    </row>
    <row r="17" spans="1:17" x14ac:dyDescent="0.25">
      <c r="A17" s="213"/>
      <c r="B17" s="203" t="s">
        <v>32</v>
      </c>
      <c r="C17" s="204"/>
      <c r="D17" s="205"/>
      <c r="E17" s="215" t="s">
        <v>33</v>
      </c>
      <c r="F17" s="215"/>
      <c r="G17" s="216">
        <f t="shared" si="0"/>
        <v>0</v>
      </c>
      <c r="H17" s="216"/>
      <c r="I17" s="216"/>
      <c r="J17" s="111">
        <v>0</v>
      </c>
      <c r="K17" s="111">
        <v>0</v>
      </c>
      <c r="L17" s="111">
        <v>0</v>
      </c>
      <c r="M17" s="6"/>
      <c r="N17" s="211"/>
      <c r="O17" s="211"/>
    </row>
    <row r="18" spans="1:17" x14ac:dyDescent="0.25">
      <c r="A18" s="213"/>
      <c r="B18" s="225"/>
      <c r="C18" s="226"/>
      <c r="D18" s="227"/>
      <c r="E18" s="215" t="s">
        <v>34</v>
      </c>
      <c r="F18" s="215"/>
      <c r="G18" s="216">
        <f t="shared" si="0"/>
        <v>0</v>
      </c>
      <c r="H18" s="216"/>
      <c r="I18" s="216"/>
      <c r="J18" s="111">
        <v>0</v>
      </c>
      <c r="K18" s="111">
        <v>0</v>
      </c>
      <c r="L18" s="111">
        <v>0</v>
      </c>
      <c r="M18" s="6"/>
      <c r="N18" s="211"/>
      <c r="O18" s="211"/>
    </row>
    <row r="19" spans="1:17" x14ac:dyDescent="0.25">
      <c r="A19" s="213"/>
      <c r="B19" s="225"/>
      <c r="C19" s="226"/>
      <c r="D19" s="227"/>
      <c r="E19" s="215" t="s">
        <v>17</v>
      </c>
      <c r="F19" s="215"/>
      <c r="G19" s="216">
        <f t="shared" si="0"/>
        <v>0</v>
      </c>
      <c r="H19" s="216"/>
      <c r="I19" s="216"/>
      <c r="J19" s="111">
        <v>0</v>
      </c>
      <c r="K19" s="111">
        <v>0</v>
      </c>
      <c r="L19" s="111">
        <v>0</v>
      </c>
      <c r="M19" s="6"/>
      <c r="N19" s="211"/>
      <c r="O19" s="211"/>
    </row>
    <row r="20" spans="1:17" x14ac:dyDescent="0.25">
      <c r="A20" s="213"/>
      <c r="B20" s="206"/>
      <c r="C20" s="207"/>
      <c r="D20" s="208"/>
      <c r="E20" s="215" t="s">
        <v>35</v>
      </c>
      <c r="F20" s="215"/>
      <c r="G20" s="216">
        <v>0</v>
      </c>
      <c r="H20" s="216"/>
      <c r="I20" s="216"/>
      <c r="J20" s="111">
        <v>0</v>
      </c>
      <c r="K20" s="111">
        <v>0</v>
      </c>
      <c r="L20" s="111">
        <v>0</v>
      </c>
      <c r="M20" s="6"/>
      <c r="N20" s="211"/>
      <c r="O20" s="211"/>
      <c r="Q20" s="77"/>
    </row>
    <row r="21" spans="1:17" ht="15" customHeight="1" x14ac:dyDescent="0.25">
      <c r="A21" s="213"/>
      <c r="B21" s="203" t="s">
        <v>140</v>
      </c>
      <c r="C21" s="204"/>
      <c r="D21" s="205"/>
      <c r="E21" s="215" t="s">
        <v>34</v>
      </c>
      <c r="F21" s="215"/>
      <c r="G21" s="216">
        <f t="shared" si="0"/>
        <v>0</v>
      </c>
      <c r="H21" s="216"/>
      <c r="I21" s="216"/>
      <c r="J21" s="111">
        <v>0</v>
      </c>
      <c r="K21" s="111">
        <v>0</v>
      </c>
      <c r="L21" s="111">
        <v>0</v>
      </c>
      <c r="M21" s="6"/>
      <c r="N21" s="211"/>
      <c r="O21" s="211"/>
    </row>
    <row r="22" spans="1:17" x14ac:dyDescent="0.25">
      <c r="A22" s="213"/>
      <c r="B22" s="225"/>
      <c r="C22" s="226"/>
      <c r="D22" s="227"/>
      <c r="E22" s="215" t="s">
        <v>17</v>
      </c>
      <c r="F22" s="215"/>
      <c r="G22" s="216">
        <f t="shared" si="0"/>
        <v>0</v>
      </c>
      <c r="H22" s="216"/>
      <c r="I22" s="216"/>
      <c r="J22" s="111">
        <v>0</v>
      </c>
      <c r="K22" s="111">
        <v>0</v>
      </c>
      <c r="L22" s="111">
        <v>0</v>
      </c>
      <c r="M22" s="6"/>
      <c r="N22" s="211"/>
      <c r="O22" s="211"/>
    </row>
    <row r="23" spans="1:17" x14ac:dyDescent="0.25">
      <c r="A23" s="213"/>
      <c r="B23" s="225"/>
      <c r="C23" s="226"/>
      <c r="D23" s="227"/>
      <c r="E23" s="215" t="s">
        <v>35</v>
      </c>
      <c r="F23" s="215"/>
      <c r="G23" s="216">
        <f>SUM(J24:M24)</f>
        <v>0</v>
      </c>
      <c r="H23" s="216"/>
      <c r="I23" s="216"/>
      <c r="J23" s="111">
        <v>0</v>
      </c>
      <c r="K23" s="111">
        <v>0</v>
      </c>
      <c r="L23" s="111">
        <v>0</v>
      </c>
      <c r="M23" s="6"/>
      <c r="N23" s="211"/>
      <c r="O23" s="211"/>
    </row>
    <row r="24" spans="1:17" x14ac:dyDescent="0.25">
      <c r="A24" s="213"/>
      <c r="B24" s="206"/>
      <c r="C24" s="207"/>
      <c r="D24" s="208"/>
      <c r="E24" s="222" t="s">
        <v>131</v>
      </c>
      <c r="F24" s="222"/>
      <c r="G24" s="223">
        <v>0</v>
      </c>
      <c r="H24" s="223"/>
      <c r="I24" s="125"/>
      <c r="J24" s="125">
        <v>0</v>
      </c>
      <c r="K24" s="125">
        <v>0</v>
      </c>
      <c r="L24" s="125">
        <v>0</v>
      </c>
      <c r="M24" s="6"/>
      <c r="N24" s="211"/>
      <c r="O24" s="211"/>
    </row>
    <row r="25" spans="1:17" x14ac:dyDescent="0.25">
      <c r="A25" s="214"/>
      <c r="B25" s="217" t="s">
        <v>36</v>
      </c>
      <c r="C25" s="217"/>
      <c r="D25" s="217"/>
      <c r="E25" s="218" t="s">
        <v>135</v>
      </c>
      <c r="F25" s="219"/>
      <c r="G25" s="220">
        <f>SUM(G14:I21)</f>
        <v>11779.04067</v>
      </c>
      <c r="H25" s="220"/>
      <c r="I25" s="220"/>
      <c r="J25" s="75">
        <f>SUM(J14:J24)</f>
        <v>0</v>
      </c>
      <c r="K25" s="76">
        <f>SUM(K14:K24)</f>
        <v>0</v>
      </c>
      <c r="L25" s="75">
        <f>SUM(L14:L24)</f>
        <v>11779.04067</v>
      </c>
      <c r="M25" s="5"/>
      <c r="N25" s="6"/>
      <c r="O25" s="6"/>
      <c r="P25" s="77"/>
    </row>
    <row r="26" spans="1:17" ht="15" customHeight="1" x14ac:dyDescent="0.25">
      <c r="A26" s="231" t="s">
        <v>105</v>
      </c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3"/>
      <c r="P26" s="77"/>
    </row>
    <row r="27" spans="1:17" ht="15" customHeight="1" x14ac:dyDescent="0.25">
      <c r="A27" s="265" t="s">
        <v>108</v>
      </c>
      <c r="B27" s="266"/>
      <c r="C27" s="266"/>
      <c r="D27" s="266"/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7"/>
      <c r="P27" s="77"/>
    </row>
    <row r="28" spans="1:17" ht="17.25" customHeight="1" x14ac:dyDescent="0.25">
      <c r="A28" s="268" t="s">
        <v>109</v>
      </c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  <c r="O28" s="270"/>
    </row>
    <row r="29" spans="1:17" ht="31.5" customHeight="1" x14ac:dyDescent="0.25">
      <c r="A29" s="271"/>
      <c r="B29" s="236" t="s">
        <v>37</v>
      </c>
      <c r="C29" s="237"/>
      <c r="D29" s="238"/>
      <c r="E29" s="209" t="s">
        <v>26</v>
      </c>
      <c r="F29" s="209"/>
      <c r="G29" s="216">
        <f t="shared" ref="G29:G38" si="1">SUM(J29:M29)</f>
        <v>18496.412</v>
      </c>
      <c r="H29" s="216"/>
      <c r="I29" s="216"/>
      <c r="J29" s="72"/>
      <c r="K29" s="73">
        <v>8075</v>
      </c>
      <c r="L29" s="72">
        <v>10421.412</v>
      </c>
      <c r="M29" s="69"/>
      <c r="N29" s="196" t="s">
        <v>27</v>
      </c>
      <c r="O29" s="196" t="s">
        <v>28</v>
      </c>
    </row>
    <row r="30" spans="1:17" ht="67.5" customHeight="1" x14ac:dyDescent="0.25">
      <c r="A30" s="272"/>
      <c r="B30" s="242"/>
      <c r="C30" s="243"/>
      <c r="D30" s="244"/>
      <c r="E30" s="209" t="s">
        <v>29</v>
      </c>
      <c r="F30" s="209"/>
      <c r="G30" s="216">
        <f t="shared" si="1"/>
        <v>55.269260000000003</v>
      </c>
      <c r="H30" s="216"/>
      <c r="I30" s="216"/>
      <c r="J30" s="72"/>
      <c r="K30" s="73">
        <v>0</v>
      </c>
      <c r="L30" s="74">
        <v>55.269260000000003</v>
      </c>
      <c r="M30" s="69"/>
      <c r="N30" s="197"/>
      <c r="O30" s="197"/>
    </row>
    <row r="31" spans="1:17" ht="81" customHeight="1" x14ac:dyDescent="0.25">
      <c r="A31" s="272"/>
      <c r="B31" s="245" t="s">
        <v>138</v>
      </c>
      <c r="C31" s="246"/>
      <c r="D31" s="247"/>
      <c r="E31" s="215" t="s">
        <v>33</v>
      </c>
      <c r="F31" s="215"/>
      <c r="G31" s="251">
        <f t="shared" si="1"/>
        <v>0</v>
      </c>
      <c r="H31" s="251"/>
      <c r="I31" s="251"/>
      <c r="J31" s="8"/>
      <c r="K31" s="65">
        <v>0</v>
      </c>
      <c r="L31" s="8">
        <v>0</v>
      </c>
      <c r="M31" s="69"/>
      <c r="N31" s="197"/>
      <c r="O31" s="197"/>
    </row>
    <row r="32" spans="1:17" ht="15.75" customHeight="1" x14ac:dyDescent="0.25">
      <c r="A32" s="272"/>
      <c r="B32" s="245" t="s">
        <v>139</v>
      </c>
      <c r="C32" s="246"/>
      <c r="D32" s="247"/>
      <c r="E32" s="234"/>
      <c r="F32" s="235"/>
      <c r="G32" s="228"/>
      <c r="H32" s="230"/>
      <c r="I32" s="122"/>
      <c r="J32" s="122"/>
      <c r="K32" s="121">
        <v>0</v>
      </c>
      <c r="L32" s="122"/>
      <c r="M32" s="69"/>
      <c r="N32" s="197"/>
      <c r="O32" s="197"/>
    </row>
    <row r="33" spans="1:30" ht="15.75" customHeight="1" x14ac:dyDescent="0.25">
      <c r="A33" s="272"/>
      <c r="B33" s="236" t="s">
        <v>141</v>
      </c>
      <c r="C33" s="237"/>
      <c r="D33" s="238"/>
      <c r="E33" s="234" t="s">
        <v>17</v>
      </c>
      <c r="F33" s="235"/>
      <c r="G33" s="228">
        <f t="shared" ref="G33:G35" si="2">SUM(J33:M33)</f>
        <v>0</v>
      </c>
      <c r="H33" s="230"/>
      <c r="I33" s="122"/>
      <c r="J33" s="122"/>
      <c r="K33" s="121">
        <v>0</v>
      </c>
      <c r="L33" s="122">
        <v>0</v>
      </c>
      <c r="M33" s="69"/>
      <c r="N33" s="197"/>
      <c r="O33" s="197"/>
    </row>
    <row r="34" spans="1:30" ht="15.75" customHeight="1" x14ac:dyDescent="0.25">
      <c r="A34" s="272"/>
      <c r="B34" s="239"/>
      <c r="C34" s="240"/>
      <c r="D34" s="241"/>
      <c r="E34" s="234" t="s">
        <v>35</v>
      </c>
      <c r="F34" s="235"/>
      <c r="G34" s="228">
        <f t="shared" si="2"/>
        <v>0</v>
      </c>
      <c r="H34" s="230"/>
      <c r="I34" s="122"/>
      <c r="J34" s="122"/>
      <c r="K34" s="121">
        <v>0</v>
      </c>
      <c r="L34" s="122">
        <v>0</v>
      </c>
      <c r="M34" s="69"/>
      <c r="N34" s="197"/>
      <c r="O34" s="197"/>
    </row>
    <row r="35" spans="1:30" ht="15.75" customHeight="1" x14ac:dyDescent="0.25">
      <c r="A35" s="272"/>
      <c r="B35" s="242"/>
      <c r="C35" s="243"/>
      <c r="D35" s="244"/>
      <c r="E35" s="234" t="s">
        <v>136</v>
      </c>
      <c r="F35" s="235"/>
      <c r="G35" s="228">
        <f t="shared" si="2"/>
        <v>0</v>
      </c>
      <c r="H35" s="230"/>
      <c r="I35" s="122"/>
      <c r="J35" s="122"/>
      <c r="K35" s="121">
        <v>0</v>
      </c>
      <c r="L35" s="122">
        <v>0</v>
      </c>
      <c r="M35" s="69"/>
      <c r="N35" s="197"/>
      <c r="O35" s="197"/>
    </row>
    <row r="36" spans="1:30" ht="25.5" customHeight="1" x14ac:dyDescent="0.25">
      <c r="A36" s="272"/>
      <c r="B36" s="245" t="s">
        <v>142</v>
      </c>
      <c r="C36" s="246"/>
      <c r="D36" s="247"/>
      <c r="E36" s="234" t="s">
        <v>17</v>
      </c>
      <c r="F36" s="235"/>
      <c r="G36" s="228">
        <f t="shared" ref="G36" si="3">SUM(J36:M36)</f>
        <v>0</v>
      </c>
      <c r="H36" s="230"/>
      <c r="I36" s="122"/>
      <c r="J36" s="122"/>
      <c r="K36" s="121">
        <v>0</v>
      </c>
      <c r="L36" s="122">
        <v>0</v>
      </c>
      <c r="M36" s="69"/>
      <c r="N36" s="197"/>
      <c r="O36" s="197"/>
    </row>
    <row r="37" spans="1:30" x14ac:dyDescent="0.25">
      <c r="A37" s="272"/>
      <c r="B37" s="203" t="s">
        <v>38</v>
      </c>
      <c r="C37" s="204"/>
      <c r="D37" s="205"/>
      <c r="E37" s="234" t="s">
        <v>34</v>
      </c>
      <c r="F37" s="235"/>
      <c r="G37" s="251">
        <f t="shared" si="1"/>
        <v>0</v>
      </c>
      <c r="H37" s="251"/>
      <c r="I37" s="251"/>
      <c r="J37" s="8"/>
      <c r="K37" s="65">
        <v>0</v>
      </c>
      <c r="L37" s="8">
        <v>0</v>
      </c>
      <c r="M37" s="69"/>
      <c r="N37" s="197"/>
      <c r="O37" s="197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</row>
    <row r="38" spans="1:30" x14ac:dyDescent="0.25">
      <c r="A38" s="272"/>
      <c r="B38" s="225"/>
      <c r="C38" s="226"/>
      <c r="D38" s="227"/>
      <c r="E38" s="234" t="s">
        <v>17</v>
      </c>
      <c r="F38" s="235"/>
      <c r="G38" s="228">
        <f t="shared" si="1"/>
        <v>0</v>
      </c>
      <c r="H38" s="229"/>
      <c r="I38" s="230"/>
      <c r="J38" s="8"/>
      <c r="K38" s="65">
        <v>0</v>
      </c>
      <c r="L38" s="8">
        <v>0</v>
      </c>
      <c r="M38" s="69"/>
      <c r="N38" s="197"/>
      <c r="O38" s="197"/>
    </row>
    <row r="39" spans="1:30" x14ac:dyDescent="0.25">
      <c r="A39" s="272"/>
      <c r="B39" s="225"/>
      <c r="C39" s="226"/>
      <c r="D39" s="227"/>
      <c r="E39" s="234" t="s">
        <v>35</v>
      </c>
      <c r="F39" s="235"/>
      <c r="G39" s="228">
        <v>0</v>
      </c>
      <c r="H39" s="229"/>
      <c r="I39" s="230"/>
      <c r="J39" s="113"/>
      <c r="K39" s="115">
        <v>0</v>
      </c>
      <c r="L39" s="113">
        <v>0</v>
      </c>
      <c r="M39" s="69"/>
      <c r="N39" s="197"/>
      <c r="O39" s="197"/>
    </row>
    <row r="40" spans="1:30" x14ac:dyDescent="0.25">
      <c r="A40" s="272"/>
      <c r="B40" s="206"/>
      <c r="C40" s="207"/>
      <c r="D40" s="208"/>
      <c r="E40" s="234" t="s">
        <v>136</v>
      </c>
      <c r="F40" s="235"/>
      <c r="G40" s="228">
        <v>0</v>
      </c>
      <c r="H40" s="229"/>
      <c r="I40" s="230"/>
      <c r="J40" s="8"/>
      <c r="K40" s="65">
        <v>0</v>
      </c>
      <c r="L40" s="8">
        <v>0</v>
      </c>
      <c r="M40" s="69"/>
      <c r="N40" s="198"/>
      <c r="O40" s="198"/>
    </row>
    <row r="41" spans="1:30" x14ac:dyDescent="0.25">
      <c r="A41" s="273"/>
      <c r="B41" s="217" t="s">
        <v>39</v>
      </c>
      <c r="C41" s="217"/>
      <c r="D41" s="217"/>
      <c r="E41" s="218" t="s">
        <v>135</v>
      </c>
      <c r="F41" s="219"/>
      <c r="G41" s="220">
        <f>SUM(G29:I40)</f>
        <v>18551.681260000001</v>
      </c>
      <c r="H41" s="220"/>
      <c r="I41" s="220"/>
      <c r="J41" s="75"/>
      <c r="K41" s="76">
        <f>SUM(K29:K37)</f>
        <v>8075</v>
      </c>
      <c r="L41" s="75">
        <f>SUM(L29:L40)</f>
        <v>10476.681259999999</v>
      </c>
      <c r="M41" s="70"/>
      <c r="N41" s="71"/>
      <c r="O41" s="71"/>
    </row>
    <row r="42" spans="1:30" ht="30" customHeight="1" x14ac:dyDescent="0.25">
      <c r="A42" s="30" t="s">
        <v>40</v>
      </c>
      <c r="B42" s="217" t="s">
        <v>168</v>
      </c>
      <c r="C42" s="217"/>
      <c r="D42" s="217"/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217"/>
    </row>
    <row r="43" spans="1:30" ht="15" customHeight="1" x14ac:dyDescent="0.25">
      <c r="A43" s="265" t="s">
        <v>106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6"/>
      <c r="L43" s="266"/>
      <c r="M43" s="266"/>
      <c r="N43" s="266"/>
      <c r="O43" s="267"/>
    </row>
    <row r="44" spans="1:30" ht="34.5" customHeight="1" x14ac:dyDescent="0.25">
      <c r="A44" s="265" t="s">
        <v>107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66"/>
      <c r="L44" s="266"/>
      <c r="M44" s="266"/>
      <c r="N44" s="266"/>
      <c r="O44" s="267"/>
    </row>
    <row r="45" spans="1:30" ht="70.5" customHeight="1" x14ac:dyDescent="0.25">
      <c r="A45" s="262"/>
      <c r="B45" s="248" t="s">
        <v>41</v>
      </c>
      <c r="C45" s="249"/>
      <c r="D45" s="250"/>
      <c r="E45" s="211" t="s">
        <v>26</v>
      </c>
      <c r="F45" s="211"/>
      <c r="G45" s="251">
        <f t="shared" ref="G45:G49" si="4">SUM(J45:M45)</f>
        <v>1953.7380000000001</v>
      </c>
      <c r="H45" s="251"/>
      <c r="I45" s="251"/>
      <c r="J45" s="8"/>
      <c r="K45" s="65"/>
      <c r="L45" s="8">
        <v>1953.7380000000001</v>
      </c>
      <c r="M45" s="50"/>
      <c r="N45" s="196" t="s">
        <v>27</v>
      </c>
      <c r="O45" s="196" t="s">
        <v>143</v>
      </c>
    </row>
    <row r="46" spans="1:30" ht="42" customHeight="1" x14ac:dyDescent="0.25">
      <c r="A46" s="263"/>
      <c r="B46" s="252" t="s">
        <v>42</v>
      </c>
      <c r="C46" s="252"/>
      <c r="D46" s="252"/>
      <c r="E46" s="211" t="s">
        <v>29</v>
      </c>
      <c r="F46" s="211"/>
      <c r="G46" s="251">
        <f t="shared" si="4"/>
        <v>5969.4907899999998</v>
      </c>
      <c r="H46" s="251"/>
      <c r="I46" s="251"/>
      <c r="J46" s="8"/>
      <c r="K46" s="65">
        <v>5285</v>
      </c>
      <c r="L46" s="66">
        <v>684.49078999999995</v>
      </c>
      <c r="M46" s="50"/>
      <c r="N46" s="197"/>
      <c r="O46" s="197"/>
    </row>
    <row r="47" spans="1:30" ht="36.75" customHeight="1" x14ac:dyDescent="0.25">
      <c r="A47" s="263"/>
      <c r="B47" s="252" t="s">
        <v>43</v>
      </c>
      <c r="C47" s="252"/>
      <c r="D47" s="252"/>
      <c r="E47" s="289" t="s">
        <v>31</v>
      </c>
      <c r="F47" s="289"/>
      <c r="G47" s="251">
        <f t="shared" si="4"/>
        <v>157.49299999999999</v>
      </c>
      <c r="H47" s="251"/>
      <c r="I47" s="251"/>
      <c r="J47" s="8"/>
      <c r="K47" s="65"/>
      <c r="L47" s="66">
        <v>157.49299999999999</v>
      </c>
      <c r="M47" s="50"/>
      <c r="N47" s="197"/>
      <c r="O47" s="197"/>
    </row>
    <row r="48" spans="1:30" ht="62.25" customHeight="1" x14ac:dyDescent="0.25">
      <c r="A48" s="263"/>
      <c r="B48" s="252" t="s">
        <v>44</v>
      </c>
      <c r="C48" s="252"/>
      <c r="D48" s="252"/>
      <c r="E48" s="289" t="s">
        <v>31</v>
      </c>
      <c r="F48" s="289"/>
      <c r="G48" s="251">
        <f t="shared" si="4"/>
        <v>10448.25657</v>
      </c>
      <c r="H48" s="251"/>
      <c r="I48" s="251"/>
      <c r="J48" s="8"/>
      <c r="K48" s="65">
        <v>9301</v>
      </c>
      <c r="L48" s="8">
        <v>1147.25657</v>
      </c>
      <c r="M48" s="7"/>
      <c r="N48" s="197"/>
      <c r="O48" s="197"/>
    </row>
    <row r="49" spans="1:16" x14ac:dyDescent="0.25">
      <c r="A49" s="263"/>
      <c r="B49" s="274" t="s">
        <v>45</v>
      </c>
      <c r="C49" s="275"/>
      <c r="D49" s="276"/>
      <c r="E49" s="215" t="s">
        <v>46</v>
      </c>
      <c r="F49" s="215"/>
      <c r="G49" s="251">
        <f t="shared" si="4"/>
        <v>10482.596450000001</v>
      </c>
      <c r="H49" s="251"/>
      <c r="I49" s="251"/>
      <c r="J49" s="8"/>
      <c r="K49" s="65">
        <v>8713.5</v>
      </c>
      <c r="L49" s="8">
        <v>1769.09645</v>
      </c>
      <c r="M49" s="50"/>
      <c r="N49" s="197"/>
      <c r="O49" s="197"/>
    </row>
    <row r="50" spans="1:16" x14ac:dyDescent="0.25">
      <c r="A50" s="263"/>
      <c r="B50" s="277"/>
      <c r="C50" s="278"/>
      <c r="D50" s="279"/>
      <c r="E50" s="215" t="s">
        <v>33</v>
      </c>
      <c r="F50" s="215"/>
      <c r="G50" s="251">
        <f>SUM(J50:M50)</f>
        <v>4825.1358</v>
      </c>
      <c r="H50" s="251"/>
      <c r="I50" s="251"/>
      <c r="J50" s="8"/>
      <c r="K50" s="67">
        <v>4171.8270000000002</v>
      </c>
      <c r="L50" s="68">
        <v>653.30880000000002</v>
      </c>
      <c r="M50" s="50"/>
      <c r="N50" s="197"/>
      <c r="O50" s="197"/>
      <c r="P50" s="64"/>
    </row>
    <row r="51" spans="1:16" x14ac:dyDescent="0.25">
      <c r="A51" s="263"/>
      <c r="B51" s="277"/>
      <c r="C51" s="278"/>
      <c r="D51" s="279"/>
      <c r="E51" s="234" t="s">
        <v>34</v>
      </c>
      <c r="F51" s="235"/>
      <c r="G51" s="251">
        <f t="shared" ref="G51:G52" si="5">SUM(J51:M51)</f>
        <v>0</v>
      </c>
      <c r="H51" s="251"/>
      <c r="I51" s="251"/>
      <c r="J51" s="8"/>
      <c r="K51" s="65">
        <v>0</v>
      </c>
      <c r="L51" s="8">
        <v>0</v>
      </c>
      <c r="M51" s="50"/>
      <c r="N51" s="197"/>
      <c r="O51" s="197"/>
    </row>
    <row r="52" spans="1:16" x14ac:dyDescent="0.25">
      <c r="A52" s="263"/>
      <c r="B52" s="280"/>
      <c r="C52" s="281"/>
      <c r="D52" s="282"/>
      <c r="E52" s="234" t="s">
        <v>17</v>
      </c>
      <c r="F52" s="235"/>
      <c r="G52" s="228">
        <f t="shared" si="5"/>
        <v>0</v>
      </c>
      <c r="H52" s="229"/>
      <c r="I52" s="230"/>
      <c r="J52" s="8"/>
      <c r="K52" s="65">
        <v>0</v>
      </c>
      <c r="L52" s="8">
        <v>0</v>
      </c>
      <c r="M52" s="50"/>
      <c r="N52" s="197"/>
      <c r="O52" s="197"/>
    </row>
    <row r="53" spans="1:16" ht="15" customHeight="1" x14ac:dyDescent="0.25">
      <c r="A53" s="263"/>
      <c r="B53" s="203" t="s">
        <v>47</v>
      </c>
      <c r="C53" s="204"/>
      <c r="D53" s="205"/>
      <c r="E53" s="215" t="s">
        <v>46</v>
      </c>
      <c r="F53" s="215"/>
      <c r="G53" s="251">
        <f>SUM(J53:M53)</f>
        <v>3230.1260000000002</v>
      </c>
      <c r="H53" s="251"/>
      <c r="I53" s="251"/>
      <c r="J53" s="8"/>
      <c r="K53" s="65">
        <v>0</v>
      </c>
      <c r="L53" s="8">
        <v>3230.1260000000002</v>
      </c>
      <c r="M53" s="50"/>
      <c r="N53" s="197"/>
      <c r="O53" s="197"/>
    </row>
    <row r="54" spans="1:16" x14ac:dyDescent="0.25">
      <c r="A54" s="263"/>
      <c r="B54" s="225"/>
      <c r="C54" s="226"/>
      <c r="D54" s="227"/>
      <c r="E54" s="215" t="s">
        <v>33</v>
      </c>
      <c r="F54" s="215"/>
      <c r="G54" s="251">
        <f>L54+K54</f>
        <v>799.43494999999996</v>
      </c>
      <c r="H54" s="251"/>
      <c r="I54" s="251"/>
      <c r="J54" s="8"/>
      <c r="K54" s="8">
        <v>0</v>
      </c>
      <c r="L54" s="8">
        <v>799.43494999999996</v>
      </c>
      <c r="M54" s="50"/>
      <c r="N54" s="197"/>
      <c r="O54" s="197"/>
    </row>
    <row r="55" spans="1:16" x14ac:dyDescent="0.25">
      <c r="A55" s="263"/>
      <c r="B55" s="225"/>
      <c r="C55" s="226"/>
      <c r="D55" s="227"/>
      <c r="E55" s="234" t="s">
        <v>34</v>
      </c>
      <c r="F55" s="235"/>
      <c r="G55" s="228">
        <f>L55+K55</f>
        <v>0</v>
      </c>
      <c r="H55" s="230"/>
      <c r="I55" s="122"/>
      <c r="J55" s="122"/>
      <c r="K55" s="121">
        <v>0</v>
      </c>
      <c r="L55" s="122">
        <v>0</v>
      </c>
      <c r="M55" s="124"/>
      <c r="N55" s="197"/>
      <c r="O55" s="197"/>
    </row>
    <row r="56" spans="1:16" x14ac:dyDescent="0.25">
      <c r="A56" s="263"/>
      <c r="B56" s="206"/>
      <c r="C56" s="207"/>
      <c r="D56" s="208"/>
      <c r="E56" s="234" t="s">
        <v>17</v>
      </c>
      <c r="F56" s="235"/>
      <c r="G56" s="228">
        <f>L56+K56</f>
        <v>0</v>
      </c>
      <c r="H56" s="230"/>
      <c r="I56" s="122"/>
      <c r="J56" s="122"/>
      <c r="K56" s="121">
        <v>0</v>
      </c>
      <c r="L56" s="122">
        <v>0</v>
      </c>
      <c r="M56" s="124"/>
      <c r="N56" s="197"/>
      <c r="O56" s="197"/>
    </row>
    <row r="57" spans="1:16" x14ac:dyDescent="0.25">
      <c r="A57" s="263"/>
      <c r="B57" s="274" t="s">
        <v>48</v>
      </c>
      <c r="C57" s="275"/>
      <c r="D57" s="276"/>
      <c r="E57" s="234" t="s">
        <v>34</v>
      </c>
      <c r="F57" s="235"/>
      <c r="G57" s="251">
        <f t="shared" ref="G57:G60" si="6">SUM(J57:M57)</f>
        <v>0</v>
      </c>
      <c r="H57" s="251"/>
      <c r="I57" s="251"/>
      <c r="J57" s="8"/>
      <c r="K57" s="65">
        <v>0</v>
      </c>
      <c r="L57" s="8">
        <v>0</v>
      </c>
      <c r="M57" s="50"/>
      <c r="N57" s="197"/>
      <c r="O57" s="197"/>
    </row>
    <row r="58" spans="1:16" x14ac:dyDescent="0.25">
      <c r="A58" s="263"/>
      <c r="B58" s="277"/>
      <c r="C58" s="278"/>
      <c r="D58" s="279"/>
      <c r="E58" s="234" t="s">
        <v>17</v>
      </c>
      <c r="F58" s="235"/>
      <c r="G58" s="251">
        <f t="shared" si="6"/>
        <v>0</v>
      </c>
      <c r="H58" s="251"/>
      <c r="I58" s="251"/>
      <c r="J58" s="8"/>
      <c r="K58" s="65">
        <v>0</v>
      </c>
      <c r="L58" s="8">
        <v>0</v>
      </c>
      <c r="M58" s="50"/>
      <c r="N58" s="197"/>
      <c r="O58" s="197"/>
    </row>
    <row r="59" spans="1:16" x14ac:dyDescent="0.25">
      <c r="A59" s="263"/>
      <c r="B59" s="277"/>
      <c r="C59" s="278"/>
      <c r="D59" s="279"/>
      <c r="E59" s="234" t="s">
        <v>35</v>
      </c>
      <c r="F59" s="235"/>
      <c r="G59" s="228">
        <f t="shared" ref="G59" si="7">SUM(J59:M59)</f>
        <v>0</v>
      </c>
      <c r="H59" s="229"/>
      <c r="I59" s="230"/>
      <c r="J59" s="113"/>
      <c r="K59" s="115">
        <v>0</v>
      </c>
      <c r="L59" s="113">
        <v>0</v>
      </c>
      <c r="M59" s="114"/>
      <c r="N59" s="197"/>
      <c r="O59" s="197"/>
    </row>
    <row r="60" spans="1:16" x14ac:dyDescent="0.25">
      <c r="A60" s="263"/>
      <c r="B60" s="280"/>
      <c r="C60" s="281"/>
      <c r="D60" s="282"/>
      <c r="E60" s="234" t="s">
        <v>136</v>
      </c>
      <c r="F60" s="235"/>
      <c r="G60" s="228">
        <f t="shared" si="6"/>
        <v>0</v>
      </c>
      <c r="H60" s="229"/>
      <c r="I60" s="230"/>
      <c r="J60" s="8"/>
      <c r="K60" s="65">
        <v>0</v>
      </c>
      <c r="L60" s="8">
        <v>0</v>
      </c>
      <c r="M60" s="50"/>
      <c r="N60" s="198"/>
      <c r="O60" s="198"/>
    </row>
    <row r="61" spans="1:16" x14ac:dyDescent="0.25">
      <c r="A61" s="264"/>
      <c r="B61" s="283" t="s">
        <v>49</v>
      </c>
      <c r="C61" s="284"/>
      <c r="D61" s="285"/>
      <c r="E61" s="286" t="s">
        <v>134</v>
      </c>
      <c r="F61" s="287"/>
      <c r="G61" s="288">
        <f>SUM(G45:I60)</f>
        <v>37866.271560000001</v>
      </c>
      <c r="H61" s="288"/>
      <c r="I61" s="288"/>
      <c r="J61" s="145"/>
      <c r="K61" s="146">
        <f>SUM(K45:K60)</f>
        <v>27471.327000000001</v>
      </c>
      <c r="L61" s="145">
        <f>L45+L46+L47+L48+L49+L50+L53+L54+L57+L58+L60</f>
        <v>10394.944560000002</v>
      </c>
      <c r="M61" s="50"/>
      <c r="N61" s="259"/>
      <c r="O61" s="260"/>
    </row>
    <row r="62" spans="1:16" x14ac:dyDescent="0.25">
      <c r="A62" s="258"/>
      <c r="B62" s="211" t="s">
        <v>10</v>
      </c>
      <c r="C62" s="211"/>
      <c r="D62" s="211"/>
      <c r="E62" s="259" t="s">
        <v>26</v>
      </c>
      <c r="F62" s="260"/>
      <c r="G62" s="254">
        <f>G14+G29+G45</f>
        <v>28450.15</v>
      </c>
      <c r="H62" s="254"/>
      <c r="I62" s="254"/>
      <c r="J62" s="147"/>
      <c r="K62" s="148">
        <f>K14+K29+K45</f>
        <v>8075</v>
      </c>
      <c r="L62" s="147">
        <f>L14+L29+L45</f>
        <v>20375.150000000001</v>
      </c>
      <c r="M62" s="126"/>
      <c r="N62" s="51"/>
      <c r="O62" s="51"/>
    </row>
    <row r="63" spans="1:16" x14ac:dyDescent="0.25">
      <c r="A63" s="258"/>
      <c r="B63" s="211"/>
      <c r="C63" s="211"/>
      <c r="D63" s="211"/>
      <c r="E63" s="259" t="s">
        <v>29</v>
      </c>
      <c r="F63" s="260"/>
      <c r="G63" s="254">
        <f t="shared" ref="G63:G70" si="8">K63+L63</f>
        <v>9753.8607599999996</v>
      </c>
      <c r="H63" s="254"/>
      <c r="I63" s="254"/>
      <c r="J63" s="147"/>
      <c r="K63" s="147">
        <f>K15+K30+K46</f>
        <v>5285</v>
      </c>
      <c r="L63" s="147">
        <f>L15+L30+L46</f>
        <v>4468.8607600000005</v>
      </c>
      <c r="M63" s="184"/>
      <c r="N63" s="51"/>
      <c r="O63" s="51"/>
    </row>
    <row r="64" spans="1:16" x14ac:dyDescent="0.25">
      <c r="A64" s="258"/>
      <c r="B64" s="211"/>
      <c r="C64" s="211"/>
      <c r="D64" s="211"/>
      <c r="E64" s="259" t="s">
        <v>31</v>
      </c>
      <c r="F64" s="260"/>
      <c r="G64" s="254">
        <f>K64+L64</f>
        <v>10655.68953</v>
      </c>
      <c r="H64" s="254"/>
      <c r="I64" s="254"/>
      <c r="J64" s="147"/>
      <c r="K64" s="148">
        <f>K16+K47+K48</f>
        <v>9301</v>
      </c>
      <c r="L64" s="147">
        <f>L16+L47+L48</f>
        <v>1354.6895300000001</v>
      </c>
      <c r="M64" s="9"/>
      <c r="N64" s="51"/>
      <c r="O64" s="51"/>
    </row>
    <row r="65" spans="1:15" x14ac:dyDescent="0.25">
      <c r="A65" s="258"/>
      <c r="B65" s="211"/>
      <c r="C65" s="211"/>
      <c r="D65" s="211"/>
      <c r="E65" s="215" t="s">
        <v>46</v>
      </c>
      <c r="F65" s="215"/>
      <c r="G65" s="254">
        <f>K65+L65</f>
        <v>13712.722450000001</v>
      </c>
      <c r="H65" s="254"/>
      <c r="I65" s="254"/>
      <c r="J65" s="147"/>
      <c r="K65" s="147">
        <f>K49</f>
        <v>8713.5</v>
      </c>
      <c r="L65" s="147">
        <f>L49+L53</f>
        <v>4999.2224500000002</v>
      </c>
      <c r="M65" s="9"/>
      <c r="N65" s="51"/>
      <c r="O65" s="51"/>
    </row>
    <row r="66" spans="1:15" x14ac:dyDescent="0.25">
      <c r="A66" s="258"/>
      <c r="B66" s="211"/>
      <c r="C66" s="211"/>
      <c r="D66" s="211"/>
      <c r="E66" s="215" t="s">
        <v>33</v>
      </c>
      <c r="F66" s="215"/>
      <c r="G66" s="261">
        <f t="shared" si="8"/>
        <v>5624.5707500000008</v>
      </c>
      <c r="H66" s="261"/>
      <c r="I66" s="261"/>
      <c r="J66" s="149"/>
      <c r="K66" s="150">
        <f>K17+K31+K50+K54</f>
        <v>4171.8270000000002</v>
      </c>
      <c r="L66" s="149">
        <f>L17+L31+L50+L54</f>
        <v>1452.7437500000001</v>
      </c>
      <c r="M66" s="9"/>
      <c r="N66" s="51"/>
      <c r="O66" s="51"/>
    </row>
    <row r="67" spans="1:15" x14ac:dyDescent="0.25">
      <c r="A67" s="258"/>
      <c r="B67" s="211"/>
      <c r="C67" s="211"/>
      <c r="D67" s="211"/>
      <c r="E67" s="234" t="s">
        <v>34</v>
      </c>
      <c r="F67" s="235"/>
      <c r="G67" s="254">
        <f t="shared" si="8"/>
        <v>0</v>
      </c>
      <c r="H67" s="254"/>
      <c r="I67" s="254"/>
      <c r="J67" s="147"/>
      <c r="K67" s="147">
        <f>K18+K37+K51</f>
        <v>0</v>
      </c>
      <c r="L67" s="147">
        <f>L18+L37+L51</f>
        <v>0</v>
      </c>
      <c r="M67" s="9"/>
      <c r="N67" s="51"/>
      <c r="O67" s="51"/>
    </row>
    <row r="68" spans="1:15" x14ac:dyDescent="0.25">
      <c r="A68" s="258"/>
      <c r="B68" s="211"/>
      <c r="C68" s="211"/>
      <c r="D68" s="211"/>
      <c r="E68" s="234" t="s">
        <v>17</v>
      </c>
      <c r="F68" s="235"/>
      <c r="G68" s="254">
        <f t="shared" si="8"/>
        <v>0</v>
      </c>
      <c r="H68" s="254"/>
      <c r="I68" s="254"/>
      <c r="J68" s="147"/>
      <c r="K68" s="148">
        <f>K19+K33+K36+K38+K52+K56+K58</f>
        <v>0</v>
      </c>
      <c r="L68" s="147">
        <f>L19+L33+L36+L38+L52+L56+L58</f>
        <v>0</v>
      </c>
      <c r="M68" s="9"/>
      <c r="N68" s="51"/>
      <c r="O68" s="51"/>
    </row>
    <row r="69" spans="1:15" x14ac:dyDescent="0.25">
      <c r="A69" s="258"/>
      <c r="B69" s="211"/>
      <c r="C69" s="211"/>
      <c r="D69" s="211"/>
      <c r="E69" s="234" t="s">
        <v>35</v>
      </c>
      <c r="F69" s="235"/>
      <c r="G69" s="254">
        <f t="shared" si="8"/>
        <v>0</v>
      </c>
      <c r="H69" s="254"/>
      <c r="I69" s="254"/>
      <c r="J69" s="147"/>
      <c r="K69" s="147">
        <f>K23+K34+K39+K59</f>
        <v>0</v>
      </c>
      <c r="L69" s="147">
        <f>L23+L34+L39+L59</f>
        <v>0</v>
      </c>
      <c r="M69" s="9"/>
      <c r="N69" s="123"/>
      <c r="O69" s="123"/>
    </row>
    <row r="70" spans="1:15" x14ac:dyDescent="0.25">
      <c r="A70" s="258"/>
      <c r="B70" s="211"/>
      <c r="C70" s="211"/>
      <c r="D70" s="211"/>
      <c r="E70" s="290" t="s">
        <v>131</v>
      </c>
      <c r="F70" s="290"/>
      <c r="G70" s="291">
        <f t="shared" si="8"/>
        <v>0</v>
      </c>
      <c r="H70" s="291"/>
      <c r="I70" s="151"/>
      <c r="J70" s="151"/>
      <c r="K70" s="152">
        <f>K24+K40+K35+K60</f>
        <v>0</v>
      </c>
      <c r="L70" s="152">
        <f>L24+L40+L35+L60</f>
        <v>0</v>
      </c>
      <c r="M70" s="9"/>
      <c r="N70" s="51"/>
      <c r="O70" s="51"/>
    </row>
    <row r="71" spans="1:15" x14ac:dyDescent="0.25">
      <c r="A71" s="258"/>
      <c r="B71" s="211"/>
      <c r="C71" s="211"/>
      <c r="D71" s="211"/>
      <c r="E71" s="255" t="s">
        <v>134</v>
      </c>
      <c r="F71" s="256"/>
      <c r="G71" s="257">
        <f>K71+L71</f>
        <v>68196.993489999993</v>
      </c>
      <c r="H71" s="257"/>
      <c r="I71" s="257"/>
      <c r="J71" s="153"/>
      <c r="K71" s="154">
        <f>K62+K63+K64+K65+K66+K67+K68+K69+K70</f>
        <v>35546.326999999997</v>
      </c>
      <c r="L71" s="155">
        <f>L62+L63+L64+L65+L66+L67+L68+L69+L70</f>
        <v>32650.666490000003</v>
      </c>
      <c r="M71" s="9"/>
      <c r="N71" s="51"/>
      <c r="O71" s="51"/>
    </row>
    <row r="72" spans="1:15" x14ac:dyDescent="0.25">
      <c r="A72" s="112"/>
      <c r="B72" s="253"/>
      <c r="C72" s="253"/>
      <c r="D72" s="253"/>
      <c r="E72" s="119"/>
      <c r="F72" s="119"/>
      <c r="G72" s="120"/>
      <c r="H72" s="119"/>
      <c r="I72" s="119"/>
      <c r="J72" s="112"/>
      <c r="K72" s="112"/>
      <c r="L72" s="112"/>
      <c r="M72" s="112"/>
      <c r="N72" s="112"/>
      <c r="O72" s="112"/>
    </row>
    <row r="73" spans="1:15" x14ac:dyDescent="0.25">
      <c r="B73" s="17" t="s">
        <v>166</v>
      </c>
    </row>
  </sheetData>
  <mergeCells count="164">
    <mergeCell ref="E55:F55"/>
    <mergeCell ref="E56:F56"/>
    <mergeCell ref="G55:H55"/>
    <mergeCell ref="G56:H56"/>
    <mergeCell ref="B53:D56"/>
    <mergeCell ref="N45:N60"/>
    <mergeCell ref="N61:O61"/>
    <mergeCell ref="O45:O60"/>
    <mergeCell ref="E70:F70"/>
    <mergeCell ref="G70:H70"/>
    <mergeCell ref="E59:F59"/>
    <mergeCell ref="G59:I59"/>
    <mergeCell ref="G52:I52"/>
    <mergeCell ref="E54:F54"/>
    <mergeCell ref="G54:I54"/>
    <mergeCell ref="E48:F48"/>
    <mergeCell ref="G48:I48"/>
    <mergeCell ref="B49:D52"/>
    <mergeCell ref="E49:F49"/>
    <mergeCell ref="G49:I49"/>
    <mergeCell ref="E50:F50"/>
    <mergeCell ref="G50:I50"/>
    <mergeCell ref="E51:F51"/>
    <mergeCell ref="G51:I51"/>
    <mergeCell ref="A45:A61"/>
    <mergeCell ref="A43:O43"/>
    <mergeCell ref="A44:O44"/>
    <mergeCell ref="B21:D24"/>
    <mergeCell ref="A27:O27"/>
    <mergeCell ref="A28:O28"/>
    <mergeCell ref="A29:A41"/>
    <mergeCell ref="B57:D60"/>
    <mergeCell ref="E57:F57"/>
    <mergeCell ref="G57:I57"/>
    <mergeCell ref="E58:F58"/>
    <mergeCell ref="G58:I58"/>
    <mergeCell ref="E60:F60"/>
    <mergeCell ref="G60:I60"/>
    <mergeCell ref="B61:D61"/>
    <mergeCell ref="E61:F61"/>
    <mergeCell ref="G61:I61"/>
    <mergeCell ref="E53:F53"/>
    <mergeCell ref="G53:I53"/>
    <mergeCell ref="B32:D32"/>
    <mergeCell ref="E32:F32"/>
    <mergeCell ref="E47:F47"/>
    <mergeCell ref="G47:I47"/>
    <mergeCell ref="B48:D48"/>
    <mergeCell ref="B72:D72"/>
    <mergeCell ref="E68:F68"/>
    <mergeCell ref="G68:I68"/>
    <mergeCell ref="E69:F69"/>
    <mergeCell ref="G69:I69"/>
    <mergeCell ref="E71:F71"/>
    <mergeCell ref="G71:I71"/>
    <mergeCell ref="A62:A71"/>
    <mergeCell ref="B62:D71"/>
    <mergeCell ref="E62:F62"/>
    <mergeCell ref="G62:I62"/>
    <mergeCell ref="E63:F63"/>
    <mergeCell ref="G63:I63"/>
    <mergeCell ref="E64:F64"/>
    <mergeCell ref="E66:F66"/>
    <mergeCell ref="G66:I66"/>
    <mergeCell ref="E67:F67"/>
    <mergeCell ref="G67:I67"/>
    <mergeCell ref="G64:I64"/>
    <mergeCell ref="E65:F65"/>
    <mergeCell ref="G65:I65"/>
    <mergeCell ref="E52:F52"/>
    <mergeCell ref="B42:O42"/>
    <mergeCell ref="B45:D45"/>
    <mergeCell ref="E45:F45"/>
    <mergeCell ref="G30:I30"/>
    <mergeCell ref="B31:D31"/>
    <mergeCell ref="E31:F31"/>
    <mergeCell ref="G31:I31"/>
    <mergeCell ref="B37:D40"/>
    <mergeCell ref="E37:F37"/>
    <mergeCell ref="G37:I37"/>
    <mergeCell ref="E38:F38"/>
    <mergeCell ref="G38:I38"/>
    <mergeCell ref="E40:F40"/>
    <mergeCell ref="B29:D30"/>
    <mergeCell ref="E29:F29"/>
    <mergeCell ref="G29:I29"/>
    <mergeCell ref="E30:F30"/>
    <mergeCell ref="G45:I45"/>
    <mergeCell ref="B46:D46"/>
    <mergeCell ref="E46:F46"/>
    <mergeCell ref="G46:I46"/>
    <mergeCell ref="B47:D47"/>
    <mergeCell ref="O29:O40"/>
    <mergeCell ref="B16:D16"/>
    <mergeCell ref="E16:F16"/>
    <mergeCell ref="G16:I16"/>
    <mergeCell ref="B17:D20"/>
    <mergeCell ref="E17:F17"/>
    <mergeCell ref="G40:I40"/>
    <mergeCell ref="A26:O26"/>
    <mergeCell ref="B41:D41"/>
    <mergeCell ref="E41:F41"/>
    <mergeCell ref="G41:I41"/>
    <mergeCell ref="E39:F39"/>
    <mergeCell ref="G39:I39"/>
    <mergeCell ref="G32:H32"/>
    <mergeCell ref="B33:D35"/>
    <mergeCell ref="E33:F33"/>
    <mergeCell ref="E34:F34"/>
    <mergeCell ref="E35:F35"/>
    <mergeCell ref="G33:H33"/>
    <mergeCell ref="G34:H34"/>
    <mergeCell ref="G35:H35"/>
    <mergeCell ref="B36:D36"/>
    <mergeCell ref="E36:F36"/>
    <mergeCell ref="G36:H36"/>
    <mergeCell ref="E20:F20"/>
    <mergeCell ref="G21:I21"/>
    <mergeCell ref="E22:F22"/>
    <mergeCell ref="G22:I22"/>
    <mergeCell ref="E24:F24"/>
    <mergeCell ref="G24:H24"/>
    <mergeCell ref="E15:F15"/>
    <mergeCell ref="G15:I15"/>
    <mergeCell ref="G17:I17"/>
    <mergeCell ref="E18:F18"/>
    <mergeCell ref="G18:I18"/>
    <mergeCell ref="E19:F19"/>
    <mergeCell ref="N29:N40"/>
    <mergeCell ref="O7:O9"/>
    <mergeCell ref="J8:J9"/>
    <mergeCell ref="K8:L8"/>
    <mergeCell ref="A11:O11"/>
    <mergeCell ref="A12:O12"/>
    <mergeCell ref="A13:O13"/>
    <mergeCell ref="B14:D15"/>
    <mergeCell ref="E14:F14"/>
    <mergeCell ref="G14:I14"/>
    <mergeCell ref="N14:N24"/>
    <mergeCell ref="O14:O24"/>
    <mergeCell ref="A14:A25"/>
    <mergeCell ref="E23:F23"/>
    <mergeCell ref="G23:I23"/>
    <mergeCell ref="B25:D25"/>
    <mergeCell ref="E25:F25"/>
    <mergeCell ref="G25:I25"/>
    <mergeCell ref="G19:I19"/>
    <mergeCell ref="B10:D10"/>
    <mergeCell ref="E10:F10"/>
    <mergeCell ref="G10:I10"/>
    <mergeCell ref="G20:I20"/>
    <mergeCell ref="E21:F21"/>
    <mergeCell ref="L1:O1"/>
    <mergeCell ref="L2:O2"/>
    <mergeCell ref="L3:O3"/>
    <mergeCell ref="J5:O5"/>
    <mergeCell ref="A6:O6"/>
    <mergeCell ref="A7:A9"/>
    <mergeCell ref="B7:D9"/>
    <mergeCell ref="E7:F9"/>
    <mergeCell ref="G7:I9"/>
    <mergeCell ref="J7:L7"/>
    <mergeCell ref="M7:M9"/>
    <mergeCell ref="N7:N9"/>
  </mergeCells>
  <pageMargins left="0.25" right="0.25" top="0.75" bottom="0.75" header="0.3" footer="0.3"/>
  <pageSetup paperSize="9" scale="55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workbookViewId="0">
      <selection activeCell="H3" sqref="H3:J3"/>
    </sheetView>
  </sheetViews>
  <sheetFormatPr defaultRowHeight="15" x14ac:dyDescent="0.25"/>
  <cols>
    <col min="1" max="1" width="4.85546875" customWidth="1"/>
    <col min="2" max="2" width="32.28515625" customWidth="1"/>
    <col min="3" max="3" width="20.7109375" customWidth="1"/>
    <col min="4" max="4" width="18.42578125" customWidth="1"/>
    <col min="5" max="5" width="10.5703125" customWidth="1"/>
    <col min="6" max="6" width="13.7109375" customWidth="1"/>
    <col min="7" max="8" width="12.42578125" customWidth="1"/>
    <col min="9" max="9" width="14.42578125" customWidth="1"/>
    <col min="10" max="10" width="39.7109375" customWidth="1"/>
  </cols>
  <sheetData>
    <row r="1" spans="1:10" x14ac:dyDescent="0.25">
      <c r="G1" s="118"/>
      <c r="H1" s="189" t="s">
        <v>173</v>
      </c>
      <c r="I1" s="189"/>
      <c r="J1" s="189"/>
    </row>
    <row r="2" spans="1:10" ht="31.5" customHeight="1" x14ac:dyDescent="0.25">
      <c r="G2" s="118"/>
      <c r="H2" s="190" t="s">
        <v>170</v>
      </c>
      <c r="I2" s="190"/>
      <c r="J2" s="190"/>
    </row>
    <row r="3" spans="1:10" x14ac:dyDescent="0.25">
      <c r="G3" s="118"/>
      <c r="H3" s="189" t="s">
        <v>179</v>
      </c>
      <c r="I3" s="189"/>
      <c r="J3" s="189"/>
    </row>
    <row r="4" spans="1:10" x14ac:dyDescent="0.25">
      <c r="A4" s="1"/>
      <c r="B4" s="1"/>
      <c r="C4" s="1"/>
      <c r="D4" s="1"/>
      <c r="E4" s="1"/>
      <c r="F4" s="1"/>
      <c r="G4" s="185"/>
      <c r="H4" s="62"/>
      <c r="I4" s="62"/>
      <c r="J4" s="62"/>
    </row>
    <row r="5" spans="1:10" x14ac:dyDescent="0.25">
      <c r="A5" s="10"/>
      <c r="B5" s="10"/>
      <c r="C5" s="10"/>
      <c r="D5" s="10"/>
      <c r="E5" s="10"/>
      <c r="F5" s="10"/>
      <c r="G5" s="308" t="s">
        <v>19</v>
      </c>
      <c r="H5" s="308"/>
      <c r="I5" s="308"/>
      <c r="J5" s="308"/>
    </row>
    <row r="6" spans="1:10" ht="17.25" customHeight="1" x14ac:dyDescent="0.25">
      <c r="A6" s="10"/>
      <c r="B6" s="10"/>
      <c r="C6" s="10"/>
      <c r="D6" s="10"/>
      <c r="E6" s="10"/>
      <c r="F6" s="10"/>
      <c r="G6" s="309" t="s">
        <v>127</v>
      </c>
      <c r="H6" s="309"/>
      <c r="I6" s="309"/>
      <c r="J6" s="309"/>
    </row>
    <row r="7" spans="1:10" ht="18.75" customHeight="1" x14ac:dyDescent="0.25">
      <c r="A7" s="10"/>
      <c r="B7" s="10"/>
      <c r="C7" s="10"/>
      <c r="D7" s="10"/>
      <c r="E7" s="10"/>
      <c r="F7" s="10"/>
      <c r="G7" s="310"/>
      <c r="H7" s="310"/>
      <c r="I7" s="310"/>
      <c r="J7" s="310"/>
    </row>
    <row r="8" spans="1:10" ht="38.25" customHeight="1" x14ac:dyDescent="0.25">
      <c r="A8" s="341" t="s">
        <v>125</v>
      </c>
      <c r="B8" s="342"/>
      <c r="C8" s="342"/>
      <c r="D8" s="342"/>
      <c r="E8" s="342"/>
      <c r="F8" s="342"/>
      <c r="G8" s="342"/>
      <c r="H8" s="342"/>
      <c r="I8" s="342"/>
      <c r="J8" s="342"/>
    </row>
    <row r="9" spans="1:10" x14ac:dyDescent="0.25">
      <c r="A9" s="340" t="s">
        <v>50</v>
      </c>
      <c r="B9" s="304" t="s">
        <v>21</v>
      </c>
      <c r="C9" s="304" t="s">
        <v>22</v>
      </c>
      <c r="D9" s="304" t="s">
        <v>51</v>
      </c>
      <c r="E9" s="304" t="s">
        <v>1</v>
      </c>
      <c r="F9" s="304"/>
      <c r="G9" s="304"/>
      <c r="H9" s="304"/>
      <c r="I9" s="304" t="s">
        <v>52</v>
      </c>
      <c r="J9" s="304" t="s">
        <v>11</v>
      </c>
    </row>
    <row r="10" spans="1:10" x14ac:dyDescent="0.25">
      <c r="A10" s="340"/>
      <c r="B10" s="304"/>
      <c r="C10" s="304"/>
      <c r="D10" s="304"/>
      <c r="E10" s="15" t="s">
        <v>3</v>
      </c>
      <c r="F10" s="304" t="s">
        <v>4</v>
      </c>
      <c r="G10" s="304"/>
      <c r="H10" s="304" t="s">
        <v>2</v>
      </c>
      <c r="I10" s="304"/>
      <c r="J10" s="304"/>
    </row>
    <row r="11" spans="1:10" ht="51" x14ac:dyDescent="0.25">
      <c r="A11" s="340"/>
      <c r="B11" s="304"/>
      <c r="C11" s="304"/>
      <c r="D11" s="304"/>
      <c r="E11" s="15"/>
      <c r="F11" s="15" t="s">
        <v>53</v>
      </c>
      <c r="G11" s="15" t="s">
        <v>5</v>
      </c>
      <c r="H11" s="304"/>
      <c r="I11" s="304"/>
      <c r="J11" s="304"/>
    </row>
    <row r="12" spans="1:10" x14ac:dyDescent="0.25">
      <c r="A12" s="11">
        <v>1</v>
      </c>
      <c r="B12" s="11">
        <v>2</v>
      </c>
      <c r="C12" s="11">
        <v>3</v>
      </c>
      <c r="D12" s="11">
        <v>4</v>
      </c>
      <c r="E12" s="11">
        <v>5</v>
      </c>
      <c r="F12" s="11">
        <v>6</v>
      </c>
      <c r="G12" s="11">
        <v>7</v>
      </c>
      <c r="H12" s="11">
        <v>8</v>
      </c>
      <c r="I12" s="11">
        <v>9</v>
      </c>
      <c r="J12" s="12">
        <v>10</v>
      </c>
    </row>
    <row r="13" spans="1:10" x14ac:dyDescent="0.25">
      <c r="A13" s="320" t="s">
        <v>54</v>
      </c>
      <c r="B13" s="321"/>
      <c r="C13" s="321"/>
      <c r="D13" s="321"/>
      <c r="E13" s="321"/>
      <c r="F13" s="321"/>
      <c r="G13" s="321"/>
      <c r="H13" s="321"/>
      <c r="I13" s="321"/>
      <c r="J13" s="322"/>
    </row>
    <row r="14" spans="1:10" x14ac:dyDescent="0.25">
      <c r="A14" s="323" t="s">
        <v>114</v>
      </c>
      <c r="B14" s="324"/>
      <c r="C14" s="324"/>
      <c r="D14" s="324"/>
      <c r="E14" s="324"/>
      <c r="F14" s="324"/>
      <c r="G14" s="324"/>
      <c r="H14" s="324"/>
      <c r="I14" s="324"/>
      <c r="J14" s="325"/>
    </row>
    <row r="15" spans="1:10" ht="21" customHeight="1" x14ac:dyDescent="0.25">
      <c r="A15" s="326" t="s">
        <v>115</v>
      </c>
      <c r="B15" s="327"/>
      <c r="C15" s="327"/>
      <c r="D15" s="327"/>
      <c r="E15" s="327"/>
      <c r="F15" s="327"/>
      <c r="G15" s="327"/>
      <c r="H15" s="327"/>
      <c r="I15" s="327"/>
      <c r="J15" s="328"/>
    </row>
    <row r="16" spans="1:10" ht="57.75" customHeight="1" x14ac:dyDescent="0.25">
      <c r="A16" s="55">
        <v>1</v>
      </c>
      <c r="B16" s="127" t="s">
        <v>55</v>
      </c>
      <c r="C16" s="13" t="s">
        <v>135</v>
      </c>
      <c r="D16" s="87"/>
      <c r="E16" s="81"/>
      <c r="F16" s="81"/>
      <c r="G16" s="81"/>
      <c r="H16" s="81"/>
      <c r="I16" s="34" t="s">
        <v>63</v>
      </c>
      <c r="J16" s="301" t="s">
        <v>137</v>
      </c>
    </row>
    <row r="17" spans="1:11" ht="42" customHeight="1" x14ac:dyDescent="0.25">
      <c r="A17" s="91">
        <v>2</v>
      </c>
      <c r="B17" s="128" t="s">
        <v>56</v>
      </c>
      <c r="C17" s="13" t="s">
        <v>135</v>
      </c>
      <c r="D17" s="83"/>
      <c r="E17" s="83"/>
      <c r="F17" s="83"/>
      <c r="G17" s="83"/>
      <c r="H17" s="83"/>
      <c r="I17" s="35" t="s">
        <v>63</v>
      </c>
      <c r="J17" s="302"/>
      <c r="K17" s="1"/>
    </row>
    <row r="18" spans="1:11" ht="48.75" customHeight="1" x14ac:dyDescent="0.25">
      <c r="A18" s="90">
        <v>3</v>
      </c>
      <c r="B18" s="127" t="s">
        <v>57</v>
      </c>
      <c r="C18" s="13" t="s">
        <v>135</v>
      </c>
      <c r="D18" s="81"/>
      <c r="E18" s="81"/>
      <c r="F18" s="81"/>
      <c r="G18" s="81"/>
      <c r="H18" s="88"/>
      <c r="I18" s="34" t="s">
        <v>63</v>
      </c>
      <c r="J18" s="302"/>
      <c r="K18" s="1"/>
    </row>
    <row r="19" spans="1:11" ht="48" customHeight="1" x14ac:dyDescent="0.25">
      <c r="A19" s="55">
        <v>4</v>
      </c>
      <c r="B19" s="127" t="s">
        <v>58</v>
      </c>
      <c r="C19" s="13" t="s">
        <v>135</v>
      </c>
      <c r="D19" s="88"/>
      <c r="E19" s="88"/>
      <c r="F19" s="88"/>
      <c r="G19" s="87"/>
      <c r="H19" s="88"/>
      <c r="I19" s="34" t="s">
        <v>63</v>
      </c>
      <c r="J19" s="302"/>
      <c r="K19" s="36"/>
    </row>
    <row r="20" spans="1:11" ht="15" customHeight="1" x14ac:dyDescent="0.25">
      <c r="A20" s="329">
        <v>5</v>
      </c>
      <c r="B20" s="331" t="s">
        <v>59</v>
      </c>
      <c r="C20" s="14" t="s">
        <v>26</v>
      </c>
      <c r="D20" s="78">
        <f t="shared" ref="D20:D25" si="0">SUM(E20:H20)</f>
        <v>2520</v>
      </c>
      <c r="E20" s="78">
        <v>0</v>
      </c>
      <c r="F20" s="78">
        <v>837.9</v>
      </c>
      <c r="G20" s="79">
        <v>44.1</v>
      </c>
      <c r="H20" s="80">
        <v>1638</v>
      </c>
      <c r="I20" s="298" t="s">
        <v>63</v>
      </c>
      <c r="J20" s="302"/>
      <c r="K20" s="36"/>
    </row>
    <row r="21" spans="1:11" ht="15" customHeight="1" x14ac:dyDescent="0.25">
      <c r="A21" s="330"/>
      <c r="B21" s="332"/>
      <c r="C21" s="14" t="s">
        <v>12</v>
      </c>
      <c r="D21" s="78">
        <f t="shared" si="0"/>
        <v>0</v>
      </c>
      <c r="E21" s="78">
        <v>0</v>
      </c>
      <c r="F21" s="78">
        <v>0</v>
      </c>
      <c r="G21" s="79">
        <v>0</v>
      </c>
      <c r="H21" s="80">
        <v>0</v>
      </c>
      <c r="I21" s="299"/>
      <c r="J21" s="302"/>
      <c r="K21" s="36"/>
    </row>
    <row r="22" spans="1:11" ht="15" customHeight="1" x14ac:dyDescent="0.25">
      <c r="A22" s="330"/>
      <c r="B22" s="332"/>
      <c r="C22" s="14" t="s">
        <v>13</v>
      </c>
      <c r="D22" s="78">
        <f t="shared" si="0"/>
        <v>0</v>
      </c>
      <c r="E22" s="81">
        <v>0</v>
      </c>
      <c r="F22" s="81">
        <v>0</v>
      </c>
      <c r="G22" s="82">
        <v>0</v>
      </c>
      <c r="H22" s="80">
        <v>0</v>
      </c>
      <c r="I22" s="299"/>
      <c r="J22" s="302"/>
      <c r="K22" s="36"/>
    </row>
    <row r="23" spans="1:11" ht="15" customHeight="1" x14ac:dyDescent="0.25">
      <c r="A23" s="330"/>
      <c r="B23" s="332"/>
      <c r="C23" s="14" t="s">
        <v>14</v>
      </c>
      <c r="D23" s="78">
        <f>SUM(E23:H23)</f>
        <v>0</v>
      </c>
      <c r="E23" s="83">
        <v>0</v>
      </c>
      <c r="F23" s="81">
        <v>0</v>
      </c>
      <c r="G23" s="81">
        <v>0</v>
      </c>
      <c r="H23" s="80">
        <v>0</v>
      </c>
      <c r="I23" s="299"/>
      <c r="J23" s="302"/>
      <c r="K23" s="36"/>
    </row>
    <row r="24" spans="1:11" ht="15" customHeight="1" x14ac:dyDescent="0.25">
      <c r="A24" s="330"/>
      <c r="B24" s="332"/>
      <c r="C24" s="14" t="s">
        <v>15</v>
      </c>
      <c r="D24" s="78">
        <f>SUM(E24:H24)</f>
        <v>3700.0559999999996</v>
      </c>
      <c r="E24" s="81">
        <v>0</v>
      </c>
      <c r="F24" s="84">
        <v>1105.0999999999999</v>
      </c>
      <c r="G24" s="84">
        <v>58.161999999999999</v>
      </c>
      <c r="H24" s="84">
        <v>2536.7939999999999</v>
      </c>
      <c r="I24" s="299"/>
      <c r="J24" s="302"/>
      <c r="K24" s="36"/>
    </row>
    <row r="25" spans="1:11" ht="15" customHeight="1" x14ac:dyDescent="0.25">
      <c r="A25" s="330"/>
      <c r="B25" s="332"/>
      <c r="C25" s="14" t="s">
        <v>16</v>
      </c>
      <c r="D25" s="80">
        <f t="shared" si="0"/>
        <v>0</v>
      </c>
      <c r="E25" s="80">
        <v>0</v>
      </c>
      <c r="F25" s="80">
        <v>0</v>
      </c>
      <c r="G25" s="80">
        <v>0</v>
      </c>
      <c r="H25" s="80">
        <v>0</v>
      </c>
      <c r="I25" s="299"/>
      <c r="J25" s="302"/>
      <c r="K25" s="36"/>
    </row>
    <row r="26" spans="1:11" ht="15" customHeight="1" x14ac:dyDescent="0.25">
      <c r="A26" s="330"/>
      <c r="B26" s="332"/>
      <c r="C26" s="92" t="s">
        <v>17</v>
      </c>
      <c r="D26" s="85">
        <f>SUM(E26:H26)</f>
        <v>1264.2619999999999</v>
      </c>
      <c r="E26" s="85"/>
      <c r="F26" s="85">
        <v>1206.0999999999999</v>
      </c>
      <c r="G26" s="85">
        <v>58.161999999999999</v>
      </c>
      <c r="H26" s="85">
        <v>0</v>
      </c>
      <c r="I26" s="299"/>
      <c r="J26" s="302"/>
      <c r="K26" s="36"/>
    </row>
    <row r="27" spans="1:11" ht="15" customHeight="1" x14ac:dyDescent="0.25">
      <c r="A27" s="116"/>
      <c r="B27" s="332"/>
      <c r="C27" s="92" t="s">
        <v>18</v>
      </c>
      <c r="D27" s="117">
        <f>F27+G27+H27</f>
        <v>408.51</v>
      </c>
      <c r="E27" s="117"/>
      <c r="F27" s="117">
        <v>389.2</v>
      </c>
      <c r="G27" s="117">
        <v>19.309999999999999</v>
      </c>
      <c r="H27" s="117">
        <v>0</v>
      </c>
      <c r="I27" s="299"/>
      <c r="J27" s="302"/>
      <c r="K27" s="36"/>
    </row>
    <row r="28" spans="1:11" ht="15.75" x14ac:dyDescent="0.25">
      <c r="A28" s="61"/>
      <c r="B28" s="333"/>
      <c r="C28" s="92" t="s">
        <v>131</v>
      </c>
      <c r="D28" s="85">
        <f>F28+G28+H28</f>
        <v>408.51</v>
      </c>
      <c r="E28" s="85"/>
      <c r="F28" s="85">
        <v>389.2</v>
      </c>
      <c r="G28" s="85">
        <v>19.309999999999999</v>
      </c>
      <c r="H28" s="85">
        <v>0</v>
      </c>
      <c r="I28" s="300"/>
      <c r="J28" s="303"/>
      <c r="K28" s="36"/>
    </row>
    <row r="29" spans="1:11" ht="15.75" x14ac:dyDescent="0.25">
      <c r="A29" s="54"/>
      <c r="B29" s="129" t="s">
        <v>60</v>
      </c>
      <c r="C29" s="93" t="s">
        <v>135</v>
      </c>
      <c r="D29" s="86">
        <f>G29+H29+F29</f>
        <v>8301.3379999999997</v>
      </c>
      <c r="E29" s="86"/>
      <c r="F29" s="86">
        <f>F20+F21+F22+F23+F24+F25+F26+F27+F28</f>
        <v>3927.4999999999995</v>
      </c>
      <c r="G29" s="86">
        <f>G20+G21++G22+G23+G24+G25+G26+G27+G28</f>
        <v>199.04400000000001</v>
      </c>
      <c r="H29" s="86">
        <f>H20+H21+H22+H23+H24+H25+H26+H28</f>
        <v>4174.7939999999999</v>
      </c>
      <c r="I29" s="53"/>
      <c r="J29" s="33"/>
      <c r="K29" s="36"/>
    </row>
    <row r="30" spans="1:11" ht="15" customHeight="1" x14ac:dyDescent="0.25">
      <c r="A30" s="334">
        <v>6</v>
      </c>
      <c r="B30" s="331" t="s">
        <v>61</v>
      </c>
      <c r="C30" s="337" t="s">
        <v>135</v>
      </c>
      <c r="D30" s="295"/>
      <c r="E30" s="292"/>
      <c r="F30" s="292"/>
      <c r="G30" s="292"/>
      <c r="H30" s="295"/>
      <c r="I30" s="305" t="s">
        <v>113</v>
      </c>
      <c r="J30" s="301"/>
      <c r="K30" s="36"/>
    </row>
    <row r="31" spans="1:11" ht="15" customHeight="1" x14ac:dyDescent="0.25">
      <c r="A31" s="335"/>
      <c r="B31" s="332"/>
      <c r="C31" s="338"/>
      <c r="D31" s="296"/>
      <c r="E31" s="293"/>
      <c r="F31" s="293"/>
      <c r="G31" s="293"/>
      <c r="H31" s="296"/>
      <c r="I31" s="306"/>
      <c r="J31" s="302"/>
      <c r="K31" s="36"/>
    </row>
    <row r="32" spans="1:11" ht="49.5" customHeight="1" x14ac:dyDescent="0.25">
      <c r="A32" s="336"/>
      <c r="B32" s="333"/>
      <c r="C32" s="339"/>
      <c r="D32" s="297"/>
      <c r="E32" s="294"/>
      <c r="F32" s="294"/>
      <c r="G32" s="294"/>
      <c r="H32" s="297"/>
      <c r="I32" s="307"/>
      <c r="J32" s="302"/>
      <c r="K32" s="36"/>
    </row>
    <row r="33" spans="1:11" ht="27" x14ac:dyDescent="0.25">
      <c r="A33" s="90">
        <v>7</v>
      </c>
      <c r="B33" s="127" t="s">
        <v>62</v>
      </c>
      <c r="C33" s="13" t="s">
        <v>135</v>
      </c>
      <c r="D33" s="89"/>
      <c r="E33" s="89"/>
      <c r="F33" s="89"/>
      <c r="G33" s="89"/>
      <c r="H33" s="80"/>
      <c r="I33" s="34" t="s">
        <v>27</v>
      </c>
      <c r="J33" s="39"/>
      <c r="K33" s="36"/>
    </row>
    <row r="34" spans="1:11" ht="15.75" x14ac:dyDescent="0.25">
      <c r="A34" s="94"/>
      <c r="B34" s="130" t="s">
        <v>10</v>
      </c>
      <c r="C34" s="38" t="s">
        <v>135</v>
      </c>
      <c r="D34" s="156">
        <f>F34+G34+H34</f>
        <v>8301.3379999999997</v>
      </c>
      <c r="E34" s="157">
        <f t="shared" ref="E34" si="1">SUM(E35:E43)</f>
        <v>0</v>
      </c>
      <c r="F34" s="157">
        <f>SUM(F35:F43)</f>
        <v>3927.4999999999995</v>
      </c>
      <c r="G34" s="157">
        <f>SUM(G35:G43)</f>
        <v>199.04400000000001</v>
      </c>
      <c r="H34" s="157">
        <f>SUM(H35:H43)</f>
        <v>4174.7939999999999</v>
      </c>
      <c r="I34" s="317"/>
      <c r="J34" s="317"/>
    </row>
    <row r="35" spans="1:11" ht="15.75" x14ac:dyDescent="0.25">
      <c r="A35" s="311"/>
      <c r="B35" s="314"/>
      <c r="C35" s="14" t="s">
        <v>26</v>
      </c>
      <c r="D35" s="158">
        <f t="shared" ref="D35:D39" si="2">E35+F35+G35+H35</f>
        <v>2520</v>
      </c>
      <c r="E35" s="158">
        <v>0</v>
      </c>
      <c r="F35" s="158">
        <f t="shared" ref="F35:G35" si="3">F20</f>
        <v>837.9</v>
      </c>
      <c r="G35" s="158">
        <f t="shared" si="3"/>
        <v>44.1</v>
      </c>
      <c r="H35" s="159">
        <f>H20</f>
        <v>1638</v>
      </c>
      <c r="I35" s="318"/>
      <c r="J35" s="318"/>
    </row>
    <row r="36" spans="1:11" ht="15.75" x14ac:dyDescent="0.25">
      <c r="A36" s="312"/>
      <c r="B36" s="315"/>
      <c r="C36" s="14" t="s">
        <v>12</v>
      </c>
      <c r="D36" s="158">
        <f t="shared" si="2"/>
        <v>0</v>
      </c>
      <c r="E36" s="158">
        <v>0</v>
      </c>
      <c r="F36" s="158">
        <f t="shared" ref="F36:H36" si="4">F21</f>
        <v>0</v>
      </c>
      <c r="G36" s="158">
        <f t="shared" si="4"/>
        <v>0</v>
      </c>
      <c r="H36" s="159">
        <f t="shared" si="4"/>
        <v>0</v>
      </c>
      <c r="I36" s="318"/>
      <c r="J36" s="318"/>
    </row>
    <row r="37" spans="1:11" ht="15.75" x14ac:dyDescent="0.25">
      <c r="A37" s="312"/>
      <c r="B37" s="315"/>
      <c r="C37" s="14" t="s">
        <v>13</v>
      </c>
      <c r="D37" s="158">
        <f t="shared" si="2"/>
        <v>0</v>
      </c>
      <c r="E37" s="158">
        <v>0</v>
      </c>
      <c r="F37" s="158">
        <f t="shared" ref="F37:H37" si="5">F22</f>
        <v>0</v>
      </c>
      <c r="G37" s="158">
        <f t="shared" si="5"/>
        <v>0</v>
      </c>
      <c r="H37" s="159">
        <f t="shared" si="5"/>
        <v>0</v>
      </c>
      <c r="I37" s="318"/>
      <c r="J37" s="318"/>
    </row>
    <row r="38" spans="1:11" ht="15.75" x14ac:dyDescent="0.25">
      <c r="A38" s="312"/>
      <c r="B38" s="315"/>
      <c r="C38" s="14" t="s">
        <v>14</v>
      </c>
      <c r="D38" s="158">
        <f t="shared" si="2"/>
        <v>0</v>
      </c>
      <c r="E38" s="158">
        <v>0</v>
      </c>
      <c r="F38" s="158">
        <f t="shared" ref="F38:H38" si="6">F23</f>
        <v>0</v>
      </c>
      <c r="G38" s="158">
        <f t="shared" si="6"/>
        <v>0</v>
      </c>
      <c r="H38" s="159">
        <f t="shared" si="6"/>
        <v>0</v>
      </c>
      <c r="I38" s="318"/>
      <c r="J38" s="318"/>
    </row>
    <row r="39" spans="1:11" ht="15.75" x14ac:dyDescent="0.25">
      <c r="A39" s="312"/>
      <c r="B39" s="315"/>
      <c r="C39" s="14" t="s">
        <v>15</v>
      </c>
      <c r="D39" s="158">
        <f t="shared" si="2"/>
        <v>3700.0559999999996</v>
      </c>
      <c r="E39" s="158">
        <v>0</v>
      </c>
      <c r="F39" s="158">
        <f t="shared" ref="F39:H39" si="7">F24</f>
        <v>1105.0999999999999</v>
      </c>
      <c r="G39" s="158">
        <f t="shared" si="7"/>
        <v>58.161999999999999</v>
      </c>
      <c r="H39" s="159">
        <f t="shared" si="7"/>
        <v>2536.7939999999999</v>
      </c>
      <c r="I39" s="318"/>
      <c r="J39" s="318"/>
    </row>
    <row r="40" spans="1:11" ht="15.75" x14ac:dyDescent="0.25">
      <c r="A40" s="312"/>
      <c r="B40" s="315"/>
      <c r="C40" s="14" t="s">
        <v>16</v>
      </c>
      <c r="D40" s="159">
        <v>0</v>
      </c>
      <c r="E40" s="159">
        <v>0</v>
      </c>
      <c r="F40" s="160">
        <v>0</v>
      </c>
      <c r="G40" s="160">
        <v>0</v>
      </c>
      <c r="H40" s="159">
        <f t="shared" ref="H40" si="8">H25</f>
        <v>0</v>
      </c>
      <c r="I40" s="318"/>
      <c r="J40" s="318"/>
    </row>
    <row r="41" spans="1:11" ht="15.75" x14ac:dyDescent="0.25">
      <c r="A41" s="312"/>
      <c r="B41" s="315"/>
      <c r="C41" s="14" t="s">
        <v>17</v>
      </c>
      <c r="D41" s="159">
        <f>E41+F41+G41+H41</f>
        <v>1264.2619999999999</v>
      </c>
      <c r="E41" s="159">
        <f>E26</f>
        <v>0</v>
      </c>
      <c r="F41" s="159">
        <f t="shared" ref="F41:H41" si="9">F26</f>
        <v>1206.0999999999999</v>
      </c>
      <c r="G41" s="159">
        <f>G26</f>
        <v>58.161999999999999</v>
      </c>
      <c r="H41" s="159">
        <f t="shared" si="9"/>
        <v>0</v>
      </c>
      <c r="I41" s="318"/>
      <c r="J41" s="318"/>
    </row>
    <row r="42" spans="1:11" ht="15.75" x14ac:dyDescent="0.25">
      <c r="A42" s="312"/>
      <c r="B42" s="315"/>
      <c r="C42" s="16" t="s">
        <v>18</v>
      </c>
      <c r="D42" s="159">
        <f>E42+F42+G42+H42</f>
        <v>408.51</v>
      </c>
      <c r="E42" s="159">
        <f>E28</f>
        <v>0</v>
      </c>
      <c r="F42" s="159">
        <f>F27</f>
        <v>389.2</v>
      </c>
      <c r="G42" s="159">
        <f>G27</f>
        <v>19.309999999999999</v>
      </c>
      <c r="H42" s="159">
        <f>H28</f>
        <v>0</v>
      </c>
      <c r="I42" s="318"/>
      <c r="J42" s="318"/>
    </row>
    <row r="43" spans="1:11" ht="15.75" customHeight="1" x14ac:dyDescent="0.25">
      <c r="A43" s="313"/>
      <c r="B43" s="316"/>
      <c r="C43" s="16" t="s">
        <v>131</v>
      </c>
      <c r="D43" s="159">
        <f>E43+F43+G43+H43</f>
        <v>408.51</v>
      </c>
      <c r="E43" s="159">
        <f>E29</f>
        <v>0</v>
      </c>
      <c r="F43" s="159">
        <f>F28</f>
        <v>389.2</v>
      </c>
      <c r="G43" s="159">
        <f>G28</f>
        <v>19.309999999999999</v>
      </c>
      <c r="H43" s="159">
        <v>0</v>
      </c>
      <c r="I43" s="319"/>
      <c r="J43" s="319"/>
    </row>
    <row r="44" spans="1:11" x14ac:dyDescent="0.25">
      <c r="A44" s="1"/>
      <c r="B44" s="17" t="s">
        <v>166</v>
      </c>
      <c r="C44" s="1"/>
      <c r="D44" s="1"/>
      <c r="E44" s="1"/>
      <c r="F44" s="1"/>
      <c r="G44" s="1"/>
      <c r="H44" s="1"/>
      <c r="I44" s="1"/>
      <c r="J44" s="1"/>
    </row>
  </sheetData>
  <mergeCells count="37">
    <mergeCell ref="A9:A11"/>
    <mergeCell ref="B9:B11"/>
    <mergeCell ref="C9:C11"/>
    <mergeCell ref="D9:D11"/>
    <mergeCell ref="A8:J8"/>
    <mergeCell ref="A35:A43"/>
    <mergeCell ref="B35:B43"/>
    <mergeCell ref="I34:I43"/>
    <mergeCell ref="J34:J43"/>
    <mergeCell ref="H10:H11"/>
    <mergeCell ref="A13:J13"/>
    <mergeCell ref="A14:J14"/>
    <mergeCell ref="A15:J15"/>
    <mergeCell ref="F10:G10"/>
    <mergeCell ref="I9:I11"/>
    <mergeCell ref="F30:F32"/>
    <mergeCell ref="A20:A26"/>
    <mergeCell ref="B20:B28"/>
    <mergeCell ref="A30:A32"/>
    <mergeCell ref="B30:B32"/>
    <mergeCell ref="C30:C32"/>
    <mergeCell ref="H1:J1"/>
    <mergeCell ref="H2:J2"/>
    <mergeCell ref="H3:J3"/>
    <mergeCell ref="E30:E32"/>
    <mergeCell ref="D30:D32"/>
    <mergeCell ref="I20:I28"/>
    <mergeCell ref="J16:J28"/>
    <mergeCell ref="E9:H9"/>
    <mergeCell ref="G30:G32"/>
    <mergeCell ref="H30:H32"/>
    <mergeCell ref="I30:I32"/>
    <mergeCell ref="J9:J11"/>
    <mergeCell ref="J30:J32"/>
    <mergeCell ref="G5:J5"/>
    <mergeCell ref="G6:J6"/>
    <mergeCell ref="G7:J7"/>
  </mergeCells>
  <pageMargins left="0.25" right="0.25" top="0.75" bottom="0.75" header="0.3" footer="0.3"/>
  <pageSetup paperSize="9" scale="55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workbookViewId="0">
      <selection activeCell="G3" sqref="G3:J3"/>
    </sheetView>
  </sheetViews>
  <sheetFormatPr defaultRowHeight="15" x14ac:dyDescent="0.25"/>
  <cols>
    <col min="1" max="1" width="6.28515625" customWidth="1"/>
    <col min="2" max="2" width="33" customWidth="1"/>
    <col min="3" max="3" width="14.140625" customWidth="1"/>
    <col min="4" max="4" width="16.140625" customWidth="1"/>
    <col min="5" max="5" width="10.28515625" customWidth="1"/>
    <col min="6" max="6" width="15.5703125" customWidth="1"/>
    <col min="7" max="7" width="15.140625" customWidth="1"/>
    <col min="8" max="8" width="11.85546875" customWidth="1"/>
    <col min="9" max="9" width="15.42578125" customWidth="1"/>
    <col min="10" max="10" width="22.7109375" customWidth="1"/>
    <col min="11" max="11" width="12.5703125" bestFit="1" customWidth="1"/>
  </cols>
  <sheetData>
    <row r="1" spans="1:10" x14ac:dyDescent="0.25">
      <c r="G1" s="189" t="s">
        <v>174</v>
      </c>
      <c r="H1" s="189"/>
      <c r="I1" s="189"/>
      <c r="J1" s="189"/>
    </row>
    <row r="2" spans="1:10" x14ac:dyDescent="0.25">
      <c r="G2" s="343" t="s">
        <v>170</v>
      </c>
      <c r="H2" s="343"/>
      <c r="I2" s="343"/>
      <c r="J2" s="343"/>
    </row>
    <row r="3" spans="1:10" x14ac:dyDescent="0.25">
      <c r="G3" s="189" t="s">
        <v>179</v>
      </c>
      <c r="H3" s="189"/>
      <c r="I3" s="189"/>
      <c r="J3" s="189"/>
    </row>
    <row r="5" spans="1:10" ht="15" customHeight="1" x14ac:dyDescent="0.25">
      <c r="H5" s="95"/>
      <c r="I5" s="63"/>
      <c r="J5" s="63"/>
    </row>
    <row r="6" spans="1:10" x14ac:dyDescent="0.25">
      <c r="A6" s="21"/>
      <c r="B6" s="21"/>
      <c r="C6" s="21"/>
      <c r="D6" s="21"/>
      <c r="E6" s="21"/>
      <c r="F6" s="21"/>
      <c r="G6" s="21"/>
      <c r="H6" s="366" t="s">
        <v>20</v>
      </c>
      <c r="I6" s="366"/>
      <c r="J6" s="366"/>
    </row>
    <row r="7" spans="1:10" ht="21.75" customHeight="1" x14ac:dyDescent="0.25">
      <c r="A7" s="22"/>
      <c r="B7" s="23"/>
      <c r="C7" s="23"/>
      <c r="D7" s="23"/>
      <c r="E7" s="23"/>
      <c r="F7" s="23"/>
      <c r="G7" s="23"/>
      <c r="H7" s="366" t="s">
        <v>65</v>
      </c>
      <c r="I7" s="366"/>
      <c r="J7" s="366"/>
    </row>
    <row r="8" spans="1:10" ht="35.25" customHeight="1" x14ac:dyDescent="0.25">
      <c r="A8" s="367" t="s">
        <v>126</v>
      </c>
      <c r="B8" s="368"/>
      <c r="C8" s="368"/>
      <c r="D8" s="368"/>
      <c r="E8" s="368"/>
      <c r="F8" s="368"/>
      <c r="G8" s="368"/>
      <c r="H8" s="368"/>
      <c r="I8" s="368"/>
      <c r="J8" s="368"/>
    </row>
    <row r="9" spans="1:10" x14ac:dyDescent="0.25">
      <c r="A9" s="369" t="s">
        <v>116</v>
      </c>
      <c r="B9" s="369" t="s">
        <v>21</v>
      </c>
      <c r="C9" s="369" t="s">
        <v>22</v>
      </c>
      <c r="D9" s="369" t="s">
        <v>51</v>
      </c>
      <c r="E9" s="369" t="s">
        <v>1</v>
      </c>
      <c r="F9" s="369"/>
      <c r="G9" s="369"/>
      <c r="H9" s="369"/>
      <c r="I9" s="369" t="s">
        <v>52</v>
      </c>
      <c r="J9" s="369" t="s">
        <v>11</v>
      </c>
    </row>
    <row r="10" spans="1:10" x14ac:dyDescent="0.25">
      <c r="A10" s="369"/>
      <c r="B10" s="369"/>
      <c r="C10" s="369"/>
      <c r="D10" s="369"/>
      <c r="E10" s="369" t="s">
        <v>3</v>
      </c>
      <c r="F10" s="369" t="s">
        <v>4</v>
      </c>
      <c r="G10" s="369"/>
      <c r="H10" s="369" t="s">
        <v>2</v>
      </c>
      <c r="I10" s="369"/>
      <c r="J10" s="369"/>
    </row>
    <row r="11" spans="1:10" ht="38.25" x14ac:dyDescent="0.25">
      <c r="A11" s="369"/>
      <c r="B11" s="369"/>
      <c r="C11" s="369"/>
      <c r="D11" s="369"/>
      <c r="E11" s="369"/>
      <c r="F11" s="20" t="s">
        <v>53</v>
      </c>
      <c r="G11" s="20" t="s">
        <v>5</v>
      </c>
      <c r="H11" s="369"/>
      <c r="I11" s="369"/>
      <c r="J11" s="369"/>
    </row>
    <row r="12" spans="1:10" x14ac:dyDescent="0.25">
      <c r="A12" s="18">
        <v>1</v>
      </c>
      <c r="B12" s="18">
        <v>2</v>
      </c>
      <c r="C12" s="18">
        <v>3</v>
      </c>
      <c r="D12" s="18">
        <v>4</v>
      </c>
      <c r="E12" s="18">
        <v>5</v>
      </c>
      <c r="F12" s="18">
        <v>6</v>
      </c>
      <c r="G12" s="18">
        <v>7</v>
      </c>
      <c r="H12" s="18">
        <v>8</v>
      </c>
      <c r="I12" s="18">
        <v>9</v>
      </c>
      <c r="J12" s="18">
        <v>10</v>
      </c>
    </row>
    <row r="13" spans="1:10" ht="15.75" x14ac:dyDescent="0.25">
      <c r="A13" s="372" t="s">
        <v>66</v>
      </c>
      <c r="B13" s="373"/>
      <c r="C13" s="373"/>
      <c r="D13" s="373"/>
      <c r="E13" s="373"/>
      <c r="F13" s="373"/>
      <c r="G13" s="373"/>
      <c r="H13" s="373"/>
      <c r="I13" s="373"/>
      <c r="J13" s="374"/>
    </row>
    <row r="14" spans="1:10" ht="36" customHeight="1" x14ac:dyDescent="0.25">
      <c r="A14" s="345" t="s">
        <v>117</v>
      </c>
      <c r="B14" s="346"/>
      <c r="C14" s="346"/>
      <c r="D14" s="346"/>
      <c r="E14" s="346"/>
      <c r="F14" s="346"/>
      <c r="G14" s="346"/>
      <c r="H14" s="346"/>
      <c r="I14" s="346"/>
      <c r="J14" s="347"/>
    </row>
    <row r="15" spans="1:10" ht="15.75" x14ac:dyDescent="0.25">
      <c r="A15" s="345" t="s">
        <v>118</v>
      </c>
      <c r="B15" s="346"/>
      <c r="C15" s="346"/>
      <c r="D15" s="346"/>
      <c r="E15" s="346"/>
      <c r="F15" s="346"/>
      <c r="G15" s="346"/>
      <c r="H15" s="346"/>
      <c r="I15" s="346"/>
      <c r="J15" s="347"/>
    </row>
    <row r="16" spans="1:10" ht="138.75" customHeight="1" x14ac:dyDescent="0.25">
      <c r="A16" s="41" t="s">
        <v>67</v>
      </c>
      <c r="B16" s="40" t="s">
        <v>68</v>
      </c>
      <c r="C16" s="42" t="s">
        <v>69</v>
      </c>
      <c r="D16" s="178">
        <f>SUM(E16:H16)</f>
        <v>4099.8178799999996</v>
      </c>
      <c r="E16" s="178">
        <v>0</v>
      </c>
      <c r="F16" s="178">
        <v>0</v>
      </c>
      <c r="G16" s="178">
        <v>4099.8178799999996</v>
      </c>
      <c r="H16" s="178">
        <v>0</v>
      </c>
      <c r="I16" s="348" t="s">
        <v>27</v>
      </c>
      <c r="J16" s="349" t="s">
        <v>145</v>
      </c>
    </row>
    <row r="17" spans="1:11" ht="196.5" customHeight="1" x14ac:dyDescent="0.25">
      <c r="A17" s="41" t="s">
        <v>70</v>
      </c>
      <c r="B17" s="40" t="s">
        <v>71</v>
      </c>
      <c r="C17" s="43" t="s">
        <v>29</v>
      </c>
      <c r="D17" s="178">
        <f>SUM(E17:H17)</f>
        <v>905.63595999999995</v>
      </c>
      <c r="E17" s="179">
        <v>0</v>
      </c>
      <c r="F17" s="179">
        <v>0</v>
      </c>
      <c r="G17" s="179">
        <v>905.63595999999995</v>
      </c>
      <c r="H17" s="179">
        <v>0</v>
      </c>
      <c r="I17" s="348"/>
      <c r="J17" s="349"/>
    </row>
    <row r="18" spans="1:11" ht="120" x14ac:dyDescent="0.25">
      <c r="A18" s="46" t="s">
        <v>72</v>
      </c>
      <c r="B18" s="40" t="s">
        <v>73</v>
      </c>
      <c r="C18" s="43" t="s">
        <v>31</v>
      </c>
      <c r="D18" s="178">
        <f>SUM(E18:H18)</f>
        <v>650</v>
      </c>
      <c r="E18" s="179">
        <v>0</v>
      </c>
      <c r="F18" s="179">
        <v>0</v>
      </c>
      <c r="G18" s="179">
        <v>650</v>
      </c>
      <c r="H18" s="179">
        <v>0</v>
      </c>
      <c r="I18" s="348"/>
      <c r="J18" s="350"/>
      <c r="K18" s="131"/>
    </row>
    <row r="19" spans="1:11" ht="27.75" customHeight="1" x14ac:dyDescent="0.25">
      <c r="A19" s="351" t="s">
        <v>74</v>
      </c>
      <c r="B19" s="353" t="s">
        <v>75</v>
      </c>
      <c r="C19" s="43" t="s">
        <v>46</v>
      </c>
      <c r="D19" s="178">
        <f>SUM(E19:H19)</f>
        <v>3118.2089999999998</v>
      </c>
      <c r="E19" s="179">
        <v>0</v>
      </c>
      <c r="F19" s="179">
        <v>0</v>
      </c>
      <c r="G19" s="179">
        <v>3118.2089999999998</v>
      </c>
      <c r="H19" s="179">
        <v>0</v>
      </c>
      <c r="I19" s="179"/>
      <c r="J19" s="59"/>
    </row>
    <row r="20" spans="1:11" ht="26.25" customHeight="1" x14ac:dyDescent="0.25">
      <c r="A20" s="352"/>
      <c r="B20" s="354"/>
      <c r="C20" s="43" t="s">
        <v>15</v>
      </c>
      <c r="D20" s="178">
        <f>F20+G20</f>
        <v>897</v>
      </c>
      <c r="E20" s="179">
        <v>0</v>
      </c>
      <c r="F20" s="179">
        <v>0</v>
      </c>
      <c r="G20" s="179">
        <v>897</v>
      </c>
      <c r="H20" s="179">
        <v>0</v>
      </c>
      <c r="I20" s="179"/>
      <c r="J20" s="59"/>
    </row>
    <row r="21" spans="1:11" ht="30" customHeight="1" x14ac:dyDescent="0.25">
      <c r="A21" s="376" t="s">
        <v>76</v>
      </c>
      <c r="B21" s="353" t="s">
        <v>77</v>
      </c>
      <c r="C21" s="43" t="s">
        <v>34</v>
      </c>
      <c r="D21" s="178">
        <f>SUM(E21:H21)</f>
        <v>0</v>
      </c>
      <c r="E21" s="179">
        <v>0</v>
      </c>
      <c r="F21" s="179">
        <v>0</v>
      </c>
      <c r="G21" s="179">
        <v>0</v>
      </c>
      <c r="H21" s="179">
        <v>0</v>
      </c>
      <c r="I21" s="179"/>
      <c r="J21" s="44"/>
    </row>
    <row r="22" spans="1:11" ht="30" customHeight="1" x14ac:dyDescent="0.25">
      <c r="A22" s="377"/>
      <c r="B22" s="375"/>
      <c r="C22" s="43" t="s">
        <v>79</v>
      </c>
      <c r="D22" s="178">
        <f>SUM(E22:H22)</f>
        <v>0</v>
      </c>
      <c r="E22" s="179">
        <v>0</v>
      </c>
      <c r="F22" s="179">
        <v>0</v>
      </c>
      <c r="G22" s="179">
        <v>0</v>
      </c>
      <c r="H22" s="179">
        <v>0</v>
      </c>
      <c r="I22" s="179"/>
      <c r="J22" s="44"/>
    </row>
    <row r="23" spans="1:11" ht="21.75" customHeight="1" x14ac:dyDescent="0.25">
      <c r="A23" s="377"/>
      <c r="B23" s="375"/>
      <c r="C23" s="43" t="s">
        <v>18</v>
      </c>
      <c r="D23" s="178">
        <f>SUM(E23:H23)</f>
        <v>0</v>
      </c>
      <c r="E23" s="179">
        <v>0</v>
      </c>
      <c r="F23" s="179">
        <v>0</v>
      </c>
      <c r="G23" s="179">
        <v>0</v>
      </c>
      <c r="H23" s="179">
        <v>0</v>
      </c>
      <c r="I23" s="179"/>
      <c r="J23" s="44"/>
    </row>
    <row r="24" spans="1:11" ht="21.75" customHeight="1" x14ac:dyDescent="0.25">
      <c r="A24" s="378"/>
      <c r="B24" s="354"/>
      <c r="C24" s="43" t="s">
        <v>131</v>
      </c>
      <c r="D24" s="178">
        <v>174618.72</v>
      </c>
      <c r="E24" s="179">
        <v>0</v>
      </c>
      <c r="F24" s="179">
        <v>144754</v>
      </c>
      <c r="G24" s="179">
        <v>0</v>
      </c>
      <c r="H24" s="180">
        <v>0</v>
      </c>
      <c r="I24" s="179"/>
      <c r="J24" s="44"/>
    </row>
    <row r="25" spans="1:11" ht="26.25" customHeight="1" x14ac:dyDescent="0.25">
      <c r="A25" s="370" t="s">
        <v>80</v>
      </c>
      <c r="B25" s="371"/>
      <c r="C25" s="132" t="s">
        <v>133</v>
      </c>
      <c r="D25" s="133">
        <f>G25+F25+E25</f>
        <v>154424.66284</v>
      </c>
      <c r="E25" s="132">
        <f>E26+E27+E28+E29+E30+E31+E32+E33+E34</f>
        <v>0</v>
      </c>
      <c r="F25" s="132">
        <f>F26+F27+F28+F29+F30+F31+F32+F33+F34</f>
        <v>144754</v>
      </c>
      <c r="G25" s="132">
        <f>G26+G27+G28+G29+G30+G31+G32+G33+G34</f>
        <v>9670.6628399999991</v>
      </c>
      <c r="H25" s="134">
        <f>H26+H27+H28+H29+H30+H31+H32</f>
        <v>0</v>
      </c>
      <c r="I25" s="179"/>
      <c r="J25" s="44"/>
    </row>
    <row r="26" spans="1:11" x14ac:dyDescent="0.25">
      <c r="A26" s="364"/>
      <c r="B26" s="365" t="s">
        <v>9</v>
      </c>
      <c r="C26" s="42" t="s">
        <v>69</v>
      </c>
      <c r="D26" s="178">
        <f t="shared" ref="D26:D33" si="0">E26+F26+G26+H26</f>
        <v>4099.8178799999996</v>
      </c>
      <c r="E26" s="179">
        <f t="shared" ref="E26:H32" si="1">E16</f>
        <v>0</v>
      </c>
      <c r="F26" s="179">
        <f t="shared" si="1"/>
        <v>0</v>
      </c>
      <c r="G26" s="179">
        <f t="shared" si="1"/>
        <v>4099.8178799999996</v>
      </c>
      <c r="H26" s="179">
        <f t="shared" si="1"/>
        <v>0</v>
      </c>
      <c r="I26" s="179"/>
      <c r="J26" s="44"/>
    </row>
    <row r="27" spans="1:11" x14ac:dyDescent="0.25">
      <c r="A27" s="364"/>
      <c r="B27" s="365"/>
      <c r="C27" s="43" t="s">
        <v>29</v>
      </c>
      <c r="D27" s="178">
        <f t="shared" si="0"/>
        <v>905.63595999999995</v>
      </c>
      <c r="E27" s="179">
        <f t="shared" si="1"/>
        <v>0</v>
      </c>
      <c r="F27" s="179">
        <f t="shared" si="1"/>
        <v>0</v>
      </c>
      <c r="G27" s="179">
        <f t="shared" si="1"/>
        <v>905.63595999999995</v>
      </c>
      <c r="H27" s="179">
        <f t="shared" si="1"/>
        <v>0</v>
      </c>
      <c r="I27" s="179"/>
      <c r="J27" s="44"/>
    </row>
    <row r="28" spans="1:11" x14ac:dyDescent="0.25">
      <c r="A28" s="364"/>
      <c r="B28" s="365"/>
      <c r="C28" s="43" t="s">
        <v>31</v>
      </c>
      <c r="D28" s="178">
        <f t="shared" si="0"/>
        <v>650</v>
      </c>
      <c r="E28" s="179">
        <f t="shared" si="1"/>
        <v>0</v>
      </c>
      <c r="F28" s="179">
        <f t="shared" si="1"/>
        <v>0</v>
      </c>
      <c r="G28" s="179">
        <f t="shared" si="1"/>
        <v>650</v>
      </c>
      <c r="H28" s="179">
        <f t="shared" si="1"/>
        <v>0</v>
      </c>
      <c r="I28" s="179"/>
      <c r="J28" s="44"/>
    </row>
    <row r="29" spans="1:11" x14ac:dyDescent="0.25">
      <c r="A29" s="364"/>
      <c r="B29" s="365"/>
      <c r="C29" s="43" t="s">
        <v>46</v>
      </c>
      <c r="D29" s="178">
        <f t="shared" si="0"/>
        <v>3118.2089999999998</v>
      </c>
      <c r="E29" s="179">
        <f t="shared" si="1"/>
        <v>0</v>
      </c>
      <c r="F29" s="179">
        <f t="shared" si="1"/>
        <v>0</v>
      </c>
      <c r="G29" s="179">
        <f t="shared" si="1"/>
        <v>3118.2089999999998</v>
      </c>
      <c r="H29" s="179">
        <f t="shared" si="1"/>
        <v>0</v>
      </c>
      <c r="I29" s="179"/>
      <c r="J29" s="44"/>
    </row>
    <row r="30" spans="1:11" x14ac:dyDescent="0.25">
      <c r="A30" s="364"/>
      <c r="B30" s="365"/>
      <c r="C30" s="43" t="s">
        <v>15</v>
      </c>
      <c r="D30" s="178">
        <f t="shared" si="0"/>
        <v>897</v>
      </c>
      <c r="E30" s="179">
        <f t="shared" si="1"/>
        <v>0</v>
      </c>
      <c r="F30" s="179">
        <f t="shared" si="1"/>
        <v>0</v>
      </c>
      <c r="G30" s="179">
        <f t="shared" si="1"/>
        <v>897</v>
      </c>
      <c r="H30" s="179">
        <f t="shared" si="1"/>
        <v>0</v>
      </c>
      <c r="I30" s="179"/>
      <c r="J30" s="44"/>
    </row>
    <row r="31" spans="1:11" x14ac:dyDescent="0.25">
      <c r="A31" s="364"/>
      <c r="B31" s="365"/>
      <c r="C31" s="43" t="s">
        <v>34</v>
      </c>
      <c r="D31" s="178">
        <f t="shared" si="0"/>
        <v>0</v>
      </c>
      <c r="E31" s="179">
        <f t="shared" si="1"/>
        <v>0</v>
      </c>
      <c r="F31" s="179">
        <f t="shared" si="1"/>
        <v>0</v>
      </c>
      <c r="G31" s="179">
        <f t="shared" si="1"/>
        <v>0</v>
      </c>
      <c r="H31" s="179">
        <f t="shared" si="1"/>
        <v>0</v>
      </c>
      <c r="I31" s="179"/>
      <c r="J31" s="44"/>
    </row>
    <row r="32" spans="1:11" x14ac:dyDescent="0.25">
      <c r="A32" s="364"/>
      <c r="B32" s="365"/>
      <c r="C32" s="43" t="s">
        <v>79</v>
      </c>
      <c r="D32" s="178">
        <f t="shared" si="0"/>
        <v>0</v>
      </c>
      <c r="E32" s="179">
        <f t="shared" si="1"/>
        <v>0</v>
      </c>
      <c r="F32" s="179">
        <f t="shared" si="1"/>
        <v>0</v>
      </c>
      <c r="G32" s="179">
        <f t="shared" si="1"/>
        <v>0</v>
      </c>
      <c r="H32" s="179">
        <f t="shared" si="1"/>
        <v>0</v>
      </c>
      <c r="I32" s="179"/>
      <c r="J32" s="44"/>
    </row>
    <row r="33" spans="1:10" x14ac:dyDescent="0.25">
      <c r="A33" s="364"/>
      <c r="B33" s="365"/>
      <c r="C33" s="43" t="s">
        <v>18</v>
      </c>
      <c r="D33" s="178">
        <f t="shared" si="0"/>
        <v>0</v>
      </c>
      <c r="E33" s="179">
        <f>E23</f>
        <v>0</v>
      </c>
      <c r="F33" s="179">
        <f>F23</f>
        <v>0</v>
      </c>
      <c r="G33" s="179">
        <f>G23</f>
        <v>0</v>
      </c>
      <c r="H33" s="179">
        <v>0</v>
      </c>
      <c r="I33" s="179"/>
      <c r="J33" s="44"/>
    </row>
    <row r="34" spans="1:10" x14ac:dyDescent="0.25">
      <c r="A34" s="364"/>
      <c r="B34" s="365"/>
      <c r="C34" s="43" t="s">
        <v>131</v>
      </c>
      <c r="D34" s="178">
        <f>F34+G34+E34</f>
        <v>144754</v>
      </c>
      <c r="E34" s="179">
        <v>0</v>
      </c>
      <c r="F34" s="179">
        <f>F24</f>
        <v>144754</v>
      </c>
      <c r="G34" s="179">
        <f>G24</f>
        <v>0</v>
      </c>
      <c r="H34" s="179">
        <v>0</v>
      </c>
      <c r="I34" s="179"/>
      <c r="J34" s="44"/>
    </row>
    <row r="35" spans="1:10" x14ac:dyDescent="0.25">
      <c r="A35" s="358" t="s">
        <v>169</v>
      </c>
      <c r="B35" s="359"/>
      <c r="C35" s="359"/>
      <c r="D35" s="359"/>
      <c r="E35" s="359"/>
      <c r="F35" s="359"/>
      <c r="G35" s="359"/>
      <c r="H35" s="359"/>
      <c r="I35" s="359"/>
      <c r="J35" s="360"/>
    </row>
    <row r="36" spans="1:10" ht="46.5" customHeight="1" x14ac:dyDescent="0.25">
      <c r="A36" s="361" t="s">
        <v>119</v>
      </c>
      <c r="B36" s="362"/>
      <c r="C36" s="362"/>
      <c r="D36" s="362"/>
      <c r="E36" s="362"/>
      <c r="F36" s="362"/>
      <c r="G36" s="362"/>
      <c r="H36" s="362"/>
      <c r="I36" s="362"/>
      <c r="J36" s="363"/>
    </row>
    <row r="37" spans="1:10" ht="35.25" customHeight="1" x14ac:dyDescent="0.25">
      <c r="A37" s="361" t="s">
        <v>120</v>
      </c>
      <c r="B37" s="362"/>
      <c r="C37" s="362"/>
      <c r="D37" s="362"/>
      <c r="E37" s="362"/>
      <c r="F37" s="362"/>
      <c r="G37" s="362"/>
      <c r="H37" s="362"/>
      <c r="I37" s="362"/>
      <c r="J37" s="363"/>
    </row>
    <row r="38" spans="1:10" ht="15" customHeight="1" x14ac:dyDescent="0.25">
      <c r="A38" s="364" t="s">
        <v>81</v>
      </c>
      <c r="B38" s="386" t="s">
        <v>82</v>
      </c>
      <c r="C38" s="43" t="s">
        <v>69</v>
      </c>
      <c r="D38" s="96">
        <f t="shared" ref="D38:D51" si="2">E38+F38+G38</f>
        <v>26496.459739999998</v>
      </c>
      <c r="E38" s="97">
        <v>0</v>
      </c>
      <c r="F38" s="97">
        <v>22522</v>
      </c>
      <c r="G38" s="97">
        <v>3974.4597399999998</v>
      </c>
      <c r="H38" s="97">
        <v>0</v>
      </c>
      <c r="I38" s="355" t="s">
        <v>83</v>
      </c>
      <c r="J38" s="355" t="s">
        <v>84</v>
      </c>
    </row>
    <row r="39" spans="1:10" x14ac:dyDescent="0.25">
      <c r="A39" s="364"/>
      <c r="B39" s="386"/>
      <c r="C39" s="43" t="s">
        <v>33</v>
      </c>
      <c r="D39" s="96">
        <f>SUM(E39:H39)</f>
        <v>0</v>
      </c>
      <c r="E39" s="97">
        <v>0</v>
      </c>
      <c r="F39" s="97">
        <v>0</v>
      </c>
      <c r="G39" s="97">
        <v>0</v>
      </c>
      <c r="H39" s="97">
        <v>0</v>
      </c>
      <c r="I39" s="356"/>
      <c r="J39" s="356"/>
    </row>
    <row r="40" spans="1:10" x14ac:dyDescent="0.25">
      <c r="A40" s="364"/>
      <c r="B40" s="386"/>
      <c r="C40" s="43" t="s">
        <v>16</v>
      </c>
      <c r="D40" s="96">
        <f>SUM(E40:H40)</f>
        <v>0</v>
      </c>
      <c r="E40" s="97">
        <v>0</v>
      </c>
      <c r="F40" s="97">
        <v>0</v>
      </c>
      <c r="G40" s="97">
        <v>0</v>
      </c>
      <c r="H40" s="97">
        <v>0</v>
      </c>
      <c r="I40" s="356"/>
      <c r="J40" s="356"/>
    </row>
    <row r="41" spans="1:10" x14ac:dyDescent="0.25">
      <c r="A41" s="364"/>
      <c r="B41" s="386"/>
      <c r="C41" s="43" t="s">
        <v>17</v>
      </c>
      <c r="D41" s="96">
        <f>SUM(E41:H41)</f>
        <v>0</v>
      </c>
      <c r="E41" s="97">
        <v>0</v>
      </c>
      <c r="F41" s="97">
        <v>0</v>
      </c>
      <c r="G41" s="97">
        <v>0</v>
      </c>
      <c r="H41" s="97">
        <v>0</v>
      </c>
      <c r="I41" s="356"/>
      <c r="J41" s="356"/>
    </row>
    <row r="42" spans="1:10" x14ac:dyDescent="0.25">
      <c r="A42" s="364"/>
      <c r="B42" s="386"/>
      <c r="C42" s="43" t="s">
        <v>18</v>
      </c>
      <c r="D42" s="96">
        <f>SUM(E42:H42)</f>
        <v>0</v>
      </c>
      <c r="E42" s="97">
        <v>0</v>
      </c>
      <c r="F42" s="97">
        <v>0</v>
      </c>
      <c r="G42" s="97">
        <v>0</v>
      </c>
      <c r="H42" s="97">
        <v>0</v>
      </c>
      <c r="I42" s="356"/>
      <c r="J42" s="356"/>
    </row>
    <row r="43" spans="1:10" x14ac:dyDescent="0.25">
      <c r="A43" s="364"/>
      <c r="B43" s="386"/>
      <c r="C43" s="43" t="s">
        <v>131</v>
      </c>
      <c r="D43" s="96">
        <f>SUM(E43:H43)</f>
        <v>0</v>
      </c>
      <c r="E43" s="97">
        <v>0</v>
      </c>
      <c r="F43" s="97">
        <v>0</v>
      </c>
      <c r="G43" s="97">
        <v>0</v>
      </c>
      <c r="H43" s="97">
        <v>0</v>
      </c>
      <c r="I43" s="357"/>
      <c r="J43" s="357"/>
    </row>
    <row r="44" spans="1:10" ht="96" customHeight="1" x14ac:dyDescent="0.25">
      <c r="A44" s="57" t="s">
        <v>85</v>
      </c>
      <c r="B44" s="58" t="s">
        <v>86</v>
      </c>
      <c r="C44" s="48"/>
      <c r="D44" s="96"/>
      <c r="E44" s="97"/>
      <c r="F44" s="97"/>
      <c r="G44" s="97"/>
      <c r="H44" s="97"/>
      <c r="I44" s="355" t="s">
        <v>91</v>
      </c>
      <c r="J44" s="355" t="s">
        <v>87</v>
      </c>
    </row>
    <row r="45" spans="1:10" ht="135" x14ac:dyDescent="0.25">
      <c r="A45" s="56" t="s">
        <v>88</v>
      </c>
      <c r="B45" s="58" t="s">
        <v>89</v>
      </c>
      <c r="C45" s="48"/>
      <c r="D45" s="96"/>
      <c r="E45" s="97"/>
      <c r="F45" s="97"/>
      <c r="G45" s="97"/>
      <c r="H45" s="97"/>
      <c r="I45" s="356"/>
      <c r="J45" s="356"/>
    </row>
    <row r="46" spans="1:10" ht="90" x14ac:dyDescent="0.25">
      <c r="A46" s="56"/>
      <c r="B46" s="58" t="s">
        <v>90</v>
      </c>
      <c r="C46" s="356" t="s">
        <v>26</v>
      </c>
      <c r="D46" s="96">
        <f t="shared" si="2"/>
        <v>700</v>
      </c>
      <c r="E46" s="97">
        <v>0</v>
      </c>
      <c r="F46" s="97">
        <v>0</v>
      </c>
      <c r="G46" s="97">
        <v>700</v>
      </c>
      <c r="H46" s="97">
        <v>0</v>
      </c>
      <c r="I46" s="356"/>
      <c r="J46" s="356"/>
    </row>
    <row r="47" spans="1:10" ht="63.75" customHeight="1" x14ac:dyDescent="0.25">
      <c r="A47" s="56"/>
      <c r="B47" s="58" t="s">
        <v>92</v>
      </c>
      <c r="C47" s="357"/>
      <c r="D47" s="96">
        <f t="shared" si="2"/>
        <v>750</v>
      </c>
      <c r="E47" s="97">
        <v>0</v>
      </c>
      <c r="F47" s="97">
        <v>0</v>
      </c>
      <c r="G47" s="97">
        <v>750</v>
      </c>
      <c r="H47" s="97">
        <v>0</v>
      </c>
      <c r="I47" s="356"/>
      <c r="J47" s="356"/>
    </row>
    <row r="48" spans="1:10" ht="68.25" customHeight="1" x14ac:dyDescent="0.25">
      <c r="A48" s="56"/>
      <c r="B48" s="58" t="s">
        <v>93</v>
      </c>
      <c r="C48" s="43" t="s">
        <v>31</v>
      </c>
      <c r="D48" s="96">
        <f t="shared" si="2"/>
        <v>570</v>
      </c>
      <c r="E48" s="97">
        <v>0</v>
      </c>
      <c r="F48" s="97">
        <v>0</v>
      </c>
      <c r="G48" s="97">
        <v>570</v>
      </c>
      <c r="H48" s="97">
        <v>0</v>
      </c>
      <c r="I48" s="357"/>
      <c r="J48" s="356"/>
    </row>
    <row r="49" spans="1:11" ht="23.25" customHeight="1" x14ac:dyDescent="0.25">
      <c r="A49" s="382" t="s">
        <v>94</v>
      </c>
      <c r="B49" s="385" t="s">
        <v>95</v>
      </c>
      <c r="C49" s="43" t="s">
        <v>33</v>
      </c>
      <c r="D49" s="96">
        <f t="shared" si="2"/>
        <v>0</v>
      </c>
      <c r="E49" s="97">
        <v>0</v>
      </c>
      <c r="F49" s="97">
        <v>0</v>
      </c>
      <c r="G49" s="97">
        <v>0</v>
      </c>
      <c r="H49" s="97">
        <v>0</v>
      </c>
      <c r="I49" s="355" t="s">
        <v>96</v>
      </c>
      <c r="J49" s="356"/>
    </row>
    <row r="50" spans="1:11" ht="20.25" customHeight="1" x14ac:dyDescent="0.25">
      <c r="A50" s="383"/>
      <c r="B50" s="349"/>
      <c r="C50" s="43" t="s">
        <v>16</v>
      </c>
      <c r="D50" s="96">
        <f t="shared" si="2"/>
        <v>0</v>
      </c>
      <c r="E50" s="97">
        <v>0</v>
      </c>
      <c r="F50" s="97">
        <v>0</v>
      </c>
      <c r="G50" s="97">
        <v>0</v>
      </c>
      <c r="H50" s="97">
        <v>0</v>
      </c>
      <c r="I50" s="356"/>
      <c r="J50" s="356"/>
    </row>
    <row r="51" spans="1:11" ht="22.5" customHeight="1" x14ac:dyDescent="0.25">
      <c r="A51" s="383"/>
      <c r="B51" s="349"/>
      <c r="C51" s="43" t="s">
        <v>17</v>
      </c>
      <c r="D51" s="96">
        <f t="shared" si="2"/>
        <v>0</v>
      </c>
      <c r="E51" s="97">
        <v>0</v>
      </c>
      <c r="F51" s="97">
        <v>0</v>
      </c>
      <c r="G51" s="97">
        <v>0</v>
      </c>
      <c r="H51" s="97">
        <v>0</v>
      </c>
      <c r="I51" s="356"/>
      <c r="J51" s="356"/>
    </row>
    <row r="52" spans="1:11" ht="22.5" customHeight="1" x14ac:dyDescent="0.25">
      <c r="A52" s="383"/>
      <c r="B52" s="349"/>
      <c r="C52" s="43" t="s">
        <v>18</v>
      </c>
      <c r="D52" s="96">
        <f>E52+F52+G52</f>
        <v>0</v>
      </c>
      <c r="E52" s="97">
        <v>0</v>
      </c>
      <c r="F52" s="97">
        <v>0</v>
      </c>
      <c r="G52" s="97">
        <v>0</v>
      </c>
      <c r="H52" s="97">
        <v>0</v>
      </c>
      <c r="I52" s="356"/>
      <c r="J52" s="356"/>
    </row>
    <row r="53" spans="1:11" ht="21.75" customHeight="1" x14ac:dyDescent="0.25">
      <c r="A53" s="384"/>
      <c r="B53" s="350"/>
      <c r="C53" s="43" t="s">
        <v>131</v>
      </c>
      <c r="D53" s="96">
        <f>E53+F53+G53</f>
        <v>0</v>
      </c>
      <c r="E53" s="97">
        <v>0</v>
      </c>
      <c r="F53" s="97">
        <v>0</v>
      </c>
      <c r="G53" s="97">
        <v>0</v>
      </c>
      <c r="H53" s="97">
        <v>0</v>
      </c>
      <c r="I53" s="357"/>
      <c r="J53" s="357"/>
    </row>
    <row r="54" spans="1:11" x14ac:dyDescent="0.25">
      <c r="A54" s="60"/>
      <c r="B54" s="47" t="s">
        <v>97</v>
      </c>
      <c r="C54" s="45" t="s">
        <v>133</v>
      </c>
      <c r="D54" s="98">
        <f>E54+F54+G54+H54</f>
        <v>28516.459739999998</v>
      </c>
      <c r="E54" s="99">
        <f>E55+E56+E57+E58+E59+E60+E61</f>
        <v>0</v>
      </c>
      <c r="F54" s="99">
        <f>F55+F56+F57+F58+F59+F60+F61</f>
        <v>22522</v>
      </c>
      <c r="G54" s="99">
        <f>G55+G56+G57+G58+G59+G60+G61</f>
        <v>5994.4597400000002</v>
      </c>
      <c r="H54" s="97">
        <v>0</v>
      </c>
      <c r="I54" s="379"/>
      <c r="J54" s="355"/>
      <c r="K54" s="77"/>
    </row>
    <row r="55" spans="1:11" x14ac:dyDescent="0.25">
      <c r="A55" s="334"/>
      <c r="B55" s="355" t="s">
        <v>9</v>
      </c>
      <c r="C55" s="43" t="s">
        <v>69</v>
      </c>
      <c r="D55" s="96">
        <f>E55+F55+G55+H55</f>
        <v>27946.459739999998</v>
      </c>
      <c r="E55" s="97">
        <f>E38+E46+E47</f>
        <v>0</v>
      </c>
      <c r="F55" s="97">
        <f>F38+F46+F47</f>
        <v>22522</v>
      </c>
      <c r="G55" s="97">
        <f>G38+G46+G47</f>
        <v>5424.4597400000002</v>
      </c>
      <c r="H55" s="97">
        <v>0</v>
      </c>
      <c r="I55" s="380"/>
      <c r="J55" s="356"/>
    </row>
    <row r="56" spans="1:11" x14ac:dyDescent="0.25">
      <c r="A56" s="335"/>
      <c r="B56" s="356"/>
      <c r="C56" s="43" t="s">
        <v>29</v>
      </c>
      <c r="D56" s="96">
        <f t="shared" ref="D56:D60" si="3">E56+F56+G56+H56</f>
        <v>0</v>
      </c>
      <c r="E56" s="97">
        <v>0</v>
      </c>
      <c r="F56" s="97">
        <v>0</v>
      </c>
      <c r="G56" s="97">
        <v>0</v>
      </c>
      <c r="H56" s="97">
        <v>0</v>
      </c>
      <c r="I56" s="380"/>
      <c r="J56" s="356"/>
    </row>
    <row r="57" spans="1:11" x14ac:dyDescent="0.25">
      <c r="A57" s="335"/>
      <c r="B57" s="356"/>
      <c r="C57" s="43" t="s">
        <v>31</v>
      </c>
      <c r="D57" s="96">
        <f t="shared" si="3"/>
        <v>570</v>
      </c>
      <c r="E57" s="97">
        <f>E48</f>
        <v>0</v>
      </c>
      <c r="F57" s="97">
        <f>F48</f>
        <v>0</v>
      </c>
      <c r="G57" s="97">
        <f>G48</f>
        <v>570</v>
      </c>
      <c r="H57" s="97">
        <v>0</v>
      </c>
      <c r="I57" s="380"/>
      <c r="J57" s="356"/>
    </row>
    <row r="58" spans="1:11" x14ac:dyDescent="0.25">
      <c r="A58" s="335"/>
      <c r="B58" s="356"/>
      <c r="C58" s="43" t="s">
        <v>46</v>
      </c>
      <c r="D58" s="96">
        <f t="shared" si="3"/>
        <v>0</v>
      </c>
      <c r="E58" s="97">
        <v>0</v>
      </c>
      <c r="F58" s="97">
        <v>0</v>
      </c>
      <c r="G58" s="97">
        <v>0</v>
      </c>
      <c r="H58" s="97">
        <v>0</v>
      </c>
      <c r="I58" s="380"/>
      <c r="J58" s="356"/>
    </row>
    <row r="59" spans="1:11" x14ac:dyDescent="0.25">
      <c r="A59" s="335"/>
      <c r="B59" s="356"/>
      <c r="C59" s="43" t="s">
        <v>33</v>
      </c>
      <c r="D59" s="96">
        <f t="shared" si="3"/>
        <v>0</v>
      </c>
      <c r="E59" s="97">
        <f t="shared" ref="E59:G61" si="4">E39+E49</f>
        <v>0</v>
      </c>
      <c r="F59" s="97">
        <f t="shared" si="4"/>
        <v>0</v>
      </c>
      <c r="G59" s="97">
        <f t="shared" si="4"/>
        <v>0</v>
      </c>
      <c r="H59" s="97">
        <v>0</v>
      </c>
      <c r="I59" s="380"/>
      <c r="J59" s="356"/>
    </row>
    <row r="60" spans="1:11" x14ac:dyDescent="0.25">
      <c r="A60" s="335"/>
      <c r="B60" s="356"/>
      <c r="C60" s="43" t="s">
        <v>16</v>
      </c>
      <c r="D60" s="96">
        <f t="shared" si="3"/>
        <v>0</v>
      </c>
      <c r="E60" s="97">
        <f t="shared" si="4"/>
        <v>0</v>
      </c>
      <c r="F60" s="97">
        <f t="shared" si="4"/>
        <v>0</v>
      </c>
      <c r="G60" s="97">
        <f t="shared" si="4"/>
        <v>0</v>
      </c>
      <c r="H60" s="97">
        <v>0</v>
      </c>
      <c r="I60" s="380"/>
      <c r="J60" s="356"/>
    </row>
    <row r="61" spans="1:11" x14ac:dyDescent="0.25">
      <c r="A61" s="335"/>
      <c r="B61" s="356"/>
      <c r="C61" s="43" t="s">
        <v>17</v>
      </c>
      <c r="D61" s="96">
        <f>E61+F61+G61+H61</f>
        <v>0</v>
      </c>
      <c r="E61" s="97">
        <f t="shared" si="4"/>
        <v>0</v>
      </c>
      <c r="F61" s="97">
        <f t="shared" si="4"/>
        <v>0</v>
      </c>
      <c r="G61" s="97">
        <f t="shared" si="4"/>
        <v>0</v>
      </c>
      <c r="H61" s="97">
        <v>0</v>
      </c>
      <c r="I61" s="380"/>
      <c r="J61" s="356"/>
    </row>
    <row r="62" spans="1:11" x14ac:dyDescent="0.25">
      <c r="A62" s="335"/>
      <c r="B62" s="356"/>
      <c r="C62" s="43" t="s">
        <v>18</v>
      </c>
      <c r="D62" s="96">
        <f>E62+F62+G62+H62</f>
        <v>0</v>
      </c>
      <c r="E62" s="97">
        <f>E52+E42</f>
        <v>0</v>
      </c>
      <c r="F62" s="97">
        <f>F52+F42</f>
        <v>0</v>
      </c>
      <c r="G62" s="97">
        <f>G52+G42</f>
        <v>0</v>
      </c>
      <c r="H62" s="97">
        <v>0</v>
      </c>
      <c r="I62" s="380"/>
      <c r="J62" s="356"/>
    </row>
    <row r="63" spans="1:11" x14ac:dyDescent="0.25">
      <c r="A63" s="336"/>
      <c r="B63" s="357"/>
      <c r="C63" s="43" t="s">
        <v>131</v>
      </c>
      <c r="D63" s="96">
        <v>0</v>
      </c>
      <c r="E63" s="97">
        <f>E54+E44</f>
        <v>0</v>
      </c>
      <c r="F63" s="97">
        <v>0</v>
      </c>
      <c r="G63" s="97">
        <v>0</v>
      </c>
      <c r="H63" s="97">
        <v>0</v>
      </c>
      <c r="I63" s="381"/>
      <c r="J63" s="357"/>
    </row>
    <row r="64" spans="1:11" x14ac:dyDescent="0.25">
      <c r="A64" s="389" t="s">
        <v>10</v>
      </c>
      <c r="B64" s="390"/>
      <c r="C64" s="161" t="s">
        <v>133</v>
      </c>
      <c r="D64" s="99">
        <f>E64+F64+G64</f>
        <v>182941.12258</v>
      </c>
      <c r="E64" s="99">
        <f>E65+E66+E67+E68+E69+E70+E71+E72</f>
        <v>0</v>
      </c>
      <c r="F64" s="99">
        <f>F65+F66+F67+F68+F69+F70+F71+F72+F73</f>
        <v>167276</v>
      </c>
      <c r="G64" s="99">
        <f>G65+G66+G67+G68+G69+G70+G71+G72+G73</f>
        <v>15665.122579999999</v>
      </c>
      <c r="H64" s="99">
        <v>0</v>
      </c>
      <c r="I64" s="388"/>
      <c r="J64" s="365"/>
    </row>
    <row r="65" spans="1:10" x14ac:dyDescent="0.25">
      <c r="A65" s="387"/>
      <c r="B65" s="365" t="s">
        <v>9</v>
      </c>
      <c r="C65" s="162" t="s">
        <v>26</v>
      </c>
      <c r="D65" s="97">
        <f>E65+F65+G65</f>
        <v>32046.277620000001</v>
      </c>
      <c r="E65" s="97">
        <f t="shared" ref="E65:G70" si="5">E26+E55</f>
        <v>0</v>
      </c>
      <c r="F65" s="97">
        <f t="shared" si="5"/>
        <v>22522</v>
      </c>
      <c r="G65" s="97">
        <f t="shared" si="5"/>
        <v>9524.2776200000008</v>
      </c>
      <c r="H65" s="97">
        <v>0</v>
      </c>
      <c r="I65" s="388"/>
      <c r="J65" s="365"/>
    </row>
    <row r="66" spans="1:10" x14ac:dyDescent="0.25">
      <c r="A66" s="387"/>
      <c r="B66" s="365"/>
      <c r="C66" s="162" t="s">
        <v>12</v>
      </c>
      <c r="D66" s="97">
        <f>D17</f>
        <v>905.63595999999995</v>
      </c>
      <c r="E66" s="97">
        <f t="shared" si="5"/>
        <v>0</v>
      </c>
      <c r="F66" s="97">
        <f t="shared" si="5"/>
        <v>0</v>
      </c>
      <c r="G66" s="97">
        <f t="shared" si="5"/>
        <v>905.63595999999995</v>
      </c>
      <c r="H66" s="97">
        <v>0</v>
      </c>
      <c r="I66" s="388"/>
      <c r="J66" s="365"/>
    </row>
    <row r="67" spans="1:10" x14ac:dyDescent="0.25">
      <c r="A67" s="387"/>
      <c r="B67" s="365"/>
      <c r="C67" s="162" t="s">
        <v>13</v>
      </c>
      <c r="D67" s="97">
        <f>E67+F67+G67+H67</f>
        <v>1220</v>
      </c>
      <c r="E67" s="97">
        <f t="shared" si="5"/>
        <v>0</v>
      </c>
      <c r="F67" s="97">
        <f t="shared" si="5"/>
        <v>0</v>
      </c>
      <c r="G67" s="97">
        <f t="shared" si="5"/>
        <v>1220</v>
      </c>
      <c r="H67" s="97">
        <v>0</v>
      </c>
      <c r="I67" s="388"/>
      <c r="J67" s="365"/>
    </row>
    <row r="68" spans="1:10" x14ac:dyDescent="0.25">
      <c r="A68" s="387"/>
      <c r="B68" s="365"/>
      <c r="C68" s="162" t="s">
        <v>14</v>
      </c>
      <c r="D68" s="97">
        <f>E68+F68+G68+H68</f>
        <v>3118.2089999999998</v>
      </c>
      <c r="E68" s="97">
        <f t="shared" si="5"/>
        <v>0</v>
      </c>
      <c r="F68" s="97">
        <f t="shared" si="5"/>
        <v>0</v>
      </c>
      <c r="G68" s="97">
        <f t="shared" si="5"/>
        <v>3118.2089999999998</v>
      </c>
      <c r="H68" s="97">
        <v>0</v>
      </c>
      <c r="I68" s="388"/>
      <c r="J68" s="365"/>
    </row>
    <row r="69" spans="1:10" x14ac:dyDescent="0.25">
      <c r="A69" s="387"/>
      <c r="B69" s="365"/>
      <c r="C69" s="162" t="s">
        <v>15</v>
      </c>
      <c r="D69" s="97">
        <f>E69+F69+G69</f>
        <v>897</v>
      </c>
      <c r="E69" s="97">
        <f t="shared" si="5"/>
        <v>0</v>
      </c>
      <c r="F69" s="97">
        <f t="shared" si="5"/>
        <v>0</v>
      </c>
      <c r="G69" s="97">
        <f t="shared" si="5"/>
        <v>897</v>
      </c>
      <c r="H69" s="97">
        <v>0</v>
      </c>
      <c r="I69" s="388"/>
      <c r="J69" s="365"/>
    </row>
    <row r="70" spans="1:10" x14ac:dyDescent="0.25">
      <c r="A70" s="387"/>
      <c r="B70" s="365"/>
      <c r="C70" s="162" t="s">
        <v>16</v>
      </c>
      <c r="D70" s="97">
        <f>E70+F70+G70+H70</f>
        <v>0</v>
      </c>
      <c r="E70" s="97">
        <f t="shared" si="5"/>
        <v>0</v>
      </c>
      <c r="F70" s="97">
        <f t="shared" si="5"/>
        <v>0</v>
      </c>
      <c r="G70" s="97">
        <f t="shared" si="5"/>
        <v>0</v>
      </c>
      <c r="H70" s="97">
        <v>0</v>
      </c>
      <c r="I70" s="388"/>
      <c r="J70" s="365"/>
    </row>
    <row r="71" spans="1:10" x14ac:dyDescent="0.25">
      <c r="A71" s="387"/>
      <c r="B71" s="365"/>
      <c r="C71" s="162" t="s">
        <v>17</v>
      </c>
      <c r="D71" s="97">
        <f>E71+F71+G71+H71</f>
        <v>0</v>
      </c>
      <c r="E71" s="97">
        <f>E32+E51</f>
        <v>0</v>
      </c>
      <c r="F71" s="97">
        <f>F32+F51</f>
        <v>0</v>
      </c>
      <c r="G71" s="97">
        <f>G32+G51</f>
        <v>0</v>
      </c>
      <c r="H71" s="97">
        <v>0</v>
      </c>
      <c r="I71" s="388"/>
      <c r="J71" s="365"/>
    </row>
    <row r="72" spans="1:10" x14ac:dyDescent="0.25">
      <c r="A72" s="387"/>
      <c r="B72" s="365"/>
      <c r="C72" s="163" t="s">
        <v>18</v>
      </c>
      <c r="D72" s="97">
        <f>E72+F72+G72+H72</f>
        <v>0</v>
      </c>
      <c r="E72" s="97">
        <f>E33+E62</f>
        <v>0</v>
      </c>
      <c r="F72" s="97">
        <f>F33+F62</f>
        <v>0</v>
      </c>
      <c r="G72" s="97">
        <f>G33+G62</f>
        <v>0</v>
      </c>
      <c r="H72" s="97">
        <v>0</v>
      </c>
      <c r="I72" s="388"/>
      <c r="J72" s="365"/>
    </row>
    <row r="73" spans="1:10" x14ac:dyDescent="0.25">
      <c r="A73" s="387"/>
      <c r="B73" s="365"/>
      <c r="C73" s="163" t="s">
        <v>131</v>
      </c>
      <c r="D73" s="187">
        <f>E73+F73+G73</f>
        <v>144754</v>
      </c>
      <c r="E73" s="187">
        <f>E35+E64</f>
        <v>0</v>
      </c>
      <c r="F73" s="187">
        <v>144754</v>
      </c>
      <c r="G73" s="97">
        <f>G63+G34</f>
        <v>0</v>
      </c>
      <c r="H73" s="97">
        <v>0</v>
      </c>
      <c r="I73" s="388"/>
      <c r="J73" s="365"/>
    </row>
    <row r="75" spans="1:10" x14ac:dyDescent="0.25">
      <c r="B75" s="344" t="s">
        <v>130</v>
      </c>
      <c r="C75" s="344"/>
      <c r="D75" s="344"/>
    </row>
  </sheetData>
  <mergeCells count="51">
    <mergeCell ref="B65:B73"/>
    <mergeCell ref="A65:A73"/>
    <mergeCell ref="I64:I73"/>
    <mergeCell ref="J64:J73"/>
    <mergeCell ref="A64:B64"/>
    <mergeCell ref="B55:B63"/>
    <mergeCell ref="I54:I63"/>
    <mergeCell ref="J54:J63"/>
    <mergeCell ref="A38:A43"/>
    <mergeCell ref="I49:I53"/>
    <mergeCell ref="C46:C47"/>
    <mergeCell ref="A49:A53"/>
    <mergeCell ref="B49:B53"/>
    <mergeCell ref="B38:B43"/>
    <mergeCell ref="H10:H11"/>
    <mergeCell ref="A25:B25"/>
    <mergeCell ref="A13:J13"/>
    <mergeCell ref="B21:B24"/>
    <mergeCell ref="A21:A24"/>
    <mergeCell ref="A26:A34"/>
    <mergeCell ref="B26:B34"/>
    <mergeCell ref="I38:I43"/>
    <mergeCell ref="H6:J6"/>
    <mergeCell ref="H7:J7"/>
    <mergeCell ref="A8:J8"/>
    <mergeCell ref="A14:J14"/>
    <mergeCell ref="A9:A11"/>
    <mergeCell ref="B9:B11"/>
    <mergeCell ref="C9:C11"/>
    <mergeCell ref="D9:D11"/>
    <mergeCell ref="E9:H9"/>
    <mergeCell ref="I9:I11"/>
    <mergeCell ref="J9:J11"/>
    <mergeCell ref="E10:E11"/>
    <mergeCell ref="F10:G10"/>
    <mergeCell ref="G1:J1"/>
    <mergeCell ref="G2:J2"/>
    <mergeCell ref="G3:J3"/>
    <mergeCell ref="B75:D75"/>
    <mergeCell ref="A15:J15"/>
    <mergeCell ref="I16:I18"/>
    <mergeCell ref="J16:J18"/>
    <mergeCell ref="A19:A20"/>
    <mergeCell ref="B19:B20"/>
    <mergeCell ref="J44:J53"/>
    <mergeCell ref="I44:I48"/>
    <mergeCell ref="A55:A63"/>
    <mergeCell ref="A35:J35"/>
    <mergeCell ref="A36:J36"/>
    <mergeCell ref="A37:J37"/>
    <mergeCell ref="J38:J43"/>
  </mergeCells>
  <pageMargins left="0.25" right="0.25" top="0.75" bottom="0.75" header="0.3" footer="0.3"/>
  <pageSetup paperSize="9" scale="61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workbookViewId="0">
      <selection activeCell="G3" sqref="G3:J3"/>
    </sheetView>
  </sheetViews>
  <sheetFormatPr defaultRowHeight="15" x14ac:dyDescent="0.25"/>
  <cols>
    <col min="1" max="1" width="6.42578125" customWidth="1"/>
    <col min="2" max="2" width="39.42578125" customWidth="1"/>
    <col min="3" max="3" width="14.140625" customWidth="1"/>
    <col min="4" max="4" width="17.140625" customWidth="1"/>
    <col min="5" max="5" width="13.5703125" customWidth="1"/>
    <col min="6" max="6" width="17" customWidth="1"/>
    <col min="7" max="7" width="16.5703125" customWidth="1"/>
    <col min="8" max="8" width="18.85546875" customWidth="1"/>
    <col min="9" max="9" width="15.28515625" customWidth="1"/>
    <col min="10" max="10" width="21.42578125" customWidth="1"/>
  </cols>
  <sheetData>
    <row r="1" spans="1:10" x14ac:dyDescent="0.25">
      <c r="G1" s="189" t="s">
        <v>175</v>
      </c>
      <c r="H1" s="189"/>
      <c r="I1" s="189"/>
      <c r="J1" s="189"/>
    </row>
    <row r="2" spans="1:10" ht="27" customHeight="1" x14ac:dyDescent="0.25">
      <c r="G2" s="343" t="s">
        <v>170</v>
      </c>
      <c r="H2" s="343"/>
      <c r="I2" s="343"/>
      <c r="J2" s="343"/>
    </row>
    <row r="3" spans="1:10" ht="37.5" customHeight="1" x14ac:dyDescent="0.25">
      <c r="G3" s="189" t="s">
        <v>179</v>
      </c>
      <c r="H3" s="189"/>
      <c r="I3" s="189"/>
      <c r="J3" s="189"/>
    </row>
    <row r="6" spans="1:10" x14ac:dyDescent="0.25">
      <c r="A6" s="17"/>
      <c r="B6" s="17"/>
      <c r="C6" s="17"/>
      <c r="D6" s="17"/>
      <c r="E6" s="17"/>
      <c r="F6" s="17"/>
      <c r="G6" s="366" t="s">
        <v>98</v>
      </c>
      <c r="H6" s="366"/>
      <c r="I6" s="366"/>
      <c r="J6" s="366"/>
    </row>
    <row r="7" spans="1:10" ht="18" customHeight="1" x14ac:dyDescent="0.25">
      <c r="A7" s="17"/>
      <c r="B7" s="17"/>
      <c r="C7" s="17"/>
      <c r="D7" s="17"/>
      <c r="E7" s="17"/>
      <c r="F7" s="17"/>
      <c r="G7" s="191" t="s">
        <v>99</v>
      </c>
      <c r="H7" s="191"/>
      <c r="I7" s="191"/>
      <c r="J7" s="191"/>
    </row>
    <row r="8" spans="1:10" ht="15.75" x14ac:dyDescent="0.25">
      <c r="A8" s="17"/>
      <c r="B8" s="17"/>
      <c r="C8" s="17"/>
      <c r="D8" s="17"/>
      <c r="E8" s="17"/>
      <c r="F8" s="17"/>
      <c r="G8" s="24"/>
      <c r="H8" s="24"/>
      <c r="I8" s="24"/>
      <c r="J8" s="24"/>
    </row>
    <row r="9" spans="1:10" ht="33.75" customHeight="1" x14ac:dyDescent="0.25">
      <c r="A9" s="392" t="s">
        <v>121</v>
      </c>
      <c r="B9" s="393"/>
      <c r="C9" s="393"/>
      <c r="D9" s="393"/>
      <c r="E9" s="393"/>
      <c r="F9" s="393"/>
      <c r="G9" s="393"/>
      <c r="H9" s="393"/>
      <c r="I9" s="393"/>
      <c r="J9" s="393"/>
    </row>
    <row r="10" spans="1:10" x14ac:dyDescent="0.25">
      <c r="A10" s="340" t="s">
        <v>0</v>
      </c>
      <c r="B10" s="304" t="s">
        <v>21</v>
      </c>
      <c r="C10" s="304" t="s">
        <v>22</v>
      </c>
      <c r="D10" s="304" t="s">
        <v>51</v>
      </c>
      <c r="E10" s="304" t="s">
        <v>1</v>
      </c>
      <c r="F10" s="304"/>
      <c r="G10" s="304"/>
      <c r="H10" s="304"/>
      <c r="I10" s="304" t="s">
        <v>52</v>
      </c>
      <c r="J10" s="304" t="s">
        <v>11</v>
      </c>
    </row>
    <row r="11" spans="1:10" x14ac:dyDescent="0.25">
      <c r="A11" s="340"/>
      <c r="B11" s="304"/>
      <c r="C11" s="304"/>
      <c r="D11" s="304"/>
      <c r="E11" s="15" t="s">
        <v>3</v>
      </c>
      <c r="F11" s="304" t="s">
        <v>4</v>
      </c>
      <c r="G11" s="304"/>
      <c r="H11" s="304" t="s">
        <v>2</v>
      </c>
      <c r="I11" s="304"/>
      <c r="J11" s="304"/>
    </row>
    <row r="12" spans="1:10" ht="80.25" customHeight="1" x14ac:dyDescent="0.25">
      <c r="A12" s="340"/>
      <c r="B12" s="304"/>
      <c r="C12" s="304"/>
      <c r="D12" s="304"/>
      <c r="E12" s="15"/>
      <c r="F12" s="15" t="s">
        <v>53</v>
      </c>
      <c r="G12" s="15" t="s">
        <v>5</v>
      </c>
      <c r="H12" s="304"/>
      <c r="I12" s="304"/>
      <c r="J12" s="304"/>
    </row>
    <row r="13" spans="1:10" x14ac:dyDescent="0.25">
      <c r="A13" s="19">
        <v>1</v>
      </c>
      <c r="B13" s="19">
        <v>2</v>
      </c>
      <c r="C13" s="19">
        <v>3</v>
      </c>
      <c r="D13" s="19">
        <v>4</v>
      </c>
      <c r="E13" s="19">
        <v>5</v>
      </c>
      <c r="F13" s="19">
        <v>6</v>
      </c>
      <c r="G13" s="19">
        <v>7</v>
      </c>
      <c r="H13" s="19">
        <v>8</v>
      </c>
      <c r="I13" s="19">
        <v>9</v>
      </c>
      <c r="J13" s="19">
        <v>10</v>
      </c>
    </row>
    <row r="14" spans="1:10" ht="15.75" x14ac:dyDescent="0.25">
      <c r="A14" s="401" t="s">
        <v>100</v>
      </c>
      <c r="B14" s="401"/>
      <c r="C14" s="401"/>
      <c r="D14" s="401"/>
      <c r="E14" s="401"/>
      <c r="F14" s="401"/>
      <c r="G14" s="401"/>
      <c r="H14" s="401"/>
      <c r="I14" s="401"/>
      <c r="J14" s="401"/>
    </row>
    <row r="15" spans="1:10" ht="15.75" x14ac:dyDescent="0.25">
      <c r="A15" s="402" t="s">
        <v>122</v>
      </c>
      <c r="B15" s="402"/>
      <c r="C15" s="402"/>
      <c r="D15" s="402"/>
      <c r="E15" s="402"/>
      <c r="F15" s="402"/>
      <c r="G15" s="402"/>
      <c r="H15" s="402"/>
      <c r="I15" s="402"/>
      <c r="J15" s="402"/>
    </row>
    <row r="16" spans="1:10" ht="15.75" x14ac:dyDescent="0.25">
      <c r="A16" s="402" t="s">
        <v>123</v>
      </c>
      <c r="B16" s="402"/>
      <c r="C16" s="402"/>
      <c r="D16" s="402"/>
      <c r="E16" s="402"/>
      <c r="F16" s="402"/>
      <c r="G16" s="402"/>
      <c r="H16" s="402"/>
      <c r="I16" s="402"/>
      <c r="J16" s="402"/>
    </row>
    <row r="17" spans="1:10" ht="45" x14ac:dyDescent="0.25">
      <c r="A17" s="18">
        <v>1</v>
      </c>
      <c r="B17" s="37" t="s">
        <v>101</v>
      </c>
      <c r="C17" s="26" t="s">
        <v>135</v>
      </c>
      <c r="D17" s="103"/>
      <c r="E17" s="104"/>
      <c r="F17" s="104"/>
      <c r="G17" s="104"/>
      <c r="H17" s="104"/>
      <c r="I17" s="100" t="s">
        <v>63</v>
      </c>
      <c r="J17" s="52"/>
    </row>
    <row r="18" spans="1:10" ht="45" x14ac:dyDescent="0.25">
      <c r="A18" s="20">
        <v>2</v>
      </c>
      <c r="B18" s="37" t="s">
        <v>102</v>
      </c>
      <c r="C18" s="26" t="s">
        <v>135</v>
      </c>
      <c r="D18" s="104"/>
      <c r="E18" s="104"/>
      <c r="F18" s="104"/>
      <c r="G18" s="104"/>
      <c r="H18" s="104"/>
      <c r="I18" s="100" t="s">
        <v>63</v>
      </c>
      <c r="J18" s="33"/>
    </row>
    <row r="19" spans="1:10" ht="45" x14ac:dyDescent="0.25">
      <c r="A19" s="20">
        <v>3</v>
      </c>
      <c r="B19" s="37" t="s">
        <v>57</v>
      </c>
      <c r="C19" s="26" t="s">
        <v>135</v>
      </c>
      <c r="D19" s="104"/>
      <c r="E19" s="104"/>
      <c r="F19" s="104"/>
      <c r="G19" s="104"/>
      <c r="H19" s="105"/>
      <c r="I19" s="100" t="s">
        <v>63</v>
      </c>
      <c r="J19" s="33"/>
    </row>
    <row r="20" spans="1:10" ht="45" x14ac:dyDescent="0.25">
      <c r="A20" s="18">
        <v>4</v>
      </c>
      <c r="B20" s="37" t="s">
        <v>103</v>
      </c>
      <c r="C20" s="26" t="s">
        <v>135</v>
      </c>
      <c r="D20" s="105"/>
      <c r="E20" s="105"/>
      <c r="F20" s="105"/>
      <c r="G20" s="103"/>
      <c r="H20" s="105"/>
      <c r="I20" s="100" t="s">
        <v>63</v>
      </c>
      <c r="J20" s="52"/>
    </row>
    <row r="21" spans="1:10" ht="15" customHeight="1" x14ac:dyDescent="0.25">
      <c r="A21" s="403">
        <v>5</v>
      </c>
      <c r="B21" s="406" t="s">
        <v>100</v>
      </c>
      <c r="C21" s="54" t="s">
        <v>69</v>
      </c>
      <c r="D21" s="104">
        <f t="shared" ref="D21:D27" si="0">SUM(E21:H21)</f>
        <v>6851.2604000000001</v>
      </c>
      <c r="E21" s="104">
        <v>0</v>
      </c>
      <c r="F21" s="104">
        <v>1913.7329999999999</v>
      </c>
      <c r="G21" s="108">
        <v>1530.5273999999999</v>
      </c>
      <c r="H21" s="104">
        <v>3407</v>
      </c>
      <c r="I21" s="409" t="s">
        <v>144</v>
      </c>
      <c r="J21" s="301" t="s">
        <v>167</v>
      </c>
    </row>
    <row r="22" spans="1:10" ht="15" customHeight="1" x14ac:dyDescent="0.25">
      <c r="A22" s="404"/>
      <c r="B22" s="407"/>
      <c r="C22" s="54" t="s">
        <v>12</v>
      </c>
      <c r="D22" s="104">
        <f t="shared" si="0"/>
        <v>5689.2170000000006</v>
      </c>
      <c r="E22" s="104">
        <v>0</v>
      </c>
      <c r="F22" s="104">
        <v>1754.12</v>
      </c>
      <c r="G22" s="108">
        <v>740</v>
      </c>
      <c r="H22" s="104">
        <v>3195.0970000000002</v>
      </c>
      <c r="I22" s="410"/>
      <c r="J22" s="302"/>
    </row>
    <row r="23" spans="1:10" ht="15" customHeight="1" x14ac:dyDescent="0.25">
      <c r="A23" s="404"/>
      <c r="B23" s="407"/>
      <c r="C23" s="54" t="s">
        <v>13</v>
      </c>
      <c r="D23" s="104">
        <f t="shared" si="0"/>
        <v>9680</v>
      </c>
      <c r="E23" s="104">
        <v>0</v>
      </c>
      <c r="F23" s="104">
        <v>2339.4839999999999</v>
      </c>
      <c r="G23" s="108">
        <v>1075.0847000000001</v>
      </c>
      <c r="H23" s="104">
        <v>6265.4313000000002</v>
      </c>
      <c r="I23" s="410"/>
      <c r="J23" s="302"/>
    </row>
    <row r="24" spans="1:10" ht="15" customHeight="1" x14ac:dyDescent="0.25">
      <c r="A24" s="404"/>
      <c r="B24" s="407"/>
      <c r="C24" s="54" t="s">
        <v>46</v>
      </c>
      <c r="D24" s="104">
        <f t="shared" si="0"/>
        <v>0</v>
      </c>
      <c r="E24" s="104">
        <v>0</v>
      </c>
      <c r="F24" s="104">
        <v>0</v>
      </c>
      <c r="G24" s="108">
        <v>0</v>
      </c>
      <c r="H24" s="104">
        <v>0</v>
      </c>
      <c r="I24" s="410"/>
      <c r="J24" s="302"/>
    </row>
    <row r="25" spans="1:10" ht="15" customHeight="1" x14ac:dyDescent="0.25">
      <c r="A25" s="404"/>
      <c r="B25" s="407"/>
      <c r="C25" s="54" t="s">
        <v>15</v>
      </c>
      <c r="D25" s="104">
        <f>SUM(E25:H25)</f>
        <v>881.24399999999991</v>
      </c>
      <c r="E25" s="104">
        <v>0</v>
      </c>
      <c r="F25" s="104">
        <v>774.8</v>
      </c>
      <c r="G25" s="108">
        <v>106.444</v>
      </c>
      <c r="H25" s="104">
        <v>0</v>
      </c>
      <c r="I25" s="410"/>
      <c r="J25" s="302"/>
    </row>
    <row r="26" spans="1:10" ht="15" customHeight="1" x14ac:dyDescent="0.25">
      <c r="A26" s="404"/>
      <c r="B26" s="407"/>
      <c r="C26" s="54" t="s">
        <v>16</v>
      </c>
      <c r="D26" s="104">
        <f t="shared" si="0"/>
        <v>1209.80555</v>
      </c>
      <c r="E26" s="104">
        <v>0</v>
      </c>
      <c r="F26" s="104">
        <v>864.1</v>
      </c>
      <c r="G26" s="108">
        <v>345.70555000000002</v>
      </c>
      <c r="H26" s="104">
        <v>0</v>
      </c>
      <c r="I26" s="410"/>
      <c r="J26" s="302"/>
    </row>
    <row r="27" spans="1:10" ht="15.75" customHeight="1" x14ac:dyDescent="0.25">
      <c r="A27" s="404"/>
      <c r="B27" s="407"/>
      <c r="C27" s="54" t="s">
        <v>17</v>
      </c>
      <c r="D27" s="104">
        <f t="shared" si="0"/>
        <v>1224.9000000000001</v>
      </c>
      <c r="E27" s="104">
        <v>0</v>
      </c>
      <c r="F27" s="104">
        <v>1044.9000000000001</v>
      </c>
      <c r="G27" s="108">
        <v>180</v>
      </c>
      <c r="H27" s="104">
        <v>0</v>
      </c>
      <c r="I27" s="410"/>
      <c r="J27" s="302"/>
    </row>
    <row r="28" spans="1:10" ht="15.75" customHeight="1" x14ac:dyDescent="0.25">
      <c r="A28" s="404"/>
      <c r="B28" s="407"/>
      <c r="C28" s="54" t="s">
        <v>18</v>
      </c>
      <c r="D28" s="104">
        <f>SUM(E28:H28)</f>
        <v>0</v>
      </c>
      <c r="E28" s="104">
        <v>0</v>
      </c>
      <c r="F28" s="104">
        <v>0</v>
      </c>
      <c r="G28" s="108">
        <v>0</v>
      </c>
      <c r="H28" s="104">
        <v>0</v>
      </c>
      <c r="I28" s="410"/>
      <c r="J28" s="302"/>
    </row>
    <row r="29" spans="1:10" ht="15.75" customHeight="1" x14ac:dyDescent="0.25">
      <c r="A29" s="405"/>
      <c r="B29" s="408"/>
      <c r="C29" s="144" t="s">
        <v>131</v>
      </c>
      <c r="D29" s="104">
        <f>SUM(E29:H29)</f>
        <v>0</v>
      </c>
      <c r="E29" s="164">
        <v>0</v>
      </c>
      <c r="F29" s="164">
        <v>0</v>
      </c>
      <c r="G29" s="165">
        <v>0</v>
      </c>
      <c r="H29" s="164">
        <v>0</v>
      </c>
      <c r="I29" s="411"/>
      <c r="J29" s="303"/>
    </row>
    <row r="30" spans="1:10" x14ac:dyDescent="0.25">
      <c r="A30" s="369">
        <v>6</v>
      </c>
      <c r="B30" s="412" t="s">
        <v>104</v>
      </c>
      <c r="C30" s="413" t="s">
        <v>135</v>
      </c>
      <c r="D30" s="394">
        <v>0</v>
      </c>
      <c r="E30" s="394">
        <v>0</v>
      </c>
      <c r="F30" s="394">
        <v>0</v>
      </c>
      <c r="G30" s="398">
        <v>0</v>
      </c>
      <c r="H30" s="394">
        <v>0</v>
      </c>
      <c r="I30" s="399" t="s">
        <v>63</v>
      </c>
      <c r="J30" s="400"/>
    </row>
    <row r="31" spans="1:10" x14ac:dyDescent="0.25">
      <c r="A31" s="369"/>
      <c r="B31" s="412"/>
      <c r="C31" s="413"/>
      <c r="D31" s="394"/>
      <c r="E31" s="394"/>
      <c r="F31" s="394"/>
      <c r="G31" s="398"/>
      <c r="H31" s="394"/>
      <c r="I31" s="399"/>
      <c r="J31" s="400"/>
    </row>
    <row r="32" spans="1:10" x14ac:dyDescent="0.25">
      <c r="A32" s="369"/>
      <c r="B32" s="412"/>
      <c r="C32" s="413"/>
      <c r="D32" s="394"/>
      <c r="E32" s="394"/>
      <c r="F32" s="394"/>
      <c r="G32" s="398"/>
      <c r="H32" s="394"/>
      <c r="I32" s="399"/>
      <c r="J32" s="400"/>
    </row>
    <row r="33" spans="1:10" ht="30" x14ac:dyDescent="0.25">
      <c r="A33" s="20">
        <v>7</v>
      </c>
      <c r="B33" s="37" t="s">
        <v>62</v>
      </c>
      <c r="C33" s="26" t="s">
        <v>135</v>
      </c>
      <c r="D33" s="106">
        <v>0</v>
      </c>
      <c r="E33" s="106">
        <v>0</v>
      </c>
      <c r="F33" s="106">
        <v>0</v>
      </c>
      <c r="G33" s="106">
        <v>0</v>
      </c>
      <c r="H33" s="106">
        <v>0</v>
      </c>
      <c r="I33" s="100" t="s">
        <v>27</v>
      </c>
      <c r="J33" s="101"/>
    </row>
    <row r="34" spans="1:10" ht="15.75" x14ac:dyDescent="0.25">
      <c r="A34" s="26"/>
      <c r="B34" s="49" t="s">
        <v>6</v>
      </c>
      <c r="C34" s="102" t="s">
        <v>133</v>
      </c>
      <c r="D34" s="107">
        <f>F34+G34+H34</f>
        <v>25536.426950000001</v>
      </c>
      <c r="E34" s="107">
        <v>0</v>
      </c>
      <c r="F34" s="107">
        <f>F35+F36+F37+F38+F39+F40+F41+F42+F43</f>
        <v>8691.1370000000006</v>
      </c>
      <c r="G34" s="107">
        <f>G35+G36+G37+G38+G39+G40+G41+G42+G43</f>
        <v>3977.7616500000004</v>
      </c>
      <c r="H34" s="107">
        <f>H35+H36+H37+H38+H39+H40+H41+H42+H43</f>
        <v>12867.5283</v>
      </c>
      <c r="I34" s="395"/>
      <c r="J34" s="311"/>
    </row>
    <row r="35" spans="1:10" ht="15" customHeight="1" x14ac:dyDescent="0.25">
      <c r="A35" s="329"/>
      <c r="B35" s="334" t="s">
        <v>64</v>
      </c>
      <c r="C35" s="54" t="s">
        <v>69</v>
      </c>
      <c r="D35" s="80">
        <f>F35+G35+H35</f>
        <v>6851.2604000000001</v>
      </c>
      <c r="E35" s="80">
        <v>0</v>
      </c>
      <c r="F35" s="80">
        <f>F21</f>
        <v>1913.7329999999999</v>
      </c>
      <c r="G35" s="80">
        <f t="shared" ref="G35:H35" si="1">G21</f>
        <v>1530.5273999999999</v>
      </c>
      <c r="H35" s="80">
        <f t="shared" si="1"/>
        <v>3407</v>
      </c>
      <c r="I35" s="396"/>
      <c r="J35" s="312"/>
    </row>
    <row r="36" spans="1:10" ht="15" customHeight="1" x14ac:dyDescent="0.25">
      <c r="A36" s="330"/>
      <c r="B36" s="335"/>
      <c r="C36" s="54" t="s">
        <v>12</v>
      </c>
      <c r="D36" s="80">
        <f t="shared" ref="D36:D42" si="2">F36+G36+H36</f>
        <v>5689.2170000000006</v>
      </c>
      <c r="E36" s="80">
        <v>0</v>
      </c>
      <c r="F36" s="80">
        <f t="shared" ref="F36:H36" si="3">F22</f>
        <v>1754.12</v>
      </c>
      <c r="G36" s="80">
        <f t="shared" si="3"/>
        <v>740</v>
      </c>
      <c r="H36" s="80">
        <f t="shared" si="3"/>
        <v>3195.0970000000002</v>
      </c>
      <c r="I36" s="396"/>
      <c r="J36" s="312"/>
    </row>
    <row r="37" spans="1:10" ht="15" customHeight="1" x14ac:dyDescent="0.25">
      <c r="A37" s="330"/>
      <c r="B37" s="335"/>
      <c r="C37" s="54" t="s">
        <v>13</v>
      </c>
      <c r="D37" s="80">
        <f t="shared" si="2"/>
        <v>9680</v>
      </c>
      <c r="E37" s="80">
        <v>0</v>
      </c>
      <c r="F37" s="80">
        <f t="shared" ref="F37:H37" si="4">F23</f>
        <v>2339.4839999999999</v>
      </c>
      <c r="G37" s="80">
        <f t="shared" si="4"/>
        <v>1075.0847000000001</v>
      </c>
      <c r="H37" s="80">
        <f t="shared" si="4"/>
        <v>6265.4313000000002</v>
      </c>
      <c r="I37" s="396"/>
      <c r="J37" s="312"/>
    </row>
    <row r="38" spans="1:10" ht="15" customHeight="1" x14ac:dyDescent="0.25">
      <c r="A38" s="330"/>
      <c r="B38" s="335"/>
      <c r="C38" s="54" t="s">
        <v>46</v>
      </c>
      <c r="D38" s="80">
        <f t="shared" si="2"/>
        <v>0</v>
      </c>
      <c r="E38" s="80">
        <v>0</v>
      </c>
      <c r="F38" s="80">
        <f t="shared" ref="F38:H38" si="5">F24</f>
        <v>0</v>
      </c>
      <c r="G38" s="80">
        <f t="shared" si="5"/>
        <v>0</v>
      </c>
      <c r="H38" s="80">
        <f t="shared" si="5"/>
        <v>0</v>
      </c>
      <c r="I38" s="396"/>
      <c r="J38" s="312"/>
    </row>
    <row r="39" spans="1:10" ht="15" customHeight="1" x14ac:dyDescent="0.25">
      <c r="A39" s="330"/>
      <c r="B39" s="335"/>
      <c r="C39" s="54" t="s">
        <v>15</v>
      </c>
      <c r="D39" s="80">
        <f t="shared" si="2"/>
        <v>881.24399999999991</v>
      </c>
      <c r="E39" s="80">
        <v>0</v>
      </c>
      <c r="F39" s="80">
        <f t="shared" ref="F39:H39" si="6">F25</f>
        <v>774.8</v>
      </c>
      <c r="G39" s="80">
        <f t="shared" si="6"/>
        <v>106.444</v>
      </c>
      <c r="H39" s="80">
        <f t="shared" si="6"/>
        <v>0</v>
      </c>
      <c r="I39" s="396"/>
      <c r="J39" s="312"/>
    </row>
    <row r="40" spans="1:10" ht="15" customHeight="1" x14ac:dyDescent="0.25">
      <c r="A40" s="330"/>
      <c r="B40" s="335"/>
      <c r="C40" s="54" t="s">
        <v>16</v>
      </c>
      <c r="D40" s="80">
        <f t="shared" si="2"/>
        <v>1209.80555</v>
      </c>
      <c r="E40" s="80">
        <v>0</v>
      </c>
      <c r="F40" s="80">
        <f t="shared" ref="F40:H40" si="7">F26</f>
        <v>864.1</v>
      </c>
      <c r="G40" s="80">
        <f t="shared" si="7"/>
        <v>345.70555000000002</v>
      </c>
      <c r="H40" s="80">
        <f t="shared" si="7"/>
        <v>0</v>
      </c>
      <c r="I40" s="396"/>
      <c r="J40" s="312"/>
    </row>
    <row r="41" spans="1:10" x14ac:dyDescent="0.25">
      <c r="A41" s="330"/>
      <c r="B41" s="335"/>
      <c r="C41" s="54" t="s">
        <v>17</v>
      </c>
      <c r="D41" s="80">
        <f t="shared" si="2"/>
        <v>1224.9000000000001</v>
      </c>
      <c r="E41" s="80">
        <v>0</v>
      </c>
      <c r="F41" s="80">
        <f t="shared" ref="F41:H41" si="8">F27</f>
        <v>1044.9000000000001</v>
      </c>
      <c r="G41" s="80">
        <f t="shared" si="8"/>
        <v>180</v>
      </c>
      <c r="H41" s="80">
        <f t="shared" si="8"/>
        <v>0</v>
      </c>
      <c r="I41" s="396"/>
      <c r="J41" s="312"/>
    </row>
    <row r="42" spans="1:10" x14ac:dyDescent="0.25">
      <c r="A42" s="330"/>
      <c r="B42" s="335"/>
      <c r="C42" s="52" t="s">
        <v>18</v>
      </c>
      <c r="D42" s="80">
        <f t="shared" si="2"/>
        <v>0</v>
      </c>
      <c r="E42" s="80">
        <v>0</v>
      </c>
      <c r="F42" s="80">
        <f t="shared" ref="F42:H42" si="9">F28</f>
        <v>0</v>
      </c>
      <c r="G42" s="80">
        <f t="shared" si="9"/>
        <v>0</v>
      </c>
      <c r="H42" s="80">
        <f t="shared" si="9"/>
        <v>0</v>
      </c>
      <c r="I42" s="397"/>
      <c r="J42" s="313"/>
    </row>
    <row r="43" spans="1:10" x14ac:dyDescent="0.25">
      <c r="A43" s="391"/>
      <c r="B43" s="336"/>
      <c r="C43" s="52" t="s">
        <v>131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181"/>
      <c r="J43" s="181"/>
    </row>
    <row r="44" spans="1:10" ht="18.75" x14ac:dyDescent="0.25">
      <c r="A44" s="25"/>
      <c r="B44" s="17" t="s">
        <v>128</v>
      </c>
      <c r="C44" s="1"/>
      <c r="D44" s="1"/>
      <c r="E44" s="1"/>
      <c r="F44" s="27"/>
      <c r="G44" s="28"/>
      <c r="H44" s="27"/>
      <c r="I44" s="29"/>
      <c r="J44" s="1"/>
    </row>
  </sheetData>
  <mergeCells count="36">
    <mergeCell ref="D30:D32"/>
    <mergeCell ref="A14:J14"/>
    <mergeCell ref="A15:J15"/>
    <mergeCell ref="A16:J16"/>
    <mergeCell ref="J21:J29"/>
    <mergeCell ref="A21:A29"/>
    <mergeCell ref="B21:B29"/>
    <mergeCell ref="I21:I29"/>
    <mergeCell ref="A30:A32"/>
    <mergeCell ref="B30:B32"/>
    <mergeCell ref="C30:C32"/>
    <mergeCell ref="F30:F32"/>
    <mergeCell ref="F11:G11"/>
    <mergeCell ref="H11:H12"/>
    <mergeCell ref="I34:I42"/>
    <mergeCell ref="J34:J42"/>
    <mergeCell ref="G30:G32"/>
    <mergeCell ref="H30:H32"/>
    <mergeCell ref="I30:I32"/>
    <mergeCell ref="J30:J32"/>
    <mergeCell ref="G1:J1"/>
    <mergeCell ref="G2:J2"/>
    <mergeCell ref="G3:J3"/>
    <mergeCell ref="A35:A43"/>
    <mergeCell ref="B35:B43"/>
    <mergeCell ref="G6:J6"/>
    <mergeCell ref="G7:J7"/>
    <mergeCell ref="A9:J9"/>
    <mergeCell ref="A10:A12"/>
    <mergeCell ref="B10:B12"/>
    <mergeCell ref="C10:C12"/>
    <mergeCell ref="D10:D12"/>
    <mergeCell ref="E10:H10"/>
    <mergeCell ref="I10:I12"/>
    <mergeCell ref="J10:J12"/>
    <mergeCell ref="E30:E32"/>
  </mergeCells>
  <pageMargins left="0.25" right="0.25" top="0.75" bottom="0.75" header="0.3" footer="0.3"/>
  <pageSetup paperSize="9" scale="55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workbookViewId="0">
      <selection activeCell="F3" sqref="F3:I3"/>
    </sheetView>
  </sheetViews>
  <sheetFormatPr defaultRowHeight="15" x14ac:dyDescent="0.25"/>
  <cols>
    <col min="2" max="2" width="28.42578125" customWidth="1"/>
    <col min="3" max="3" width="15.28515625" customWidth="1"/>
    <col min="4" max="4" width="18.28515625" customWidth="1"/>
    <col min="5" max="5" width="18.5703125" customWidth="1"/>
    <col min="6" max="6" width="17.42578125" customWidth="1"/>
    <col min="7" max="7" width="16.7109375" customWidth="1"/>
    <col min="8" max="8" width="16.42578125" customWidth="1"/>
    <col min="9" max="9" width="16.140625" customWidth="1"/>
  </cols>
  <sheetData>
    <row r="1" spans="1:9" x14ac:dyDescent="0.25">
      <c r="F1" s="189" t="s">
        <v>171</v>
      </c>
      <c r="G1" s="189"/>
      <c r="H1" s="189"/>
      <c r="I1" s="189"/>
    </row>
    <row r="2" spans="1:9" x14ac:dyDescent="0.25">
      <c r="F2" s="343" t="s">
        <v>170</v>
      </c>
      <c r="G2" s="343"/>
      <c r="H2" s="343"/>
      <c r="I2" s="343"/>
    </row>
    <row r="3" spans="1:9" x14ac:dyDescent="0.25">
      <c r="F3" s="189" t="s">
        <v>179</v>
      </c>
      <c r="G3" s="189"/>
      <c r="H3" s="189"/>
      <c r="I3" s="189"/>
    </row>
    <row r="6" spans="1:9" ht="18.75" x14ac:dyDescent="0.3">
      <c r="A6" s="135"/>
      <c r="B6" s="135"/>
      <c r="C6" s="135"/>
      <c r="D6" s="135"/>
      <c r="E6" s="135"/>
      <c r="G6" s="136"/>
      <c r="H6" s="136"/>
      <c r="I6" s="136"/>
    </row>
    <row r="7" spans="1:9" ht="23.25" x14ac:dyDescent="0.25">
      <c r="A7" s="414" t="s">
        <v>146</v>
      </c>
      <c r="B7" s="414"/>
      <c r="C7" s="414"/>
      <c r="D7" s="414"/>
      <c r="E7" s="414"/>
      <c r="F7" s="414"/>
      <c r="G7" s="414"/>
      <c r="H7" s="414"/>
      <c r="I7" s="414"/>
    </row>
    <row r="8" spans="1:9" x14ac:dyDescent="0.25">
      <c r="A8" s="415" t="s">
        <v>0</v>
      </c>
      <c r="B8" s="416" t="s">
        <v>147</v>
      </c>
      <c r="C8" s="416" t="s">
        <v>148</v>
      </c>
      <c r="D8" s="416" t="s">
        <v>7</v>
      </c>
      <c r="E8" s="416" t="s">
        <v>1</v>
      </c>
      <c r="F8" s="416"/>
      <c r="G8" s="416"/>
      <c r="H8" s="416" t="s">
        <v>2</v>
      </c>
      <c r="I8" s="416" t="s">
        <v>149</v>
      </c>
    </row>
    <row r="9" spans="1:9" x14ac:dyDescent="0.25">
      <c r="A9" s="415"/>
      <c r="B9" s="416"/>
      <c r="C9" s="416"/>
      <c r="D9" s="416"/>
      <c r="E9" s="417" t="s">
        <v>3</v>
      </c>
      <c r="F9" s="416" t="s">
        <v>150</v>
      </c>
      <c r="G9" s="416"/>
      <c r="H9" s="416"/>
      <c r="I9" s="416"/>
    </row>
    <row r="10" spans="1:9" ht="38.25" x14ac:dyDescent="0.25">
      <c r="A10" s="415"/>
      <c r="B10" s="416"/>
      <c r="C10" s="416"/>
      <c r="D10" s="416"/>
      <c r="E10" s="418"/>
      <c r="F10" s="137" t="s">
        <v>53</v>
      </c>
      <c r="G10" s="137" t="s">
        <v>5</v>
      </c>
      <c r="H10" s="416"/>
      <c r="I10" s="416"/>
    </row>
    <row r="11" spans="1:9" x14ac:dyDescent="0.25">
      <c r="A11" s="138">
        <v>1</v>
      </c>
      <c r="B11" s="137">
        <v>2</v>
      </c>
      <c r="C11" s="137">
        <v>3</v>
      </c>
      <c r="D11" s="137">
        <v>4</v>
      </c>
      <c r="E11" s="137">
        <v>5</v>
      </c>
      <c r="F11" s="137">
        <v>6</v>
      </c>
      <c r="G11" s="137">
        <v>7</v>
      </c>
      <c r="H11" s="137">
        <v>8</v>
      </c>
      <c r="I11" s="137">
        <v>9</v>
      </c>
    </row>
    <row r="12" spans="1:9" ht="15" customHeight="1" x14ac:dyDescent="0.25">
      <c r="A12" s="419" t="s">
        <v>151</v>
      </c>
      <c r="B12" s="427" t="s">
        <v>152</v>
      </c>
      <c r="C12" s="139" t="s">
        <v>26</v>
      </c>
      <c r="D12" s="167">
        <f t="shared" ref="D12:D17" si="0">E12+F12+G12+H12</f>
        <v>71050.648019999993</v>
      </c>
      <c r="E12" s="167">
        <f>E33+E43+E53+E63+E73</f>
        <v>1182.96</v>
      </c>
      <c r="F12" s="167">
        <f>F33+F43+F53+F63+F73</f>
        <v>33348.633000000002</v>
      </c>
      <c r="G12" s="167">
        <f>G33+G43+G53+G63+G73</f>
        <v>31474.05502</v>
      </c>
      <c r="H12" s="167">
        <f>H33+H43+H53+H63+H73</f>
        <v>5045</v>
      </c>
      <c r="I12" s="417" t="s">
        <v>165</v>
      </c>
    </row>
    <row r="13" spans="1:9" x14ac:dyDescent="0.25">
      <c r="A13" s="420"/>
      <c r="B13" s="428"/>
      <c r="C13" s="139" t="s">
        <v>12</v>
      </c>
      <c r="D13" s="167">
        <f t="shared" si="0"/>
        <v>16708.633720000002</v>
      </c>
      <c r="E13" s="167">
        <f t="shared" ref="E13:H18" si="1">E34+E44+E54+E64+E74</f>
        <v>0</v>
      </c>
      <c r="F13" s="167">
        <f>F23+F34+F54+F64+F74</f>
        <v>7399.04</v>
      </c>
      <c r="G13" s="167">
        <f t="shared" ref="G13:H15" si="2">G34+G44+G54+G64+G74</f>
        <v>6114.4967199999992</v>
      </c>
      <c r="H13" s="167">
        <f t="shared" si="2"/>
        <v>3195.0970000000002</v>
      </c>
      <c r="I13" s="422"/>
    </row>
    <row r="14" spans="1:9" x14ac:dyDescent="0.25">
      <c r="A14" s="420"/>
      <c r="B14" s="428"/>
      <c r="C14" s="139" t="s">
        <v>13</v>
      </c>
      <c r="D14" s="167">
        <f t="shared" si="0"/>
        <v>21695.895530000002</v>
      </c>
      <c r="E14" s="167">
        <f t="shared" si="1"/>
        <v>0</v>
      </c>
      <c r="F14" s="167">
        <f>F25+F35+F55+F65+F75</f>
        <v>11780.69</v>
      </c>
      <c r="G14" s="167">
        <f t="shared" si="2"/>
        <v>3649.77423</v>
      </c>
      <c r="H14" s="167">
        <f t="shared" si="2"/>
        <v>6265.4313000000002</v>
      </c>
      <c r="I14" s="422"/>
    </row>
    <row r="15" spans="1:9" x14ac:dyDescent="0.25">
      <c r="A15" s="420"/>
      <c r="B15" s="428"/>
      <c r="C15" s="139" t="s">
        <v>14</v>
      </c>
      <c r="D15" s="167">
        <f t="shared" si="0"/>
        <v>16950.93145</v>
      </c>
      <c r="E15" s="167">
        <f t="shared" si="1"/>
        <v>0</v>
      </c>
      <c r="F15" s="167">
        <f>F26+F36+F46+F56+F66+F76</f>
        <v>8833.5</v>
      </c>
      <c r="G15" s="167">
        <f t="shared" si="2"/>
        <v>8117.43145</v>
      </c>
      <c r="H15" s="167">
        <f t="shared" si="2"/>
        <v>0</v>
      </c>
      <c r="I15" s="422"/>
    </row>
    <row r="16" spans="1:9" x14ac:dyDescent="0.25">
      <c r="A16" s="420"/>
      <c r="B16" s="428"/>
      <c r="C16" s="139" t="s">
        <v>15</v>
      </c>
      <c r="D16" s="167">
        <f t="shared" si="0"/>
        <v>12652.87075</v>
      </c>
      <c r="E16" s="167">
        <f t="shared" si="1"/>
        <v>0</v>
      </c>
      <c r="F16" s="167">
        <f>F27+F37+F47+F57+F67+F77</f>
        <v>6918.2269999999999</v>
      </c>
      <c r="G16" s="167">
        <f>G27+G37+G47+G57+G67+G77</f>
        <v>2714.3497499999999</v>
      </c>
      <c r="H16" s="167">
        <f>H47+H57</f>
        <v>3020.2939999999999</v>
      </c>
      <c r="I16" s="422"/>
    </row>
    <row r="17" spans="1:9" x14ac:dyDescent="0.25">
      <c r="A17" s="420"/>
      <c r="B17" s="428"/>
      <c r="C17" s="139" t="s">
        <v>16</v>
      </c>
      <c r="D17" s="167">
        <f t="shared" si="0"/>
        <v>1209.80555</v>
      </c>
      <c r="E17" s="167">
        <f t="shared" si="1"/>
        <v>0</v>
      </c>
      <c r="F17" s="167">
        <f t="shared" si="1"/>
        <v>864.1</v>
      </c>
      <c r="G17" s="167">
        <f t="shared" si="1"/>
        <v>345.70555000000002</v>
      </c>
      <c r="H17" s="167">
        <f t="shared" si="1"/>
        <v>0</v>
      </c>
      <c r="I17" s="422"/>
    </row>
    <row r="18" spans="1:9" x14ac:dyDescent="0.25">
      <c r="A18" s="420"/>
      <c r="B18" s="428"/>
      <c r="C18" s="139" t="s">
        <v>79</v>
      </c>
      <c r="D18" s="167">
        <f>E18+F18+H18+G18</f>
        <v>2489.1619999999998</v>
      </c>
      <c r="E18" s="167">
        <f t="shared" si="1"/>
        <v>0</v>
      </c>
      <c r="F18" s="167">
        <f t="shared" si="1"/>
        <v>2251</v>
      </c>
      <c r="G18" s="167">
        <f t="shared" si="1"/>
        <v>238.16200000000001</v>
      </c>
      <c r="H18" s="167">
        <f t="shared" si="1"/>
        <v>0</v>
      </c>
      <c r="I18" s="422"/>
    </row>
    <row r="19" spans="1:9" x14ac:dyDescent="0.25">
      <c r="A19" s="420"/>
      <c r="B19" s="428"/>
      <c r="C19" s="139" t="s">
        <v>18</v>
      </c>
      <c r="D19" s="167">
        <f>E19+F19+G19+H19</f>
        <v>408.51</v>
      </c>
      <c r="E19" s="167">
        <f>E40+E50+E60+E70+E81</f>
        <v>0</v>
      </c>
      <c r="F19" s="167">
        <f>F40+F50+F60+F70+F81</f>
        <v>389.2</v>
      </c>
      <c r="G19" s="167">
        <f>G40+G50+G60+G70+G81</f>
        <v>19.309999999999999</v>
      </c>
      <c r="H19" s="167">
        <f>H40+H50+H60+H70+H81</f>
        <v>0</v>
      </c>
      <c r="I19" s="422"/>
    </row>
    <row r="20" spans="1:9" x14ac:dyDescent="0.25">
      <c r="A20" s="420"/>
      <c r="B20" s="429"/>
      <c r="C20" s="139" t="s">
        <v>136</v>
      </c>
      <c r="D20" s="167">
        <f>E20+F20+G20+H20</f>
        <v>145162.51</v>
      </c>
      <c r="E20" s="167">
        <f>E31+E41+E51+E61+E71+E81</f>
        <v>0</v>
      </c>
      <c r="F20" s="167">
        <f>F31+F41+F51+F61+F71+F81</f>
        <v>145143.20000000001</v>
      </c>
      <c r="G20" s="167">
        <f>G31+G41+G51+G61+G71+G81</f>
        <v>19.309999999999999</v>
      </c>
      <c r="H20" s="167">
        <v>0</v>
      </c>
      <c r="I20" s="422"/>
    </row>
    <row r="21" spans="1:9" ht="27.75" customHeight="1" x14ac:dyDescent="0.25">
      <c r="A21" s="421"/>
      <c r="B21" s="140" t="s">
        <v>154</v>
      </c>
      <c r="C21" s="141" t="s">
        <v>134</v>
      </c>
      <c r="D21" s="168">
        <f>D12+D13+D14+D15+D16+D17+D19+D20</f>
        <v>285839.80501999997</v>
      </c>
      <c r="E21" s="168">
        <f>E12+E13+E14+E15+E16+E17+E18+E19+E20</f>
        <v>1182.96</v>
      </c>
      <c r="F21" s="168">
        <f>F12+F13+F14+F15+F16+F17+F18+F19+F20</f>
        <v>216927.59000000003</v>
      </c>
      <c r="G21" s="168">
        <f>G12+G13+G14+G15+G16+G17+G18+G19+G20</f>
        <v>52692.594719999986</v>
      </c>
      <c r="H21" s="168">
        <f>H12+H13+H14+H15+H16+H17+H18+H19</f>
        <v>17525.8223</v>
      </c>
      <c r="I21" s="418"/>
    </row>
    <row r="22" spans="1:9" ht="15.75" customHeight="1" x14ac:dyDescent="0.25">
      <c r="A22" s="423" t="s">
        <v>155</v>
      </c>
      <c r="B22" s="385" t="s">
        <v>156</v>
      </c>
      <c r="C22" s="142" t="s">
        <v>26</v>
      </c>
      <c r="D22" s="169">
        <v>0</v>
      </c>
      <c r="E22" s="169">
        <v>0</v>
      </c>
      <c r="F22" s="169">
        <v>0</v>
      </c>
      <c r="G22" s="169">
        <v>0</v>
      </c>
      <c r="H22" s="169">
        <v>0</v>
      </c>
      <c r="I22" s="143"/>
    </row>
    <row r="23" spans="1:9" ht="18" customHeight="1" x14ac:dyDescent="0.25">
      <c r="A23" s="430"/>
      <c r="B23" s="349"/>
      <c r="C23" s="423" t="s">
        <v>12</v>
      </c>
      <c r="D23" s="425">
        <f>F23+G23+H24+E24</f>
        <v>710.92000000000007</v>
      </c>
      <c r="E23" s="425">
        <v>0</v>
      </c>
      <c r="F23" s="425">
        <v>359.92</v>
      </c>
      <c r="G23" s="425">
        <v>351</v>
      </c>
      <c r="H23" s="425">
        <v>0</v>
      </c>
      <c r="I23" s="416" t="s">
        <v>153</v>
      </c>
    </row>
    <row r="24" spans="1:9" ht="0.75" customHeight="1" x14ac:dyDescent="0.25">
      <c r="A24" s="430"/>
      <c r="B24" s="349"/>
      <c r="C24" s="424"/>
      <c r="D24" s="426"/>
      <c r="E24" s="426"/>
      <c r="F24" s="426"/>
      <c r="G24" s="426"/>
      <c r="H24" s="426"/>
      <c r="I24" s="416"/>
    </row>
    <row r="25" spans="1:9" x14ac:dyDescent="0.25">
      <c r="A25" s="430"/>
      <c r="B25" s="349"/>
      <c r="C25" s="142" t="s">
        <v>13</v>
      </c>
      <c r="D25" s="167">
        <f>E25+F25+G25+H25</f>
        <v>348</v>
      </c>
      <c r="E25" s="167">
        <v>0</v>
      </c>
      <c r="F25" s="167">
        <v>140.20599999999999</v>
      </c>
      <c r="G25" s="167">
        <v>207.79400000000001</v>
      </c>
      <c r="H25" s="170">
        <v>0</v>
      </c>
      <c r="I25" s="416"/>
    </row>
    <row r="26" spans="1:9" x14ac:dyDescent="0.25">
      <c r="A26" s="430"/>
      <c r="B26" s="349"/>
      <c r="C26" s="139" t="s">
        <v>14</v>
      </c>
      <c r="D26" s="167">
        <f>E26+F26+G26+H26</f>
        <v>200</v>
      </c>
      <c r="E26" s="167">
        <v>0</v>
      </c>
      <c r="F26" s="167">
        <v>120</v>
      </c>
      <c r="G26" s="167">
        <v>80</v>
      </c>
      <c r="H26" s="167">
        <v>0</v>
      </c>
      <c r="I26" s="416"/>
    </row>
    <row r="27" spans="1:9" x14ac:dyDescent="0.25">
      <c r="A27" s="430"/>
      <c r="B27" s="349"/>
      <c r="C27" s="139" t="s">
        <v>33</v>
      </c>
      <c r="D27" s="167">
        <f>SUM(E27:H27)</f>
        <v>500</v>
      </c>
      <c r="E27" s="167">
        <v>0</v>
      </c>
      <c r="F27" s="167">
        <v>300</v>
      </c>
      <c r="G27" s="167">
        <v>200</v>
      </c>
      <c r="H27" s="167">
        <v>0</v>
      </c>
      <c r="I27" s="416"/>
    </row>
    <row r="28" spans="1:9" x14ac:dyDescent="0.25">
      <c r="A28" s="430"/>
      <c r="B28" s="349"/>
      <c r="C28" s="139" t="s">
        <v>16</v>
      </c>
      <c r="D28" s="167">
        <f>SUM(E28:H28)</f>
        <v>0</v>
      </c>
      <c r="E28" s="167">
        <v>0</v>
      </c>
      <c r="F28" s="167">
        <v>0</v>
      </c>
      <c r="G28" s="167">
        <v>0</v>
      </c>
      <c r="H28" s="167">
        <v>0</v>
      </c>
      <c r="I28" s="416"/>
    </row>
    <row r="29" spans="1:9" x14ac:dyDescent="0.25">
      <c r="A29" s="430"/>
      <c r="B29" s="349"/>
      <c r="C29" s="139" t="s">
        <v>79</v>
      </c>
      <c r="D29" s="167">
        <f>SUM(E29:H29)</f>
        <v>0</v>
      </c>
      <c r="E29" s="167">
        <v>0</v>
      </c>
      <c r="F29" s="167">
        <v>0</v>
      </c>
      <c r="G29" s="167">
        <v>0</v>
      </c>
      <c r="H29" s="167">
        <v>0</v>
      </c>
      <c r="I29" s="416"/>
    </row>
    <row r="30" spans="1:9" x14ac:dyDescent="0.25">
      <c r="A30" s="430"/>
      <c r="B30" s="349"/>
      <c r="C30" s="139" t="s">
        <v>18</v>
      </c>
      <c r="D30" s="167">
        <f>SUM(E30:H30)</f>
        <v>0</v>
      </c>
      <c r="E30" s="167">
        <v>0</v>
      </c>
      <c r="F30" s="167">
        <v>0</v>
      </c>
      <c r="G30" s="167">
        <v>0</v>
      </c>
      <c r="H30" s="167">
        <v>0</v>
      </c>
      <c r="I30" s="416"/>
    </row>
    <row r="31" spans="1:9" x14ac:dyDescent="0.25">
      <c r="A31" s="430"/>
      <c r="B31" s="350"/>
      <c r="C31" s="139" t="s">
        <v>136</v>
      </c>
      <c r="D31" s="167">
        <f>SUM(E31:H31)</f>
        <v>0</v>
      </c>
      <c r="E31" s="167">
        <v>0</v>
      </c>
      <c r="F31" s="167">
        <v>0</v>
      </c>
      <c r="G31" s="167">
        <v>0</v>
      </c>
      <c r="H31" s="167">
        <v>0</v>
      </c>
      <c r="I31" s="416"/>
    </row>
    <row r="32" spans="1:9" ht="28.5" customHeight="1" x14ac:dyDescent="0.25">
      <c r="A32" s="424"/>
      <c r="B32" s="140" t="s">
        <v>10</v>
      </c>
      <c r="C32" s="141" t="s">
        <v>134</v>
      </c>
      <c r="D32" s="171">
        <f>E32+F32+G32+H32</f>
        <v>1758.92</v>
      </c>
      <c r="E32" s="171">
        <f>SUM(E23:E30)</f>
        <v>0</v>
      </c>
      <c r="F32" s="171">
        <f>SUM(F23:F30)</f>
        <v>920.12599999999998</v>
      </c>
      <c r="G32" s="171">
        <f>SUM(G23:G30)</f>
        <v>838.79399999999998</v>
      </c>
      <c r="H32" s="171">
        <f>SUM(H23:H30)</f>
        <v>0</v>
      </c>
      <c r="I32" s="416"/>
    </row>
    <row r="33" spans="1:9" ht="15" customHeight="1" x14ac:dyDescent="0.25">
      <c r="A33" s="423" t="s">
        <v>70</v>
      </c>
      <c r="B33" s="427" t="s">
        <v>157</v>
      </c>
      <c r="C33" s="139" t="s">
        <v>26</v>
      </c>
      <c r="D33" s="167">
        <f t="shared" ref="D33:D71" si="3">E33+F33+G33+H33</f>
        <v>28450.15</v>
      </c>
      <c r="E33" s="167">
        <v>0</v>
      </c>
      <c r="F33" s="167">
        <v>8075</v>
      </c>
      <c r="G33" s="167">
        <v>20375.150000000001</v>
      </c>
      <c r="H33" s="167">
        <v>0</v>
      </c>
      <c r="I33" s="416" t="s">
        <v>158</v>
      </c>
    </row>
    <row r="34" spans="1:9" x14ac:dyDescent="0.25">
      <c r="A34" s="430"/>
      <c r="B34" s="428"/>
      <c r="C34" s="139" t="s">
        <v>12</v>
      </c>
      <c r="D34" s="167">
        <f>E34+F34+G34+H34</f>
        <v>9753.8607599999996</v>
      </c>
      <c r="E34" s="167">
        <v>0</v>
      </c>
      <c r="F34" s="167">
        <v>5285</v>
      </c>
      <c r="G34" s="167">
        <v>4468.8607599999996</v>
      </c>
      <c r="H34" s="167">
        <v>0</v>
      </c>
      <c r="I34" s="416"/>
    </row>
    <row r="35" spans="1:9" x14ac:dyDescent="0.25">
      <c r="A35" s="430"/>
      <c r="B35" s="428"/>
      <c r="C35" s="139" t="s">
        <v>13</v>
      </c>
      <c r="D35" s="167">
        <f t="shared" si="3"/>
        <v>10655.68953</v>
      </c>
      <c r="E35" s="167">
        <v>0</v>
      </c>
      <c r="F35" s="167">
        <v>9301</v>
      </c>
      <c r="G35" s="167">
        <v>1354.6895300000001</v>
      </c>
      <c r="H35" s="167">
        <v>0</v>
      </c>
      <c r="I35" s="416"/>
    </row>
    <row r="36" spans="1:9" x14ac:dyDescent="0.25">
      <c r="A36" s="430"/>
      <c r="B36" s="428"/>
      <c r="C36" s="139" t="s">
        <v>14</v>
      </c>
      <c r="D36" s="167">
        <f t="shared" si="3"/>
        <v>13712.722450000001</v>
      </c>
      <c r="E36" s="167">
        <v>0</v>
      </c>
      <c r="F36" s="167">
        <v>8713.5</v>
      </c>
      <c r="G36" s="167">
        <v>4999.2224500000002</v>
      </c>
      <c r="H36" s="167">
        <v>0</v>
      </c>
      <c r="I36" s="416"/>
    </row>
    <row r="37" spans="1:9" x14ac:dyDescent="0.25">
      <c r="A37" s="430"/>
      <c r="B37" s="428"/>
      <c r="C37" s="139" t="s">
        <v>15</v>
      </c>
      <c r="D37" s="167">
        <f t="shared" si="3"/>
        <v>5624.5707500000008</v>
      </c>
      <c r="E37" s="167">
        <v>0</v>
      </c>
      <c r="F37" s="172">
        <v>4171.8270000000002</v>
      </c>
      <c r="G37" s="84">
        <v>1452.7437500000001</v>
      </c>
      <c r="H37" s="167">
        <v>0</v>
      </c>
      <c r="I37" s="416"/>
    </row>
    <row r="38" spans="1:9" x14ac:dyDescent="0.25">
      <c r="A38" s="430"/>
      <c r="B38" s="428"/>
      <c r="C38" s="139" t="s">
        <v>16</v>
      </c>
      <c r="D38" s="167">
        <f t="shared" si="3"/>
        <v>0</v>
      </c>
      <c r="E38" s="167">
        <v>0</v>
      </c>
      <c r="F38" s="167">
        <v>0</v>
      </c>
      <c r="G38" s="167">
        <v>0</v>
      </c>
      <c r="H38" s="167">
        <v>0</v>
      </c>
      <c r="I38" s="416"/>
    </row>
    <row r="39" spans="1:9" x14ac:dyDescent="0.25">
      <c r="A39" s="430"/>
      <c r="B39" s="428"/>
      <c r="C39" s="139" t="s">
        <v>79</v>
      </c>
      <c r="D39" s="167">
        <f t="shared" si="3"/>
        <v>0</v>
      </c>
      <c r="E39" s="167">
        <v>0</v>
      </c>
      <c r="F39" s="183">
        <v>0</v>
      </c>
      <c r="G39" s="182">
        <v>0</v>
      </c>
      <c r="H39" s="167">
        <v>0</v>
      </c>
      <c r="I39" s="416"/>
    </row>
    <row r="40" spans="1:9" x14ac:dyDescent="0.25">
      <c r="A40" s="430"/>
      <c r="B40" s="428"/>
      <c r="C40" s="139" t="s">
        <v>18</v>
      </c>
      <c r="D40" s="167">
        <f>E40+F40+G40+H40</f>
        <v>0</v>
      </c>
      <c r="E40" s="167">
        <v>0</v>
      </c>
      <c r="F40" s="183">
        <v>0</v>
      </c>
      <c r="G40" s="182">
        <v>0</v>
      </c>
      <c r="H40" s="167">
        <v>0</v>
      </c>
      <c r="I40" s="416"/>
    </row>
    <row r="41" spans="1:9" x14ac:dyDescent="0.25">
      <c r="A41" s="430"/>
      <c r="B41" s="429"/>
      <c r="C41" s="139" t="s">
        <v>136</v>
      </c>
      <c r="D41" s="167">
        <f>E41+F41+G41+H41</f>
        <v>0</v>
      </c>
      <c r="E41" s="167">
        <v>0</v>
      </c>
      <c r="F41" s="183">
        <v>0</v>
      </c>
      <c r="G41" s="182">
        <v>0</v>
      </c>
      <c r="H41" s="167">
        <v>0</v>
      </c>
      <c r="I41" s="416"/>
    </row>
    <row r="42" spans="1:9" ht="29.25" customHeight="1" x14ac:dyDescent="0.25">
      <c r="A42" s="424"/>
      <c r="B42" s="140" t="s">
        <v>10</v>
      </c>
      <c r="C42" s="141" t="s">
        <v>134</v>
      </c>
      <c r="D42" s="171">
        <f>E42+F42+G42+H42</f>
        <v>68196.993489999993</v>
      </c>
      <c r="E42" s="171">
        <f>SUM(E33:E41)</f>
        <v>0</v>
      </c>
      <c r="F42" s="171">
        <f>F33+F34+F35+F36+F37+F38+F39+F40+F41</f>
        <v>35546.326999999997</v>
      </c>
      <c r="G42" s="171">
        <f>G33+G34+G35+G36+G37+G38+G39+G40+G41</f>
        <v>32650.666490000003</v>
      </c>
      <c r="H42" s="171">
        <f>H33+H34+H35+H36+H37+H38+H39+H40+H41</f>
        <v>0</v>
      </c>
      <c r="I42" s="416"/>
    </row>
    <row r="43" spans="1:9" ht="15" customHeight="1" x14ac:dyDescent="0.25">
      <c r="A43" s="423" t="s">
        <v>72</v>
      </c>
      <c r="B43" s="385" t="s">
        <v>163</v>
      </c>
      <c r="C43" s="139" t="s">
        <v>26</v>
      </c>
      <c r="D43" s="167">
        <f t="shared" si="3"/>
        <v>2520</v>
      </c>
      <c r="E43" s="167">
        <v>0</v>
      </c>
      <c r="F43" s="167">
        <v>837.9</v>
      </c>
      <c r="G43" s="167">
        <v>44.1</v>
      </c>
      <c r="H43" s="167">
        <v>1638</v>
      </c>
      <c r="I43" s="431" t="s">
        <v>158</v>
      </c>
    </row>
    <row r="44" spans="1:9" x14ac:dyDescent="0.25">
      <c r="A44" s="430"/>
      <c r="B44" s="349"/>
      <c r="C44" s="139" t="s">
        <v>12</v>
      </c>
      <c r="D44" s="167">
        <f t="shared" si="3"/>
        <v>0</v>
      </c>
      <c r="E44" s="167">
        <v>0</v>
      </c>
      <c r="F44" s="167">
        <v>0</v>
      </c>
      <c r="G44" s="167">
        <v>0</v>
      </c>
      <c r="H44" s="167">
        <v>0</v>
      </c>
      <c r="I44" s="432"/>
    </row>
    <row r="45" spans="1:9" x14ac:dyDescent="0.25">
      <c r="A45" s="430"/>
      <c r="B45" s="349"/>
      <c r="C45" s="139" t="s">
        <v>13</v>
      </c>
      <c r="D45" s="167">
        <f t="shared" si="3"/>
        <v>0</v>
      </c>
      <c r="E45" s="167">
        <v>0</v>
      </c>
      <c r="F45" s="167">
        <v>0</v>
      </c>
      <c r="G45" s="167">
        <v>0</v>
      </c>
      <c r="H45" s="167">
        <v>0</v>
      </c>
      <c r="I45" s="432"/>
    </row>
    <row r="46" spans="1:9" x14ac:dyDescent="0.25">
      <c r="A46" s="430"/>
      <c r="B46" s="349"/>
      <c r="C46" s="139" t="s">
        <v>14</v>
      </c>
      <c r="D46" s="167">
        <f t="shared" si="3"/>
        <v>0</v>
      </c>
      <c r="E46" s="167">
        <v>0</v>
      </c>
      <c r="F46" s="167">
        <v>0</v>
      </c>
      <c r="G46" s="167">
        <v>0</v>
      </c>
      <c r="H46" s="167">
        <v>0</v>
      </c>
      <c r="I46" s="432"/>
    </row>
    <row r="47" spans="1:9" x14ac:dyDescent="0.25">
      <c r="A47" s="430"/>
      <c r="B47" s="349"/>
      <c r="C47" s="139" t="s">
        <v>15</v>
      </c>
      <c r="D47" s="84">
        <f>E47+F47+G47+H47</f>
        <v>3700.0559999999996</v>
      </c>
      <c r="E47" s="84">
        <v>0</v>
      </c>
      <c r="F47" s="84">
        <v>1105.0999999999999</v>
      </c>
      <c r="G47" s="84">
        <v>58.161999999999999</v>
      </c>
      <c r="H47" s="84">
        <v>2536.7939999999999</v>
      </c>
      <c r="I47" s="432"/>
    </row>
    <row r="48" spans="1:9" x14ac:dyDescent="0.25">
      <c r="A48" s="430"/>
      <c r="B48" s="349"/>
      <c r="C48" s="139" t="s">
        <v>16</v>
      </c>
      <c r="D48" s="167">
        <f t="shared" si="3"/>
        <v>0</v>
      </c>
      <c r="E48" s="167">
        <v>0</v>
      </c>
      <c r="F48" s="167">
        <v>0</v>
      </c>
      <c r="G48" s="167">
        <v>0</v>
      </c>
      <c r="H48" s="167">
        <v>0</v>
      </c>
      <c r="I48" s="432"/>
    </row>
    <row r="49" spans="1:9" x14ac:dyDescent="0.25">
      <c r="A49" s="430"/>
      <c r="B49" s="349"/>
      <c r="C49" s="139" t="s">
        <v>79</v>
      </c>
      <c r="D49" s="167">
        <f t="shared" si="3"/>
        <v>1264.2619999999999</v>
      </c>
      <c r="E49" s="167">
        <v>0</v>
      </c>
      <c r="F49" s="186">
        <v>1206.0999999999999</v>
      </c>
      <c r="G49" s="186">
        <v>58.161999999999999</v>
      </c>
      <c r="H49" s="167">
        <v>0</v>
      </c>
      <c r="I49" s="432"/>
    </row>
    <row r="50" spans="1:9" x14ac:dyDescent="0.25">
      <c r="A50" s="430"/>
      <c r="B50" s="349"/>
      <c r="C50" s="139" t="s">
        <v>18</v>
      </c>
      <c r="D50" s="167">
        <f t="shared" si="3"/>
        <v>408.51</v>
      </c>
      <c r="E50" s="167">
        <v>0</v>
      </c>
      <c r="F50" s="186">
        <v>389.2</v>
      </c>
      <c r="G50" s="186">
        <v>19.309999999999999</v>
      </c>
      <c r="H50" s="167">
        <v>0</v>
      </c>
      <c r="I50" s="432"/>
    </row>
    <row r="51" spans="1:9" x14ac:dyDescent="0.25">
      <c r="A51" s="430"/>
      <c r="B51" s="350"/>
      <c r="C51" s="139" t="s">
        <v>136</v>
      </c>
      <c r="D51" s="167">
        <f t="shared" si="3"/>
        <v>408.51</v>
      </c>
      <c r="E51" s="167">
        <v>0</v>
      </c>
      <c r="F51" s="186">
        <v>389.2</v>
      </c>
      <c r="G51" s="186">
        <v>19.309999999999999</v>
      </c>
      <c r="H51" s="167">
        <v>0</v>
      </c>
      <c r="I51" s="432"/>
    </row>
    <row r="52" spans="1:9" ht="28.5" x14ac:dyDescent="0.25">
      <c r="A52" s="424"/>
      <c r="B52" s="140" t="s">
        <v>10</v>
      </c>
      <c r="C52" s="141" t="s">
        <v>134</v>
      </c>
      <c r="D52" s="171">
        <f>E52+F52+G52+H52</f>
        <v>8301.3379999999997</v>
      </c>
      <c r="E52" s="168">
        <v>0</v>
      </c>
      <c r="F52" s="168">
        <f>F43+F44+F45+F46+F47+F48+F49+F50+F51</f>
        <v>3927.4999999999995</v>
      </c>
      <c r="G52" s="168">
        <f>G43+G44+G45+G46+G47+G48+G49+G50+G51</f>
        <v>199.04400000000001</v>
      </c>
      <c r="H52" s="168">
        <f>H43+H44+H45+H46+H47+H48+H49+H50+H51</f>
        <v>4174.7939999999999</v>
      </c>
      <c r="I52" s="433"/>
    </row>
    <row r="53" spans="1:9" x14ac:dyDescent="0.25">
      <c r="A53" s="423" t="s">
        <v>74</v>
      </c>
      <c r="B53" s="427" t="s">
        <v>159</v>
      </c>
      <c r="C53" s="139" t="s">
        <v>26</v>
      </c>
      <c r="D53" s="167">
        <f t="shared" si="3"/>
        <v>1182.96</v>
      </c>
      <c r="E53" s="167">
        <v>1182.96</v>
      </c>
      <c r="F53" s="167">
        <v>0</v>
      </c>
      <c r="G53" s="167">
        <v>0</v>
      </c>
      <c r="H53" s="167">
        <v>0</v>
      </c>
      <c r="I53" s="417" t="s">
        <v>160</v>
      </c>
    </row>
    <row r="54" spans="1:9" x14ac:dyDescent="0.25">
      <c r="A54" s="430"/>
      <c r="B54" s="428"/>
      <c r="C54" s="139" t="s">
        <v>12</v>
      </c>
      <c r="D54" s="167">
        <f t="shared" si="3"/>
        <v>0</v>
      </c>
      <c r="E54" s="167">
        <v>0</v>
      </c>
      <c r="F54" s="167">
        <v>0</v>
      </c>
      <c r="G54" s="167">
        <v>0</v>
      </c>
      <c r="H54" s="167">
        <v>0</v>
      </c>
      <c r="I54" s="422"/>
    </row>
    <row r="55" spans="1:9" x14ac:dyDescent="0.25">
      <c r="A55" s="430"/>
      <c r="B55" s="428"/>
      <c r="C55" s="139" t="s">
        <v>13</v>
      </c>
      <c r="D55" s="167">
        <f t="shared" si="3"/>
        <v>0</v>
      </c>
      <c r="E55" s="167">
        <v>0</v>
      </c>
      <c r="F55" s="167">
        <v>0</v>
      </c>
      <c r="G55" s="167">
        <v>0</v>
      </c>
      <c r="H55" s="167">
        <v>0</v>
      </c>
      <c r="I55" s="422"/>
    </row>
    <row r="56" spans="1:9" x14ac:dyDescent="0.25">
      <c r="A56" s="430"/>
      <c r="B56" s="428"/>
      <c r="C56" s="139" t="s">
        <v>14</v>
      </c>
      <c r="D56" s="167">
        <f t="shared" si="3"/>
        <v>0</v>
      </c>
      <c r="E56" s="167">
        <v>0</v>
      </c>
      <c r="F56" s="167">
        <v>0</v>
      </c>
      <c r="G56" s="167">
        <v>0</v>
      </c>
      <c r="H56" s="167">
        <v>0</v>
      </c>
      <c r="I56" s="422"/>
    </row>
    <row r="57" spans="1:9" x14ac:dyDescent="0.25">
      <c r="A57" s="430"/>
      <c r="B57" s="428"/>
      <c r="C57" s="139" t="s">
        <v>15</v>
      </c>
      <c r="D57" s="167">
        <f t="shared" si="3"/>
        <v>1050</v>
      </c>
      <c r="E57" s="167">
        <v>0</v>
      </c>
      <c r="F57" s="167">
        <v>566.5</v>
      </c>
      <c r="G57" s="167">
        <v>0</v>
      </c>
      <c r="H57" s="167">
        <v>483.5</v>
      </c>
      <c r="I57" s="422"/>
    </row>
    <row r="58" spans="1:9" x14ac:dyDescent="0.25">
      <c r="A58" s="430"/>
      <c r="B58" s="428"/>
      <c r="C58" s="139" t="s">
        <v>16</v>
      </c>
      <c r="D58" s="167">
        <f t="shared" si="3"/>
        <v>0</v>
      </c>
      <c r="E58" s="167">
        <v>0</v>
      </c>
      <c r="F58" s="167">
        <v>0</v>
      </c>
      <c r="G58" s="167">
        <v>0</v>
      </c>
      <c r="H58" s="167">
        <v>0</v>
      </c>
      <c r="I58" s="422"/>
    </row>
    <row r="59" spans="1:9" x14ac:dyDescent="0.25">
      <c r="A59" s="430"/>
      <c r="B59" s="428"/>
      <c r="C59" s="139" t="s">
        <v>79</v>
      </c>
      <c r="D59" s="173">
        <f>E59+F59+G59+H59</f>
        <v>0</v>
      </c>
      <c r="E59" s="167">
        <v>0</v>
      </c>
      <c r="F59" s="167">
        <v>0</v>
      </c>
      <c r="G59" s="167">
        <v>0</v>
      </c>
      <c r="H59" s="167">
        <v>0</v>
      </c>
      <c r="I59" s="422"/>
    </row>
    <row r="60" spans="1:9" x14ac:dyDescent="0.25">
      <c r="A60" s="430"/>
      <c r="B60" s="428"/>
      <c r="C60" s="139" t="s">
        <v>18</v>
      </c>
      <c r="D60" s="167">
        <v>0</v>
      </c>
      <c r="E60" s="167">
        <v>0</v>
      </c>
      <c r="F60" s="167">
        <v>0</v>
      </c>
      <c r="G60" s="167">
        <v>0</v>
      </c>
      <c r="H60" s="167">
        <v>0</v>
      </c>
      <c r="I60" s="422"/>
    </row>
    <row r="61" spans="1:9" x14ac:dyDescent="0.25">
      <c r="A61" s="430"/>
      <c r="B61" s="429"/>
      <c r="C61" s="139" t="s">
        <v>136</v>
      </c>
      <c r="D61" s="167">
        <v>0</v>
      </c>
      <c r="E61" s="167">
        <v>0</v>
      </c>
      <c r="F61" s="167">
        <v>0</v>
      </c>
      <c r="G61" s="167">
        <v>0</v>
      </c>
      <c r="H61" s="167">
        <v>0</v>
      </c>
      <c r="I61" s="422"/>
    </row>
    <row r="62" spans="1:9" ht="29.25" customHeight="1" x14ac:dyDescent="0.25">
      <c r="A62" s="424"/>
      <c r="B62" s="140" t="s">
        <v>10</v>
      </c>
      <c r="C62" s="141" t="s">
        <v>134</v>
      </c>
      <c r="D62" s="171">
        <f>E62+F62+G62+H62</f>
        <v>2232.96</v>
      </c>
      <c r="E62" s="171">
        <f>SUM(E53:E61)</f>
        <v>1182.96</v>
      </c>
      <c r="F62" s="171">
        <f>SUM(F53:F61)</f>
        <v>566.5</v>
      </c>
      <c r="G62" s="171">
        <f>SUM(G53:G61)</f>
        <v>0</v>
      </c>
      <c r="H62" s="171">
        <f>SUM(H53:H61)</f>
        <v>483.5</v>
      </c>
      <c r="I62" s="418"/>
    </row>
    <row r="63" spans="1:9" x14ac:dyDescent="0.25">
      <c r="A63" s="423" t="s">
        <v>76</v>
      </c>
      <c r="B63" s="434" t="s">
        <v>161</v>
      </c>
      <c r="C63" s="139" t="s">
        <v>26</v>
      </c>
      <c r="D63" s="167">
        <f t="shared" si="3"/>
        <v>32046.277620000001</v>
      </c>
      <c r="E63" s="167">
        <v>0</v>
      </c>
      <c r="F63" s="167">
        <v>22522</v>
      </c>
      <c r="G63" s="167">
        <v>9524.2776200000008</v>
      </c>
      <c r="H63" s="167">
        <v>0</v>
      </c>
      <c r="I63" s="417" t="s">
        <v>164</v>
      </c>
    </row>
    <row r="64" spans="1:9" x14ac:dyDescent="0.25">
      <c r="A64" s="430"/>
      <c r="B64" s="435"/>
      <c r="C64" s="139" t="s">
        <v>12</v>
      </c>
      <c r="D64" s="167">
        <f t="shared" si="3"/>
        <v>905.63595999999995</v>
      </c>
      <c r="E64" s="167">
        <v>0</v>
      </c>
      <c r="F64" s="167">
        <v>0</v>
      </c>
      <c r="G64" s="167">
        <v>905.63595999999995</v>
      </c>
      <c r="H64" s="167">
        <v>0</v>
      </c>
      <c r="I64" s="422"/>
    </row>
    <row r="65" spans="1:9" x14ac:dyDescent="0.25">
      <c r="A65" s="430"/>
      <c r="B65" s="435"/>
      <c r="C65" s="139" t="s">
        <v>13</v>
      </c>
      <c r="D65" s="167">
        <f t="shared" si="3"/>
        <v>1220</v>
      </c>
      <c r="E65" s="167">
        <v>0</v>
      </c>
      <c r="F65" s="167">
        <v>0</v>
      </c>
      <c r="G65" s="167">
        <v>1220</v>
      </c>
      <c r="H65" s="167">
        <v>0</v>
      </c>
      <c r="I65" s="422"/>
    </row>
    <row r="66" spans="1:9" x14ac:dyDescent="0.25">
      <c r="A66" s="430"/>
      <c r="B66" s="435"/>
      <c r="C66" s="139" t="s">
        <v>14</v>
      </c>
      <c r="D66" s="167">
        <f t="shared" si="3"/>
        <v>3118.2089999999998</v>
      </c>
      <c r="E66" s="167">
        <v>0</v>
      </c>
      <c r="F66" s="167">
        <v>0</v>
      </c>
      <c r="G66" s="167">
        <v>3118.2089999999998</v>
      </c>
      <c r="H66" s="167">
        <v>0</v>
      </c>
      <c r="I66" s="422"/>
    </row>
    <row r="67" spans="1:9" x14ac:dyDescent="0.25">
      <c r="A67" s="430"/>
      <c r="B67" s="435"/>
      <c r="C67" s="139" t="s">
        <v>15</v>
      </c>
      <c r="D67" s="167">
        <f t="shared" si="3"/>
        <v>897</v>
      </c>
      <c r="E67" s="174">
        <v>0</v>
      </c>
      <c r="F67" s="167">
        <v>0</v>
      </c>
      <c r="G67" s="167">
        <v>897</v>
      </c>
      <c r="H67" s="167">
        <v>0</v>
      </c>
      <c r="I67" s="422"/>
    </row>
    <row r="68" spans="1:9" x14ac:dyDescent="0.25">
      <c r="A68" s="430"/>
      <c r="B68" s="435"/>
      <c r="C68" s="139" t="s">
        <v>16</v>
      </c>
      <c r="D68" s="167">
        <f t="shared" si="3"/>
        <v>0</v>
      </c>
      <c r="E68" s="174">
        <v>0</v>
      </c>
      <c r="F68" s="167">
        <v>0</v>
      </c>
      <c r="G68" s="167">
        <v>0</v>
      </c>
      <c r="H68" s="167">
        <v>0</v>
      </c>
      <c r="I68" s="422"/>
    </row>
    <row r="69" spans="1:9" x14ac:dyDescent="0.25">
      <c r="A69" s="430"/>
      <c r="B69" s="435"/>
      <c r="C69" s="139" t="s">
        <v>79</v>
      </c>
      <c r="D69" s="167">
        <f t="shared" si="3"/>
        <v>0</v>
      </c>
      <c r="E69" s="174">
        <v>0</v>
      </c>
      <c r="F69" s="175">
        <v>0</v>
      </c>
      <c r="G69" s="166">
        <v>0</v>
      </c>
      <c r="H69" s="167">
        <v>0</v>
      </c>
      <c r="I69" s="422"/>
    </row>
    <row r="70" spans="1:9" x14ac:dyDescent="0.25">
      <c r="A70" s="430"/>
      <c r="B70" s="435"/>
      <c r="C70" s="139" t="s">
        <v>18</v>
      </c>
      <c r="D70" s="167">
        <f t="shared" si="3"/>
        <v>0</v>
      </c>
      <c r="E70" s="174">
        <v>0</v>
      </c>
      <c r="F70" s="175">
        <v>0</v>
      </c>
      <c r="G70" s="166">
        <v>0</v>
      </c>
      <c r="H70" s="167">
        <v>0</v>
      </c>
      <c r="I70" s="422"/>
    </row>
    <row r="71" spans="1:9" x14ac:dyDescent="0.25">
      <c r="A71" s="430"/>
      <c r="B71" s="436"/>
      <c r="C71" s="139" t="s">
        <v>136</v>
      </c>
      <c r="D71" s="167">
        <f t="shared" si="3"/>
        <v>144754</v>
      </c>
      <c r="E71" s="174">
        <v>0</v>
      </c>
      <c r="F71" s="176">
        <v>144754</v>
      </c>
      <c r="G71" s="166">
        <v>0</v>
      </c>
      <c r="H71" s="167">
        <v>0</v>
      </c>
      <c r="I71" s="422"/>
    </row>
    <row r="72" spans="1:9" ht="28.5" customHeight="1" x14ac:dyDescent="0.25">
      <c r="A72" s="424"/>
      <c r="B72" s="140" t="s">
        <v>10</v>
      </c>
      <c r="C72" s="141" t="s">
        <v>134</v>
      </c>
      <c r="D72" s="171">
        <f>E72+F72+G72+H72</f>
        <v>182941.12258</v>
      </c>
      <c r="E72" s="171">
        <f>SUM(E63:E71)</f>
        <v>0</v>
      </c>
      <c r="F72" s="171">
        <f>SUM(F63:F71)</f>
        <v>167276</v>
      </c>
      <c r="G72" s="171">
        <f>SUM(G63:G71)</f>
        <v>15665.122579999999</v>
      </c>
      <c r="H72" s="171">
        <f>SUM(H63:H71)</f>
        <v>0</v>
      </c>
      <c r="I72" s="418"/>
    </row>
    <row r="73" spans="1:9" x14ac:dyDescent="0.25">
      <c r="A73" s="423" t="s">
        <v>78</v>
      </c>
      <c r="B73" s="427" t="s">
        <v>162</v>
      </c>
      <c r="C73" s="139" t="s">
        <v>26</v>
      </c>
      <c r="D73" s="80">
        <f t="shared" ref="D73:D78" si="4">SUM(E73:H73)</f>
        <v>6851.2604000000001</v>
      </c>
      <c r="E73" s="80">
        <v>0</v>
      </c>
      <c r="F73" s="80">
        <v>1913.7329999999999</v>
      </c>
      <c r="G73" s="177">
        <v>1530.5273999999999</v>
      </c>
      <c r="H73" s="80">
        <v>3407</v>
      </c>
      <c r="I73" s="417" t="s">
        <v>160</v>
      </c>
    </row>
    <row r="74" spans="1:9" x14ac:dyDescent="0.25">
      <c r="A74" s="430"/>
      <c r="B74" s="428"/>
      <c r="C74" s="139" t="s">
        <v>12</v>
      </c>
      <c r="D74" s="80">
        <f t="shared" si="4"/>
        <v>5689.2170000000006</v>
      </c>
      <c r="E74" s="80">
        <v>0</v>
      </c>
      <c r="F74" s="80">
        <v>1754.12</v>
      </c>
      <c r="G74" s="177">
        <v>740</v>
      </c>
      <c r="H74" s="80">
        <v>3195.0970000000002</v>
      </c>
      <c r="I74" s="422"/>
    </row>
    <row r="75" spans="1:9" x14ac:dyDescent="0.25">
      <c r="A75" s="430"/>
      <c r="B75" s="428"/>
      <c r="C75" s="139" t="s">
        <v>13</v>
      </c>
      <c r="D75" s="80">
        <f t="shared" si="4"/>
        <v>9680</v>
      </c>
      <c r="E75" s="80">
        <v>0</v>
      </c>
      <c r="F75" s="80">
        <v>2339.4839999999999</v>
      </c>
      <c r="G75" s="177">
        <v>1075.0847000000001</v>
      </c>
      <c r="H75" s="80">
        <v>6265.4313000000002</v>
      </c>
      <c r="I75" s="422"/>
    </row>
    <row r="76" spans="1:9" x14ac:dyDescent="0.25">
      <c r="A76" s="430"/>
      <c r="B76" s="428"/>
      <c r="C76" s="139" t="s">
        <v>14</v>
      </c>
      <c r="D76" s="80">
        <f t="shared" si="4"/>
        <v>0</v>
      </c>
      <c r="E76" s="80">
        <v>0</v>
      </c>
      <c r="F76" s="80">
        <v>0</v>
      </c>
      <c r="G76" s="177">
        <v>0</v>
      </c>
      <c r="H76" s="80">
        <v>0</v>
      </c>
      <c r="I76" s="422"/>
    </row>
    <row r="77" spans="1:9" x14ac:dyDescent="0.25">
      <c r="A77" s="430"/>
      <c r="B77" s="428"/>
      <c r="C77" s="139" t="s">
        <v>15</v>
      </c>
      <c r="D77" s="80">
        <f t="shared" si="4"/>
        <v>881.24399999999991</v>
      </c>
      <c r="E77" s="80">
        <v>0</v>
      </c>
      <c r="F77" s="80">
        <v>774.8</v>
      </c>
      <c r="G77" s="177">
        <v>106.444</v>
      </c>
      <c r="H77" s="80">
        <v>0</v>
      </c>
      <c r="I77" s="422"/>
    </row>
    <row r="78" spans="1:9" x14ac:dyDescent="0.25">
      <c r="A78" s="430"/>
      <c r="B78" s="428"/>
      <c r="C78" s="139" t="s">
        <v>16</v>
      </c>
      <c r="D78" s="80">
        <f t="shared" si="4"/>
        <v>1209.80555</v>
      </c>
      <c r="E78" s="80">
        <v>0</v>
      </c>
      <c r="F78" s="104">
        <v>864.1</v>
      </c>
      <c r="G78" s="108">
        <v>345.70555000000002</v>
      </c>
      <c r="H78" s="80">
        <v>0</v>
      </c>
      <c r="I78" s="422"/>
    </row>
    <row r="79" spans="1:9" x14ac:dyDescent="0.25">
      <c r="A79" s="430"/>
      <c r="B79" s="428"/>
      <c r="C79" s="139" t="s">
        <v>79</v>
      </c>
      <c r="D79" s="80">
        <f>SUM(E79:H79)</f>
        <v>1224.9000000000001</v>
      </c>
      <c r="E79" s="80">
        <v>0</v>
      </c>
      <c r="F79" s="104">
        <v>1044.9000000000001</v>
      </c>
      <c r="G79" s="108">
        <v>180</v>
      </c>
      <c r="H79" s="80">
        <v>0</v>
      </c>
      <c r="I79" s="422"/>
    </row>
    <row r="80" spans="1:9" x14ac:dyDescent="0.25">
      <c r="A80" s="430"/>
      <c r="B80" s="428"/>
      <c r="C80" s="139" t="s">
        <v>18</v>
      </c>
      <c r="D80" s="80">
        <f>SUM(E80:H80)</f>
        <v>0</v>
      </c>
      <c r="E80" s="80">
        <v>0</v>
      </c>
      <c r="F80" s="104">
        <v>0</v>
      </c>
      <c r="G80" s="108">
        <v>0</v>
      </c>
      <c r="H80" s="80"/>
      <c r="I80" s="422"/>
    </row>
    <row r="81" spans="1:9" x14ac:dyDescent="0.25">
      <c r="A81" s="430"/>
      <c r="B81" s="428"/>
      <c r="C81" s="139" t="s">
        <v>136</v>
      </c>
      <c r="D81" s="80">
        <f>SUM(E81:H81)</f>
        <v>0</v>
      </c>
      <c r="E81" s="80">
        <v>0</v>
      </c>
      <c r="F81" s="80">
        <v>0</v>
      </c>
      <c r="G81" s="177">
        <v>0</v>
      </c>
      <c r="H81" s="80">
        <v>0</v>
      </c>
      <c r="I81" s="422"/>
    </row>
    <row r="82" spans="1:9" ht="28.5" x14ac:dyDescent="0.25">
      <c r="A82" s="424"/>
      <c r="B82" s="140" t="s">
        <v>10</v>
      </c>
      <c r="C82" s="141" t="s">
        <v>176</v>
      </c>
      <c r="D82" s="188">
        <f>E82+F82+G82+H82</f>
        <v>25536.426950000001</v>
      </c>
      <c r="E82" s="188">
        <f>SUM(E73:E78)</f>
        <v>0</v>
      </c>
      <c r="F82" s="188">
        <f>SUM(F73:F81)</f>
        <v>8691.1370000000006</v>
      </c>
      <c r="G82" s="188">
        <f>SUM(G73:G81)</f>
        <v>3977.7616500000004</v>
      </c>
      <c r="H82" s="188">
        <f>SUM(H73:H81)</f>
        <v>12867.5283</v>
      </c>
      <c r="I82" s="418"/>
    </row>
    <row r="83" spans="1:9" x14ac:dyDescent="0.25">
      <c r="A83" s="118"/>
      <c r="B83" s="118"/>
    </row>
    <row r="84" spans="1:9" x14ac:dyDescent="0.25">
      <c r="A84" s="118" t="s">
        <v>177</v>
      </c>
      <c r="B84" s="118"/>
    </row>
    <row r="85" spans="1:9" x14ac:dyDescent="0.25">
      <c r="A85" s="118" t="s">
        <v>178</v>
      </c>
      <c r="B85" s="118"/>
    </row>
  </sheetData>
  <mergeCells count="40">
    <mergeCell ref="A33:A42"/>
    <mergeCell ref="I33:I42"/>
    <mergeCell ref="A22:A32"/>
    <mergeCell ref="I63:I72"/>
    <mergeCell ref="B33:B41"/>
    <mergeCell ref="B22:B31"/>
    <mergeCell ref="A73:A82"/>
    <mergeCell ref="B73:B81"/>
    <mergeCell ref="I73:I82"/>
    <mergeCell ref="A43:A52"/>
    <mergeCell ref="I43:I52"/>
    <mergeCell ref="A53:A62"/>
    <mergeCell ref="B53:B61"/>
    <mergeCell ref="I53:I62"/>
    <mergeCell ref="B43:B51"/>
    <mergeCell ref="A63:A72"/>
    <mergeCell ref="B63:B71"/>
    <mergeCell ref="A12:A21"/>
    <mergeCell ref="I12:I21"/>
    <mergeCell ref="C23:C24"/>
    <mergeCell ref="D23:D24"/>
    <mergeCell ref="E23:E24"/>
    <mergeCell ref="F23:F24"/>
    <mergeCell ref="G23:G24"/>
    <mergeCell ref="H23:H24"/>
    <mergeCell ref="I23:I32"/>
    <mergeCell ref="B12:B20"/>
    <mergeCell ref="F1:I1"/>
    <mergeCell ref="F2:I2"/>
    <mergeCell ref="F3:I3"/>
    <mergeCell ref="A7:I7"/>
    <mergeCell ref="A8:A10"/>
    <mergeCell ref="B8:B10"/>
    <mergeCell ref="C8:C10"/>
    <mergeCell ref="D8:D10"/>
    <mergeCell ref="E8:G8"/>
    <mergeCell ref="H8:H10"/>
    <mergeCell ref="I8:I10"/>
    <mergeCell ref="E9:E10"/>
    <mergeCell ref="F9:G9"/>
  </mergeCells>
  <pageMargins left="0.25" right="0.25" top="0.75" bottom="0.75" header="0.3" footer="0.3"/>
  <pageSetup paperSize="9" scale="9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00_3</vt:lpstr>
      <vt:lpstr>00_5</vt:lpstr>
      <vt:lpstr>00_7</vt:lpstr>
      <vt:lpstr>00_9</vt:lpstr>
      <vt:lpstr>00_1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2020-12-28T07:35:22Z</dcterms:modified>
</cp:coreProperties>
</file>