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738" activeTab="1"/>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 sheetId="8" r:id="rId6"/>
  </sheets>
  <definedNames>
    <definedName name="Excel_BuiltIn_Print_Area" localSheetId="2">БДД!$A$2:$L$117</definedName>
    <definedName name="Excel_BuiltIn_Print_Area" localSheetId="3">Наркотики!$A$2:$M$79</definedName>
    <definedName name="Excel_BuiltIn_Print_Area" localSheetId="5">'Экстремизм '!$A$2:$L$185</definedName>
    <definedName name="_xlnm.Print_Area" localSheetId="3">Наркотики!$A$1:$M$79</definedName>
    <definedName name="_xlnm.Print_Area" localSheetId="1">Правонарушения!$A$1:$L$66</definedName>
    <definedName name="_xlnm.Print_Area" localSheetId="0">РЕС.ОБЕСПЕЧЕНИЕ!$B$1:$K$45</definedName>
    <definedName name="_xlnm.Print_Area" localSheetId="5">'Экстремизм '!$A$1:$L$186</definedName>
  </definedNames>
  <calcPr calcId="124519"/>
</workbook>
</file>

<file path=xl/calcChain.xml><?xml version="1.0" encoding="utf-8"?>
<calcChain xmlns="http://schemas.openxmlformats.org/spreadsheetml/2006/main">
  <c r="I63" i="2"/>
  <c r="D63"/>
  <c r="D179" i="8"/>
  <c r="I179"/>
  <c r="I42" i="1" s="1"/>
  <c r="D57" i="8"/>
  <c r="D54"/>
  <c r="I59"/>
  <c r="D42" i="1"/>
  <c r="D181" i="8" l="1"/>
  <c r="D44" i="1" s="1"/>
  <c r="D180" i="8"/>
  <c r="D43" i="1" s="1"/>
  <c r="D167" i="8"/>
  <c r="D166"/>
  <c r="D165"/>
  <c r="D162"/>
  <c r="D161"/>
  <c r="D160"/>
  <c r="D159"/>
  <c r="D158"/>
  <c r="D157"/>
  <c r="D156"/>
  <c r="D155"/>
  <c r="D154"/>
  <c r="D152"/>
  <c r="D151"/>
  <c r="D150"/>
  <c r="D149"/>
  <c r="D148"/>
  <c r="D146"/>
  <c r="D145"/>
  <c r="I142"/>
  <c r="D142" s="1"/>
  <c r="D140"/>
  <c r="D139"/>
  <c r="D138"/>
  <c r="D137"/>
  <c r="D136"/>
  <c r="I133"/>
  <c r="D133" s="1"/>
  <c r="D132"/>
  <c r="I131"/>
  <c r="D131" s="1"/>
  <c r="J129"/>
  <c r="H129"/>
  <c r="E129"/>
  <c r="D128"/>
  <c r="D127"/>
  <c r="D126"/>
  <c r="D125"/>
  <c r="D124"/>
  <c r="D123"/>
  <c r="I122"/>
  <c r="D122" s="1"/>
  <c r="D121"/>
  <c r="I120"/>
  <c r="D120" s="1"/>
  <c r="D119"/>
  <c r="D117"/>
  <c r="I177"/>
  <c r="I180"/>
  <c r="I43" i="1" s="1"/>
  <c r="I181" i="8"/>
  <c r="I44" i="1" s="1"/>
  <c r="I113" i="8"/>
  <c r="D113" s="1"/>
  <c r="D112"/>
  <c r="I111"/>
  <c r="D111" s="1"/>
  <c r="I110"/>
  <c r="D110" s="1"/>
  <c r="I109"/>
  <c r="D109" s="1"/>
  <c r="I108"/>
  <c r="D108" s="1"/>
  <c r="J107"/>
  <c r="H107"/>
  <c r="E107"/>
  <c r="D105"/>
  <c r="D104"/>
  <c r="I102"/>
  <c r="D101"/>
  <c r="I100"/>
  <c r="I99"/>
  <c r="I97"/>
  <c r="I96"/>
  <c r="D99" l="1"/>
  <c r="I55"/>
  <c r="D97"/>
  <c r="I53"/>
  <c r="D100"/>
  <c r="I56"/>
  <c r="D102"/>
  <c r="I58"/>
  <c r="D58" s="1"/>
  <c r="D177"/>
  <c r="D40" i="1" s="1"/>
  <c r="I40"/>
  <c r="D96" i="8"/>
  <c r="D129"/>
  <c r="I107"/>
  <c r="D107"/>
  <c r="I141"/>
  <c r="D141" s="1"/>
  <c r="I118"/>
  <c r="D118" s="1"/>
  <c r="I129"/>
  <c r="D59"/>
  <c r="J56"/>
  <c r="H56"/>
  <c r="D56"/>
  <c r="J55"/>
  <c r="H55"/>
  <c r="E55"/>
  <c r="J54"/>
  <c r="H54"/>
  <c r="E54"/>
  <c r="J53"/>
  <c r="D53"/>
  <c r="H53"/>
  <c r="E53"/>
  <c r="J45"/>
  <c r="I45"/>
  <c r="H45"/>
  <c r="E45"/>
  <c r="D45"/>
  <c r="D38"/>
  <c r="D178" s="1"/>
  <c r="D41" i="1" s="1"/>
  <c r="D37" i="8"/>
  <c r="D96" i="3"/>
  <c r="D182" i="8" l="1"/>
  <c r="I182" s="1"/>
  <c r="I178"/>
  <c r="I41" i="1" s="1"/>
  <c r="E52" i="8"/>
  <c r="J52"/>
  <c r="H52"/>
  <c r="H78" i="4"/>
  <c r="I78"/>
  <c r="D78"/>
  <c r="I112" i="3"/>
  <c r="I26" i="1" s="1"/>
  <c r="D112" i="3"/>
  <c r="H111"/>
  <c r="F111"/>
  <c r="F113" s="1"/>
  <c r="D111"/>
  <c r="D25" i="1" s="1"/>
  <c r="I65" i="2"/>
  <c r="I64"/>
  <c r="D65"/>
  <c r="D64"/>
  <c r="D56" i="5"/>
  <c r="D38" i="1" s="1"/>
  <c r="D55" i="5"/>
  <c r="I55" s="1"/>
  <c r="D77" i="4"/>
  <c r="I77" s="1"/>
  <c r="D109" i="3"/>
  <c r="D24" i="1" s="1"/>
  <c r="I56" i="5" l="1"/>
  <c r="D31" i="1"/>
  <c r="I25"/>
  <c r="I109" i="3"/>
  <c r="J64" i="2"/>
  <c r="J65"/>
  <c r="I24" i="1" l="1"/>
  <c r="D20"/>
  <c r="I38"/>
  <c r="I20"/>
  <c r="I19"/>
  <c r="I62" i="2"/>
  <c r="I66" s="1"/>
  <c r="D31" i="5"/>
  <c r="D32"/>
  <c r="D54" s="1"/>
  <c r="D36"/>
  <c r="D37"/>
  <c r="I52"/>
  <c r="D52" s="1"/>
  <c r="I53"/>
  <c r="D53" s="1"/>
  <c r="I54"/>
  <c r="I36" i="1" s="1"/>
  <c r="D19" i="3"/>
  <c r="I19"/>
  <c r="D24"/>
  <c r="I24"/>
  <c r="D30"/>
  <c r="I30"/>
  <c r="D37"/>
  <c r="I37"/>
  <c r="D43"/>
  <c r="I43"/>
  <c r="D49"/>
  <c r="I49"/>
  <c r="D55"/>
  <c r="D62"/>
  <c r="D69"/>
  <c r="D93"/>
  <c r="D26" i="1"/>
  <c r="H107" i="3"/>
  <c r="H113" s="1"/>
  <c r="I107"/>
  <c r="I113" s="1"/>
  <c r="D108"/>
  <c r="D26" i="4"/>
  <c r="D74" s="1"/>
  <c r="D28" i="1" s="1"/>
  <c r="D28" i="4"/>
  <c r="D41"/>
  <c r="D42"/>
  <c r="D47"/>
  <c r="D63"/>
  <c r="D64"/>
  <c r="D76" s="1"/>
  <c r="D30" i="1" s="1"/>
  <c r="I74" i="4"/>
  <c r="I28" i="1" s="1"/>
  <c r="I75" i="4"/>
  <c r="D75" s="1"/>
  <c r="I76"/>
  <c r="D21" i="2"/>
  <c r="D27"/>
  <c r="J61"/>
  <c r="D62"/>
  <c r="J62"/>
  <c r="J17" i="1" s="1"/>
  <c r="J11" s="1"/>
  <c r="I18"/>
  <c r="J63" i="2"/>
  <c r="J18" i="1" s="1"/>
  <c r="J12" s="1"/>
  <c r="J15" s="1"/>
  <c r="H10"/>
  <c r="H16"/>
  <c r="H17"/>
  <c r="H11" s="1"/>
  <c r="I17"/>
  <c r="H18"/>
  <c r="H25"/>
  <c r="F25" s="1"/>
  <c r="I35"/>
  <c r="D35" s="1"/>
  <c r="D37"/>
  <c r="I37"/>
  <c r="D23" l="1"/>
  <c r="I23"/>
  <c r="I11" s="1"/>
  <c r="I34"/>
  <c r="D34" s="1"/>
  <c r="D10"/>
  <c r="M10"/>
  <c r="D17"/>
  <c r="D11" s="1"/>
  <c r="I31"/>
  <c r="I13" s="1"/>
  <c r="M13" s="1"/>
  <c r="I32"/>
  <c r="I14" s="1"/>
  <c r="I79" i="4"/>
  <c r="D36" i="1"/>
  <c r="D39" s="1"/>
  <c r="D57" i="5"/>
  <c r="J66" i="2"/>
  <c r="D32" i="1"/>
  <c r="D14" s="1"/>
  <c r="D79" i="4"/>
  <c r="I57" i="5"/>
  <c r="I39" i="1"/>
  <c r="I21"/>
  <c r="H15"/>
  <c r="I30"/>
  <c r="I12" s="1"/>
  <c r="I22"/>
  <c r="H22"/>
  <c r="H27" s="1"/>
  <c r="D107" i="3"/>
  <c r="D113" s="1"/>
  <c r="F10" i="1"/>
  <c r="F15" s="1"/>
  <c r="I29"/>
  <c r="D29" s="1"/>
  <c r="D19"/>
  <c r="D13" s="1"/>
  <c r="J16"/>
  <c r="J21" s="1"/>
  <c r="D33" l="1"/>
  <c r="I27"/>
  <c r="D18"/>
  <c r="D12" s="1"/>
  <c r="D15" s="1"/>
  <c r="D21"/>
  <c r="D66" i="2"/>
  <c r="I33" i="1"/>
  <c r="M14"/>
  <c r="F22"/>
  <c r="F27" s="1"/>
  <c r="D22"/>
  <c r="D27" s="1"/>
  <c r="M12" l="1"/>
  <c r="D45"/>
  <c r="M11"/>
  <c r="I15" l="1"/>
  <c r="I45"/>
  <c r="I52" i="8" l="1"/>
  <c r="D55"/>
  <c r="D52" s="1"/>
</calcChain>
</file>

<file path=xl/sharedStrings.xml><?xml version="1.0" encoding="utf-8"?>
<sst xmlns="http://schemas.openxmlformats.org/spreadsheetml/2006/main" count="1997" uniqueCount="361">
  <si>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</si>
  <si>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</si>
  <si>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</si>
  <si>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</si>
  <si>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</si>
  <si>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</si>
  <si>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</si>
  <si>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</si>
  <si>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</si>
  <si>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</si>
  <si>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t>
  </si>
  <si>
    <t>Итого по программе:</t>
  </si>
  <si>
    <t>2017-2020</t>
  </si>
  <si>
    <t>Итого по подпрограмме:</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</si>
  <si>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</si>
  <si>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</si>
  <si>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</si>
  <si>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</si>
  <si>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</si>
  <si>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</si>
  <si>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</si>
  <si>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</si>
  <si>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</si>
  <si>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</si>
  <si>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</si>
  <si>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</si>
  <si>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</si>
  <si>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</si>
  <si>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</si>
  <si>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Реализация мер по дальнейшему созданию на территории муниципальных образований добровольных народных дружин для оказания содействия участковым уполномоченным полиции в реализации их полномочий по охране общественного порядка, предупреждению и раскрытию преступлений</t>
  </si>
  <si>
    <t>МКУ «УАЗ»</t>
  </si>
  <si>
    <t>Дополнительное привлечение к охране общественного порядка жителей города</t>
  </si>
  <si>
    <t>4.</t>
  </si>
  <si>
    <t>Ежегодное проведение межведомственной комплексной профилактической операции "Подросток"</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</si>
  <si>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</si>
  <si>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</si>
  <si>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</si>
  <si>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</si>
  <si>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</si>
  <si>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</si>
  <si>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</si>
  <si>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</si>
  <si>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</si>
  <si>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</si>
  <si>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</si>
  <si>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</si>
  <si>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</si>
  <si>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</si>
  <si>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</si>
  <si>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</si>
  <si>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</si>
  <si>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</si>
  <si>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</si>
  <si>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</si>
  <si>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</si>
  <si>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</si>
  <si>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</si>
  <si>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</si>
  <si>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</si>
  <si>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</si>
  <si>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</si>
  <si>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</si>
  <si>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</si>
  <si>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</si>
  <si>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</si>
  <si>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</si>
  <si>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</si>
  <si>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</si>
  <si>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</si>
  <si>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</si>
  <si>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</si>
  <si>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</si>
  <si>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</si>
  <si>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</si>
  <si>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</si>
  <si>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</si>
  <si>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</si>
  <si>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</si>
  <si>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</si>
  <si>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</si>
  <si>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</si>
  <si>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</si>
  <si>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</si>
  <si>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</si>
  <si>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</si>
  <si>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</si>
  <si>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</si>
  <si>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</si>
  <si>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</si>
  <si>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</si>
  <si>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</si>
  <si>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</si>
  <si>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</si>
  <si>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</si>
  <si>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</si>
  <si>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</si>
  <si>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</si>
  <si>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</si>
  <si>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</si>
  <si>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</si>
  <si>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</si>
  <si>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</si>
  <si>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</si>
  <si>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</si>
  <si>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</si>
  <si>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</si>
  <si>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</si>
  <si>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</si>
  <si>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</si>
  <si>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</si>
  <si>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</si>
  <si>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</si>
  <si>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</si>
  <si>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</si>
  <si>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</si>
  <si>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</si>
  <si>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</si>
  <si>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</si>
  <si>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</si>
  <si>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</si>
  <si>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</si>
  <si>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</si>
  <si>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</si>
  <si>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</si>
  <si>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</si>
  <si>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</si>
  <si>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</si>
  <si>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</si>
  <si>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</si>
  <si>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</si>
  <si>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</si>
  <si>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</si>
  <si>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</si>
  <si>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</si>
  <si>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</si>
  <si>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</si>
  <si>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</si>
  <si>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</si>
  <si>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</si>
  <si>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</si>
  <si>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</si>
  <si>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</si>
  <si>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</si>
  <si>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</si>
  <si>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</si>
  <si>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</si>
  <si>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</si>
  <si>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</si>
  <si>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</si>
  <si>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</si>
  <si>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</si>
  <si>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</si>
  <si>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</si>
  <si>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</si>
  <si>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</si>
  <si>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</si>
  <si>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</si>
  <si>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</si>
  <si>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</si>
  <si>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</si>
  <si>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</si>
  <si>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</si>
  <si>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</si>
  <si>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</si>
  <si>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</si>
  <si>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</si>
  <si>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</si>
  <si>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</si>
  <si>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</si>
  <si>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</si>
  <si>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Уменьшения социальной напряженности в семьях и обществе.  Оздоровление обстановки в  общественных местах.</t>
  </si>
  <si>
    <t>Цель: предупреждение (профилактика) терроризма и экстремизма.</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</si>
  <si>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</si>
  <si>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</si>
  <si>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</si>
  <si>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</si>
  <si>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</si>
  <si>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</si>
  <si>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</si>
  <si>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</si>
  <si>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</si>
  <si>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</si>
  <si>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</si>
  <si>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</si>
  <si>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</si>
  <si>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</si>
  <si>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</si>
  <si>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</si>
  <si>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</si>
  <si>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</si>
  <si>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</si>
  <si>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</si>
  <si>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</si>
  <si>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</si>
  <si>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</si>
  <si>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</si>
  <si>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</si>
  <si>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</si>
  <si>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</si>
  <si>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</si>
  <si>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</si>
  <si>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</si>
  <si>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</si>
  <si>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</si>
  <si>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</si>
  <si>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</si>
  <si>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</si>
  <si>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</si>
  <si>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</si>
  <si>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</si>
  <si>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</si>
  <si>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</si>
  <si>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</si>
  <si>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</si>
  <si>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</si>
  <si>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</si>
  <si>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</si>
  <si>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</si>
  <si>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</si>
  <si>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</si>
  <si>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</si>
  <si>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</si>
  <si>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</si>
  <si>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</si>
  <si>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</si>
  <si>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</si>
  <si>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</si>
  <si>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</si>
  <si>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</si>
  <si>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</si>
  <si>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</si>
  <si>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</si>
  <si>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</si>
  <si>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</si>
  <si>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</si>
  <si>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</si>
  <si>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</si>
  <si>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</si>
  <si>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</si>
  <si>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</si>
  <si>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</si>
  <si>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</si>
  <si>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</si>
  <si>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</si>
  <si>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</si>
  <si>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</si>
  <si>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</si>
  <si>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</si>
  <si>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</si>
  <si>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</si>
  <si>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</si>
  <si>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</si>
  <si>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</si>
  <si>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</si>
  <si>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Обепечение антитерроористической защищенности учреждений культуры и образования</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</si>
  <si>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</si>
  <si>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</si>
  <si>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</si>
  <si>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</si>
  <si>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</si>
  <si>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</si>
  <si>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</si>
  <si>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</si>
  <si>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</si>
  <si>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</si>
  <si>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</si>
  <si>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</si>
  <si>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</si>
  <si>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</si>
  <si>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</si>
  <si>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</si>
  <si>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</si>
  <si>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</si>
  <si>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</si>
  <si>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</si>
  <si>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</si>
  <si>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</si>
  <si>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</si>
  <si>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</si>
  <si>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</si>
  <si>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</si>
  <si>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</si>
  <si>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</si>
  <si>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</si>
  <si>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</si>
  <si>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</si>
  <si>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</si>
  <si>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</si>
  <si>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</si>
  <si>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</si>
  <si>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</si>
  <si>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</si>
  <si>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</si>
  <si>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</si>
  <si>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</si>
  <si>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</si>
  <si>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</si>
  <si>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</si>
  <si>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</si>
  <si>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</si>
  <si>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2017-2021</t>
  </si>
  <si>
    <t>,</t>
  </si>
  <si>
    <t>Создание и оборудование кабинетов наркопрофилактике в образовательных учреждениях</t>
  </si>
  <si>
    <t xml:space="preserve">1. Муниципальная программа «Обеспечение общественного порядка и профилактики правонарушений ЗАТО г. Радужный Владимирской области Владимирской области                    </t>
  </si>
  <si>
    <t>1.1. Подпрограмма «Комплексные меры профилактики правонарушений ЗАТО г.Радужный Владимирской области Владимирской области»</t>
  </si>
  <si>
    <t>1.2. Подпрограмма «Профилактика дорожно-транспортного травматизма в ЗАТО г. Радужный Владимирской области Владимирской области»</t>
  </si>
  <si>
    <t>1.5. Подпрограмма "Противодействие терроризму и экстремизму на территории ЗАТО г. Радужный Владимирской области"</t>
  </si>
  <si>
    <t>Администрация ЗАТО г. Радужный Владимирской области; Антитеррористическая комиссия ЗАТО г. Радужный Владимирской области, Правовая лекторская группа администрации ЗАТО г. Радужный Владимирской области, Комиссия по делам несовершеннолетних и защите их прав, МО МВД России по ЗАТО г. Радужный Владимирской области, Управление образования администрации ЗАТО г. Радужный Владимирской области, МКУ «КкиС», МКУ «УГОЧС», МКУ «ГКМХ»,МКУ «УАЗ», МУП «АТП», МУП «ЖКХ», НП «МГКТВ»( по согласованию) , ТП в г. Радужный Владимирской области МРО УФМС России по Владимирской области в г. Владимире (по согласованию)</t>
  </si>
  <si>
    <t>4. Перечень мероприятий муниципальной подпрограммы «Комплексные меры профилактики правонарушений ЗАТО г.Радужный Владимирской области Владимирской области»</t>
  </si>
  <si>
    <t>Администрация ЗАТО г.Радужный Владимирской области
КДНиЗП
МО МВД (по согласованию)</t>
  </si>
  <si>
    <t>Администрация ЗАТО г.Радужный Владимирской области;                           КДНиЗП;                                   МО МВД   (по согласованию)</t>
  </si>
  <si>
    <t>Администрация ЗАТО г.Радужный Владимирской области;                      КДНиЗП;                                МВД (по согласованию)</t>
  </si>
  <si>
    <t>Администрация ЗАТО г.Радужный Владимирской области;  КДНиЗП;                  МО МВД (по согласованию)</t>
  </si>
  <si>
    <t>4. Перечень мероприятий муниципальной подпрограммы «Профилактика дорожно-транспортного травматизма в ЗАТО г. Радужный Владимирской области Владимирской области Владимирской области»</t>
  </si>
  <si>
    <t xml:space="preserve">ОГИБДД
 МО МВД России
по ЗАТО г.Радужный Владимирской области Владимирской области
(по согласованию)
МУП «ЖКХ»
МКУ «Дорожник»
</t>
  </si>
  <si>
    <t xml:space="preserve">  ОГИБДД
МО МВД России
по ЗАТО г.Радужный Владимирской области Владимирской области
(по согласованию)
МКУ «Дорожник»
</t>
  </si>
  <si>
    <t xml:space="preserve">Изготовление и размещение наружной социальной  рекламы по безопасности дорожного движения на территории ЗАТО г. Радужный Владимирской области Владимирской области </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</si>
  <si>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Владимирской области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</si>
  <si>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НП «МГКТВ», МО ВПП «Единая Россия» в г. Радужный Владимирской области (по согласованию)</t>
  </si>
  <si>
    <t>Администрация ЗАТО г. Радужный Владимирской области, УО,  «Единая Россия» (по согласованию), Руководители торговых предприятий города (по согласованию)</t>
  </si>
  <si>
    <t>АдминистрацияЗАТО г. Радужный Владимирской области, УО</t>
  </si>
  <si>
    <t>Администрация ЗАТО г. Радужный Владимирской области,  «Общее дело» (по согласованию),  «Единая Россия» в г. Радужный Владимирской области (по согласованию), Предприятия города (по согласованию)</t>
  </si>
  <si>
    <t>4. Перечень мероприятий муниципальной подпрограммы "Противодействие терроризму и экстремизму на территории ЗАТО г. Радужный Владимирской области Владимирской области"</t>
  </si>
  <si>
    <t>1. Основное мероприятие "Профилактика экстремизма и терроризма на территории ЗАТО г. Радужный Владимирской области Владимирской области"</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</si>
  <si>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 Владимирской области Владимирской области.</t>
  </si>
  <si>
    <t>Антитеррористическая комиссия ЗАТО г. Радужный Владимирской области Владимирской области Владимирской области,          МКУ " УГОЧС",                                              МО МВД России по ЗАТО г.Радужный Владимирской области Владимирской области (по согласованию)</t>
  </si>
  <si>
    <t>Администрация ЗАТО г. Радужный Владимирской области Владимирской области Владимирской области,  МКУ "ККиС",  Управление образования администрации ЗАТО г. Радужный Владимирской области Владимирской области Владимирской области</t>
  </si>
  <si>
    <t>УФСБ России,                                                   МКУ "УГОЧС",    МО МВД России по ЗАТО г.Радужный Владимирской области Владимирской области (по согласованию)</t>
  </si>
  <si>
    <t>Управление по делам ГО и ЧС,                     МО МВД России по ЗАТО г.Радужный Владимирской области Владимирской области (по согласованию)</t>
  </si>
  <si>
    <t>Администрация ЗАТО г. Радужный Владимирской области Владимирской области, МО МВД России по ЗАТО г.Радужный Владимирской области Владимирской области (по согласованию)</t>
  </si>
  <si>
    <t xml:space="preserve"> МКУ "ГКМХ", МУП "ЖКХ",             МУП "АТП", Администрация ЗАТО г. Радужный Владимирской области Владимирской области Владимирской области</t>
  </si>
  <si>
    <t>МО МВД России по ЗАТО г.Радужный Владимирской области Владимирской области (по согласованию),                               МКУ "УГОЧС"</t>
  </si>
  <si>
    <t>Повышение технической оснащенности административного здания администрации ЗАТО г. Радужный Владимирской области Владимирской области, в том числе:</t>
  </si>
  <si>
    <t xml:space="preserve">Проведение регулярного освещения в средствах массовой информации ЗАТО г.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</si>
  <si>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УО, МКУ "ККиС",  МКУ "УГОЧС", Правовая лекторская группа при администрации ЗАТО г. Радужный Владимирской области Владимирской области</t>
  </si>
  <si>
    <t>ТП в г. Радужный Владимирской области Владимирской области МРО УФМС России по Владимирской области в г. Владимире (по согласованию),             - МО МВД России по ЗАТО г. Радужный Владимирской области Владимирской области (по согласованию),                  - заместитель главы администрации по социальной политике и организационным вопросам</t>
  </si>
  <si>
    <t xml:space="preserve"> МО МВД России по ЗАТО г. Радужный Владимирской области Владимирской области (по согласованию),                                                    - заместитель главы администрации по социальной политике и организационным вопросам,                                                                  - ККиС</t>
  </si>
  <si>
    <t>- отдел по обслуживанию населения г. Радужный Владимирской области Владимирской области «ГУ ЦЗН города Владимира» (по согласованию),                - заместитель главы администрации по социальной политике и организационным вопросам</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</si>
  <si>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Владимирской области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</si>
  <si>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 Владимирской области Владимирской области."</t>
  </si>
  <si>
    <t>*** пункты 3.1., 3.2., 3.3.,  4.2. Муниципальной программы «Развитие образования ЗАТО г. Радужный Владимирской области Владимирской области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</si>
  <si>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Владимирской области Владимирской области » муниципальной программы «Обеспечение общественного порядка и профилактики правонарушений ЗАТО г. Радужный Владимирской области Владимирской области </t>
  </si>
  <si>
    <t>1.3.  Подпрограмма «Комплексные меры противодействия злоупотреблению наркотиками и их незаконному обороту на территории ЗАТО г. Радужный Владимирской области»</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</si>
  <si>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управление образования администрации ЗАТО г.Радужный Владимирской области, МКУ «ГКМХ»,МКУ «Комитет по культуре и спорту», МКУ "УАЗ"</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</si>
  <si>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 управление образования администрации ЗАТО г.Радужный Владимирской области, МКУ «ГКМХ»,МКУ «Комитет по культуре и спорту», МКУ "УАЗ"</t>
  </si>
  <si>
    <t>ОГИБДД МО МВД России по ЗАТО г.Радужный, управление образования администрации ЗАТО г.Радужный Владимирской области, МКУ «ГКМХ»</t>
  </si>
  <si>
    <t xml:space="preserve">МО МВД России по ЗАТО г.Радужный, управление образования администрации ЗАТО г. Радужный Владимирской области, МКУ «Комитет по культуре и спорту», КДНиЗП </t>
  </si>
  <si>
    <t>МО МВД России по ЗАТО г.Радужный, управление образования администрации ЗАТО г. Радужный Владимирской области, МКУ «Комитет по культуре и спорту», НП «МГКТВ»</t>
  </si>
  <si>
    <t>1.4.  Подпрограмма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</si>
  <si>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</si>
  <si>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МО МВД России по ЗАТО г.Радужный, МО ВПП «Единая Россия» в г. Радужный Владимирской области (по согласованию)</t>
  </si>
  <si>
    <t>4. Перечень мероприятий муниципальной подпрограммы«Комплексные меры противодействия злоупотреблению наркотиками и их незаконному обороту на территории  ЗАТО г. Радужный Владимирской области Владимирской области»</t>
  </si>
  <si>
    <t>24.1.</t>
  </si>
  <si>
    <t>24.2.</t>
  </si>
  <si>
    <t>24.3.</t>
  </si>
  <si>
    <t>24.4.</t>
  </si>
  <si>
    <t>24.5.</t>
  </si>
  <si>
    <t>24.6.</t>
  </si>
  <si>
    <t>24.7.</t>
  </si>
  <si>
    <t>2. Основное мероприятие  "Укрепление межнационального и межконфессионального согласия на территории ЗАТО г. Радужный Владимирской области Владимирской области"</t>
  </si>
  <si>
    <t>Текущий ремонт помещений здания №110, 17 квартала ЗАТО г.Радужный Владимирской области</t>
  </si>
</sst>
</file>

<file path=xl/styles.xml><?xml version="1.0" encoding="utf-8"?>
<styleSheet xmlns="http://schemas.openxmlformats.org/spreadsheetml/2006/main">
  <numFmts count="10">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s>
  <fonts count="21">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84">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ck">
        <color indexed="8"/>
      </left>
      <right style="thin">
        <color indexed="8"/>
      </right>
      <top/>
      <bottom style="thin">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8"/>
      </left>
      <right style="medium">
        <color indexed="8"/>
      </right>
      <top/>
      <bottom style="thin">
        <color indexed="64"/>
      </bottom>
      <diagonal/>
    </border>
  </borders>
  <cellStyleXfs count="2">
    <xf numFmtId="0" fontId="0" fillId="0" borderId="0"/>
    <xf numFmtId="164" fontId="1" fillId="0" borderId="0" applyFill="0" applyBorder="0" applyAlignment="0" applyProtection="0"/>
  </cellStyleXfs>
  <cellXfs count="485">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9"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xf numFmtId="0" fontId="12" fillId="0" borderId="10" xfId="0" applyFont="1" applyFill="1" applyBorder="1" applyAlignment="1">
      <alignment horizontal="center" vertical="center" wrapText="1"/>
    </xf>
    <xf numFmtId="0" fontId="12" fillId="0" borderId="14" xfId="0" applyFont="1" applyFill="1" applyBorder="1" applyAlignment="1">
      <alignment horizontal="center" wrapText="1"/>
    </xf>
    <xf numFmtId="0" fontId="12" fillId="0" borderId="14"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2" fontId="12" fillId="0" borderId="14" xfId="0" applyNumberFormat="1" applyFont="1" applyFill="1" applyBorder="1" applyAlignment="1">
      <alignment horizontal="center" vertical="center" wrapText="1"/>
    </xf>
    <xf numFmtId="166" fontId="12" fillId="0" borderId="14"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166" fontId="17"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165" fontId="17" fillId="0" borderId="14" xfId="0" applyNumberFormat="1" applyFont="1" applyFill="1" applyBorder="1" applyAlignment="1">
      <alignment horizontal="center" vertical="center" wrapText="1"/>
    </xf>
    <xf numFmtId="2" fontId="17" fillId="0" borderId="14" xfId="0" applyNumberFormat="1"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2" fontId="17"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13" fillId="0" borderId="0" xfId="0" applyFont="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166" fontId="7" fillId="0" borderId="13"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23" xfId="0" applyFont="1" applyBorder="1"/>
    <xf numFmtId="170" fontId="18" fillId="0" borderId="9" xfId="1" applyNumberFormat="1"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164" fontId="19" fillId="0" borderId="24" xfId="1" applyFont="1" applyBorder="1"/>
    <xf numFmtId="164" fontId="19" fillId="0" borderId="25" xfId="1" applyFont="1" applyBorder="1"/>
    <xf numFmtId="164" fontId="19"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19" fillId="0" borderId="27" xfId="1" applyNumberFormat="1" applyFont="1" applyBorder="1" applyAlignment="1">
      <alignment horizontal="center" vertical="center"/>
    </xf>
    <xf numFmtId="49" fontId="15" fillId="0" borderId="9" xfId="0" applyNumberFormat="1" applyFont="1" applyBorder="1" applyAlignment="1">
      <alignment horizontal="left" vertical="center" wrapText="1"/>
    </xf>
    <xf numFmtId="165" fontId="15" fillId="0" borderId="9" xfId="0" applyNumberFormat="1" applyFont="1" applyBorder="1" applyAlignment="1">
      <alignment horizontal="center" vertical="center" wrapText="1"/>
    </xf>
    <xf numFmtId="165" fontId="19"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xf numFmtId="2" fontId="17"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2" fillId="0" borderId="10" xfId="0" applyFont="1" applyFill="1" applyBorder="1" applyAlignment="1">
      <alignment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166" fontId="7" fillId="0" borderId="35" xfId="0" applyNumberFormat="1" applyFont="1" applyFill="1" applyBorder="1" applyAlignment="1">
      <alignment horizontal="center"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12" fillId="0" borderId="10" xfId="0" applyNumberFormat="1" applyFont="1" applyFill="1" applyBorder="1" applyAlignment="1">
      <alignment horizontal="center" vertical="center" wrapText="1"/>
    </xf>
    <xf numFmtId="0" fontId="14" fillId="0" borderId="0" xfId="0" applyFont="1" applyFill="1"/>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2" fillId="0" borderId="24" xfId="0" applyFont="1" applyFill="1" applyBorder="1" applyAlignment="1">
      <alignment vertical="center" wrapText="1"/>
    </xf>
    <xf numFmtId="0" fontId="12"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2" xfId="0" applyBorder="1"/>
    <xf numFmtId="0" fontId="0" fillId="0" borderId="15" xfId="0" applyBorder="1"/>
    <xf numFmtId="0" fontId="10" fillId="0" borderId="12" xfId="0" applyFont="1" applyBorder="1" applyAlignment="1">
      <alignment horizontal="center" vertical="center"/>
    </xf>
    <xf numFmtId="2" fontId="10" fillId="0" borderId="12" xfId="0" applyNumberFormat="1" applyFont="1" applyBorder="1" applyAlignment="1">
      <alignment horizontal="center" vertical="center"/>
    </xf>
    <xf numFmtId="2" fontId="10" fillId="0" borderId="59" xfId="0" applyNumberFormat="1" applyFont="1" applyBorder="1" applyAlignment="1">
      <alignment horizontal="center" vertical="center"/>
    </xf>
    <xf numFmtId="165" fontId="7" fillId="0" borderId="13" xfId="0" applyNumberFormat="1" applyFont="1" applyBorder="1" applyAlignment="1">
      <alignment horizontal="center" vertical="center" wrapText="1"/>
    </xf>
    <xf numFmtId="172" fontId="5" fillId="0" borderId="13" xfId="0" applyNumberFormat="1" applyFont="1" applyBorder="1" applyAlignment="1">
      <alignment horizontal="center" vertical="center" wrapText="1"/>
    </xf>
    <xf numFmtId="2" fontId="13" fillId="0" borderId="65" xfId="0" applyNumberFormat="1" applyFont="1" applyBorder="1" applyAlignment="1">
      <alignment horizontal="center" vertical="center" wrapText="1"/>
    </xf>
    <xf numFmtId="0" fontId="0" fillId="0" borderId="65" xfId="0" applyFont="1" applyBorder="1" applyAlignment="1">
      <alignment horizontal="center" vertical="center" wrapText="1"/>
    </xf>
    <xf numFmtId="0" fontId="0" fillId="0" borderId="65" xfId="0" applyBorder="1" applyAlignment="1">
      <alignment horizontal="center" vertical="center" wrapText="1"/>
    </xf>
    <xf numFmtId="2" fontId="13" fillId="0" borderId="65" xfId="0" applyNumberFormat="1" applyFont="1" applyBorder="1" applyAlignment="1">
      <alignment horizontal="center" vertical="top" wrapText="1"/>
    </xf>
    <xf numFmtId="0" fontId="0" fillId="0" borderId="66" xfId="0" applyBorder="1"/>
    <xf numFmtId="0" fontId="0" fillId="0" borderId="62" xfId="0" applyBorder="1"/>
    <xf numFmtId="9" fontId="5" fillId="0" borderId="11"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8" fillId="0" borderId="6" xfId="0" applyFont="1" applyBorder="1" applyAlignment="1">
      <alignment horizontal="center" vertical="top" wrapText="1"/>
    </xf>
    <xf numFmtId="2" fontId="5" fillId="0" borderId="18" xfId="0" applyNumberFormat="1" applyFont="1" applyFill="1"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8"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7" fillId="0" borderId="4" xfId="0" applyNumberFormat="1" applyFont="1" applyBorder="1" applyAlignment="1">
      <alignment horizontal="center" vertical="center" wrapText="1"/>
    </xf>
    <xf numFmtId="173" fontId="6" fillId="0" borderId="2" xfId="0" applyNumberFormat="1" applyFont="1" applyFill="1" applyBorder="1" applyAlignment="1">
      <alignment horizontal="center" vertical="center" wrapText="1"/>
    </xf>
    <xf numFmtId="173" fontId="2" fillId="0" borderId="0" xfId="0" applyNumberFormat="1" applyFont="1"/>
    <xf numFmtId="171" fontId="5"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171" fontId="7" fillId="0" borderId="4" xfId="0" applyNumberFormat="1" applyFont="1" applyBorder="1" applyAlignment="1">
      <alignment horizontal="center" vertical="center" wrapText="1"/>
    </xf>
    <xf numFmtId="0" fontId="10" fillId="0" borderId="60" xfId="0" applyFont="1" applyBorder="1" applyAlignment="1">
      <alignment horizontal="center"/>
    </xf>
    <xf numFmtId="2" fontId="10" fillId="0" borderId="60" xfId="0" applyNumberFormat="1" applyFont="1" applyBorder="1" applyAlignment="1">
      <alignment horizontal="center"/>
    </xf>
    <xf numFmtId="0" fontId="10" fillId="0" borderId="66" xfId="0" applyFont="1" applyBorder="1" applyAlignment="1">
      <alignment horizontal="center"/>
    </xf>
    <xf numFmtId="2" fontId="7" fillId="0" borderId="9" xfId="0" applyNumberFormat="1" applyFont="1" applyBorder="1" applyAlignment="1">
      <alignment horizontal="left" vertical="center" wrapText="1" indent="3"/>
    </xf>
    <xf numFmtId="2" fontId="7" fillId="0" borderId="10"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166" fontId="5" fillId="0" borderId="9"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166" fontId="17" fillId="0" borderId="9" xfId="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2" fontId="8" fillId="0" borderId="24" xfId="0" applyNumberFormat="1" applyFont="1" applyFill="1" applyBorder="1" applyAlignment="1">
      <alignment horizontal="center" vertical="center" wrapText="1"/>
    </xf>
    <xf numFmtId="166" fontId="8" fillId="0" borderId="24" xfId="0" applyNumberFormat="1" applyFont="1" applyFill="1" applyBorder="1" applyAlignment="1">
      <alignment horizontal="center" vertical="center" wrapText="1"/>
    </xf>
    <xf numFmtId="0" fontId="8" fillId="0" borderId="75" xfId="0" applyFont="1" applyFill="1" applyBorder="1" applyAlignment="1">
      <alignment horizontal="center" vertical="center" wrapText="1"/>
    </xf>
    <xf numFmtId="2" fontId="8" fillId="0" borderId="75" xfId="0" applyNumberFormat="1" applyFont="1" applyFill="1" applyBorder="1" applyAlignment="1">
      <alignment horizontal="center" vertical="center" wrapText="1"/>
    </xf>
    <xf numFmtId="2" fontId="8" fillId="0" borderId="75" xfId="0" applyNumberFormat="1" applyFont="1" applyFill="1" applyBorder="1" applyAlignment="1">
      <alignment horizontal="left" vertical="center" wrapText="1" indent="1"/>
    </xf>
    <xf numFmtId="0" fontId="8" fillId="0" borderId="80" xfId="0" applyFont="1" applyFill="1" applyBorder="1" applyAlignment="1">
      <alignment horizontal="center" vertical="center" wrapText="1"/>
    </xf>
    <xf numFmtId="166" fontId="2" fillId="0" borderId="80" xfId="0" applyNumberFormat="1" applyFont="1" applyFill="1" applyBorder="1" applyAlignment="1">
      <alignment horizontal="center" vertical="center"/>
    </xf>
    <xf numFmtId="0" fontId="2" fillId="0" borderId="80" xfId="0" applyFont="1" applyFill="1" applyBorder="1" applyAlignment="1">
      <alignment horizontal="center" vertical="center"/>
    </xf>
    <xf numFmtId="2" fontId="2" fillId="0" borderId="80" xfId="0" applyNumberFormat="1" applyFont="1" applyFill="1" applyBorder="1" applyAlignment="1">
      <alignment horizontal="center" vertical="center"/>
    </xf>
    <xf numFmtId="166" fontId="6" fillId="0" borderId="9"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3" xfId="0" applyFont="1" applyFill="1" applyBorder="1" applyAlignment="1">
      <alignment horizontal="center" vertical="center" wrapText="1"/>
    </xf>
    <xf numFmtId="2" fontId="6" fillId="0" borderId="18" xfId="0" applyNumberFormat="1" applyFont="1" applyFill="1" applyBorder="1" applyAlignment="1">
      <alignment horizontal="center" vertical="center" wrapText="1"/>
    </xf>
    <xf numFmtId="171" fontId="5" fillId="0" borderId="7"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3"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4" xfId="0" applyFont="1" applyBorder="1" applyAlignment="1">
      <alignment horizontal="center" vertical="center" wrapText="1"/>
    </xf>
    <xf numFmtId="2" fontId="5" fillId="0" borderId="52" xfId="0" applyNumberFormat="1" applyFont="1" applyBorder="1" applyAlignment="1">
      <alignment horizontal="center" vertical="center" wrapText="1"/>
    </xf>
    <xf numFmtId="0" fontId="15" fillId="0" borderId="35" xfId="0" applyFont="1" applyBorder="1" applyAlignment="1">
      <alignment horizontal="center" vertical="center" wrapText="1"/>
    </xf>
    <xf numFmtId="171" fontId="5" fillId="0" borderId="4" xfId="0" applyNumberFormat="1" applyFont="1" applyBorder="1" applyAlignment="1">
      <alignment horizontal="center" vertical="center" wrapText="1"/>
    </xf>
    <xf numFmtId="166" fontId="6" fillId="0" borderId="2"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0"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35"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24" xfId="0"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5" fillId="0" borderId="33" xfId="0" applyFont="1" applyFill="1" applyBorder="1" applyAlignment="1">
      <alignment horizontal="center"/>
    </xf>
    <xf numFmtId="0" fontId="12" fillId="0" borderId="9" xfId="0"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13"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3" xfId="0" applyFont="1" applyFill="1" applyBorder="1" applyAlignment="1">
      <alignment vertical="center" wrapText="1"/>
    </xf>
    <xf numFmtId="0" fontId="12" fillId="0" borderId="36" xfId="0" applyFont="1" applyFill="1" applyBorder="1" applyAlignment="1">
      <alignment vertical="center" wrapText="1"/>
    </xf>
    <xf numFmtId="0" fontId="12" fillId="0" borderId="52" xfId="0" applyFont="1" applyFill="1" applyBorder="1" applyAlignment="1">
      <alignment vertical="center" wrapText="1"/>
    </xf>
    <xf numFmtId="0" fontId="12" fillId="0" borderId="53"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5" fillId="0" borderId="9" xfId="0" applyFont="1" applyFill="1" applyBorder="1" applyAlignment="1">
      <alignment horizontal="center" wrapText="1"/>
    </xf>
    <xf numFmtId="0" fontId="16" fillId="0" borderId="11" xfId="0" applyFont="1" applyFill="1" applyBorder="1" applyAlignment="1">
      <alignment wrapText="1"/>
    </xf>
    <xf numFmtId="0" fontId="16" fillId="0" borderId="10" xfId="0" applyFont="1" applyFill="1" applyBorder="1" applyAlignment="1">
      <alignment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166" fontId="4" fillId="0" borderId="9" xfId="0" applyNumberFormat="1"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66" fontId="12" fillId="0" borderId="11" xfId="0" applyNumberFormat="1" applyFont="1" applyFill="1" applyBorder="1" applyAlignment="1">
      <alignment horizontal="center" vertical="center" wrapText="1"/>
    </xf>
    <xf numFmtId="166" fontId="12" fillId="0" borderId="12" xfId="0" applyNumberFormat="1" applyFont="1" applyFill="1" applyBorder="1" applyAlignment="1">
      <alignment horizontal="center" vertical="center" wrapText="1"/>
    </xf>
    <xf numFmtId="166" fontId="12" fillId="0" borderId="10"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12" fillId="0" borderId="11" xfId="0" applyNumberFormat="1" applyFont="1" applyFill="1" applyBorder="1" applyAlignment="1">
      <alignment horizontal="center" vertical="center" wrapText="1"/>
    </xf>
    <xf numFmtId="2" fontId="12" fillId="0" borderId="12" xfId="0" applyNumberFormat="1" applyFont="1" applyFill="1" applyBorder="1" applyAlignment="1">
      <alignment horizontal="center" vertical="center" wrapText="1"/>
    </xf>
    <xf numFmtId="2" fontId="12" fillId="0" borderId="10" xfId="0" applyNumberFormat="1"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0" fontId="12" fillId="0" borderId="9" xfId="0" applyFont="1" applyFill="1" applyBorder="1" applyAlignment="1">
      <alignment horizontal="left" vertical="center" wrapText="1"/>
    </xf>
    <xf numFmtId="2" fontId="17" fillId="0" borderId="9" xfId="0" applyNumberFormat="1" applyFont="1" applyFill="1" applyBorder="1" applyAlignment="1">
      <alignment horizontal="center" vertical="center" wrapText="1"/>
    </xf>
    <xf numFmtId="166" fontId="17" fillId="0" borderId="9"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9" xfId="0"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indent="1"/>
    </xf>
    <xf numFmtId="2" fontId="5" fillId="0" borderId="11" xfId="0" applyNumberFormat="1"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5"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0" fillId="0" borderId="13" xfId="0" applyBorder="1"/>
    <xf numFmtId="0" fontId="0" fillId="0" borderId="12" xfId="0" applyBorder="1"/>
    <xf numFmtId="0" fontId="0" fillId="0" borderId="10" xfId="0" applyBorder="1"/>
    <xf numFmtId="2" fontId="5" fillId="0" borderId="53" xfId="0" applyNumberFormat="1" applyFont="1" applyFill="1" applyBorder="1" applyAlignment="1">
      <alignment horizontal="center" vertical="center" wrapText="1"/>
    </xf>
    <xf numFmtId="0" fontId="0" fillId="0" borderId="52" xfId="0" applyBorder="1"/>
    <xf numFmtId="0" fontId="0" fillId="0" borderId="59" xfId="0" applyBorder="1"/>
    <xf numFmtId="0" fontId="0" fillId="0" borderId="15" xfId="0" applyBorder="1"/>
    <xf numFmtId="0" fontId="0" fillId="0" borderId="35" xfId="0" applyBorder="1"/>
    <xf numFmtId="0" fontId="0" fillId="0" borderId="14" xfId="0" applyBorder="1"/>
    <xf numFmtId="0" fontId="12"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5" fillId="0" borderId="33" xfId="0" applyFont="1" applyFill="1" applyBorder="1" applyAlignment="1">
      <alignment vertical="center" wrapText="1"/>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10" fillId="0" borderId="0" xfId="0" applyFont="1" applyFill="1" applyBorder="1" applyAlignment="1">
      <alignment horizontal="right" vertical="top" wrapText="1"/>
    </xf>
    <xf numFmtId="0" fontId="15" fillId="0" borderId="33" xfId="0" applyFont="1" applyFill="1" applyBorder="1" applyAlignment="1">
      <alignment horizontal="right" vertical="top"/>
    </xf>
    <xf numFmtId="0" fontId="5" fillId="0" borderId="5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0"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3" xfId="0" applyFont="1" applyBorder="1" applyAlignment="1">
      <alignment horizontal="center"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52" xfId="0" applyFont="1" applyBorder="1" applyAlignment="1">
      <alignment horizontal="left" vertical="center" wrapText="1"/>
    </xf>
    <xf numFmtId="0" fontId="5" fillId="0" borderId="35" xfId="0" applyFont="1" applyBorder="1" applyAlignment="1">
      <alignment horizontal="left" vertical="center" wrapText="1"/>
    </xf>
    <xf numFmtId="0" fontId="5" fillId="0" borderId="33" xfId="0" applyFont="1" applyBorder="1" applyAlignment="1">
      <alignment horizontal="left" vertical="center" wrapText="1"/>
    </xf>
    <xf numFmtId="0" fontId="5" fillId="0" borderId="14" xfId="0" applyFont="1" applyBorder="1" applyAlignment="1">
      <alignment horizontal="left" vertical="center" wrapText="1"/>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48"/>
  <sheetViews>
    <sheetView view="pageBreakPreview" zoomScale="60" workbookViewId="0">
      <selection activeCell="C34" sqref="C34"/>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6.5703125" style="1" customWidth="1"/>
    <col min="10" max="10" width="14.42578125" style="1" customWidth="1"/>
    <col min="11" max="11" width="84.5703125" style="1" customWidth="1"/>
    <col min="12" max="12" width="4.7109375" style="1" customWidth="1"/>
    <col min="13" max="13" width="17.5703125" style="1" bestFit="1" customWidth="1"/>
    <col min="14" max="16384" width="9" style="1"/>
  </cols>
  <sheetData>
    <row r="1" spans="1:13" ht="27" customHeight="1">
      <c r="B1" s="272"/>
      <c r="C1" s="273"/>
      <c r="D1" s="273"/>
      <c r="E1" s="273"/>
      <c r="F1" s="273"/>
      <c r="G1" s="273"/>
      <c r="H1" s="273"/>
      <c r="I1" s="273"/>
      <c r="J1" s="273"/>
      <c r="K1" s="273"/>
    </row>
    <row r="2" spans="1:13" ht="28.5" hidden="1" customHeight="1">
      <c r="B2" s="2"/>
      <c r="C2" s="2"/>
      <c r="D2" s="2"/>
      <c r="E2" s="2"/>
      <c r="F2" s="2"/>
      <c r="G2" s="2"/>
      <c r="H2" s="2"/>
      <c r="I2" s="2"/>
      <c r="J2" s="2"/>
      <c r="K2" s="2"/>
    </row>
    <row r="3" spans="1:13" ht="30" customHeight="1" thickBot="1">
      <c r="A3" s="3"/>
      <c r="B3" s="274" t="s">
        <v>0</v>
      </c>
      <c r="C3" s="274"/>
      <c r="D3" s="274"/>
      <c r="E3" s="274"/>
      <c r="F3" s="274"/>
      <c r="G3" s="274"/>
      <c r="H3" s="274"/>
      <c r="I3" s="274"/>
      <c r="J3" s="274"/>
      <c r="K3" s="274"/>
      <c r="L3" s="3"/>
    </row>
    <row r="4" spans="1:13" ht="15.75" customHeight="1" thickTop="1" thickBot="1">
      <c r="A4" s="3"/>
      <c r="B4" s="275" t="s">
        <v>297</v>
      </c>
      <c r="C4" s="276" t="s">
        <v>2</v>
      </c>
      <c r="D4" s="276" t="s">
        <v>3</v>
      </c>
      <c r="E4" s="276" t="s">
        <v>4</v>
      </c>
      <c r="F4" s="276"/>
      <c r="G4" s="276"/>
      <c r="H4" s="276"/>
      <c r="I4" s="276"/>
      <c r="J4" s="276"/>
      <c r="K4" s="277" t="s">
        <v>296</v>
      </c>
      <c r="L4" s="3"/>
    </row>
    <row r="5" spans="1:13" ht="15" customHeight="1" thickTop="1" thickBot="1">
      <c r="A5" s="3"/>
      <c r="B5" s="275"/>
      <c r="C5" s="276"/>
      <c r="D5" s="276"/>
      <c r="E5" s="278" t="s">
        <v>5</v>
      </c>
      <c r="F5" s="285" t="s">
        <v>6</v>
      </c>
      <c r="G5" s="286"/>
      <c r="H5" s="286"/>
      <c r="I5" s="287"/>
      <c r="J5" s="278" t="s">
        <v>7</v>
      </c>
      <c r="K5" s="277"/>
      <c r="L5" s="3"/>
    </row>
    <row r="6" spans="1:13" ht="33.75" customHeight="1" thickTop="1" thickBot="1">
      <c r="A6" s="3"/>
      <c r="B6" s="275"/>
      <c r="C6" s="276"/>
      <c r="D6" s="276"/>
      <c r="E6" s="276"/>
      <c r="F6" s="288" t="s">
        <v>8</v>
      </c>
      <c r="G6" s="289"/>
      <c r="H6" s="290"/>
      <c r="I6" s="282" t="s">
        <v>9</v>
      </c>
      <c r="J6" s="279"/>
      <c r="K6" s="277"/>
      <c r="L6" s="3"/>
    </row>
    <row r="7" spans="1:13" ht="33.75" customHeight="1" thickTop="1" thickBot="1">
      <c r="A7" s="3"/>
      <c r="B7" s="275"/>
      <c r="C7" s="276"/>
      <c r="D7" s="276"/>
      <c r="E7" s="276"/>
      <c r="F7" s="293" t="s">
        <v>290</v>
      </c>
      <c r="G7" s="291" t="s">
        <v>291</v>
      </c>
      <c r="H7" s="292"/>
      <c r="I7" s="283"/>
      <c r="J7" s="280"/>
      <c r="K7" s="277"/>
      <c r="L7" s="3"/>
    </row>
    <row r="8" spans="1:13" ht="87" customHeight="1" thickTop="1">
      <c r="A8" s="3"/>
      <c r="B8" s="275"/>
      <c r="C8" s="276"/>
      <c r="D8" s="276"/>
      <c r="E8" s="276"/>
      <c r="F8" s="294"/>
      <c r="G8" s="147" t="s">
        <v>292</v>
      </c>
      <c r="H8" s="146" t="s">
        <v>293</v>
      </c>
      <c r="I8" s="284"/>
      <c r="J8" s="281"/>
      <c r="K8" s="277"/>
      <c r="L8" s="3"/>
    </row>
    <row r="9" spans="1:13">
      <c r="A9" s="3"/>
      <c r="B9" s="4">
        <v>1</v>
      </c>
      <c r="C9" s="5">
        <v>2</v>
      </c>
      <c r="D9" s="5">
        <v>3</v>
      </c>
      <c r="E9" s="5">
        <v>4</v>
      </c>
      <c r="F9" s="5">
        <v>5</v>
      </c>
      <c r="G9" s="5">
        <v>6</v>
      </c>
      <c r="H9" s="145">
        <v>7</v>
      </c>
      <c r="I9" s="145">
        <v>8</v>
      </c>
      <c r="J9" s="5">
        <v>9</v>
      </c>
      <c r="K9" s="6">
        <v>10</v>
      </c>
      <c r="L9" s="3"/>
    </row>
    <row r="10" spans="1:13" ht="38.1" customHeight="1" thickBot="1">
      <c r="A10" s="3"/>
      <c r="B10" s="297" t="s">
        <v>303</v>
      </c>
      <c r="C10" s="7">
        <v>2017</v>
      </c>
      <c r="D10" s="8">
        <f>I10+J10+H10</f>
        <v>417.75585999999998</v>
      </c>
      <c r="E10" s="9" t="s">
        <v>10</v>
      </c>
      <c r="F10" s="9">
        <f>H10</f>
        <v>142</v>
      </c>
      <c r="G10" s="9" t="s">
        <v>10</v>
      </c>
      <c r="H10" s="9">
        <f>БДД!H93</f>
        <v>142</v>
      </c>
      <c r="I10" s="214">
        <v>205.75586000000001</v>
      </c>
      <c r="J10" s="10">
        <v>70</v>
      </c>
      <c r="K10" s="295" t="s">
        <v>343</v>
      </c>
      <c r="L10" s="3"/>
      <c r="M10" s="215">
        <f>H10+I10+J10</f>
        <v>417.75585999999998</v>
      </c>
    </row>
    <row r="11" spans="1:13" ht="27.6" customHeight="1" thickTop="1" thickBot="1">
      <c r="A11" s="3"/>
      <c r="B11" s="298"/>
      <c r="C11" s="7">
        <v>2018</v>
      </c>
      <c r="D11" s="8">
        <f>D17+D23+D29+D35+D41</f>
        <v>8221.1107799999991</v>
      </c>
      <c r="E11" s="9" t="s">
        <v>10</v>
      </c>
      <c r="F11" s="9" t="s">
        <v>10</v>
      </c>
      <c r="G11" s="9" t="s">
        <v>10</v>
      </c>
      <c r="H11" s="11" t="str">
        <f>H17</f>
        <v>-</v>
      </c>
      <c r="I11" s="214">
        <f>I17+I23+I29+I35+I41</f>
        <v>8221.1107799999991</v>
      </c>
      <c r="J11" s="10" t="str">
        <f>J17</f>
        <v>-</v>
      </c>
      <c r="K11" s="295"/>
      <c r="L11" s="3"/>
      <c r="M11" s="215">
        <f>I11</f>
        <v>8221.1107799999991</v>
      </c>
    </row>
    <row r="12" spans="1:13" ht="33.200000000000003" customHeight="1" thickTop="1" thickBot="1">
      <c r="A12" s="3"/>
      <c r="B12" s="298"/>
      <c r="C12" s="7">
        <v>2019</v>
      </c>
      <c r="D12" s="268">
        <f>D18+D24+D30+D36+D42</f>
        <v>892.47799999999995</v>
      </c>
      <c r="E12" s="9" t="s">
        <v>10</v>
      </c>
      <c r="F12" s="9" t="s">
        <v>10</v>
      </c>
      <c r="G12" s="9" t="s">
        <v>10</v>
      </c>
      <c r="H12" s="9" t="s">
        <v>10</v>
      </c>
      <c r="I12" s="268">
        <f>I18+I24+I30+I36+I42</f>
        <v>882.47799999999995</v>
      </c>
      <c r="J12" s="10">
        <f>J18</f>
        <v>10</v>
      </c>
      <c r="K12" s="295"/>
      <c r="L12" s="3"/>
      <c r="M12" s="215">
        <f>I12+J12</f>
        <v>892.47799999999995</v>
      </c>
    </row>
    <row r="13" spans="1:13" ht="36" customHeight="1" thickTop="1" thickBot="1">
      <c r="A13" s="3"/>
      <c r="B13" s="298"/>
      <c r="C13" s="7">
        <v>2020</v>
      </c>
      <c r="D13" s="11">
        <f>D19+D25+D31+D37+D43</f>
        <v>279</v>
      </c>
      <c r="E13" s="9" t="s">
        <v>10</v>
      </c>
      <c r="F13" s="9">
        <v>143</v>
      </c>
      <c r="G13" s="9" t="s">
        <v>10</v>
      </c>
      <c r="H13" s="9">
        <v>143</v>
      </c>
      <c r="I13" s="11">
        <f>I25+I19+I31+I37+I43</f>
        <v>126</v>
      </c>
      <c r="J13" s="10">
        <v>10</v>
      </c>
      <c r="K13" s="295"/>
      <c r="L13" s="3"/>
      <c r="M13" s="215">
        <f t="shared" ref="M13:M14" si="0">H13+I13+J13</f>
        <v>279</v>
      </c>
    </row>
    <row r="14" spans="1:13" ht="36" customHeight="1" thickTop="1" thickBot="1">
      <c r="A14" s="3"/>
      <c r="B14" s="299"/>
      <c r="C14" s="204">
        <v>2021</v>
      </c>
      <c r="D14" s="256">
        <f>D20+D26+D32+D38+D44</f>
        <v>236</v>
      </c>
      <c r="E14" s="205"/>
      <c r="F14" s="205">
        <v>100</v>
      </c>
      <c r="G14" s="205"/>
      <c r="H14" s="205">
        <v>100</v>
      </c>
      <c r="I14" s="256">
        <f>I20+I26+I32+I38+I44</f>
        <v>126</v>
      </c>
      <c r="J14" s="206">
        <v>10</v>
      </c>
      <c r="K14" s="295"/>
      <c r="L14" s="3"/>
      <c r="M14" s="215">
        <f t="shared" si="0"/>
        <v>236</v>
      </c>
    </row>
    <row r="15" spans="1:13" ht="24.95" customHeight="1" thickTop="1" thickBot="1">
      <c r="A15" s="3"/>
      <c r="B15" s="12" t="s">
        <v>11</v>
      </c>
      <c r="C15" s="13" t="s">
        <v>300</v>
      </c>
      <c r="D15" s="14">
        <f>D10+D11+D12+D13+D14</f>
        <v>10046.344639999998</v>
      </c>
      <c r="E15" s="15" t="s">
        <v>10</v>
      </c>
      <c r="F15" s="15">
        <f>F10+F13+F14</f>
        <v>385</v>
      </c>
      <c r="G15" s="15" t="s">
        <v>10</v>
      </c>
      <c r="H15" s="127">
        <f>H10+H13+H14</f>
        <v>385</v>
      </c>
      <c r="I15" s="127">
        <f>I10+I11+I12+I13+I14</f>
        <v>9561.3446399999975</v>
      </c>
      <c r="J15" s="213">
        <f>J10+J12+J13+J14</f>
        <v>100</v>
      </c>
      <c r="K15" s="295"/>
      <c r="L15" s="3"/>
    </row>
    <row r="16" spans="1:13" ht="35.25" customHeight="1" thickTop="1" thickBot="1">
      <c r="A16" s="3"/>
      <c r="B16" s="300" t="s">
        <v>304</v>
      </c>
      <c r="C16" s="17">
        <v>2017</v>
      </c>
      <c r="D16" s="18">
        <v>10</v>
      </c>
      <c r="E16" s="18" t="s">
        <v>10</v>
      </c>
      <c r="F16" s="18" t="s">
        <v>10</v>
      </c>
      <c r="G16" s="18" t="s">
        <v>10</v>
      </c>
      <c r="H16" s="18" t="str">
        <f>Правонарушения!H61</f>
        <v>-</v>
      </c>
      <c r="I16" s="18" t="s">
        <v>10</v>
      </c>
      <c r="J16" s="19">
        <f>Правонарушения!J61</f>
        <v>10</v>
      </c>
      <c r="K16" s="296" t="s">
        <v>344</v>
      </c>
      <c r="L16" s="3"/>
    </row>
    <row r="17" spans="1:12" ht="35.25" customHeight="1" thickTop="1" thickBot="1">
      <c r="A17" s="3"/>
      <c r="B17" s="301"/>
      <c r="C17" s="7">
        <v>2018</v>
      </c>
      <c r="D17" s="237">
        <f>Правонарушения!D62</f>
        <v>1068.164</v>
      </c>
      <c r="E17" s="9" t="s">
        <v>10</v>
      </c>
      <c r="F17" s="9" t="s">
        <v>10</v>
      </c>
      <c r="G17" s="9" t="s">
        <v>10</v>
      </c>
      <c r="H17" s="9" t="str">
        <f>Правонарушения!H62</f>
        <v>-</v>
      </c>
      <c r="I17" s="237">
        <f>Правонарушения!I62</f>
        <v>1068.164</v>
      </c>
      <c r="J17" s="10" t="str">
        <f>Правонарушения!J62</f>
        <v>-</v>
      </c>
      <c r="K17" s="296"/>
      <c r="L17" s="3"/>
    </row>
    <row r="18" spans="1:12" ht="35.25" customHeight="1" thickTop="1" thickBot="1">
      <c r="A18" s="3"/>
      <c r="B18" s="301"/>
      <c r="C18" s="13">
        <v>2019</v>
      </c>
      <c r="D18" s="9">
        <f>Правонарушения!D63</f>
        <v>770</v>
      </c>
      <c r="E18" s="9" t="s">
        <v>10</v>
      </c>
      <c r="F18" s="9" t="s">
        <v>10</v>
      </c>
      <c r="G18" s="9" t="s">
        <v>10</v>
      </c>
      <c r="H18" s="9" t="str">
        <f>Правонарушения!H63</f>
        <v>-</v>
      </c>
      <c r="I18" s="9">
        <f>Правонарушения!I63</f>
        <v>760</v>
      </c>
      <c r="J18" s="10">
        <f>Правонарушения!J63</f>
        <v>10</v>
      </c>
      <c r="K18" s="296"/>
      <c r="L18" s="3"/>
    </row>
    <row r="19" spans="1:12" ht="20.85" customHeight="1" thickTop="1" thickBot="1">
      <c r="A19" s="3"/>
      <c r="B19" s="301"/>
      <c r="C19" s="13">
        <v>2020</v>
      </c>
      <c r="D19" s="9">
        <f>Правонарушения!D64</f>
        <v>70</v>
      </c>
      <c r="E19" s="9" t="s">
        <v>10</v>
      </c>
      <c r="F19" s="9" t="s">
        <v>10</v>
      </c>
      <c r="G19" s="9" t="s">
        <v>10</v>
      </c>
      <c r="H19" s="9" t="s">
        <v>10</v>
      </c>
      <c r="I19" s="9">
        <f>Правонарушения!I64</f>
        <v>60</v>
      </c>
      <c r="J19" s="10">
        <v>10</v>
      </c>
      <c r="K19" s="296"/>
      <c r="L19" s="3"/>
    </row>
    <row r="20" spans="1:12" ht="20.85" customHeight="1" thickTop="1" thickBot="1">
      <c r="A20" s="3"/>
      <c r="B20" s="302"/>
      <c r="C20" s="13">
        <v>2021</v>
      </c>
      <c r="D20" s="205">
        <f>Правонарушения!D65</f>
        <v>70</v>
      </c>
      <c r="E20" s="205"/>
      <c r="F20" s="205"/>
      <c r="G20" s="205"/>
      <c r="H20" s="205"/>
      <c r="I20" s="205">
        <f>Правонарушения!I64</f>
        <v>60</v>
      </c>
      <c r="J20" s="206">
        <v>10</v>
      </c>
      <c r="K20" s="296"/>
      <c r="L20" s="3"/>
    </row>
    <row r="21" spans="1:12" ht="25.7" customHeight="1" thickTop="1" thickBot="1">
      <c r="A21" s="3"/>
      <c r="B21" s="12" t="s">
        <v>13</v>
      </c>
      <c r="C21" s="17" t="s">
        <v>300</v>
      </c>
      <c r="D21" s="238">
        <f>D16+D17+D18+D19+D20</f>
        <v>1988.164</v>
      </c>
      <c r="E21" s="15" t="s">
        <v>10</v>
      </c>
      <c r="F21" s="15" t="s">
        <v>10</v>
      </c>
      <c r="G21" s="15" t="s">
        <v>10</v>
      </c>
      <c r="H21" s="20" t="s">
        <v>10</v>
      </c>
      <c r="I21" s="238">
        <f>I17+I18+I19+I20</f>
        <v>1948.164</v>
      </c>
      <c r="J21" s="16">
        <f>J16+J18+J19+J20</f>
        <v>40</v>
      </c>
      <c r="K21" s="296"/>
      <c r="L21" s="3"/>
    </row>
    <row r="22" spans="1:12" ht="38.85" customHeight="1" thickTop="1" thickBot="1">
      <c r="A22" s="3"/>
      <c r="B22" s="300" t="s">
        <v>305</v>
      </c>
      <c r="C22" s="7">
        <v>2017</v>
      </c>
      <c r="D22" s="21">
        <f>I22+H22</f>
        <v>276.81385999999998</v>
      </c>
      <c r="E22" s="22" t="s">
        <v>10</v>
      </c>
      <c r="F22" s="22">
        <f>H22</f>
        <v>142</v>
      </c>
      <c r="G22" s="22" t="s">
        <v>10</v>
      </c>
      <c r="H22" s="22">
        <f>БДД!H107</f>
        <v>142</v>
      </c>
      <c r="I22" s="21">
        <f>БДД!I107</f>
        <v>134.81386000000001</v>
      </c>
      <c r="J22" s="23" t="s">
        <v>10</v>
      </c>
      <c r="K22" s="296" t="s">
        <v>345</v>
      </c>
      <c r="L22" s="3"/>
    </row>
    <row r="23" spans="1:12" ht="34.15" customHeight="1" thickTop="1" thickBot="1">
      <c r="A23" s="3"/>
      <c r="B23" s="301"/>
      <c r="C23" s="7">
        <v>2018</v>
      </c>
      <c r="D23" s="216">
        <f>БДД!D108</f>
        <v>38.370999999999995</v>
      </c>
      <c r="E23" s="24" t="s">
        <v>10</v>
      </c>
      <c r="F23" s="24" t="s">
        <v>10</v>
      </c>
      <c r="G23" s="24" t="s">
        <v>10</v>
      </c>
      <c r="H23" s="24" t="s">
        <v>10</v>
      </c>
      <c r="I23" s="216">
        <f>БДД!D108</f>
        <v>38.370999999999995</v>
      </c>
      <c r="J23" s="25" t="s">
        <v>10</v>
      </c>
      <c r="K23" s="296"/>
      <c r="L23" s="3"/>
    </row>
    <row r="24" spans="1:12" ht="36" customHeight="1" thickTop="1" thickBot="1">
      <c r="A24" s="3"/>
      <c r="B24" s="301"/>
      <c r="C24" s="7">
        <v>2019</v>
      </c>
      <c r="D24" s="24">
        <f>БДД!D109</f>
        <v>0</v>
      </c>
      <c r="E24" s="24" t="s">
        <v>10</v>
      </c>
      <c r="F24" s="24" t="s">
        <v>10</v>
      </c>
      <c r="G24" s="24" t="s">
        <v>10</v>
      </c>
      <c r="H24" s="24" t="s">
        <v>10</v>
      </c>
      <c r="I24" s="24">
        <f>БДД!I109</f>
        <v>0</v>
      </c>
      <c r="J24" s="25" t="s">
        <v>10</v>
      </c>
      <c r="K24" s="296"/>
      <c r="L24" s="3"/>
    </row>
    <row r="25" spans="1:12" ht="41.85" customHeight="1" thickTop="1" thickBot="1">
      <c r="A25" s="3"/>
      <c r="B25" s="301"/>
      <c r="C25" s="7">
        <v>2020</v>
      </c>
      <c r="D25" s="24">
        <f>БДД!D111</f>
        <v>143</v>
      </c>
      <c r="E25" s="24"/>
      <c r="F25" s="24">
        <f>H25</f>
        <v>143</v>
      </c>
      <c r="G25" s="24" t="s">
        <v>10</v>
      </c>
      <c r="H25" s="24">
        <f>БДД!H111</f>
        <v>143</v>
      </c>
      <c r="I25" s="24">
        <f>БДД!I111</f>
        <v>0</v>
      </c>
      <c r="J25" s="25"/>
      <c r="K25" s="296"/>
      <c r="L25" s="3"/>
    </row>
    <row r="26" spans="1:12" ht="41.85" customHeight="1" thickTop="1" thickBot="1">
      <c r="A26" s="3"/>
      <c r="B26" s="302"/>
      <c r="C26" s="204">
        <v>2021</v>
      </c>
      <c r="D26" s="207">
        <f>БДД!D112</f>
        <v>0</v>
      </c>
      <c r="E26" s="207"/>
      <c r="F26" s="207" t="s">
        <v>10</v>
      </c>
      <c r="G26" s="207"/>
      <c r="H26" s="207" t="s">
        <v>10</v>
      </c>
      <c r="I26" s="207">
        <f>БДД!I112</f>
        <v>0</v>
      </c>
      <c r="J26" s="208"/>
      <c r="K26" s="296"/>
      <c r="L26" s="3"/>
    </row>
    <row r="27" spans="1:12" ht="44.65" customHeight="1" thickTop="1" thickBot="1">
      <c r="A27" s="3"/>
      <c r="B27" s="12" t="s">
        <v>13</v>
      </c>
      <c r="C27" s="13" t="s">
        <v>300</v>
      </c>
      <c r="D27" s="26">
        <f>D22+D23+D24+D25+D26</f>
        <v>458.18485999999996</v>
      </c>
      <c r="E27" s="27" t="s">
        <v>10</v>
      </c>
      <c r="F27" s="27">
        <f>F22+F25</f>
        <v>285</v>
      </c>
      <c r="G27" s="27" t="s">
        <v>10</v>
      </c>
      <c r="H27" s="27">
        <f>H22+H25</f>
        <v>285</v>
      </c>
      <c r="I27" s="26">
        <f>I22+I23+I24+I25+I26</f>
        <v>173.18486000000001</v>
      </c>
      <c r="J27" s="28" t="s">
        <v>10</v>
      </c>
      <c r="K27" s="296"/>
      <c r="L27" s="3"/>
    </row>
    <row r="28" spans="1:12" ht="38.85" customHeight="1" thickTop="1" thickBot="1">
      <c r="A28" s="3"/>
      <c r="B28" s="300" t="s">
        <v>342</v>
      </c>
      <c r="C28" s="7">
        <v>2017</v>
      </c>
      <c r="D28" s="152">
        <f>Наркотики!D74</f>
        <v>90.942000000000007</v>
      </c>
      <c r="E28" s="29" t="s">
        <v>10</v>
      </c>
      <c r="F28" s="29" t="s">
        <v>10</v>
      </c>
      <c r="G28" s="29" t="s">
        <v>10</v>
      </c>
      <c r="H28" s="29"/>
      <c r="I28" s="257">
        <f>Наркотики!I74</f>
        <v>30.942</v>
      </c>
      <c r="J28" s="29">
        <v>60</v>
      </c>
      <c r="K28" s="296" t="s">
        <v>346</v>
      </c>
      <c r="L28" s="3"/>
    </row>
    <row r="29" spans="1:12" ht="34.15" customHeight="1" thickTop="1" thickBot="1">
      <c r="A29" s="3"/>
      <c r="B29" s="301"/>
      <c r="C29" s="7">
        <v>2018</v>
      </c>
      <c r="D29" s="30">
        <f>I29</f>
        <v>29.7</v>
      </c>
      <c r="E29" s="30" t="s">
        <v>10</v>
      </c>
      <c r="F29" s="30" t="s">
        <v>10</v>
      </c>
      <c r="G29" s="30" t="s">
        <v>10</v>
      </c>
      <c r="H29" s="30" t="s">
        <v>10</v>
      </c>
      <c r="I29" s="30">
        <f>Наркотики!I75</f>
        <v>29.7</v>
      </c>
      <c r="J29" s="25" t="s">
        <v>10</v>
      </c>
      <c r="K29" s="296"/>
      <c r="L29" s="3"/>
    </row>
    <row r="30" spans="1:12" ht="35.25" customHeight="1" thickTop="1" thickBot="1">
      <c r="A30" s="3"/>
      <c r="B30" s="301"/>
      <c r="C30" s="7">
        <v>2019</v>
      </c>
      <c r="D30" s="30">
        <f>Наркотики!D76</f>
        <v>43</v>
      </c>
      <c r="E30" s="30" t="s">
        <v>10</v>
      </c>
      <c r="F30" s="30" t="s">
        <v>10</v>
      </c>
      <c r="G30" s="30" t="s">
        <v>10</v>
      </c>
      <c r="H30" s="30" t="s">
        <v>10</v>
      </c>
      <c r="I30" s="30">
        <f>Наркотики!I76</f>
        <v>43</v>
      </c>
      <c r="J30" s="25" t="s">
        <v>10</v>
      </c>
      <c r="K30" s="296"/>
      <c r="L30" s="3"/>
    </row>
    <row r="31" spans="1:12" ht="43.7" customHeight="1" thickTop="1" thickBot="1">
      <c r="A31" s="3"/>
      <c r="B31" s="301"/>
      <c r="C31" s="7">
        <v>2020</v>
      </c>
      <c r="D31" s="30">
        <f>Наркотики!D77</f>
        <v>38</v>
      </c>
      <c r="E31" s="30" t="s">
        <v>10</v>
      </c>
      <c r="F31" s="30" t="s">
        <v>10</v>
      </c>
      <c r="G31" s="30" t="s">
        <v>10</v>
      </c>
      <c r="H31" s="30" t="s">
        <v>10</v>
      </c>
      <c r="I31" s="30">
        <f>Наркотики!I78</f>
        <v>38</v>
      </c>
      <c r="J31" s="25"/>
      <c r="K31" s="296"/>
      <c r="L31" s="3"/>
    </row>
    <row r="32" spans="1:12" ht="43.7" customHeight="1" thickTop="1" thickBot="1">
      <c r="A32" s="3"/>
      <c r="B32" s="302"/>
      <c r="C32" s="204">
        <v>2021</v>
      </c>
      <c r="D32" s="209">
        <f>Наркотики!D78</f>
        <v>138</v>
      </c>
      <c r="E32" s="30" t="s">
        <v>10</v>
      </c>
      <c r="F32" s="30">
        <v>100</v>
      </c>
      <c r="G32" s="30" t="s">
        <v>10</v>
      </c>
      <c r="H32" s="30">
        <v>100</v>
      </c>
      <c r="I32" s="209">
        <f>Наркотики!I78</f>
        <v>38</v>
      </c>
      <c r="J32" s="208"/>
      <c r="K32" s="296"/>
      <c r="L32" s="3"/>
    </row>
    <row r="33" spans="1:12" ht="38.1" customHeight="1" thickTop="1" thickBot="1">
      <c r="A33" s="3"/>
      <c r="B33" s="12" t="s">
        <v>13</v>
      </c>
      <c r="C33" s="13" t="s">
        <v>300</v>
      </c>
      <c r="D33" s="225">
        <f>D32+D31+D30+D29+D28</f>
        <v>339.642</v>
      </c>
      <c r="E33" s="32" t="s">
        <v>10</v>
      </c>
      <c r="F33" s="32">
        <v>100</v>
      </c>
      <c r="G33" s="32" t="s">
        <v>10</v>
      </c>
      <c r="H33" s="31">
        <v>100</v>
      </c>
      <c r="I33" s="225">
        <f>I32+I31+I30+I29+I28</f>
        <v>179.642</v>
      </c>
      <c r="J33" s="32">
        <v>60</v>
      </c>
      <c r="K33" s="296"/>
      <c r="L33" s="3"/>
    </row>
    <row r="34" spans="1:12" ht="22.5" customHeight="1" thickTop="1" thickBot="1">
      <c r="A34" s="3"/>
      <c r="B34" s="300" t="s">
        <v>348</v>
      </c>
      <c r="C34" s="17">
        <v>2017</v>
      </c>
      <c r="D34" s="29">
        <f>I34</f>
        <v>35</v>
      </c>
      <c r="E34" s="29" t="s">
        <v>10</v>
      </c>
      <c r="F34" s="29" t="s">
        <v>10</v>
      </c>
      <c r="G34" s="29" t="s">
        <v>10</v>
      </c>
      <c r="H34" s="29"/>
      <c r="I34" s="29">
        <f>Алкоголь!I52</f>
        <v>35</v>
      </c>
      <c r="J34" s="23" t="s">
        <v>10</v>
      </c>
      <c r="K34" s="296" t="s">
        <v>347</v>
      </c>
      <c r="L34" s="3"/>
    </row>
    <row r="35" spans="1:12" ht="28.5" customHeight="1" thickTop="1" thickBot="1">
      <c r="A35" s="3"/>
      <c r="B35" s="301"/>
      <c r="C35" s="17">
        <v>2018</v>
      </c>
      <c r="D35" s="30">
        <f>I35</f>
        <v>22.1</v>
      </c>
      <c r="E35" s="30" t="s">
        <v>10</v>
      </c>
      <c r="F35" s="30" t="s">
        <v>10</v>
      </c>
      <c r="G35" s="30" t="s">
        <v>10</v>
      </c>
      <c r="H35" s="30" t="s">
        <v>10</v>
      </c>
      <c r="I35" s="30">
        <f>Алкоголь!I53</f>
        <v>22.1</v>
      </c>
      <c r="J35" s="25" t="s">
        <v>10</v>
      </c>
      <c r="K35" s="296"/>
      <c r="L35" s="3"/>
    </row>
    <row r="36" spans="1:12" ht="33.200000000000003" customHeight="1" thickTop="1" thickBot="1">
      <c r="A36" s="3"/>
      <c r="B36" s="301"/>
      <c r="C36" s="17">
        <v>2019</v>
      </c>
      <c r="D36" s="30">
        <f>Алкоголь!D54</f>
        <v>25</v>
      </c>
      <c r="E36" s="30" t="s">
        <v>10</v>
      </c>
      <c r="F36" s="30" t="s">
        <v>10</v>
      </c>
      <c r="G36" s="30" t="s">
        <v>10</v>
      </c>
      <c r="H36" s="30" t="s">
        <v>10</v>
      </c>
      <c r="I36" s="30">
        <f>Алкоголь!I54</f>
        <v>25</v>
      </c>
      <c r="J36" s="25" t="s">
        <v>10</v>
      </c>
      <c r="K36" s="296"/>
      <c r="L36" s="3"/>
    </row>
    <row r="37" spans="1:12" ht="18" thickTop="1" thickBot="1">
      <c r="A37" s="3"/>
      <c r="B37" s="301"/>
      <c r="C37" s="17">
        <v>2020</v>
      </c>
      <c r="D37" s="30">
        <f>Алкоголь!D56</f>
        <v>25</v>
      </c>
      <c r="E37" s="30"/>
      <c r="F37" s="30" t="s">
        <v>10</v>
      </c>
      <c r="G37" s="30" t="s">
        <v>10</v>
      </c>
      <c r="H37" s="30"/>
      <c r="I37" s="30">
        <f>Алкоголь!I56</f>
        <v>25</v>
      </c>
      <c r="J37" s="25"/>
      <c r="K37" s="296"/>
      <c r="L37" s="3"/>
    </row>
    <row r="38" spans="1:12" ht="18" thickTop="1" thickBot="1">
      <c r="A38" s="3"/>
      <c r="B38" s="302"/>
      <c r="C38" s="210">
        <v>2021</v>
      </c>
      <c r="D38" s="209">
        <f>Алкоголь!D56</f>
        <v>25</v>
      </c>
      <c r="E38" s="209"/>
      <c r="F38" s="209"/>
      <c r="G38" s="209"/>
      <c r="H38" s="209"/>
      <c r="I38" s="209">
        <f>Алкоголь!I56</f>
        <v>25</v>
      </c>
      <c r="J38" s="208"/>
      <c r="K38" s="296"/>
      <c r="L38" s="3"/>
    </row>
    <row r="39" spans="1:12" ht="70.349999999999994" customHeight="1" thickTop="1" thickBot="1">
      <c r="A39" s="3"/>
      <c r="B39" s="12" t="s">
        <v>13</v>
      </c>
      <c r="C39" s="13" t="s">
        <v>300</v>
      </c>
      <c r="D39" s="31">
        <f>D38+D37+D36+D35+D34</f>
        <v>132.1</v>
      </c>
      <c r="E39" s="32" t="s">
        <v>10</v>
      </c>
      <c r="F39" s="32" t="s">
        <v>10</v>
      </c>
      <c r="G39" s="32" t="s">
        <v>10</v>
      </c>
      <c r="H39" s="32" t="s">
        <v>10</v>
      </c>
      <c r="I39" s="31">
        <f>I38+I37+I36+I35+I34</f>
        <v>132.1</v>
      </c>
      <c r="J39" s="28" t="s">
        <v>10</v>
      </c>
      <c r="K39" s="296"/>
      <c r="L39" s="3"/>
    </row>
    <row r="40" spans="1:12" ht="31.5" customHeight="1" thickTop="1" thickBot="1">
      <c r="A40" s="3"/>
      <c r="B40" s="300" t="s">
        <v>306</v>
      </c>
      <c r="C40" s="17">
        <v>2017</v>
      </c>
      <c r="D40" s="32">
        <f>'Экстремизм '!D177</f>
        <v>5</v>
      </c>
      <c r="E40" s="32"/>
      <c r="F40" s="32" t="s">
        <v>10</v>
      </c>
      <c r="G40" s="32" t="s">
        <v>10</v>
      </c>
      <c r="H40" s="32"/>
      <c r="I40" s="32">
        <f>'Экстремизм '!I177</f>
        <v>5</v>
      </c>
      <c r="J40" s="28"/>
      <c r="K40" s="303" t="s">
        <v>307</v>
      </c>
      <c r="L40" s="3"/>
    </row>
    <row r="41" spans="1:12" ht="36" customHeight="1" thickTop="1" thickBot="1">
      <c r="A41" s="3"/>
      <c r="B41" s="301"/>
      <c r="C41" s="17">
        <v>2018</v>
      </c>
      <c r="D41" s="128">
        <f>'Экстремизм '!D178</f>
        <v>7062.775779999999</v>
      </c>
      <c r="E41" s="32"/>
      <c r="F41" s="32" t="s">
        <v>10</v>
      </c>
      <c r="G41" s="32" t="s">
        <v>10</v>
      </c>
      <c r="H41" s="32"/>
      <c r="I41" s="128">
        <f>'Экстремизм '!I178</f>
        <v>7062.775779999999</v>
      </c>
      <c r="J41" s="28"/>
      <c r="K41" s="303"/>
      <c r="L41" s="3"/>
    </row>
    <row r="42" spans="1:12" ht="40.9" customHeight="1" thickTop="1" thickBot="1">
      <c r="A42" s="3"/>
      <c r="B42" s="301"/>
      <c r="C42" s="17">
        <v>2019</v>
      </c>
      <c r="D42" s="267">
        <f>'Экстремизм '!D179</f>
        <v>54.478000000000002</v>
      </c>
      <c r="E42" s="32"/>
      <c r="F42" s="32" t="s">
        <v>10</v>
      </c>
      <c r="G42" s="32" t="s">
        <v>10</v>
      </c>
      <c r="H42" s="32"/>
      <c r="I42" s="267">
        <f>'Экстремизм '!I179</f>
        <v>54.478000000000002</v>
      </c>
      <c r="J42" s="28"/>
      <c r="K42" s="303"/>
      <c r="L42" s="3"/>
    </row>
    <row r="43" spans="1:12" ht="23.85" customHeight="1" thickTop="1" thickBot="1">
      <c r="A43" s="3"/>
      <c r="B43" s="301"/>
      <c r="C43" s="17">
        <v>2020</v>
      </c>
      <c r="D43" s="32">
        <f>'Экстремизм '!D180</f>
        <v>3</v>
      </c>
      <c r="E43" s="32"/>
      <c r="F43" s="32" t="s">
        <v>10</v>
      </c>
      <c r="G43" s="32" t="s">
        <v>10</v>
      </c>
      <c r="H43" s="32"/>
      <c r="I43" s="32">
        <f>'Экстремизм '!I180</f>
        <v>3</v>
      </c>
      <c r="J43" s="28"/>
      <c r="K43" s="303"/>
      <c r="L43" s="3"/>
    </row>
    <row r="44" spans="1:12" ht="23.85" customHeight="1" thickTop="1" thickBot="1">
      <c r="A44" s="3"/>
      <c r="B44" s="304"/>
      <c r="C44" s="210">
        <v>2021</v>
      </c>
      <c r="D44" s="211">
        <f>'Экстремизм '!D181</f>
        <v>3</v>
      </c>
      <c r="E44" s="211"/>
      <c r="F44" s="211"/>
      <c r="G44" s="211"/>
      <c r="H44" s="211"/>
      <c r="I44" s="211">
        <f>'Экстремизм '!I181</f>
        <v>3</v>
      </c>
      <c r="J44" s="212"/>
      <c r="K44" s="303"/>
      <c r="L44" s="3"/>
    </row>
    <row r="45" spans="1:12" ht="41.85" customHeight="1" thickTop="1" thickBot="1">
      <c r="A45" s="3"/>
      <c r="B45" s="33" t="s">
        <v>13</v>
      </c>
      <c r="C45" s="13" t="s">
        <v>300</v>
      </c>
      <c r="D45" s="129">
        <f>D44+D43+D42+D41+D40</f>
        <v>7128.2537799999991</v>
      </c>
      <c r="E45" s="34" t="s">
        <v>10</v>
      </c>
      <c r="F45" s="34" t="s">
        <v>10</v>
      </c>
      <c r="G45" s="34" t="s">
        <v>10</v>
      </c>
      <c r="H45" s="34" t="s">
        <v>10</v>
      </c>
      <c r="I45" s="129">
        <f>I44+I43+I42+I41+I40</f>
        <v>7128.2537799999991</v>
      </c>
      <c r="J45" s="35" t="s">
        <v>10</v>
      </c>
      <c r="K45" s="303"/>
      <c r="L45" s="3"/>
    </row>
    <row r="46" spans="1:12" ht="15.75" customHeight="1" thickTop="1">
      <c r="A46" s="3"/>
      <c r="B46" s="36"/>
      <c r="C46" s="36"/>
      <c r="D46" s="36"/>
      <c r="E46" s="36"/>
      <c r="F46" s="36"/>
      <c r="G46" s="36"/>
      <c r="H46" s="36"/>
      <c r="I46" s="36"/>
      <c r="J46" s="36"/>
      <c r="K46" s="36"/>
      <c r="L46" s="3"/>
    </row>
    <row r="47" spans="1:12" ht="19.5" customHeight="1"/>
    <row r="48" spans="1:12" ht="22.7" customHeight="1"/>
  </sheetData>
  <sheetProtection selectLockedCells="1" selectUnlockedCells="1"/>
  <mergeCells count="26">
    <mergeCell ref="K28:K33"/>
    <mergeCell ref="K34:K39"/>
    <mergeCell ref="K40:K45"/>
    <mergeCell ref="B28:B32"/>
    <mergeCell ref="B34:B38"/>
    <mergeCell ref="B40:B44"/>
    <mergeCell ref="K10:K15"/>
    <mergeCell ref="K16:K21"/>
    <mergeCell ref="K22:K27"/>
    <mergeCell ref="B10:B14"/>
    <mergeCell ref="B16:B20"/>
    <mergeCell ref="B22:B26"/>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2" right="0.2" top="8.2638888888888887E-2" bottom="0.10555555555555556" header="0.51180555555555551" footer="0.51180555555555551"/>
  <pageSetup paperSize="9" scale="51" firstPageNumber="0" orientation="landscape" horizontalDpi="300" verticalDpi="300" r:id="rId1"/>
  <headerFooter alignWithMargins="0"/>
  <rowBreaks count="1" manualBreakCount="1">
    <brk id="33" min="1" max="10" man="1"/>
  </rowBreaks>
</worksheet>
</file>

<file path=xl/worksheets/sheet2.xml><?xml version="1.0" encoding="utf-8"?>
<worksheet xmlns="http://schemas.openxmlformats.org/spreadsheetml/2006/main" xmlns:r="http://schemas.openxmlformats.org/officeDocument/2006/relationships">
  <dimension ref="A1:IX65552"/>
  <sheetViews>
    <sheetView tabSelected="1" view="pageBreakPreview" zoomScale="60" workbookViewId="0">
      <selection activeCell="I54" sqref="I54"/>
    </sheetView>
  </sheetViews>
  <sheetFormatPr defaultColWidth="12.42578125" defaultRowHeight="17.25" customHeight="1"/>
  <cols>
    <col min="1" max="1" width="8.85546875" style="37" customWidth="1"/>
    <col min="2" max="2" width="62" style="37" customWidth="1"/>
    <col min="3" max="3" width="15.85546875" style="37" customWidth="1"/>
    <col min="4" max="4" width="13.140625" style="37" customWidth="1"/>
    <col min="5" max="7" width="9" style="37" customWidth="1"/>
    <col min="8" max="8" width="17.42578125" style="37" customWidth="1"/>
    <col min="9" max="9" width="12.42578125" style="37" customWidth="1"/>
    <col min="10" max="10" width="11.140625" style="37" customWidth="1"/>
    <col min="11" max="11" width="33.140625" style="37" customWidth="1"/>
    <col min="12" max="12" width="41.42578125" style="37" customWidth="1"/>
    <col min="13" max="14" width="3.140625" style="1" customWidth="1"/>
    <col min="15" max="15" width="3.5703125" style="1" customWidth="1"/>
    <col min="16" max="16384" width="12.42578125" style="37"/>
  </cols>
  <sheetData>
    <row r="1" spans="1:12" ht="59.25" customHeight="1">
      <c r="A1" s="337"/>
      <c r="B1" s="337"/>
      <c r="C1" s="337"/>
      <c r="D1" s="337"/>
      <c r="E1" s="337"/>
      <c r="F1" s="337"/>
      <c r="G1" s="337"/>
      <c r="H1" s="337"/>
      <c r="I1" s="337"/>
      <c r="J1" s="337"/>
      <c r="K1" s="337"/>
      <c r="L1" s="337"/>
    </row>
    <row r="2" spans="1:12" ht="29.45" customHeight="1">
      <c r="A2" s="338" t="s">
        <v>14</v>
      </c>
      <c r="B2" s="338"/>
      <c r="C2" s="338"/>
      <c r="D2" s="338"/>
      <c r="E2" s="338"/>
      <c r="F2" s="338"/>
      <c r="G2" s="338"/>
      <c r="H2" s="338"/>
      <c r="I2" s="338"/>
      <c r="J2" s="338"/>
      <c r="K2" s="338"/>
      <c r="L2" s="338"/>
    </row>
    <row r="3" spans="1:12" ht="27.6" customHeight="1">
      <c r="A3" s="339" t="s">
        <v>308</v>
      </c>
      <c r="B3" s="339"/>
      <c r="C3" s="339"/>
      <c r="D3" s="339"/>
      <c r="E3" s="339"/>
      <c r="F3" s="339"/>
      <c r="G3" s="339"/>
      <c r="H3" s="339"/>
      <c r="I3" s="339"/>
      <c r="J3" s="339"/>
      <c r="K3" s="339"/>
      <c r="L3" s="339"/>
    </row>
    <row r="4" spans="1:12" ht="29.25" customHeight="1" thickBot="1">
      <c r="A4" s="324" t="s">
        <v>15</v>
      </c>
      <c r="B4" s="324" t="s">
        <v>1</v>
      </c>
      <c r="C4" s="324" t="s">
        <v>2</v>
      </c>
      <c r="D4" s="324" t="s">
        <v>16</v>
      </c>
      <c r="E4" s="324" t="s">
        <v>17</v>
      </c>
      <c r="F4" s="324"/>
      <c r="G4" s="324"/>
      <c r="H4" s="324"/>
      <c r="I4" s="324"/>
      <c r="J4" s="324" t="s">
        <v>7</v>
      </c>
      <c r="K4" s="324" t="s">
        <v>299</v>
      </c>
      <c r="L4" s="324" t="s">
        <v>294</v>
      </c>
    </row>
    <row r="5" spans="1:12" ht="31.7" customHeight="1" thickBot="1">
      <c r="A5" s="324"/>
      <c r="B5" s="324"/>
      <c r="C5" s="324"/>
      <c r="D5" s="324"/>
      <c r="E5" s="324" t="s">
        <v>5</v>
      </c>
      <c r="F5" s="326" t="s">
        <v>6</v>
      </c>
      <c r="G5" s="333"/>
      <c r="H5" s="333"/>
      <c r="I5" s="334"/>
      <c r="J5" s="324"/>
      <c r="K5" s="324"/>
      <c r="L5" s="324"/>
    </row>
    <row r="6" spans="1:12" ht="31.7" customHeight="1" thickBot="1">
      <c r="A6" s="324"/>
      <c r="B6" s="324"/>
      <c r="C6" s="324"/>
      <c r="D6" s="324"/>
      <c r="E6" s="324"/>
      <c r="F6" s="326" t="s">
        <v>8</v>
      </c>
      <c r="G6" s="333"/>
      <c r="H6" s="333"/>
      <c r="I6" s="340" t="s">
        <v>9</v>
      </c>
      <c r="J6" s="324"/>
      <c r="K6" s="324"/>
      <c r="L6" s="324"/>
    </row>
    <row r="7" spans="1:12" ht="31.7" customHeight="1" thickBot="1">
      <c r="A7" s="324"/>
      <c r="B7" s="324"/>
      <c r="C7" s="324"/>
      <c r="D7" s="324"/>
      <c r="E7" s="324"/>
      <c r="F7" s="343" t="s">
        <v>290</v>
      </c>
      <c r="G7" s="333" t="s">
        <v>291</v>
      </c>
      <c r="H7" s="333"/>
      <c r="I7" s="341"/>
      <c r="J7" s="324"/>
      <c r="K7" s="324"/>
      <c r="L7" s="324"/>
    </row>
    <row r="8" spans="1:12" ht="81" customHeight="1" thickBot="1">
      <c r="A8" s="324"/>
      <c r="B8" s="324"/>
      <c r="C8" s="324"/>
      <c r="D8" s="324"/>
      <c r="E8" s="324"/>
      <c r="F8" s="344"/>
      <c r="G8" s="133" t="s">
        <v>292</v>
      </c>
      <c r="H8" s="134" t="s">
        <v>293</v>
      </c>
      <c r="I8" s="342"/>
      <c r="J8" s="324"/>
      <c r="K8" s="324"/>
      <c r="L8" s="324"/>
    </row>
    <row r="9" spans="1:12" ht="40.9" customHeight="1" thickBot="1">
      <c r="A9" s="38">
        <v>1</v>
      </c>
      <c r="B9" s="38">
        <v>2</v>
      </c>
      <c r="C9" s="38">
        <v>3</v>
      </c>
      <c r="D9" s="38">
        <v>4</v>
      </c>
      <c r="E9" s="38">
        <v>5</v>
      </c>
      <c r="F9" s="131">
        <v>6</v>
      </c>
      <c r="G9" s="131">
        <v>7</v>
      </c>
      <c r="H9" s="38">
        <v>8</v>
      </c>
      <c r="I9" s="38">
        <v>9</v>
      </c>
      <c r="J9" s="38">
        <v>10</v>
      </c>
      <c r="K9" s="38">
        <v>11</v>
      </c>
      <c r="L9" s="38">
        <v>12</v>
      </c>
    </row>
    <row r="10" spans="1:12" ht="33.200000000000003" customHeight="1">
      <c r="A10" s="335" t="s">
        <v>18</v>
      </c>
      <c r="B10" s="335"/>
      <c r="C10" s="335"/>
      <c r="D10" s="335"/>
      <c r="E10" s="335"/>
      <c r="F10" s="335"/>
      <c r="G10" s="335"/>
      <c r="H10" s="335"/>
      <c r="I10" s="335"/>
      <c r="J10" s="335"/>
      <c r="K10" s="335"/>
      <c r="L10" s="335"/>
    </row>
    <row r="11" spans="1:12" ht="21.75" customHeight="1">
      <c r="A11" s="336" t="s">
        <v>19</v>
      </c>
      <c r="B11" s="336"/>
      <c r="C11" s="336"/>
      <c r="D11" s="336"/>
      <c r="E11" s="336"/>
      <c r="F11" s="336"/>
      <c r="G11" s="336"/>
      <c r="H11" s="336"/>
      <c r="I11" s="336"/>
      <c r="J11" s="336"/>
      <c r="K11" s="336"/>
      <c r="L11" s="336"/>
    </row>
    <row r="12" spans="1:12" ht="20.100000000000001" customHeight="1" thickBot="1">
      <c r="A12" s="336" t="s">
        <v>20</v>
      </c>
      <c r="B12" s="336"/>
      <c r="C12" s="336"/>
      <c r="D12" s="336"/>
      <c r="E12" s="336"/>
      <c r="F12" s="336"/>
      <c r="G12" s="336"/>
      <c r="H12" s="336"/>
      <c r="I12" s="336"/>
      <c r="J12" s="336"/>
      <c r="K12" s="336"/>
      <c r="L12" s="336"/>
    </row>
    <row r="13" spans="1:12" ht="21" customHeight="1" thickBot="1">
      <c r="A13" s="324" t="s">
        <v>21</v>
      </c>
      <c r="B13" s="324" t="s">
        <v>22</v>
      </c>
      <c r="C13" s="324" t="s">
        <v>300</v>
      </c>
      <c r="D13" s="323" t="s">
        <v>10</v>
      </c>
      <c r="E13" s="323" t="s">
        <v>10</v>
      </c>
      <c r="F13" s="330" t="s">
        <v>10</v>
      </c>
      <c r="G13" s="330" t="s">
        <v>10</v>
      </c>
      <c r="H13" s="323" t="s">
        <v>10</v>
      </c>
      <c r="I13" s="323" t="s">
        <v>10</v>
      </c>
      <c r="J13" s="347" t="s">
        <v>10</v>
      </c>
      <c r="K13" s="325" t="s">
        <v>23</v>
      </c>
      <c r="L13" s="324" t="s">
        <v>24</v>
      </c>
    </row>
    <row r="14" spans="1:12" ht="45" customHeight="1" thickBot="1">
      <c r="A14" s="324"/>
      <c r="B14" s="324"/>
      <c r="C14" s="324"/>
      <c r="D14" s="323"/>
      <c r="E14" s="323"/>
      <c r="F14" s="331"/>
      <c r="G14" s="331"/>
      <c r="H14" s="323"/>
      <c r="I14" s="323"/>
      <c r="J14" s="347"/>
      <c r="K14" s="325"/>
      <c r="L14" s="324"/>
    </row>
    <row r="15" spans="1:12" ht="43.5" customHeight="1" thickBot="1">
      <c r="A15" s="324"/>
      <c r="B15" s="324"/>
      <c r="C15" s="324"/>
      <c r="D15" s="323"/>
      <c r="E15" s="323"/>
      <c r="F15" s="332"/>
      <c r="G15" s="332"/>
      <c r="H15" s="323"/>
      <c r="I15" s="323"/>
      <c r="J15" s="347"/>
      <c r="K15" s="325"/>
      <c r="L15" s="324"/>
    </row>
    <row r="16" spans="1:12" ht="28.5" customHeight="1" thickBot="1">
      <c r="A16" s="324" t="s">
        <v>25</v>
      </c>
      <c r="B16" s="324" t="s">
        <v>26</v>
      </c>
      <c r="C16" s="324" t="s">
        <v>300</v>
      </c>
      <c r="D16" s="323" t="s">
        <v>10</v>
      </c>
      <c r="E16" s="323" t="s">
        <v>10</v>
      </c>
      <c r="F16" s="330" t="s">
        <v>10</v>
      </c>
      <c r="G16" s="330" t="s">
        <v>10</v>
      </c>
      <c r="H16" s="323" t="s">
        <v>10</v>
      </c>
      <c r="I16" s="323" t="s">
        <v>10</v>
      </c>
      <c r="J16" s="325" t="s">
        <v>10</v>
      </c>
      <c r="K16" s="325" t="s">
        <v>309</v>
      </c>
      <c r="L16" s="324" t="s">
        <v>27</v>
      </c>
    </row>
    <row r="17" spans="1:12" ht="29.25" customHeight="1" thickBot="1">
      <c r="A17" s="324"/>
      <c r="B17" s="324"/>
      <c r="C17" s="324"/>
      <c r="D17" s="323"/>
      <c r="E17" s="323"/>
      <c r="F17" s="331"/>
      <c r="G17" s="331"/>
      <c r="H17" s="323"/>
      <c r="I17" s="323"/>
      <c r="J17" s="325"/>
      <c r="K17" s="325"/>
      <c r="L17" s="324"/>
    </row>
    <row r="18" spans="1:12" ht="87.6" customHeight="1" thickBot="1">
      <c r="A18" s="324"/>
      <c r="B18" s="324"/>
      <c r="C18" s="324"/>
      <c r="D18" s="323"/>
      <c r="E18" s="323"/>
      <c r="F18" s="332"/>
      <c r="G18" s="332"/>
      <c r="H18" s="323"/>
      <c r="I18" s="323"/>
      <c r="J18" s="325"/>
      <c r="K18" s="325"/>
      <c r="L18" s="324"/>
    </row>
    <row r="19" spans="1:12" ht="34.35" customHeight="1" thickBot="1">
      <c r="A19" s="305" t="s">
        <v>28</v>
      </c>
      <c r="B19" s="305" t="s">
        <v>29</v>
      </c>
      <c r="C19" s="38">
        <v>2017</v>
      </c>
      <c r="D19" s="41"/>
      <c r="E19" s="41" t="s">
        <v>10</v>
      </c>
      <c r="F19" s="41" t="s">
        <v>10</v>
      </c>
      <c r="G19" s="41" t="s">
        <v>10</v>
      </c>
      <c r="H19" s="41" t="s">
        <v>10</v>
      </c>
      <c r="I19" s="41"/>
      <c r="J19" s="38" t="s">
        <v>10</v>
      </c>
      <c r="K19" s="305" t="s">
        <v>30</v>
      </c>
      <c r="L19" s="305" t="s">
        <v>31</v>
      </c>
    </row>
    <row r="20" spans="1:12" ht="33.4" customHeight="1" thickBot="1">
      <c r="A20" s="306"/>
      <c r="B20" s="306"/>
      <c r="C20" s="38">
        <v>2018</v>
      </c>
      <c r="D20" s="41">
        <v>0</v>
      </c>
      <c r="E20" s="41" t="s">
        <v>10</v>
      </c>
      <c r="F20" s="41" t="s">
        <v>10</v>
      </c>
      <c r="G20" s="41" t="s">
        <v>10</v>
      </c>
      <c r="H20" s="41" t="s">
        <v>10</v>
      </c>
      <c r="I20" s="41">
        <v>0</v>
      </c>
      <c r="J20" s="38" t="s">
        <v>10</v>
      </c>
      <c r="K20" s="306"/>
      <c r="L20" s="306"/>
    </row>
    <row r="21" spans="1:12" ht="30.75" customHeight="1" thickBot="1">
      <c r="A21" s="306"/>
      <c r="B21" s="306"/>
      <c r="C21" s="38">
        <v>2019</v>
      </c>
      <c r="D21" s="41">
        <f>I21</f>
        <v>60</v>
      </c>
      <c r="E21" s="41" t="s">
        <v>10</v>
      </c>
      <c r="F21" s="41" t="s">
        <v>10</v>
      </c>
      <c r="G21" s="41" t="s">
        <v>10</v>
      </c>
      <c r="H21" s="41" t="s">
        <v>10</v>
      </c>
      <c r="I21" s="41">
        <v>60</v>
      </c>
      <c r="J21" s="38" t="s">
        <v>10</v>
      </c>
      <c r="K21" s="306"/>
      <c r="L21" s="306"/>
    </row>
    <row r="22" spans="1:12" ht="30.75" customHeight="1" thickBot="1">
      <c r="A22" s="306"/>
      <c r="B22" s="306"/>
      <c r="C22" s="38">
        <v>2020</v>
      </c>
      <c r="D22" s="41">
        <v>60</v>
      </c>
      <c r="E22" s="41"/>
      <c r="F22" s="41" t="s">
        <v>10</v>
      </c>
      <c r="G22" s="41" t="s">
        <v>10</v>
      </c>
      <c r="H22" s="41"/>
      <c r="I22" s="41">
        <v>60</v>
      </c>
      <c r="J22" s="38"/>
      <c r="K22" s="306"/>
      <c r="L22" s="306"/>
    </row>
    <row r="23" spans="1:12" ht="30.75" customHeight="1" thickBot="1">
      <c r="A23" s="307"/>
      <c r="B23" s="307"/>
      <c r="C23" s="160">
        <v>2021</v>
      </c>
      <c r="D23" s="183">
        <v>60</v>
      </c>
      <c r="E23" s="41"/>
      <c r="F23" s="183"/>
      <c r="G23" s="183"/>
      <c r="H23" s="183"/>
      <c r="I23" s="183">
        <v>60</v>
      </c>
      <c r="J23" s="160"/>
      <c r="K23" s="306"/>
      <c r="L23" s="306"/>
    </row>
    <row r="24" spans="1:12" ht="90.75" customHeight="1" thickBot="1">
      <c r="A24" s="42" t="s">
        <v>32</v>
      </c>
      <c r="B24" s="40" t="s">
        <v>33</v>
      </c>
      <c r="C24" s="43" t="s">
        <v>12</v>
      </c>
      <c r="D24" s="44" t="s">
        <v>10</v>
      </c>
      <c r="E24" s="39" t="s">
        <v>10</v>
      </c>
      <c r="F24" s="135" t="s">
        <v>10</v>
      </c>
      <c r="G24" s="135" t="s">
        <v>10</v>
      </c>
      <c r="H24" s="44" t="s">
        <v>10</v>
      </c>
      <c r="I24" s="44" t="s">
        <v>10</v>
      </c>
      <c r="J24" s="184" t="s">
        <v>10</v>
      </c>
      <c r="K24" s="185" t="s">
        <v>310</v>
      </c>
      <c r="L24" s="185" t="s">
        <v>34</v>
      </c>
    </row>
    <row r="25" spans="1:12" ht="42.75" customHeight="1" thickBot="1">
      <c r="A25" s="324" t="s">
        <v>35</v>
      </c>
      <c r="B25" s="305" t="s">
        <v>36</v>
      </c>
      <c r="C25" s="305" t="s">
        <v>300</v>
      </c>
      <c r="D25" s="330" t="s">
        <v>10</v>
      </c>
      <c r="E25" s="330" t="s">
        <v>10</v>
      </c>
      <c r="F25" s="330" t="s">
        <v>10</v>
      </c>
      <c r="G25" s="135"/>
      <c r="H25" s="330" t="s">
        <v>10</v>
      </c>
      <c r="I25" s="330" t="s">
        <v>10</v>
      </c>
      <c r="J25" s="305" t="s">
        <v>10</v>
      </c>
      <c r="K25" s="306" t="s">
        <v>311</v>
      </c>
      <c r="L25" s="306" t="s">
        <v>37</v>
      </c>
    </row>
    <row r="26" spans="1:12" ht="133.9" customHeight="1" thickBot="1">
      <c r="A26" s="324"/>
      <c r="B26" s="305"/>
      <c r="C26" s="305"/>
      <c r="D26" s="330"/>
      <c r="E26" s="330"/>
      <c r="F26" s="332"/>
      <c r="G26" s="135" t="s">
        <v>10</v>
      </c>
      <c r="H26" s="330"/>
      <c r="I26" s="330"/>
      <c r="J26" s="305"/>
      <c r="K26" s="305"/>
      <c r="L26" s="305"/>
    </row>
    <row r="27" spans="1:12" ht="44.25" customHeight="1" thickBot="1">
      <c r="A27" s="324" t="s">
        <v>38</v>
      </c>
      <c r="B27" s="324" t="s">
        <v>39</v>
      </c>
      <c r="C27" s="38">
        <v>2017</v>
      </c>
      <c r="D27" s="41">
        <f>J27</f>
        <v>10</v>
      </c>
      <c r="E27" s="41" t="s">
        <v>10</v>
      </c>
      <c r="F27" s="41" t="s">
        <v>10</v>
      </c>
      <c r="G27" s="41" t="s">
        <v>10</v>
      </c>
      <c r="H27" s="41" t="s">
        <v>10</v>
      </c>
      <c r="I27" s="41" t="s">
        <v>10</v>
      </c>
      <c r="J27" s="41">
        <v>10</v>
      </c>
      <c r="K27" s="324" t="s">
        <v>40</v>
      </c>
      <c r="L27" s="324" t="s">
        <v>41</v>
      </c>
    </row>
    <row r="28" spans="1:12" ht="46.15" customHeight="1">
      <c r="A28" s="324"/>
      <c r="B28" s="324"/>
      <c r="C28" s="38">
        <v>2018</v>
      </c>
      <c r="D28" s="41" t="s">
        <v>10</v>
      </c>
      <c r="E28" s="41" t="s">
        <v>10</v>
      </c>
      <c r="F28" s="41" t="s">
        <v>10</v>
      </c>
      <c r="G28" s="41" t="s">
        <v>10</v>
      </c>
      <c r="H28" s="41" t="s">
        <v>10</v>
      </c>
      <c r="I28" s="41" t="s">
        <v>10</v>
      </c>
      <c r="J28" s="41" t="s">
        <v>10</v>
      </c>
      <c r="K28" s="324"/>
      <c r="L28" s="324"/>
    </row>
    <row r="29" spans="1:12" ht="39.4" customHeight="1" thickBot="1">
      <c r="A29" s="324"/>
      <c r="B29" s="324"/>
      <c r="C29" s="38">
        <v>2019</v>
      </c>
      <c r="D29" s="41">
        <v>10</v>
      </c>
      <c r="E29" s="41" t="s">
        <v>10</v>
      </c>
      <c r="F29" s="41" t="s">
        <v>10</v>
      </c>
      <c r="G29" s="41" t="s">
        <v>10</v>
      </c>
      <c r="H29" s="41" t="s">
        <v>10</v>
      </c>
      <c r="I29" s="41" t="s">
        <v>10</v>
      </c>
      <c r="J29" s="41">
        <v>10</v>
      </c>
      <c r="K29" s="324"/>
      <c r="L29" s="324"/>
    </row>
    <row r="30" spans="1:12" ht="39.4" customHeight="1" thickBot="1">
      <c r="A30" s="324"/>
      <c r="B30" s="324"/>
      <c r="C30" s="157">
        <v>2020</v>
      </c>
      <c r="D30" s="41">
        <v>10</v>
      </c>
      <c r="E30" s="41"/>
      <c r="F30" s="41"/>
      <c r="G30" s="41"/>
      <c r="H30" s="41"/>
      <c r="I30" s="41"/>
      <c r="J30" s="41">
        <v>10</v>
      </c>
      <c r="K30" s="324"/>
      <c r="L30" s="324"/>
    </row>
    <row r="31" spans="1:12" ht="39.4" customHeight="1" thickBot="1">
      <c r="A31" s="324"/>
      <c r="B31" s="324"/>
      <c r="C31" s="38">
        <v>2021</v>
      </c>
      <c r="D31" s="41">
        <v>10</v>
      </c>
      <c r="E31" s="41"/>
      <c r="F31" s="41" t="s">
        <v>10</v>
      </c>
      <c r="G31" s="41" t="s">
        <v>10</v>
      </c>
      <c r="H31" s="41"/>
      <c r="I31" s="41"/>
      <c r="J31" s="41">
        <v>10</v>
      </c>
      <c r="K31" s="324"/>
      <c r="L31" s="324"/>
    </row>
    <row r="32" spans="1:12" ht="16.5" customHeight="1" thickBot="1">
      <c r="A32" s="324" t="s">
        <v>42</v>
      </c>
      <c r="B32" s="326" t="s">
        <v>43</v>
      </c>
      <c r="C32" s="324" t="s">
        <v>300</v>
      </c>
      <c r="D32" s="323" t="s">
        <v>10</v>
      </c>
      <c r="E32" s="323" t="s">
        <v>10</v>
      </c>
      <c r="F32" s="330" t="s">
        <v>10</v>
      </c>
      <c r="G32" s="330" t="s">
        <v>10</v>
      </c>
      <c r="H32" s="323" t="s">
        <v>10</v>
      </c>
      <c r="I32" s="323" t="s">
        <v>10</v>
      </c>
      <c r="J32" s="324" t="s">
        <v>10</v>
      </c>
      <c r="K32" s="324" t="s">
        <v>312</v>
      </c>
      <c r="L32" s="324" t="s">
        <v>44</v>
      </c>
    </row>
    <row r="33" spans="1:12" ht="29.25" customHeight="1" thickBot="1">
      <c r="A33" s="324"/>
      <c r="B33" s="326"/>
      <c r="C33" s="324"/>
      <c r="D33" s="323"/>
      <c r="E33" s="323"/>
      <c r="F33" s="331"/>
      <c r="G33" s="331"/>
      <c r="H33" s="323"/>
      <c r="I33" s="323"/>
      <c r="J33" s="324"/>
      <c r="K33" s="324"/>
      <c r="L33" s="324"/>
    </row>
    <row r="34" spans="1:12" ht="57.95" customHeight="1" thickBot="1">
      <c r="A34" s="324"/>
      <c r="B34" s="326"/>
      <c r="C34" s="324"/>
      <c r="D34" s="323"/>
      <c r="E34" s="323"/>
      <c r="F34" s="332"/>
      <c r="G34" s="332"/>
      <c r="H34" s="323"/>
      <c r="I34" s="323"/>
      <c r="J34" s="324"/>
      <c r="K34" s="324"/>
      <c r="L34" s="324"/>
    </row>
    <row r="35" spans="1:12" ht="67.5" customHeight="1" thickBot="1">
      <c r="A35" s="324"/>
      <c r="B35" s="326"/>
      <c r="C35" s="305"/>
      <c r="D35" s="323"/>
      <c r="E35" s="323"/>
      <c r="F35" s="130"/>
      <c r="G35" s="130"/>
      <c r="H35" s="323"/>
      <c r="I35" s="323"/>
      <c r="J35" s="324"/>
      <c r="K35" s="324"/>
      <c r="L35" s="324"/>
    </row>
    <row r="36" spans="1:12" ht="30" customHeight="1" thickBot="1">
      <c r="A36" s="305" t="s">
        <v>45</v>
      </c>
      <c r="B36" s="327" t="s">
        <v>46</v>
      </c>
      <c r="C36" s="185">
        <v>2017</v>
      </c>
      <c r="D36" s="234" t="s">
        <v>10</v>
      </c>
      <c r="E36" s="218"/>
      <c r="F36" s="219"/>
      <c r="G36" s="219"/>
      <c r="H36" s="218"/>
      <c r="I36" s="218" t="s">
        <v>10</v>
      </c>
      <c r="J36" s="217"/>
      <c r="K36" s="305" t="s">
        <v>47</v>
      </c>
      <c r="L36" s="317" t="s">
        <v>48</v>
      </c>
    </row>
    <row r="37" spans="1:12" ht="27.75" customHeight="1" thickBot="1">
      <c r="A37" s="306"/>
      <c r="B37" s="328"/>
      <c r="C37" s="185">
        <v>2018</v>
      </c>
      <c r="D37" s="234" t="s">
        <v>10</v>
      </c>
      <c r="E37" s="218"/>
      <c r="F37" s="219"/>
      <c r="G37" s="219"/>
      <c r="H37" s="218"/>
      <c r="I37" s="218" t="s">
        <v>10</v>
      </c>
      <c r="J37" s="217"/>
      <c r="K37" s="306"/>
      <c r="L37" s="318"/>
    </row>
    <row r="38" spans="1:12" ht="21" customHeight="1" thickBot="1">
      <c r="A38" s="306"/>
      <c r="B38" s="328"/>
      <c r="C38" s="345">
        <v>2019</v>
      </c>
      <c r="D38" s="346" t="s">
        <v>10</v>
      </c>
      <c r="E38" s="323" t="s">
        <v>10</v>
      </c>
      <c r="F38" s="330" t="s">
        <v>10</v>
      </c>
      <c r="G38" s="330" t="s">
        <v>10</v>
      </c>
      <c r="H38" s="323" t="s">
        <v>10</v>
      </c>
      <c r="I38" s="323" t="s">
        <v>10</v>
      </c>
      <c r="J38" s="324" t="s">
        <v>10</v>
      </c>
      <c r="K38" s="306"/>
      <c r="L38" s="318"/>
    </row>
    <row r="39" spans="1:12" ht="13.5" customHeight="1" thickBot="1">
      <c r="A39" s="306"/>
      <c r="B39" s="328"/>
      <c r="C39" s="345"/>
      <c r="D39" s="346"/>
      <c r="E39" s="323"/>
      <c r="F39" s="332"/>
      <c r="G39" s="332"/>
      <c r="H39" s="323"/>
      <c r="I39" s="323"/>
      <c r="J39" s="324"/>
      <c r="K39" s="306"/>
      <c r="L39" s="318"/>
    </row>
    <row r="40" spans="1:12" ht="53.25" hidden="1" customHeight="1" thickBot="1">
      <c r="A40" s="306"/>
      <c r="B40" s="328"/>
      <c r="C40" s="185">
        <v>2020</v>
      </c>
      <c r="D40" s="234"/>
      <c r="E40" s="218"/>
      <c r="F40" s="220"/>
      <c r="G40" s="220"/>
      <c r="H40" s="218"/>
      <c r="I40" s="218"/>
      <c r="J40" s="217"/>
      <c r="K40" s="306"/>
      <c r="L40" s="318"/>
    </row>
    <row r="41" spans="1:12" ht="132.75" hidden="1" customHeight="1" thickBot="1">
      <c r="A41" s="306"/>
      <c r="B41" s="328"/>
      <c r="C41" s="185">
        <v>2021</v>
      </c>
      <c r="D41" s="234"/>
      <c r="E41" s="218"/>
      <c r="F41" s="220"/>
      <c r="G41" s="220"/>
      <c r="H41" s="218"/>
      <c r="I41" s="218"/>
      <c r="J41" s="217"/>
      <c r="K41" s="306"/>
      <c r="L41" s="318"/>
    </row>
    <row r="42" spans="1:12" ht="35.25" customHeight="1" thickBot="1">
      <c r="A42" s="306"/>
      <c r="B42" s="328"/>
      <c r="C42" s="185">
        <v>2020</v>
      </c>
      <c r="D42" s="250">
        <v>0</v>
      </c>
      <c r="E42" s="218"/>
      <c r="F42" s="220"/>
      <c r="G42" s="220"/>
      <c r="H42" s="218"/>
      <c r="I42" s="249">
        <v>0</v>
      </c>
      <c r="J42" s="217"/>
      <c r="K42" s="306"/>
      <c r="L42" s="318"/>
    </row>
    <row r="43" spans="1:12" ht="28.5" customHeight="1" thickBot="1">
      <c r="A43" s="307"/>
      <c r="B43" s="329"/>
      <c r="C43" s="185">
        <v>2021</v>
      </c>
      <c r="D43" s="250">
        <v>0</v>
      </c>
      <c r="E43" s="218"/>
      <c r="F43" s="220"/>
      <c r="G43" s="220"/>
      <c r="H43" s="218"/>
      <c r="I43" s="249">
        <v>0</v>
      </c>
      <c r="J43" s="217"/>
      <c r="K43" s="307"/>
      <c r="L43" s="319"/>
    </row>
    <row r="44" spans="1:12" ht="26.65" customHeight="1" thickBot="1">
      <c r="A44" s="305" t="s">
        <v>49</v>
      </c>
      <c r="B44" s="320" t="s">
        <v>50</v>
      </c>
      <c r="C44" s="235">
        <v>2017</v>
      </c>
      <c r="D44" s="39" t="s">
        <v>10</v>
      </c>
      <c r="E44" s="39" t="s">
        <v>10</v>
      </c>
      <c r="F44" s="130" t="s">
        <v>10</v>
      </c>
      <c r="G44" s="130" t="s">
        <v>10</v>
      </c>
      <c r="H44" s="39" t="s">
        <v>10</v>
      </c>
      <c r="I44" s="39" t="s">
        <v>10</v>
      </c>
      <c r="J44" s="38" t="s">
        <v>10</v>
      </c>
      <c r="K44" s="305" t="s">
        <v>51</v>
      </c>
      <c r="L44" s="305" t="s">
        <v>52</v>
      </c>
    </row>
    <row r="45" spans="1:12" ht="27.6" customHeight="1" thickBot="1">
      <c r="A45" s="306"/>
      <c r="B45" s="321"/>
      <c r="C45" s="45">
        <v>2018</v>
      </c>
      <c r="D45" s="39">
        <v>1068.164</v>
      </c>
      <c r="E45" s="39" t="s">
        <v>10</v>
      </c>
      <c r="F45" s="130" t="s">
        <v>10</v>
      </c>
      <c r="G45" s="130" t="s">
        <v>10</v>
      </c>
      <c r="H45" s="39" t="s">
        <v>10</v>
      </c>
      <c r="I45" s="39">
        <v>1068.164</v>
      </c>
      <c r="J45" s="38" t="s">
        <v>10</v>
      </c>
      <c r="K45" s="306"/>
      <c r="L45" s="306"/>
    </row>
    <row r="46" spans="1:12" ht="22.7" customHeight="1" thickBot="1">
      <c r="A46" s="306"/>
      <c r="B46" s="321"/>
      <c r="C46" s="45">
        <v>2019</v>
      </c>
      <c r="D46" s="158">
        <v>0</v>
      </c>
      <c r="E46" s="39" t="s">
        <v>10</v>
      </c>
      <c r="F46" s="130" t="s">
        <v>10</v>
      </c>
      <c r="G46" s="130" t="s">
        <v>10</v>
      </c>
      <c r="H46" s="39" t="s">
        <v>10</v>
      </c>
      <c r="I46" s="158">
        <v>0</v>
      </c>
      <c r="J46" s="38" t="s">
        <v>10</v>
      </c>
      <c r="K46" s="306"/>
      <c r="L46" s="306"/>
    </row>
    <row r="47" spans="1:12" ht="25.7" customHeight="1" thickBot="1">
      <c r="A47" s="306"/>
      <c r="B47" s="321"/>
      <c r="C47" s="45">
        <v>2020</v>
      </c>
      <c r="D47" s="158">
        <v>0</v>
      </c>
      <c r="E47" s="39" t="s">
        <v>10</v>
      </c>
      <c r="F47" s="130" t="s">
        <v>10</v>
      </c>
      <c r="G47" s="130" t="s">
        <v>10</v>
      </c>
      <c r="H47" s="39" t="s">
        <v>10</v>
      </c>
      <c r="I47" s="158">
        <v>0</v>
      </c>
      <c r="J47" s="38" t="s">
        <v>10</v>
      </c>
      <c r="K47" s="306"/>
      <c r="L47" s="306"/>
    </row>
    <row r="48" spans="1:12" ht="25.7" customHeight="1" thickBot="1">
      <c r="A48" s="307"/>
      <c r="B48" s="322"/>
      <c r="C48" s="159">
        <v>2021</v>
      </c>
      <c r="D48" s="162">
        <v>0</v>
      </c>
      <c r="E48" s="158"/>
      <c r="F48" s="158"/>
      <c r="G48" s="158"/>
      <c r="H48" s="158"/>
      <c r="I48" s="162">
        <v>0</v>
      </c>
      <c r="J48" s="157"/>
      <c r="K48" s="307"/>
      <c r="L48" s="307"/>
    </row>
    <row r="49" spans="1:258" ht="25.7" customHeight="1" thickBot="1">
      <c r="A49" s="305">
        <v>10</v>
      </c>
      <c r="B49" s="320" t="s">
        <v>360</v>
      </c>
      <c r="C49" s="271">
        <v>2017</v>
      </c>
      <c r="D49" s="269">
        <v>0</v>
      </c>
      <c r="E49" s="269" t="s">
        <v>10</v>
      </c>
      <c r="F49" s="269" t="s">
        <v>10</v>
      </c>
      <c r="G49" s="269" t="s">
        <v>10</v>
      </c>
      <c r="H49" s="269" t="s">
        <v>10</v>
      </c>
      <c r="I49" s="269">
        <v>0</v>
      </c>
      <c r="J49" s="270" t="s">
        <v>10</v>
      </c>
      <c r="K49" s="305" t="s">
        <v>51</v>
      </c>
      <c r="L49" s="305" t="s">
        <v>52</v>
      </c>
    </row>
    <row r="50" spans="1:258" ht="25.7" customHeight="1" thickBot="1">
      <c r="A50" s="306"/>
      <c r="B50" s="321"/>
      <c r="C50" s="271">
        <v>2018</v>
      </c>
      <c r="D50" s="269">
        <v>0</v>
      </c>
      <c r="E50" s="269" t="s">
        <v>10</v>
      </c>
      <c r="F50" s="269" t="s">
        <v>10</v>
      </c>
      <c r="G50" s="269" t="s">
        <v>10</v>
      </c>
      <c r="H50" s="269" t="s">
        <v>10</v>
      </c>
      <c r="I50" s="269">
        <v>0</v>
      </c>
      <c r="J50" s="270" t="s">
        <v>10</v>
      </c>
      <c r="K50" s="306"/>
      <c r="L50" s="306"/>
    </row>
    <row r="51" spans="1:258" ht="25.7" customHeight="1" thickBot="1">
      <c r="A51" s="306"/>
      <c r="B51" s="321"/>
      <c r="C51" s="271">
        <v>2019</v>
      </c>
      <c r="D51" s="269">
        <v>700</v>
      </c>
      <c r="E51" s="269" t="s">
        <v>10</v>
      </c>
      <c r="F51" s="269" t="s">
        <v>10</v>
      </c>
      <c r="G51" s="269" t="s">
        <v>10</v>
      </c>
      <c r="H51" s="269" t="s">
        <v>10</v>
      </c>
      <c r="I51" s="269">
        <v>700</v>
      </c>
      <c r="J51" s="270" t="s">
        <v>10</v>
      </c>
      <c r="K51" s="306"/>
      <c r="L51" s="306"/>
    </row>
    <row r="52" spans="1:258" ht="25.7" customHeight="1" thickBot="1">
      <c r="A52" s="306"/>
      <c r="B52" s="321"/>
      <c r="C52" s="271">
        <v>2020</v>
      </c>
      <c r="D52" s="269">
        <v>0</v>
      </c>
      <c r="E52" s="269"/>
      <c r="F52" s="269"/>
      <c r="G52" s="269"/>
      <c r="H52" s="269"/>
      <c r="I52" s="269">
        <v>0</v>
      </c>
      <c r="J52" s="270" t="s">
        <v>10</v>
      </c>
      <c r="K52" s="306"/>
      <c r="L52" s="306"/>
    </row>
    <row r="53" spans="1:258" ht="28.5" customHeight="1" thickBot="1">
      <c r="A53" s="307"/>
      <c r="B53" s="322"/>
      <c r="C53" s="271">
        <v>2021</v>
      </c>
      <c r="D53" s="269">
        <v>0</v>
      </c>
      <c r="E53" s="269" t="s">
        <v>10</v>
      </c>
      <c r="F53" s="269" t="s">
        <v>10</v>
      </c>
      <c r="G53" s="269" t="s">
        <v>10</v>
      </c>
      <c r="H53" s="269" t="s">
        <v>10</v>
      </c>
      <c r="I53" s="269">
        <v>0</v>
      </c>
      <c r="J53" s="270" t="s">
        <v>10</v>
      </c>
      <c r="K53" s="307"/>
      <c r="L53" s="307"/>
    </row>
    <row r="54" spans="1:258" ht="79.5" customHeight="1" thickBot="1">
      <c r="A54" s="38">
        <v>11</v>
      </c>
      <c r="B54" s="43" t="s">
        <v>53</v>
      </c>
      <c r="C54" s="161" t="s">
        <v>300</v>
      </c>
      <c r="D54" s="39" t="s">
        <v>10</v>
      </c>
      <c r="E54" s="39" t="s">
        <v>10</v>
      </c>
      <c r="F54" s="130" t="s">
        <v>10</v>
      </c>
      <c r="G54" s="130" t="s">
        <v>10</v>
      </c>
      <c r="H54" s="39" t="s">
        <v>10</v>
      </c>
      <c r="I54" s="39" t="s">
        <v>10</v>
      </c>
      <c r="J54" s="38" t="s">
        <v>10</v>
      </c>
      <c r="K54" s="38" t="s">
        <v>54</v>
      </c>
      <c r="L54" s="46" t="s">
        <v>55</v>
      </c>
    </row>
    <row r="55" spans="1:258" ht="79.5" hidden="1" customHeight="1">
      <c r="A55" s="38"/>
      <c r="B55" s="43"/>
      <c r="C55" s="38"/>
      <c r="D55" s="39"/>
      <c r="E55" s="39"/>
      <c r="F55" s="130"/>
      <c r="G55" s="130"/>
      <c r="H55" s="39"/>
      <c r="I55" s="39"/>
      <c r="J55" s="38"/>
      <c r="K55" s="38"/>
      <c r="L55" s="46"/>
    </row>
    <row r="56" spans="1:258" ht="79.5" hidden="1" customHeight="1">
      <c r="A56" s="38"/>
      <c r="B56" s="43"/>
      <c r="C56" s="38"/>
      <c r="D56" s="39"/>
      <c r="E56" s="39"/>
      <c r="F56" s="130"/>
      <c r="G56" s="130"/>
      <c r="H56" s="39"/>
      <c r="I56" s="39"/>
      <c r="J56" s="38"/>
      <c r="K56" s="38"/>
      <c r="L56" s="46"/>
    </row>
    <row r="57" spans="1:258" ht="79.5" hidden="1" customHeight="1">
      <c r="A57" s="38"/>
      <c r="B57" s="43"/>
      <c r="C57" s="38"/>
      <c r="D57" s="39"/>
      <c r="E57" s="39"/>
      <c r="F57" s="130"/>
      <c r="G57" s="130"/>
      <c r="H57" s="39"/>
      <c r="I57" s="39"/>
      <c r="J57" s="38"/>
      <c r="K57" s="38"/>
      <c r="L57" s="46"/>
    </row>
    <row r="58" spans="1:258" ht="36.4" hidden="1"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row>
    <row r="59" spans="1:258" ht="38.25" hidden="1"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row>
    <row r="60" spans="1:258" ht="35.65" hidden="1"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row>
    <row r="61" spans="1:258" ht="19.5" customHeight="1">
      <c r="A61" s="308" t="s">
        <v>56</v>
      </c>
      <c r="B61" s="309"/>
      <c r="C61" s="242">
        <v>2017</v>
      </c>
      <c r="D61" s="243">
        <v>10</v>
      </c>
      <c r="E61" s="243" t="s">
        <v>10</v>
      </c>
      <c r="F61" s="243" t="s">
        <v>10</v>
      </c>
      <c r="G61" s="243" t="s">
        <v>10</v>
      </c>
      <c r="H61" s="243" t="s">
        <v>10</v>
      </c>
      <c r="I61" s="244"/>
      <c r="J61" s="243">
        <f>J27</f>
        <v>10</v>
      </c>
      <c r="K61" s="309"/>
      <c r="L61" s="314"/>
    </row>
    <row r="62" spans="1:258" ht="19.5" customHeight="1">
      <c r="A62" s="310"/>
      <c r="B62" s="311"/>
      <c r="C62" s="239">
        <v>2018</v>
      </c>
      <c r="D62" s="241">
        <f>D45+D20</f>
        <v>1068.164</v>
      </c>
      <c r="E62" s="240" t="s">
        <v>10</v>
      </c>
      <c r="F62" s="240" t="s">
        <v>10</v>
      </c>
      <c r="G62" s="240" t="s">
        <v>10</v>
      </c>
      <c r="H62" s="240" t="s">
        <v>10</v>
      </c>
      <c r="I62" s="241">
        <f>I45+I20</f>
        <v>1068.164</v>
      </c>
      <c r="J62" s="240" t="str">
        <f>J28</f>
        <v>-</v>
      </c>
      <c r="K62" s="311"/>
      <c r="L62" s="315"/>
    </row>
    <row r="63" spans="1:258" ht="20.25" customHeight="1">
      <c r="A63" s="310"/>
      <c r="B63" s="311"/>
      <c r="C63" s="239">
        <v>2019</v>
      </c>
      <c r="D63" s="240">
        <f>D46+D29+D21+D51</f>
        <v>770</v>
      </c>
      <c r="E63" s="240" t="s">
        <v>10</v>
      </c>
      <c r="F63" s="240" t="s">
        <v>10</v>
      </c>
      <c r="G63" s="240" t="s">
        <v>10</v>
      </c>
      <c r="H63" s="240" t="s">
        <v>10</v>
      </c>
      <c r="I63" s="240">
        <f>I46+I21+I51</f>
        <v>760</v>
      </c>
      <c r="J63" s="240">
        <f>J29</f>
        <v>10</v>
      </c>
      <c r="K63" s="311"/>
      <c r="L63" s="315"/>
    </row>
    <row r="64" spans="1:258" ht="20.25" customHeight="1">
      <c r="A64" s="310"/>
      <c r="B64" s="311"/>
      <c r="C64" s="239">
        <v>2020</v>
      </c>
      <c r="D64" s="241">
        <f>D47+D30+D22+D42</f>
        <v>70</v>
      </c>
      <c r="E64" s="240" t="s">
        <v>10</v>
      </c>
      <c r="F64" s="240" t="s">
        <v>10</v>
      </c>
      <c r="G64" s="240" t="s">
        <v>10</v>
      </c>
      <c r="H64" s="240" t="s">
        <v>10</v>
      </c>
      <c r="I64" s="241">
        <f>I47+I22+I42</f>
        <v>60</v>
      </c>
      <c r="J64" s="240">
        <f t="shared" ref="J64:J65" si="0">J30</f>
        <v>10</v>
      </c>
      <c r="K64" s="311"/>
      <c r="L64" s="315"/>
    </row>
    <row r="65" spans="1:12" ht="26.25" customHeight="1">
      <c r="A65" s="310"/>
      <c r="B65" s="311"/>
      <c r="C65" s="239">
        <v>2021</v>
      </c>
      <c r="D65" s="241">
        <f>D48+D31+D23+D43</f>
        <v>70</v>
      </c>
      <c r="E65" s="240" t="s">
        <v>10</v>
      </c>
      <c r="F65" s="240" t="s">
        <v>10</v>
      </c>
      <c r="G65" s="240" t="s">
        <v>10</v>
      </c>
      <c r="H65" s="240" t="s">
        <v>10</v>
      </c>
      <c r="I65" s="241">
        <f>I48+I23+I43</f>
        <v>60</v>
      </c>
      <c r="J65" s="240">
        <f t="shared" si="0"/>
        <v>10</v>
      </c>
      <c r="K65" s="311"/>
      <c r="L65" s="315"/>
    </row>
    <row r="66" spans="1:12" ht="29.25" customHeight="1" thickBot="1">
      <c r="A66" s="312"/>
      <c r="B66" s="313"/>
      <c r="C66" s="245" t="s">
        <v>300</v>
      </c>
      <c r="D66" s="246">
        <f>D61+D62+D63+D64+D65</f>
        <v>1988.164</v>
      </c>
      <c r="E66" s="247"/>
      <c r="F66" s="247"/>
      <c r="G66" s="247"/>
      <c r="H66" s="247"/>
      <c r="I66" s="246">
        <f>I62+I63+I64+I65</f>
        <v>1948.164</v>
      </c>
      <c r="J66" s="248">
        <f>J61+J63+J64+J65</f>
        <v>40</v>
      </c>
      <c r="K66" s="313"/>
      <c r="L66" s="316"/>
    </row>
    <row r="65534" ht="12.95" customHeight="1"/>
    <row r="65535" ht="12.95" customHeight="1"/>
    <row r="65536" ht="12.95" customHeight="1"/>
    <row r="65537" ht="12.95" customHeight="1"/>
    <row r="65538" ht="12.95" customHeight="1"/>
    <row r="65539" ht="12.95" customHeight="1"/>
    <row r="65540" ht="12.95" customHeight="1"/>
    <row r="65541" ht="12.95" customHeight="1"/>
    <row r="65542" ht="12.95" customHeight="1"/>
    <row r="65543" ht="12.95" customHeight="1"/>
    <row r="65544" ht="12.95" customHeight="1"/>
    <row r="65545" ht="12.95" customHeight="1"/>
    <row r="65546" ht="12.95" customHeight="1"/>
    <row r="65547" ht="12.95" customHeight="1"/>
    <row r="65548" ht="12.95" customHeight="1"/>
    <row r="65549" ht="12.95" customHeight="1"/>
    <row r="65550" ht="12.95" customHeight="1"/>
    <row r="65551" ht="12.95" customHeight="1"/>
    <row r="65552" ht="12.95" customHeight="1"/>
  </sheetData>
  <sheetProtection selectLockedCells="1" selectUnlockedCells="1"/>
  <mergeCells count="98">
    <mergeCell ref="I13:I15"/>
    <mergeCell ref="J13:J15"/>
    <mergeCell ref="L13:L15"/>
    <mergeCell ref="L19:L23"/>
    <mergeCell ref="F38:F39"/>
    <mergeCell ref="G38:G39"/>
    <mergeCell ref="F32:F34"/>
    <mergeCell ref="G32:G34"/>
    <mergeCell ref="F25:F26"/>
    <mergeCell ref="I32:I35"/>
    <mergeCell ref="J32:J35"/>
    <mergeCell ref="K32:K35"/>
    <mergeCell ref="L32:L35"/>
    <mergeCell ref="H38:H39"/>
    <mergeCell ref="H32:H35"/>
    <mergeCell ref="K25:K26"/>
    <mergeCell ref="D32:D35"/>
    <mergeCell ref="E32:E35"/>
    <mergeCell ref="C38:C39"/>
    <mergeCell ref="D38:D39"/>
    <mergeCell ref="E38:E39"/>
    <mergeCell ref="L27:L31"/>
    <mergeCell ref="A25:A26"/>
    <mergeCell ref="B25:B26"/>
    <mergeCell ref="C25:C26"/>
    <mergeCell ref="D25:D26"/>
    <mergeCell ref="E25:E26"/>
    <mergeCell ref="H25:H26"/>
    <mergeCell ref="I25:I26"/>
    <mergeCell ref="J25:J26"/>
    <mergeCell ref="L25:L26"/>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L16:L18"/>
    <mergeCell ref="F13:F15"/>
    <mergeCell ref="G13:G15"/>
    <mergeCell ref="F5:I5"/>
    <mergeCell ref="F6:H6"/>
    <mergeCell ref="I16:I18"/>
    <mergeCell ref="J16:J18"/>
    <mergeCell ref="H16:H18"/>
    <mergeCell ref="F16:F18"/>
    <mergeCell ref="G16:G18"/>
    <mergeCell ref="A10:L10"/>
    <mergeCell ref="A11:L11"/>
    <mergeCell ref="A12:L12"/>
    <mergeCell ref="A13:A15"/>
    <mergeCell ref="B13:B15"/>
    <mergeCell ref="C13:C15"/>
    <mergeCell ref="A32:A35"/>
    <mergeCell ref="B32:B35"/>
    <mergeCell ref="C32:C35"/>
    <mergeCell ref="A44:A48"/>
    <mergeCell ref="B36:B43"/>
    <mergeCell ref="A36:A43"/>
    <mergeCell ref="A19:A23"/>
    <mergeCell ref="B19:B23"/>
    <mergeCell ref="K13:K15"/>
    <mergeCell ref="A27:A31"/>
    <mergeCell ref="B27:B31"/>
    <mergeCell ref="K27:K31"/>
    <mergeCell ref="A16:A18"/>
    <mergeCell ref="B16:B18"/>
    <mergeCell ref="K19:K23"/>
    <mergeCell ref="K16:K18"/>
    <mergeCell ref="C16:C18"/>
    <mergeCell ref="D16:D18"/>
    <mergeCell ref="E16:E18"/>
    <mergeCell ref="D13:D15"/>
    <mergeCell ref="E13:E15"/>
    <mergeCell ref="H13:H15"/>
    <mergeCell ref="L44:L48"/>
    <mergeCell ref="A61:B66"/>
    <mergeCell ref="K61:K66"/>
    <mergeCell ref="L61:L66"/>
    <mergeCell ref="K36:K43"/>
    <mergeCell ref="L36:L43"/>
    <mergeCell ref="B44:B48"/>
    <mergeCell ref="K44:K48"/>
    <mergeCell ref="I38:I39"/>
    <mergeCell ref="J38:J39"/>
    <mergeCell ref="K49:K53"/>
    <mergeCell ref="L49:L53"/>
    <mergeCell ref="A49:A53"/>
    <mergeCell ref="B49:B53"/>
  </mergeCells>
  <pageMargins left="0.3576388888888889" right="0.30486111111111114" top="0.35138888888888886" bottom="0.12916666666666668" header="0.51180555555555551" footer="0.51180555555555551"/>
  <pageSetup paperSize="9" scale="51" firstPageNumber="0" orientation="landscape" horizontalDpi="300" verticalDpi="300" r:id="rId1"/>
  <headerFooter alignWithMargins="0"/>
  <rowBreaks count="1" manualBreakCount="1">
    <brk id="26"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17"/>
  <sheetViews>
    <sheetView view="pageBreakPreview" zoomScale="60" workbookViewId="0">
      <selection activeCell="I112" sqref="I112"/>
    </sheetView>
  </sheetViews>
  <sheetFormatPr defaultColWidth="9" defaultRowHeight="15"/>
  <cols>
    <col min="1" max="1" width="10.140625" style="47" customWidth="1"/>
    <col min="2" max="2" width="66.85546875" style="48" customWidth="1"/>
    <col min="3" max="3" width="14.7109375" style="47" customWidth="1"/>
    <col min="4" max="4" width="12" style="48" customWidth="1"/>
    <col min="5" max="5" width="9" style="48" customWidth="1"/>
    <col min="6" max="7" width="9" style="137" customWidth="1"/>
    <col min="8" max="8" width="13" style="48" customWidth="1"/>
    <col min="9" max="9" width="13.85546875" style="48" customWidth="1"/>
    <col min="10" max="10" width="11.140625" style="48" customWidth="1"/>
    <col min="11" max="11" width="29.140625" style="47" customWidth="1"/>
    <col min="12" max="12" width="39.85546875" style="47" customWidth="1"/>
    <col min="13" max="16384" width="9" style="48"/>
  </cols>
  <sheetData>
    <row r="1" spans="1:12" ht="51.75" customHeight="1">
      <c r="A1" s="351"/>
      <c r="B1" s="351"/>
      <c r="C1" s="351"/>
      <c r="D1" s="351"/>
      <c r="E1" s="351"/>
      <c r="F1" s="351"/>
      <c r="G1" s="351"/>
      <c r="H1" s="351"/>
      <c r="I1" s="351"/>
      <c r="J1" s="351"/>
      <c r="K1" s="351"/>
      <c r="L1" s="351"/>
    </row>
    <row r="2" spans="1:12" ht="28.5" customHeight="1">
      <c r="A2" s="352" t="s">
        <v>289</v>
      </c>
      <c r="B2" s="352"/>
      <c r="C2" s="352"/>
      <c r="D2" s="352"/>
      <c r="E2" s="352"/>
      <c r="F2" s="352"/>
      <c r="G2" s="352"/>
      <c r="H2" s="352"/>
      <c r="I2" s="352"/>
      <c r="J2" s="352"/>
      <c r="K2" s="352"/>
      <c r="L2" s="352"/>
    </row>
    <row r="3" spans="1:12" ht="18" customHeight="1">
      <c r="B3" s="353" t="s">
        <v>313</v>
      </c>
      <c r="C3" s="353"/>
      <c r="D3" s="353"/>
      <c r="E3" s="353"/>
      <c r="F3" s="353"/>
      <c r="G3" s="353"/>
      <c r="H3" s="353"/>
      <c r="I3" s="353"/>
      <c r="J3" s="353"/>
      <c r="K3" s="353"/>
      <c r="L3" s="353"/>
    </row>
    <row r="4" spans="1:12" ht="16.5" customHeight="1" thickBot="1">
      <c r="A4" s="354" t="s">
        <v>15</v>
      </c>
      <c r="B4" s="354" t="s">
        <v>1</v>
      </c>
      <c r="C4" s="354" t="s">
        <v>2</v>
      </c>
      <c r="D4" s="354" t="s">
        <v>57</v>
      </c>
      <c r="E4" s="354" t="s">
        <v>17</v>
      </c>
      <c r="F4" s="354"/>
      <c r="G4" s="354"/>
      <c r="H4" s="354"/>
      <c r="I4" s="354"/>
      <c r="J4" s="354"/>
      <c r="K4" s="354" t="s">
        <v>299</v>
      </c>
      <c r="L4" s="354" t="s">
        <v>295</v>
      </c>
    </row>
    <row r="5" spans="1:12" ht="16.5" customHeight="1" thickBot="1">
      <c r="A5" s="354"/>
      <c r="B5" s="354"/>
      <c r="C5" s="354"/>
      <c r="D5" s="354"/>
      <c r="E5" s="354" t="s">
        <v>5</v>
      </c>
      <c r="F5" s="357" t="s">
        <v>6</v>
      </c>
      <c r="G5" s="358"/>
      <c r="H5" s="358"/>
      <c r="I5" s="359"/>
      <c r="J5" s="354" t="s">
        <v>7</v>
      </c>
      <c r="K5" s="354"/>
      <c r="L5" s="354"/>
    </row>
    <row r="6" spans="1:12" ht="30" customHeight="1" thickBot="1">
      <c r="A6" s="354"/>
      <c r="B6" s="354"/>
      <c r="C6" s="354"/>
      <c r="D6" s="354"/>
      <c r="E6" s="354"/>
      <c r="F6" s="360" t="s">
        <v>8</v>
      </c>
      <c r="G6" s="361"/>
      <c r="H6" s="362"/>
      <c r="I6" s="355" t="s">
        <v>9</v>
      </c>
      <c r="J6" s="354"/>
      <c r="K6" s="354"/>
      <c r="L6" s="354"/>
    </row>
    <row r="7" spans="1:12" ht="16.5" thickBot="1">
      <c r="A7" s="354"/>
      <c r="B7" s="354"/>
      <c r="C7" s="354"/>
      <c r="D7" s="354"/>
      <c r="E7" s="354"/>
      <c r="F7" s="363" t="s">
        <v>290</v>
      </c>
      <c r="G7" s="364" t="s">
        <v>291</v>
      </c>
      <c r="H7" s="365"/>
      <c r="I7" s="356"/>
      <c r="J7" s="354"/>
      <c r="K7" s="354"/>
      <c r="L7" s="354"/>
    </row>
    <row r="8" spans="1:12" ht="87" customHeight="1" thickBot="1">
      <c r="A8" s="354"/>
      <c r="B8" s="354"/>
      <c r="C8" s="354"/>
      <c r="D8" s="354"/>
      <c r="E8" s="354"/>
      <c r="F8" s="319"/>
      <c r="G8" s="49" t="s">
        <v>292</v>
      </c>
      <c r="H8" s="148" t="s">
        <v>293</v>
      </c>
      <c r="I8" s="355"/>
      <c r="J8" s="354"/>
      <c r="K8" s="354"/>
      <c r="L8" s="354"/>
    </row>
    <row r="9" spans="1:12" ht="16.5" thickBot="1">
      <c r="A9" s="49">
        <v>1</v>
      </c>
      <c r="B9" s="50">
        <v>2</v>
      </c>
      <c r="C9" s="51">
        <v>3</v>
      </c>
      <c r="D9" s="50">
        <v>4</v>
      </c>
      <c r="E9" s="50">
        <v>5</v>
      </c>
      <c r="F9" s="50">
        <v>6</v>
      </c>
      <c r="G9" s="50">
        <v>7</v>
      </c>
      <c r="H9" s="50">
        <v>8</v>
      </c>
      <c r="I9" s="50">
        <v>9</v>
      </c>
      <c r="J9" s="50">
        <v>10</v>
      </c>
      <c r="K9" s="51">
        <v>11</v>
      </c>
      <c r="L9" s="51">
        <v>12</v>
      </c>
    </row>
    <row r="10" spans="1:12" ht="23.25" customHeight="1">
      <c r="A10" s="366" t="s">
        <v>58</v>
      </c>
      <c r="B10" s="366"/>
      <c r="C10" s="366"/>
      <c r="D10" s="366"/>
      <c r="E10" s="366"/>
      <c r="F10" s="366"/>
      <c r="G10" s="366"/>
      <c r="H10" s="366"/>
      <c r="I10" s="366"/>
      <c r="J10" s="366"/>
      <c r="K10" s="366"/>
      <c r="L10" s="366"/>
    </row>
    <row r="11" spans="1:12" ht="20.25" customHeight="1">
      <c r="A11" s="367" t="s">
        <v>59</v>
      </c>
      <c r="B11" s="367"/>
      <c r="C11" s="367"/>
      <c r="D11" s="367"/>
      <c r="E11" s="367"/>
      <c r="F11" s="367"/>
      <c r="G11" s="367"/>
      <c r="H11" s="367"/>
      <c r="I11" s="367"/>
      <c r="J11" s="367"/>
      <c r="K11" s="367"/>
      <c r="L11" s="367"/>
    </row>
    <row r="12" spans="1:12" ht="51.75" customHeight="1" thickBot="1">
      <c r="A12" s="368" t="s">
        <v>60</v>
      </c>
      <c r="B12" s="368"/>
      <c r="C12" s="368"/>
      <c r="D12" s="368"/>
      <c r="E12" s="368"/>
      <c r="F12" s="368"/>
      <c r="G12" s="368"/>
      <c r="H12" s="368"/>
      <c r="I12" s="368"/>
      <c r="J12" s="368"/>
      <c r="K12" s="368"/>
      <c r="L12" s="368"/>
    </row>
    <row r="13" spans="1:12" ht="19.5" customHeight="1" thickBot="1">
      <c r="A13" s="354" t="s">
        <v>21</v>
      </c>
      <c r="B13" s="369" t="s">
        <v>61</v>
      </c>
      <c r="C13" s="354">
        <v>2017</v>
      </c>
      <c r="D13" s="354" t="s">
        <v>62</v>
      </c>
      <c r="E13" s="354" t="s">
        <v>10</v>
      </c>
      <c r="F13" s="317" t="s">
        <v>10</v>
      </c>
      <c r="G13" s="317" t="s">
        <v>10</v>
      </c>
      <c r="H13" s="354" t="s">
        <v>63</v>
      </c>
      <c r="I13" s="354" t="s">
        <v>62</v>
      </c>
      <c r="J13" s="354" t="s">
        <v>10</v>
      </c>
      <c r="K13" s="317" t="s">
        <v>314</v>
      </c>
      <c r="L13" s="370" t="s">
        <v>64</v>
      </c>
    </row>
    <row r="14" spans="1:12" ht="6" customHeight="1" thickBot="1">
      <c r="A14" s="354"/>
      <c r="B14" s="369"/>
      <c r="C14" s="354"/>
      <c r="D14" s="354"/>
      <c r="E14" s="354"/>
      <c r="F14" s="318"/>
      <c r="G14" s="318"/>
      <c r="H14" s="354"/>
      <c r="I14" s="354"/>
      <c r="J14" s="354"/>
      <c r="K14" s="318"/>
      <c r="L14" s="371"/>
    </row>
    <row r="15" spans="1:12" ht="13.5" customHeight="1" thickBot="1">
      <c r="A15" s="354"/>
      <c r="B15" s="369"/>
      <c r="C15" s="354"/>
      <c r="D15" s="354"/>
      <c r="E15" s="354"/>
      <c r="F15" s="319"/>
      <c r="G15" s="319"/>
      <c r="H15" s="354"/>
      <c r="I15" s="354"/>
      <c r="J15" s="354"/>
      <c r="K15" s="318"/>
      <c r="L15" s="371"/>
    </row>
    <row r="16" spans="1:12" ht="24.95" customHeight="1" thickBot="1">
      <c r="A16" s="354"/>
      <c r="B16" s="369"/>
      <c r="C16" s="51">
        <v>2018</v>
      </c>
      <c r="D16" s="51" t="s">
        <v>62</v>
      </c>
      <c r="E16" s="51" t="s">
        <v>10</v>
      </c>
      <c r="F16" s="51" t="s">
        <v>10</v>
      </c>
      <c r="G16" s="51" t="s">
        <v>10</v>
      </c>
      <c r="H16" s="51" t="s">
        <v>63</v>
      </c>
      <c r="I16" s="51" t="s">
        <v>62</v>
      </c>
      <c r="J16" s="51" t="s">
        <v>10</v>
      </c>
      <c r="K16" s="318"/>
      <c r="L16" s="371"/>
    </row>
    <row r="17" spans="1:13" ht="26.65" customHeight="1" thickBot="1">
      <c r="A17" s="354"/>
      <c r="B17" s="369"/>
      <c r="C17" s="46">
        <v>2019</v>
      </c>
      <c r="D17" s="46" t="s">
        <v>62</v>
      </c>
      <c r="E17" s="46" t="s">
        <v>10</v>
      </c>
      <c r="F17" s="163" t="s">
        <v>10</v>
      </c>
      <c r="G17" s="163" t="s">
        <v>10</v>
      </c>
      <c r="H17" s="163" t="s">
        <v>10</v>
      </c>
      <c r="I17" s="46" t="s">
        <v>62</v>
      </c>
      <c r="J17" s="46" t="s">
        <v>10</v>
      </c>
      <c r="K17" s="318"/>
      <c r="L17" s="371"/>
    </row>
    <row r="18" spans="1:13" s="173" customFormat="1" ht="26.65" customHeight="1" thickBot="1">
      <c r="A18" s="354"/>
      <c r="B18" s="369"/>
      <c r="C18" s="163">
        <v>2020</v>
      </c>
      <c r="D18" s="163" t="s">
        <v>62</v>
      </c>
      <c r="E18" s="163" t="s">
        <v>10</v>
      </c>
      <c r="F18" s="163" t="s">
        <v>10</v>
      </c>
      <c r="G18" s="163" t="s">
        <v>10</v>
      </c>
      <c r="H18" s="163"/>
      <c r="I18" s="163"/>
      <c r="J18" s="163"/>
      <c r="K18" s="318"/>
      <c r="L18" s="371"/>
    </row>
    <row r="19" spans="1:13" ht="26.65" customHeight="1" thickBot="1">
      <c r="A19" s="354"/>
      <c r="B19" s="369"/>
      <c r="C19" s="46">
        <v>2021</v>
      </c>
      <c r="D19" s="46" t="str">
        <f>D17</f>
        <v>- *</v>
      </c>
      <c r="E19" s="46" t="s">
        <v>10</v>
      </c>
      <c r="F19" s="132" t="s">
        <v>10</v>
      </c>
      <c r="G19" s="132" t="s">
        <v>10</v>
      </c>
      <c r="H19" s="46" t="s">
        <v>10</v>
      </c>
      <c r="I19" s="46" t="str">
        <f>I17</f>
        <v>- *</v>
      </c>
      <c r="J19" s="46" t="s">
        <v>10</v>
      </c>
      <c r="K19" s="318"/>
      <c r="L19" s="371"/>
    </row>
    <row r="20" spans="1:13" ht="20.45" customHeight="1" thickBot="1">
      <c r="A20" s="354" t="s">
        <v>25</v>
      </c>
      <c r="B20" s="369" t="s">
        <v>65</v>
      </c>
      <c r="C20" s="46">
        <v>2017</v>
      </c>
      <c r="D20" s="46" t="s">
        <v>62</v>
      </c>
      <c r="E20" s="46" t="s">
        <v>10</v>
      </c>
      <c r="F20" s="132" t="s">
        <v>10</v>
      </c>
      <c r="G20" s="132" t="s">
        <v>10</v>
      </c>
      <c r="H20" s="46" t="s">
        <v>63</v>
      </c>
      <c r="I20" s="46" t="s">
        <v>62</v>
      </c>
      <c r="J20" s="46" t="s">
        <v>10</v>
      </c>
      <c r="K20" s="318"/>
      <c r="L20" s="371"/>
    </row>
    <row r="21" spans="1:13" ht="19.5" customHeight="1" thickBot="1">
      <c r="A21" s="354"/>
      <c r="B21" s="369"/>
      <c r="C21" s="46">
        <v>2018</v>
      </c>
      <c r="D21" s="46" t="s">
        <v>62</v>
      </c>
      <c r="E21" s="168" t="s">
        <v>10</v>
      </c>
      <c r="F21" s="168" t="s">
        <v>10</v>
      </c>
      <c r="G21" s="132" t="s">
        <v>10</v>
      </c>
      <c r="H21" s="46" t="s">
        <v>63</v>
      </c>
      <c r="I21" s="46" t="s">
        <v>62</v>
      </c>
      <c r="J21" s="46" t="s">
        <v>10</v>
      </c>
      <c r="K21" s="318"/>
      <c r="L21" s="371"/>
    </row>
    <row r="22" spans="1:13" ht="24.6" customHeight="1" thickBot="1">
      <c r="A22" s="354"/>
      <c r="B22" s="369"/>
      <c r="C22" s="167">
        <v>2019</v>
      </c>
      <c r="D22" s="164" t="s">
        <v>62</v>
      </c>
      <c r="E22" s="186" t="s">
        <v>62</v>
      </c>
      <c r="F22" s="186" t="s">
        <v>10</v>
      </c>
      <c r="G22" s="165" t="s">
        <v>10</v>
      </c>
      <c r="H22" s="132" t="s">
        <v>10</v>
      </c>
      <c r="I22" s="354" t="s">
        <v>63</v>
      </c>
      <c r="J22" s="354" t="s">
        <v>62</v>
      </c>
      <c r="K22" s="318"/>
      <c r="L22" s="371"/>
      <c r="M22" s="167"/>
    </row>
    <row r="23" spans="1:13" ht="18.95" customHeight="1" thickBot="1">
      <c r="A23" s="354"/>
      <c r="B23" s="369"/>
      <c r="C23" s="167">
        <v>2020</v>
      </c>
      <c r="D23" s="164" t="s">
        <v>62</v>
      </c>
      <c r="E23" s="186" t="s">
        <v>62</v>
      </c>
      <c r="F23" s="186" t="s">
        <v>10</v>
      </c>
      <c r="G23" s="187" t="s">
        <v>10</v>
      </c>
      <c r="H23" s="168" t="s">
        <v>10</v>
      </c>
      <c r="I23" s="354"/>
      <c r="J23" s="354"/>
      <c r="K23" s="318"/>
      <c r="L23" s="371"/>
      <c r="M23" s="167"/>
    </row>
    <row r="24" spans="1:13" ht="28.5" customHeight="1" thickBot="1">
      <c r="A24" s="354"/>
      <c r="B24" s="369"/>
      <c r="C24" s="46">
        <v>2021</v>
      </c>
      <c r="D24" s="46" t="str">
        <f>E22</f>
        <v>- *</v>
      </c>
      <c r="E24" s="166" t="s">
        <v>10</v>
      </c>
      <c r="F24" s="166"/>
      <c r="G24" s="166"/>
      <c r="H24" s="46" t="s">
        <v>10</v>
      </c>
      <c r="I24" s="46" t="str">
        <f>J22</f>
        <v>- *</v>
      </c>
      <c r="J24" s="46" t="s">
        <v>10</v>
      </c>
      <c r="K24" s="318"/>
      <c r="L24" s="372"/>
    </row>
    <row r="25" spans="1:13" ht="21" customHeight="1" thickBot="1">
      <c r="A25" s="354" t="s">
        <v>28</v>
      </c>
      <c r="B25" s="369" t="s">
        <v>66</v>
      </c>
      <c r="C25" s="51">
        <v>2017</v>
      </c>
      <c r="D25" s="51" t="s">
        <v>62</v>
      </c>
      <c r="E25" s="51" t="s">
        <v>10</v>
      </c>
      <c r="F25" s="51" t="s">
        <v>10</v>
      </c>
      <c r="G25" s="51" t="s">
        <v>10</v>
      </c>
      <c r="H25" s="51" t="s">
        <v>63</v>
      </c>
      <c r="I25" s="51" t="s">
        <v>62</v>
      </c>
      <c r="J25" s="51" t="s">
        <v>10</v>
      </c>
      <c r="K25" s="318"/>
      <c r="L25" s="369" t="s">
        <v>67</v>
      </c>
    </row>
    <row r="26" spans="1:13" ht="22.7" customHeight="1" thickBot="1">
      <c r="A26" s="354"/>
      <c r="B26" s="369"/>
      <c r="C26" s="51">
        <v>2018</v>
      </c>
      <c r="D26" s="51" t="s">
        <v>62</v>
      </c>
      <c r="E26" s="51" t="s">
        <v>10</v>
      </c>
      <c r="F26" s="51" t="s">
        <v>10</v>
      </c>
      <c r="G26" s="51" t="s">
        <v>10</v>
      </c>
      <c r="H26" s="51" t="s">
        <v>63</v>
      </c>
      <c r="I26" s="51" t="s">
        <v>62</v>
      </c>
      <c r="J26" s="51" t="s">
        <v>10</v>
      </c>
      <c r="K26" s="318"/>
      <c r="L26" s="369"/>
    </row>
    <row r="27" spans="1:13" ht="15" customHeight="1" thickBot="1">
      <c r="A27" s="354"/>
      <c r="B27" s="369"/>
      <c r="C27" s="354">
        <v>2019</v>
      </c>
      <c r="D27" s="354" t="s">
        <v>62</v>
      </c>
      <c r="E27" s="354" t="s">
        <v>10</v>
      </c>
      <c r="F27" s="317" t="s">
        <v>10</v>
      </c>
      <c r="G27" s="317" t="s">
        <v>10</v>
      </c>
      <c r="H27" s="354" t="s">
        <v>63</v>
      </c>
      <c r="I27" s="354" t="s">
        <v>62</v>
      </c>
      <c r="J27" s="354" t="s">
        <v>10</v>
      </c>
      <c r="K27" s="318"/>
      <c r="L27" s="369"/>
    </row>
    <row r="28" spans="1:13" ht="8.25" customHeight="1" thickBot="1">
      <c r="A28" s="354"/>
      <c r="B28" s="369"/>
      <c r="C28" s="354"/>
      <c r="D28" s="354"/>
      <c r="E28" s="354"/>
      <c r="F28" s="318"/>
      <c r="G28" s="318"/>
      <c r="H28" s="354"/>
      <c r="I28" s="354"/>
      <c r="J28" s="354"/>
      <c r="K28" s="318"/>
      <c r="L28" s="369"/>
    </row>
    <row r="29" spans="1:13" ht="5.25" customHeight="1" thickBot="1">
      <c r="A29" s="354"/>
      <c r="B29" s="369"/>
      <c r="C29" s="354"/>
      <c r="D29" s="354"/>
      <c r="E29" s="354"/>
      <c r="F29" s="319"/>
      <c r="G29" s="319"/>
      <c r="H29" s="354"/>
      <c r="I29" s="354"/>
      <c r="J29" s="354"/>
      <c r="K29" s="318"/>
      <c r="L29" s="369"/>
    </row>
    <row r="30" spans="1:13" ht="20.85" customHeight="1" thickBot="1">
      <c r="A30" s="354"/>
      <c r="B30" s="369"/>
      <c r="C30" s="46">
        <v>2020</v>
      </c>
      <c r="D30" s="46" t="str">
        <f>D31</f>
        <v>- *</v>
      </c>
      <c r="E30" s="46" t="s">
        <v>10</v>
      </c>
      <c r="F30" s="132" t="s">
        <v>10</v>
      </c>
      <c r="G30" s="132" t="s">
        <v>10</v>
      </c>
      <c r="H30" s="46" t="s">
        <v>10</v>
      </c>
      <c r="I30" s="46" t="str">
        <f>I26</f>
        <v>- *</v>
      </c>
      <c r="J30" s="46" t="s">
        <v>10</v>
      </c>
      <c r="K30" s="319"/>
      <c r="L30" s="369"/>
    </row>
    <row r="31" spans="1:13" ht="18.600000000000001" customHeight="1" thickBot="1">
      <c r="A31" s="354" t="s">
        <v>32</v>
      </c>
      <c r="B31" s="369" t="s">
        <v>68</v>
      </c>
      <c r="C31" s="354">
        <v>2017</v>
      </c>
      <c r="D31" s="354" t="s">
        <v>62</v>
      </c>
      <c r="E31" s="354" t="s">
        <v>10</v>
      </c>
      <c r="F31" s="317" t="s">
        <v>10</v>
      </c>
      <c r="G31" s="317" t="s">
        <v>10</v>
      </c>
      <c r="H31" s="354" t="s">
        <v>63</v>
      </c>
      <c r="I31" s="354" t="s">
        <v>62</v>
      </c>
      <c r="J31" s="354" t="s">
        <v>10</v>
      </c>
      <c r="K31" s="354" t="s">
        <v>315</v>
      </c>
      <c r="L31" s="369" t="s">
        <v>67</v>
      </c>
    </row>
    <row r="32" spans="1:13" ht="17.649999999999999" customHeight="1" thickBot="1">
      <c r="A32" s="354"/>
      <c r="B32" s="369"/>
      <c r="C32" s="354"/>
      <c r="D32" s="354"/>
      <c r="E32" s="354"/>
      <c r="F32" s="319"/>
      <c r="G32" s="319"/>
      <c r="H32" s="354"/>
      <c r="I32" s="354"/>
      <c r="J32" s="354"/>
      <c r="K32" s="354"/>
      <c r="L32" s="369"/>
    </row>
    <row r="33" spans="1:12" ht="23.85" customHeight="1" thickBot="1">
      <c r="A33" s="354"/>
      <c r="B33" s="369"/>
      <c r="C33" s="46">
        <v>2018</v>
      </c>
      <c r="D33" s="46" t="s">
        <v>62</v>
      </c>
      <c r="E33" s="46" t="s">
        <v>10</v>
      </c>
      <c r="F33" s="132" t="s">
        <v>10</v>
      </c>
      <c r="G33" s="132" t="s">
        <v>10</v>
      </c>
      <c r="H33" s="46" t="s">
        <v>63</v>
      </c>
      <c r="I33" s="46" t="s">
        <v>62</v>
      </c>
      <c r="J33" s="46" t="s">
        <v>10</v>
      </c>
      <c r="K33" s="354"/>
      <c r="L33" s="369"/>
    </row>
    <row r="34" spans="1:12" ht="7.5" customHeight="1" thickBot="1">
      <c r="A34" s="354"/>
      <c r="B34" s="369"/>
      <c r="C34" s="354">
        <v>2019</v>
      </c>
      <c r="D34" s="354" t="s">
        <v>62</v>
      </c>
      <c r="E34" s="354" t="s">
        <v>10</v>
      </c>
      <c r="F34" s="317" t="s">
        <v>10</v>
      </c>
      <c r="G34" s="317" t="s">
        <v>10</v>
      </c>
      <c r="H34" s="354" t="s">
        <v>63</v>
      </c>
      <c r="I34" s="354" t="s">
        <v>62</v>
      </c>
      <c r="J34" s="354" t="s">
        <v>10</v>
      </c>
      <c r="K34" s="354"/>
      <c r="L34" s="369"/>
    </row>
    <row r="35" spans="1:12" ht="15.95" customHeight="1" thickBot="1">
      <c r="A35" s="354"/>
      <c r="B35" s="369"/>
      <c r="C35" s="354"/>
      <c r="D35" s="354"/>
      <c r="E35" s="354"/>
      <c r="F35" s="318"/>
      <c r="G35" s="318"/>
      <c r="H35" s="354"/>
      <c r="I35" s="354"/>
      <c r="J35" s="354"/>
      <c r="K35" s="354"/>
      <c r="L35" s="369"/>
    </row>
    <row r="36" spans="1:12" ht="9.4" customHeight="1" thickBot="1">
      <c r="A36" s="354"/>
      <c r="B36" s="369"/>
      <c r="C36" s="354"/>
      <c r="D36" s="354"/>
      <c r="E36" s="354"/>
      <c r="F36" s="319"/>
      <c r="G36" s="319"/>
      <c r="H36" s="354"/>
      <c r="I36" s="354"/>
      <c r="J36" s="354"/>
      <c r="K36" s="354"/>
      <c r="L36" s="369"/>
    </row>
    <row r="37" spans="1:12" ht="22.7" customHeight="1" thickBot="1">
      <c r="A37" s="354"/>
      <c r="B37" s="369"/>
      <c r="C37" s="46">
        <v>2020</v>
      </c>
      <c r="D37" s="46" t="str">
        <f>D34</f>
        <v>- *</v>
      </c>
      <c r="E37" s="46" t="s">
        <v>10</v>
      </c>
      <c r="F37" s="132" t="s">
        <v>10</v>
      </c>
      <c r="G37" s="132" t="s">
        <v>10</v>
      </c>
      <c r="H37" s="46" t="s">
        <v>10</v>
      </c>
      <c r="I37" s="46" t="str">
        <f>I34</f>
        <v>- *</v>
      </c>
      <c r="J37" s="46" t="s">
        <v>10</v>
      </c>
      <c r="K37" s="354"/>
      <c r="L37" s="369"/>
    </row>
    <row r="38" spans="1:12" ht="19.5" customHeight="1" thickBot="1">
      <c r="A38" s="354" t="s">
        <v>35</v>
      </c>
      <c r="B38" s="369" t="s">
        <v>69</v>
      </c>
      <c r="C38" s="46">
        <v>2017</v>
      </c>
      <c r="D38" s="46" t="s">
        <v>62</v>
      </c>
      <c r="E38" s="46" t="s">
        <v>10</v>
      </c>
      <c r="F38" s="132" t="s">
        <v>10</v>
      </c>
      <c r="G38" s="132" t="s">
        <v>10</v>
      </c>
      <c r="H38" s="46" t="s">
        <v>63</v>
      </c>
      <c r="I38" s="46" t="s">
        <v>62</v>
      </c>
      <c r="J38" s="46" t="s">
        <v>10</v>
      </c>
      <c r="K38" s="354" t="s">
        <v>51</v>
      </c>
      <c r="L38" s="369"/>
    </row>
    <row r="39" spans="1:12" ht="21.4" customHeight="1" thickBot="1">
      <c r="A39" s="354"/>
      <c r="B39" s="369"/>
      <c r="C39" s="51">
        <v>2018</v>
      </c>
      <c r="D39" s="51" t="s">
        <v>62</v>
      </c>
      <c r="E39" s="51" t="s">
        <v>10</v>
      </c>
      <c r="F39" s="51" t="s">
        <v>10</v>
      </c>
      <c r="G39" s="51" t="s">
        <v>10</v>
      </c>
      <c r="H39" s="51" t="s">
        <v>63</v>
      </c>
      <c r="I39" s="51" t="s">
        <v>62</v>
      </c>
      <c r="J39" s="51" t="s">
        <v>10</v>
      </c>
      <c r="K39" s="354"/>
      <c r="L39" s="369"/>
    </row>
    <row r="40" spans="1:12" ht="12.4" customHeight="1" thickBot="1">
      <c r="A40" s="354"/>
      <c r="B40" s="369"/>
      <c r="C40" s="354">
        <v>2019</v>
      </c>
      <c r="D40" s="354" t="s">
        <v>62</v>
      </c>
      <c r="E40" s="354" t="s">
        <v>10</v>
      </c>
      <c r="F40" s="317" t="s">
        <v>10</v>
      </c>
      <c r="G40" s="317" t="s">
        <v>10</v>
      </c>
      <c r="H40" s="354" t="s">
        <v>63</v>
      </c>
      <c r="I40" s="354" t="s">
        <v>62</v>
      </c>
      <c r="J40" s="354" t="s">
        <v>10</v>
      </c>
      <c r="K40" s="354"/>
      <c r="L40" s="369"/>
    </row>
    <row r="41" spans="1:12" ht="7.5" customHeight="1" thickBot="1">
      <c r="A41" s="354"/>
      <c r="B41" s="369"/>
      <c r="C41" s="354"/>
      <c r="D41" s="354"/>
      <c r="E41" s="354"/>
      <c r="F41" s="318"/>
      <c r="G41" s="318"/>
      <c r="H41" s="354"/>
      <c r="I41" s="354"/>
      <c r="J41" s="354"/>
      <c r="K41" s="354"/>
      <c r="L41" s="369"/>
    </row>
    <row r="42" spans="1:12" ht="4.7" customHeight="1" thickBot="1">
      <c r="A42" s="354"/>
      <c r="B42" s="369"/>
      <c r="C42" s="354"/>
      <c r="D42" s="354"/>
      <c r="E42" s="354"/>
      <c r="F42" s="319"/>
      <c r="G42" s="319"/>
      <c r="H42" s="354"/>
      <c r="I42" s="354"/>
      <c r="J42" s="354"/>
      <c r="K42" s="354"/>
      <c r="L42" s="369"/>
    </row>
    <row r="43" spans="1:12" ht="24.6" customHeight="1" thickBot="1">
      <c r="A43" s="354"/>
      <c r="B43" s="369"/>
      <c r="C43" s="46">
        <v>2020</v>
      </c>
      <c r="D43" s="46" t="str">
        <f>D40</f>
        <v>- *</v>
      </c>
      <c r="E43" s="46" t="s">
        <v>10</v>
      </c>
      <c r="F43" s="132" t="s">
        <v>10</v>
      </c>
      <c r="G43" s="132" t="s">
        <v>10</v>
      </c>
      <c r="H43" s="46" t="s">
        <v>10</v>
      </c>
      <c r="I43" s="46" t="str">
        <f>I40</f>
        <v>- *</v>
      </c>
      <c r="J43" s="46" t="s">
        <v>10</v>
      </c>
      <c r="K43" s="354"/>
      <c r="L43" s="369"/>
    </row>
    <row r="44" spans="1:12" ht="25.7" customHeight="1" thickBot="1">
      <c r="A44" s="354" t="s">
        <v>38</v>
      </c>
      <c r="B44" s="369" t="s">
        <v>70</v>
      </c>
      <c r="C44" s="51">
        <v>2017</v>
      </c>
      <c r="D44" s="51" t="s">
        <v>62</v>
      </c>
      <c r="E44" s="51" t="s">
        <v>10</v>
      </c>
      <c r="F44" s="51" t="s">
        <v>10</v>
      </c>
      <c r="G44" s="51" t="s">
        <v>10</v>
      </c>
      <c r="H44" s="51" t="s">
        <v>63</v>
      </c>
      <c r="I44" s="51" t="s">
        <v>62</v>
      </c>
      <c r="J44" s="51" t="s">
        <v>10</v>
      </c>
      <c r="K44" s="354" t="s">
        <v>71</v>
      </c>
      <c r="L44" s="369" t="s">
        <v>67</v>
      </c>
    </row>
    <row r="45" spans="1:12" ht="22.5" customHeight="1" thickBot="1">
      <c r="A45" s="354"/>
      <c r="B45" s="369"/>
      <c r="C45" s="51">
        <v>2018</v>
      </c>
      <c r="D45" s="51" t="s">
        <v>62</v>
      </c>
      <c r="E45" s="51" t="s">
        <v>10</v>
      </c>
      <c r="F45" s="51" t="s">
        <v>10</v>
      </c>
      <c r="G45" s="51" t="s">
        <v>10</v>
      </c>
      <c r="H45" s="51" t="s">
        <v>63</v>
      </c>
      <c r="I45" s="51" t="s">
        <v>62</v>
      </c>
      <c r="J45" s="51" t="s">
        <v>10</v>
      </c>
      <c r="K45" s="354"/>
      <c r="L45" s="369"/>
    </row>
    <row r="46" spans="1:12" ht="9.9499999999999993" customHeight="1" thickBot="1">
      <c r="A46" s="354"/>
      <c r="B46" s="369"/>
      <c r="C46" s="354">
        <v>2019</v>
      </c>
      <c r="D46" s="354" t="s">
        <v>62</v>
      </c>
      <c r="E46" s="354" t="s">
        <v>10</v>
      </c>
      <c r="F46" s="317" t="s">
        <v>10</v>
      </c>
      <c r="G46" s="317" t="s">
        <v>10</v>
      </c>
      <c r="H46" s="354" t="s">
        <v>63</v>
      </c>
      <c r="I46" s="354" t="s">
        <v>62</v>
      </c>
      <c r="J46" s="354" t="s">
        <v>10</v>
      </c>
      <c r="K46" s="354"/>
      <c r="L46" s="369"/>
    </row>
    <row r="47" spans="1:12" ht="8.85" customHeight="1" thickBot="1">
      <c r="A47" s="354"/>
      <c r="B47" s="369"/>
      <c r="C47" s="354"/>
      <c r="D47" s="354"/>
      <c r="E47" s="354"/>
      <c r="F47" s="318"/>
      <c r="G47" s="318"/>
      <c r="H47" s="354"/>
      <c r="I47" s="354"/>
      <c r="J47" s="354"/>
      <c r="K47" s="354"/>
      <c r="L47" s="369"/>
    </row>
    <row r="48" spans="1:12" ht="9.4" customHeight="1" thickBot="1">
      <c r="A48" s="354"/>
      <c r="B48" s="369"/>
      <c r="C48" s="354"/>
      <c r="D48" s="354"/>
      <c r="E48" s="354"/>
      <c r="F48" s="319"/>
      <c r="G48" s="319"/>
      <c r="H48" s="354"/>
      <c r="I48" s="354"/>
      <c r="J48" s="354"/>
      <c r="K48" s="354"/>
      <c r="L48" s="369"/>
    </row>
    <row r="49" spans="1:12" ht="17.25" customHeight="1" thickBot="1">
      <c r="A49" s="354"/>
      <c r="B49" s="369"/>
      <c r="C49" s="46">
        <v>2020</v>
      </c>
      <c r="D49" s="46" t="str">
        <f>D46</f>
        <v>- *</v>
      </c>
      <c r="E49" s="46" t="s">
        <v>10</v>
      </c>
      <c r="F49" s="132" t="s">
        <v>10</v>
      </c>
      <c r="G49" s="132" t="s">
        <v>10</v>
      </c>
      <c r="H49" s="46" t="s">
        <v>10</v>
      </c>
      <c r="I49" s="46" t="str">
        <f>I46</f>
        <v>- *</v>
      </c>
      <c r="J49" s="46" t="s">
        <v>10</v>
      </c>
      <c r="K49" s="354"/>
      <c r="L49" s="369"/>
    </row>
    <row r="50" spans="1:12" ht="15" customHeight="1" thickBot="1">
      <c r="A50" s="354" t="s">
        <v>42</v>
      </c>
      <c r="B50" s="354" t="s">
        <v>72</v>
      </c>
      <c r="C50" s="373" t="s">
        <v>300</v>
      </c>
      <c r="D50" s="374" t="s">
        <v>10</v>
      </c>
      <c r="E50" s="374" t="s">
        <v>10</v>
      </c>
      <c r="F50" s="375" t="s">
        <v>10</v>
      </c>
      <c r="G50" s="375" t="s">
        <v>10</v>
      </c>
      <c r="H50" s="374" t="s">
        <v>10</v>
      </c>
      <c r="I50" s="374" t="s">
        <v>10</v>
      </c>
      <c r="J50" s="374" t="s">
        <v>10</v>
      </c>
      <c r="K50" s="354" t="s">
        <v>73</v>
      </c>
      <c r="L50" s="354" t="s">
        <v>74</v>
      </c>
    </row>
    <row r="51" spans="1:12" ht="8.25" customHeight="1" thickBot="1">
      <c r="A51" s="354"/>
      <c r="B51" s="354"/>
      <c r="C51" s="373"/>
      <c r="D51" s="373"/>
      <c r="E51" s="373"/>
      <c r="F51" s="376"/>
      <c r="G51" s="376"/>
      <c r="H51" s="373"/>
      <c r="I51" s="373"/>
      <c r="J51" s="373"/>
      <c r="K51" s="354"/>
      <c r="L51" s="354"/>
    </row>
    <row r="52" spans="1:12" ht="8.85" customHeight="1" thickBot="1">
      <c r="A52" s="354"/>
      <c r="B52" s="354"/>
      <c r="C52" s="373"/>
      <c r="D52" s="373"/>
      <c r="E52" s="373"/>
      <c r="F52" s="377"/>
      <c r="G52" s="377"/>
      <c r="H52" s="373"/>
      <c r="I52" s="373"/>
      <c r="J52" s="373"/>
      <c r="K52" s="354"/>
      <c r="L52" s="354"/>
    </row>
    <row r="53" spans="1:12" ht="15" customHeight="1" thickBot="1">
      <c r="A53" s="354" t="s">
        <v>45</v>
      </c>
      <c r="B53" s="354" t="s">
        <v>75</v>
      </c>
      <c r="C53" s="373" t="s">
        <v>300</v>
      </c>
      <c r="D53" s="374" t="s">
        <v>10</v>
      </c>
      <c r="E53" s="374" t="s">
        <v>10</v>
      </c>
      <c r="F53" s="375" t="s">
        <v>10</v>
      </c>
      <c r="G53" s="375" t="s">
        <v>10</v>
      </c>
      <c r="H53" s="374" t="s">
        <v>10</v>
      </c>
      <c r="I53" s="374" t="s">
        <v>10</v>
      </c>
      <c r="J53" s="374" t="s">
        <v>10</v>
      </c>
      <c r="K53" s="354"/>
      <c r="L53" s="354"/>
    </row>
    <row r="54" spans="1:12" ht="19.5" customHeight="1" thickBot="1">
      <c r="A54" s="354"/>
      <c r="B54" s="354"/>
      <c r="C54" s="373"/>
      <c r="D54" s="373"/>
      <c r="E54" s="373"/>
      <c r="F54" s="377"/>
      <c r="G54" s="377"/>
      <c r="H54" s="373"/>
      <c r="I54" s="373"/>
      <c r="J54" s="373"/>
      <c r="K54" s="354"/>
      <c r="L54" s="354"/>
    </row>
    <row r="55" spans="1:12" ht="27.6" customHeight="1" thickBot="1">
      <c r="A55" s="354" t="s">
        <v>49</v>
      </c>
      <c r="B55" s="369" t="s">
        <v>76</v>
      </c>
      <c r="C55" s="53">
        <v>2017</v>
      </c>
      <c r="D55" s="54">
        <f>I55</f>
        <v>9.9600000000000009</v>
      </c>
      <c r="E55" s="54" t="s">
        <v>10</v>
      </c>
      <c r="F55" s="54" t="s">
        <v>10</v>
      </c>
      <c r="G55" s="54" t="s">
        <v>10</v>
      </c>
      <c r="H55" s="54" t="s">
        <v>10</v>
      </c>
      <c r="I55" s="54">
        <v>9.9600000000000009</v>
      </c>
      <c r="J55" s="55" t="s">
        <v>10</v>
      </c>
      <c r="K55" s="354" t="s">
        <v>77</v>
      </c>
      <c r="L55" s="369" t="s">
        <v>78</v>
      </c>
    </row>
    <row r="56" spans="1:12" ht="23.1" customHeight="1" thickBot="1">
      <c r="A56" s="354"/>
      <c r="B56" s="369"/>
      <c r="C56" s="53">
        <v>2018</v>
      </c>
      <c r="D56" s="55">
        <v>8.3309999999999995</v>
      </c>
      <c r="E56" s="54" t="s">
        <v>10</v>
      </c>
      <c r="F56" s="54" t="s">
        <v>10</v>
      </c>
      <c r="G56" s="54" t="s">
        <v>10</v>
      </c>
      <c r="H56" s="54" t="s">
        <v>10</v>
      </c>
      <c r="I56" s="55">
        <v>8.3309999999999995</v>
      </c>
      <c r="J56" s="55" t="s">
        <v>10</v>
      </c>
      <c r="K56" s="354"/>
      <c r="L56" s="369"/>
    </row>
    <row r="57" spans="1:12" ht="15" customHeight="1" thickBot="1">
      <c r="A57" s="354"/>
      <c r="B57" s="369"/>
      <c r="C57" s="378">
        <v>2019</v>
      </c>
      <c r="D57" s="379">
        <v>0</v>
      </c>
      <c r="E57" s="379" t="s">
        <v>10</v>
      </c>
      <c r="F57" s="380" t="s">
        <v>10</v>
      </c>
      <c r="G57" s="380" t="s">
        <v>10</v>
      </c>
      <c r="H57" s="379" t="s">
        <v>10</v>
      </c>
      <c r="I57" s="379">
        <v>0</v>
      </c>
      <c r="J57" s="374" t="s">
        <v>10</v>
      </c>
      <c r="K57" s="354"/>
      <c r="L57" s="369"/>
    </row>
    <row r="58" spans="1:12" ht="4.7" customHeight="1" thickBot="1">
      <c r="A58" s="354"/>
      <c r="B58" s="369"/>
      <c r="C58" s="378"/>
      <c r="D58" s="379"/>
      <c r="E58" s="379"/>
      <c r="F58" s="381"/>
      <c r="G58" s="381"/>
      <c r="H58" s="379"/>
      <c r="I58" s="379"/>
      <c r="J58" s="374"/>
      <c r="K58" s="354"/>
      <c r="L58" s="369"/>
    </row>
    <row r="59" spans="1:12" ht="9.9499999999999993" customHeight="1" thickBot="1">
      <c r="A59" s="354"/>
      <c r="B59" s="369"/>
      <c r="C59" s="378"/>
      <c r="D59" s="379"/>
      <c r="E59" s="379"/>
      <c r="F59" s="382"/>
      <c r="G59" s="382"/>
      <c r="H59" s="379"/>
      <c r="I59" s="379"/>
      <c r="J59" s="374"/>
      <c r="K59" s="354"/>
      <c r="L59" s="369"/>
    </row>
    <row r="60" spans="1:12" s="173" customFormat="1" ht="30.75" customHeight="1" thickBot="1">
      <c r="A60" s="354"/>
      <c r="B60" s="369"/>
      <c r="C60" s="170">
        <v>2020</v>
      </c>
      <c r="D60" s="171">
        <v>0</v>
      </c>
      <c r="E60" s="171"/>
      <c r="F60" s="172"/>
      <c r="G60" s="172"/>
      <c r="H60" s="171"/>
      <c r="I60" s="171">
        <v>0</v>
      </c>
      <c r="J60" s="169"/>
      <c r="K60" s="354"/>
      <c r="L60" s="369"/>
    </row>
    <row r="61" spans="1:12" ht="31.5" customHeight="1" thickBot="1">
      <c r="A61" s="354"/>
      <c r="B61" s="369"/>
      <c r="C61" s="56">
        <v>2021</v>
      </c>
      <c r="D61" s="52">
        <v>0</v>
      </c>
      <c r="E61" s="57"/>
      <c r="F61" s="139" t="s">
        <v>10</v>
      </c>
      <c r="G61" s="139" t="s">
        <v>10</v>
      </c>
      <c r="H61" s="57"/>
      <c r="I61" s="52">
        <v>0</v>
      </c>
      <c r="J61" s="52"/>
      <c r="K61" s="354"/>
      <c r="L61" s="369"/>
    </row>
    <row r="62" spans="1:12" ht="32.25" customHeight="1" thickBot="1">
      <c r="A62" s="354" t="s">
        <v>79</v>
      </c>
      <c r="B62" s="354" t="s">
        <v>80</v>
      </c>
      <c r="C62" s="53">
        <v>2017</v>
      </c>
      <c r="D62" s="54">
        <f>I62</f>
        <v>10</v>
      </c>
      <c r="E62" s="54" t="s">
        <v>10</v>
      </c>
      <c r="F62" s="54" t="s">
        <v>10</v>
      </c>
      <c r="G62" s="54" t="s">
        <v>10</v>
      </c>
      <c r="H62" s="54" t="s">
        <v>10</v>
      </c>
      <c r="I62" s="54">
        <v>10</v>
      </c>
      <c r="J62" s="55" t="s">
        <v>10</v>
      </c>
      <c r="K62" s="354"/>
      <c r="L62" s="369"/>
    </row>
    <row r="63" spans="1:12" ht="27.6" customHeight="1" thickBot="1">
      <c r="A63" s="354"/>
      <c r="B63" s="354"/>
      <c r="C63" s="53">
        <v>2018</v>
      </c>
      <c r="D63" s="54">
        <v>10</v>
      </c>
      <c r="E63" s="54" t="s">
        <v>10</v>
      </c>
      <c r="F63" s="54" t="s">
        <v>10</v>
      </c>
      <c r="G63" s="54" t="s">
        <v>10</v>
      </c>
      <c r="H63" s="54" t="s">
        <v>10</v>
      </c>
      <c r="I63" s="54">
        <v>10</v>
      </c>
      <c r="J63" s="55" t="s">
        <v>10</v>
      </c>
      <c r="K63" s="354"/>
      <c r="L63" s="369"/>
    </row>
    <row r="64" spans="1:12" ht="27.95" customHeight="1" thickBot="1">
      <c r="A64" s="354"/>
      <c r="B64" s="354"/>
      <c r="C64" s="378">
        <v>2019</v>
      </c>
      <c r="D64" s="379">
        <v>0</v>
      </c>
      <c r="E64" s="379" t="s">
        <v>10</v>
      </c>
      <c r="F64" s="380" t="s">
        <v>10</v>
      </c>
      <c r="G64" s="380" t="s">
        <v>10</v>
      </c>
      <c r="H64" s="379" t="s">
        <v>10</v>
      </c>
      <c r="I64" s="379">
        <v>0</v>
      </c>
      <c r="J64" s="374" t="s">
        <v>10</v>
      </c>
      <c r="K64" s="354"/>
      <c r="L64" s="369"/>
    </row>
    <row r="65" spans="1:12" ht="3" customHeight="1" thickBot="1">
      <c r="A65" s="354"/>
      <c r="B65" s="354"/>
      <c r="C65" s="378"/>
      <c r="D65" s="379"/>
      <c r="E65" s="379"/>
      <c r="F65" s="381"/>
      <c r="G65" s="381"/>
      <c r="H65" s="379"/>
      <c r="I65" s="379"/>
      <c r="J65" s="374"/>
      <c r="K65" s="354"/>
      <c r="L65" s="369"/>
    </row>
    <row r="66" spans="1:12" ht="8.85" customHeight="1" thickBot="1">
      <c r="A66" s="354"/>
      <c r="B66" s="354"/>
      <c r="C66" s="378"/>
      <c r="D66" s="379"/>
      <c r="E66" s="379"/>
      <c r="F66" s="382"/>
      <c r="G66" s="382"/>
      <c r="H66" s="379"/>
      <c r="I66" s="379"/>
      <c r="J66" s="374"/>
      <c r="K66" s="354"/>
      <c r="L66" s="369"/>
    </row>
    <row r="67" spans="1:12" s="173" customFormat="1" ht="21.75" customHeight="1" thickBot="1">
      <c r="A67" s="354"/>
      <c r="B67" s="354"/>
      <c r="C67" s="170">
        <v>2020</v>
      </c>
      <c r="D67" s="171">
        <v>0</v>
      </c>
      <c r="E67" s="171"/>
      <c r="F67" s="172"/>
      <c r="G67" s="172"/>
      <c r="H67" s="171"/>
      <c r="I67" s="171">
        <v>0</v>
      </c>
      <c r="J67" s="169"/>
      <c r="K67" s="354"/>
      <c r="L67" s="369"/>
    </row>
    <row r="68" spans="1:12" ht="28.5" customHeight="1" thickBot="1">
      <c r="A68" s="354"/>
      <c r="B68" s="354"/>
      <c r="C68" s="56">
        <v>2021</v>
      </c>
      <c r="D68" s="57">
        <v>0</v>
      </c>
      <c r="E68" s="57" t="s">
        <v>10</v>
      </c>
      <c r="F68" s="139" t="s">
        <v>10</v>
      </c>
      <c r="G68" s="139" t="s">
        <v>10</v>
      </c>
      <c r="H68" s="57" t="s">
        <v>10</v>
      </c>
      <c r="I68" s="57">
        <v>0</v>
      </c>
      <c r="J68" s="52" t="s">
        <v>10</v>
      </c>
      <c r="K68" s="354"/>
      <c r="L68" s="369"/>
    </row>
    <row r="69" spans="1:12" ht="15" customHeight="1" thickBot="1">
      <c r="A69" s="354" t="s">
        <v>81</v>
      </c>
      <c r="B69" s="354" t="s">
        <v>82</v>
      </c>
      <c r="C69" s="378">
        <v>2017</v>
      </c>
      <c r="D69" s="379">
        <f>I69</f>
        <v>20.04</v>
      </c>
      <c r="E69" s="379" t="s">
        <v>10</v>
      </c>
      <c r="F69" s="380" t="s">
        <v>10</v>
      </c>
      <c r="G69" s="380" t="s">
        <v>10</v>
      </c>
      <c r="H69" s="379" t="s">
        <v>10</v>
      </c>
      <c r="I69" s="379">
        <v>20.04</v>
      </c>
      <c r="J69" s="374" t="s">
        <v>10</v>
      </c>
      <c r="K69" s="317" t="s">
        <v>54</v>
      </c>
      <c r="L69" s="370" t="s">
        <v>83</v>
      </c>
    </row>
    <row r="70" spans="1:12" ht="16.5" customHeight="1" thickBot="1">
      <c r="A70" s="354"/>
      <c r="B70" s="354"/>
      <c r="C70" s="378"/>
      <c r="D70" s="379"/>
      <c r="E70" s="379"/>
      <c r="F70" s="382"/>
      <c r="G70" s="382"/>
      <c r="H70" s="379"/>
      <c r="I70" s="379"/>
      <c r="J70" s="374"/>
      <c r="K70" s="318"/>
      <c r="L70" s="371"/>
    </row>
    <row r="71" spans="1:12" ht="32.25" customHeight="1" thickBot="1">
      <c r="A71" s="354"/>
      <c r="B71" s="354"/>
      <c r="C71" s="53">
        <v>2018</v>
      </c>
      <c r="D71" s="54">
        <v>20.04</v>
      </c>
      <c r="E71" s="54" t="s">
        <v>10</v>
      </c>
      <c r="F71" s="54" t="s">
        <v>10</v>
      </c>
      <c r="G71" s="54" t="s">
        <v>10</v>
      </c>
      <c r="H71" s="54" t="s">
        <v>10</v>
      </c>
      <c r="I71" s="54">
        <v>20.04</v>
      </c>
      <c r="J71" s="55" t="s">
        <v>10</v>
      </c>
      <c r="K71" s="318"/>
      <c r="L71" s="371"/>
    </row>
    <row r="72" spans="1:12" ht="15" customHeight="1" thickBot="1">
      <c r="A72" s="354"/>
      <c r="B72" s="354"/>
      <c r="C72" s="378">
        <v>2019</v>
      </c>
      <c r="D72" s="379">
        <v>0</v>
      </c>
      <c r="E72" s="379" t="s">
        <v>10</v>
      </c>
      <c r="F72" s="380" t="s">
        <v>10</v>
      </c>
      <c r="G72" s="380" t="s">
        <v>10</v>
      </c>
      <c r="H72" s="379" t="s">
        <v>10</v>
      </c>
      <c r="I72" s="379">
        <v>0</v>
      </c>
      <c r="J72" s="374" t="s">
        <v>10</v>
      </c>
      <c r="K72" s="318"/>
      <c r="L72" s="371"/>
    </row>
    <row r="73" spans="1:12" ht="6.75" customHeight="1" thickBot="1">
      <c r="A73" s="354"/>
      <c r="B73" s="354"/>
      <c r="C73" s="378"/>
      <c r="D73" s="379"/>
      <c r="E73" s="379"/>
      <c r="F73" s="381"/>
      <c r="G73" s="381"/>
      <c r="H73" s="379"/>
      <c r="I73" s="379"/>
      <c r="J73" s="374"/>
      <c r="K73" s="318"/>
      <c r="L73" s="371"/>
    </row>
    <row r="74" spans="1:12" ht="6.75" customHeight="1" thickBot="1">
      <c r="A74" s="354"/>
      <c r="B74" s="354"/>
      <c r="C74" s="378"/>
      <c r="D74" s="379"/>
      <c r="E74" s="379"/>
      <c r="F74" s="382"/>
      <c r="G74" s="382"/>
      <c r="H74" s="379"/>
      <c r="I74" s="379"/>
      <c r="J74" s="374"/>
      <c r="K74" s="318"/>
      <c r="L74" s="371"/>
    </row>
    <row r="75" spans="1:12" s="173" customFormat="1" ht="23.25" customHeight="1" thickBot="1">
      <c r="A75" s="354"/>
      <c r="B75" s="354"/>
      <c r="C75" s="170">
        <v>2020</v>
      </c>
      <c r="D75" s="171">
        <v>0</v>
      </c>
      <c r="E75" s="171"/>
      <c r="F75" s="172"/>
      <c r="G75" s="172"/>
      <c r="H75" s="171"/>
      <c r="I75" s="171">
        <v>0</v>
      </c>
      <c r="J75" s="169"/>
      <c r="K75" s="318"/>
      <c r="L75" s="371"/>
    </row>
    <row r="76" spans="1:12" ht="23.85" customHeight="1" thickBot="1">
      <c r="A76" s="354"/>
      <c r="B76" s="354"/>
      <c r="C76" s="56">
        <v>2021</v>
      </c>
      <c r="D76" s="57">
        <v>0</v>
      </c>
      <c r="E76" s="57" t="s">
        <v>10</v>
      </c>
      <c r="F76" s="139" t="s">
        <v>10</v>
      </c>
      <c r="G76" s="139" t="s">
        <v>10</v>
      </c>
      <c r="H76" s="57" t="s">
        <v>10</v>
      </c>
      <c r="I76" s="57">
        <v>0</v>
      </c>
      <c r="J76" s="52" t="s">
        <v>10</v>
      </c>
      <c r="K76" s="319"/>
      <c r="L76" s="371"/>
    </row>
    <row r="77" spans="1:12" ht="30" customHeight="1" thickBot="1">
      <c r="A77" s="317" t="s">
        <v>84</v>
      </c>
      <c r="B77" s="370" t="s">
        <v>85</v>
      </c>
      <c r="C77" s="383" t="s">
        <v>300</v>
      </c>
      <c r="D77" s="375" t="s">
        <v>10</v>
      </c>
      <c r="E77" s="374" t="s">
        <v>10</v>
      </c>
      <c r="F77" s="375" t="s">
        <v>10</v>
      </c>
      <c r="G77" s="375" t="s">
        <v>10</v>
      </c>
      <c r="H77" s="374" t="s">
        <v>10</v>
      </c>
      <c r="I77" s="374" t="s">
        <v>10</v>
      </c>
      <c r="J77" s="374" t="s">
        <v>10</v>
      </c>
      <c r="K77" s="354" t="s">
        <v>86</v>
      </c>
      <c r="L77" s="371"/>
    </row>
    <row r="78" spans="1:12" ht="9" customHeight="1" thickBot="1">
      <c r="A78" s="317"/>
      <c r="B78" s="370"/>
      <c r="C78" s="383"/>
      <c r="D78" s="383"/>
      <c r="E78" s="383"/>
      <c r="F78" s="376"/>
      <c r="G78" s="376"/>
      <c r="H78" s="383"/>
      <c r="I78" s="383"/>
      <c r="J78" s="383"/>
      <c r="K78" s="354"/>
      <c r="L78" s="371"/>
    </row>
    <row r="79" spans="1:12" ht="23.25" customHeight="1" thickBot="1">
      <c r="A79" s="317"/>
      <c r="B79" s="370"/>
      <c r="C79" s="383"/>
      <c r="D79" s="383"/>
      <c r="E79" s="383"/>
      <c r="F79" s="376"/>
      <c r="G79" s="376"/>
      <c r="H79" s="383"/>
      <c r="I79" s="383"/>
      <c r="J79" s="383"/>
      <c r="K79" s="354"/>
      <c r="L79" s="371"/>
    </row>
    <row r="80" spans="1:12" ht="19.5" customHeight="1" thickBot="1">
      <c r="A80" s="317"/>
      <c r="B80" s="370"/>
      <c r="C80" s="383"/>
      <c r="D80" s="383"/>
      <c r="E80" s="374"/>
      <c r="F80" s="377"/>
      <c r="G80" s="377"/>
      <c r="H80" s="374"/>
      <c r="I80" s="374"/>
      <c r="J80" s="374"/>
      <c r="K80" s="354"/>
      <c r="L80" s="371"/>
    </row>
    <row r="81" spans="1:12" ht="15" customHeight="1" thickBot="1">
      <c r="A81" s="354" t="s">
        <v>87</v>
      </c>
      <c r="B81" s="369" t="s">
        <v>88</v>
      </c>
      <c r="C81" s="374" t="s">
        <v>300</v>
      </c>
      <c r="D81" s="374" t="s">
        <v>10</v>
      </c>
      <c r="E81" s="374" t="s">
        <v>10</v>
      </c>
      <c r="F81" s="375" t="s">
        <v>10</v>
      </c>
      <c r="G81" s="375" t="s">
        <v>10</v>
      </c>
      <c r="H81" s="374" t="s">
        <v>10</v>
      </c>
      <c r="I81" s="374" t="s">
        <v>10</v>
      </c>
      <c r="J81" s="374" t="s">
        <v>10</v>
      </c>
      <c r="K81" s="354" t="s">
        <v>54</v>
      </c>
      <c r="L81" s="371"/>
    </row>
    <row r="82" spans="1:12" ht="16.5" customHeight="1" thickBot="1">
      <c r="A82" s="354"/>
      <c r="B82" s="369"/>
      <c r="C82" s="374"/>
      <c r="D82" s="374"/>
      <c r="E82" s="374"/>
      <c r="F82" s="376"/>
      <c r="G82" s="376"/>
      <c r="H82" s="374"/>
      <c r="I82" s="374"/>
      <c r="J82" s="374"/>
      <c r="K82" s="354"/>
      <c r="L82" s="371"/>
    </row>
    <row r="83" spans="1:12" ht="15" customHeight="1" thickBot="1">
      <c r="A83" s="354"/>
      <c r="B83" s="369"/>
      <c r="C83" s="374"/>
      <c r="D83" s="374"/>
      <c r="E83" s="374"/>
      <c r="F83" s="377"/>
      <c r="G83" s="377"/>
      <c r="H83" s="374"/>
      <c r="I83" s="374"/>
      <c r="J83" s="374"/>
      <c r="K83" s="354"/>
      <c r="L83" s="371"/>
    </row>
    <row r="84" spans="1:12" ht="15" customHeight="1" thickBot="1">
      <c r="A84" s="354" t="s">
        <v>89</v>
      </c>
      <c r="B84" s="369" t="s">
        <v>90</v>
      </c>
      <c r="C84" s="374" t="s">
        <v>300</v>
      </c>
      <c r="D84" s="374" t="s">
        <v>10</v>
      </c>
      <c r="E84" s="374" t="s">
        <v>10</v>
      </c>
      <c r="F84" s="375" t="s">
        <v>10</v>
      </c>
      <c r="G84" s="375" t="s">
        <v>10</v>
      </c>
      <c r="H84" s="374" t="s">
        <v>10</v>
      </c>
      <c r="I84" s="374" t="s">
        <v>10</v>
      </c>
      <c r="J84" s="374" t="s">
        <v>10</v>
      </c>
      <c r="K84" s="384" t="s">
        <v>91</v>
      </c>
      <c r="L84" s="371"/>
    </row>
    <row r="85" spans="1:12" ht="16.5" customHeight="1" thickBot="1">
      <c r="A85" s="354"/>
      <c r="B85" s="369"/>
      <c r="C85" s="374"/>
      <c r="D85" s="374"/>
      <c r="E85" s="374"/>
      <c r="F85" s="376"/>
      <c r="G85" s="376"/>
      <c r="H85" s="374"/>
      <c r="I85" s="374"/>
      <c r="J85" s="374"/>
      <c r="K85" s="384"/>
      <c r="L85" s="371"/>
    </row>
    <row r="86" spans="1:12" ht="39" customHeight="1" thickBot="1">
      <c r="A86" s="354"/>
      <c r="B86" s="369"/>
      <c r="C86" s="374"/>
      <c r="D86" s="374"/>
      <c r="E86" s="374"/>
      <c r="F86" s="377"/>
      <c r="G86" s="377"/>
      <c r="H86" s="374"/>
      <c r="I86" s="374"/>
      <c r="J86" s="374"/>
      <c r="K86" s="384"/>
      <c r="L86" s="372"/>
    </row>
    <row r="87" spans="1:12" ht="15.75" customHeight="1" thickBot="1">
      <c r="A87" s="354" t="s">
        <v>92</v>
      </c>
      <c r="B87" s="369" t="s">
        <v>93</v>
      </c>
      <c r="C87" s="348" t="s">
        <v>300</v>
      </c>
      <c r="D87" s="374" t="s">
        <v>10</v>
      </c>
      <c r="E87" s="374" t="s">
        <v>10</v>
      </c>
      <c r="F87" s="375" t="s">
        <v>10</v>
      </c>
      <c r="G87" s="375" t="s">
        <v>10</v>
      </c>
      <c r="H87" s="374" t="s">
        <v>10</v>
      </c>
      <c r="I87" s="374" t="s">
        <v>10</v>
      </c>
      <c r="J87" s="374" t="s">
        <v>10</v>
      </c>
      <c r="K87" s="354" t="s">
        <v>94</v>
      </c>
      <c r="L87" s="369" t="s">
        <v>95</v>
      </c>
    </row>
    <row r="88" spans="1:12" ht="33.75" customHeight="1" thickBot="1">
      <c r="A88" s="354"/>
      <c r="B88" s="369"/>
      <c r="C88" s="349"/>
      <c r="D88" s="374"/>
      <c r="E88" s="374"/>
      <c r="F88" s="377"/>
      <c r="G88" s="377"/>
      <c r="H88" s="374"/>
      <c r="I88" s="374"/>
      <c r="J88" s="374"/>
      <c r="K88" s="354"/>
      <c r="L88" s="369"/>
    </row>
    <row r="89" spans="1:12" ht="45" customHeight="1" thickBot="1">
      <c r="A89" s="354"/>
      <c r="B89" s="369"/>
      <c r="C89" s="349"/>
      <c r="D89" s="58" t="s">
        <v>10</v>
      </c>
      <c r="E89" s="55" t="s">
        <v>10</v>
      </c>
      <c r="F89" s="55" t="s">
        <v>10</v>
      </c>
      <c r="G89" s="55" t="s">
        <v>10</v>
      </c>
      <c r="H89" s="58" t="s">
        <v>10</v>
      </c>
      <c r="I89" s="58" t="s">
        <v>10</v>
      </c>
      <c r="J89" s="55" t="s">
        <v>10</v>
      </c>
      <c r="K89" s="354"/>
      <c r="L89" s="369"/>
    </row>
    <row r="90" spans="1:12" ht="34.5" customHeight="1" thickBot="1">
      <c r="A90" s="354"/>
      <c r="B90" s="369"/>
      <c r="C90" s="349"/>
      <c r="D90" s="55" t="s">
        <v>10</v>
      </c>
      <c r="E90" s="55" t="s">
        <v>10</v>
      </c>
      <c r="F90" s="55" t="s">
        <v>10</v>
      </c>
      <c r="G90" s="55" t="s">
        <v>10</v>
      </c>
      <c r="H90" s="55" t="s">
        <v>10</v>
      </c>
      <c r="I90" s="55" t="s">
        <v>10</v>
      </c>
      <c r="J90" s="55" t="s">
        <v>10</v>
      </c>
      <c r="K90" s="354"/>
      <c r="L90" s="369"/>
    </row>
    <row r="91" spans="1:12" ht="34.5" customHeight="1" thickBot="1">
      <c r="A91" s="354"/>
      <c r="B91" s="369"/>
      <c r="C91" s="350"/>
      <c r="D91" s="55" t="s">
        <v>10</v>
      </c>
      <c r="E91" s="55" t="s">
        <v>10</v>
      </c>
      <c r="F91" s="55" t="s">
        <v>10</v>
      </c>
      <c r="G91" s="55" t="s">
        <v>10</v>
      </c>
      <c r="H91" s="55" t="s">
        <v>10</v>
      </c>
      <c r="I91" s="55" t="s">
        <v>10</v>
      </c>
      <c r="J91" s="55" t="s">
        <v>10</v>
      </c>
      <c r="K91" s="354"/>
      <c r="L91" s="369"/>
    </row>
    <row r="92" spans="1:12" ht="48" customHeight="1" thickBot="1">
      <c r="A92" s="354" t="s">
        <v>96</v>
      </c>
      <c r="B92" s="46" t="s">
        <v>97</v>
      </c>
      <c r="C92" s="53" t="s">
        <v>300</v>
      </c>
      <c r="D92" s="54"/>
      <c r="E92" s="54" t="s">
        <v>10</v>
      </c>
      <c r="F92" s="54" t="s">
        <v>10</v>
      </c>
      <c r="G92" s="54" t="s">
        <v>10</v>
      </c>
      <c r="H92" s="54" t="s">
        <v>10</v>
      </c>
      <c r="I92" s="54"/>
      <c r="J92" s="55" t="s">
        <v>10</v>
      </c>
      <c r="K92" s="354" t="s">
        <v>98</v>
      </c>
      <c r="L92" s="354" t="s">
        <v>99</v>
      </c>
    </row>
    <row r="93" spans="1:12" ht="23.85" customHeight="1" thickBot="1">
      <c r="A93" s="354"/>
      <c r="B93" s="354" t="s">
        <v>100</v>
      </c>
      <c r="C93" s="53">
        <v>2017</v>
      </c>
      <c r="D93" s="55">
        <f>H93+I93</f>
        <v>149.47399999999999</v>
      </c>
      <c r="E93" s="54" t="s">
        <v>10</v>
      </c>
      <c r="F93" s="54">
        <v>142</v>
      </c>
      <c r="G93" s="54" t="s">
        <v>10</v>
      </c>
      <c r="H93" s="54">
        <v>142</v>
      </c>
      <c r="I93" s="55">
        <v>7.4740000000000002</v>
      </c>
      <c r="J93" s="55" t="s">
        <v>10</v>
      </c>
      <c r="K93" s="354"/>
      <c r="L93" s="354"/>
    </row>
    <row r="94" spans="1:12" ht="24.95" customHeight="1" thickBot="1">
      <c r="A94" s="354"/>
      <c r="B94" s="354"/>
      <c r="C94" s="53">
        <v>2018</v>
      </c>
      <c r="D94" s="54" t="s">
        <v>10</v>
      </c>
      <c r="E94" s="54" t="s">
        <v>10</v>
      </c>
      <c r="F94" s="54" t="s">
        <v>10</v>
      </c>
      <c r="G94" s="54" t="s">
        <v>10</v>
      </c>
      <c r="H94" s="54" t="s">
        <v>10</v>
      </c>
      <c r="I94" s="54" t="s">
        <v>10</v>
      </c>
      <c r="J94" s="55" t="s">
        <v>10</v>
      </c>
      <c r="K94" s="354"/>
      <c r="L94" s="354"/>
    </row>
    <row r="95" spans="1:12" ht="24.95" customHeight="1" thickBot="1">
      <c r="A95" s="354"/>
      <c r="B95" s="354"/>
      <c r="C95" s="53">
        <v>2019</v>
      </c>
      <c r="D95" s="54" t="s">
        <v>10</v>
      </c>
      <c r="E95" s="54" t="s">
        <v>10</v>
      </c>
      <c r="F95" s="54" t="s">
        <v>10</v>
      </c>
      <c r="G95" s="54" t="s">
        <v>10</v>
      </c>
      <c r="H95" s="54" t="s">
        <v>10</v>
      </c>
      <c r="I95" s="54" t="s">
        <v>10</v>
      </c>
      <c r="J95" s="55" t="s">
        <v>10</v>
      </c>
      <c r="K95" s="354"/>
      <c r="L95" s="354"/>
    </row>
    <row r="96" spans="1:12" s="173" customFormat="1" ht="24.95" customHeight="1" thickBot="1">
      <c r="A96" s="354"/>
      <c r="B96" s="354"/>
      <c r="C96" s="53">
        <v>2020</v>
      </c>
      <c r="D96" s="55">
        <f>H96</f>
        <v>143</v>
      </c>
      <c r="E96" s="54"/>
      <c r="F96" s="54">
        <v>143</v>
      </c>
      <c r="G96" s="54"/>
      <c r="H96" s="54">
        <v>143</v>
      </c>
      <c r="I96" s="55" t="s">
        <v>10</v>
      </c>
      <c r="J96" s="55"/>
      <c r="K96" s="354"/>
      <c r="L96" s="354"/>
    </row>
    <row r="97" spans="1:12" ht="24.95" customHeight="1" thickBot="1">
      <c r="A97" s="354"/>
      <c r="B97" s="354"/>
      <c r="C97" s="53">
        <v>2021</v>
      </c>
      <c r="D97" s="55" t="s">
        <v>10</v>
      </c>
      <c r="E97" s="54" t="s">
        <v>10</v>
      </c>
      <c r="F97" s="54" t="s">
        <v>10</v>
      </c>
      <c r="G97" s="54" t="s">
        <v>10</v>
      </c>
      <c r="H97" s="54" t="s">
        <v>10</v>
      </c>
      <c r="I97" s="55" t="s">
        <v>10</v>
      </c>
      <c r="J97" s="55" t="s">
        <v>10</v>
      </c>
      <c r="K97" s="354"/>
      <c r="L97" s="354"/>
    </row>
    <row r="98" spans="1:12" ht="41.85" customHeight="1" thickBot="1">
      <c r="A98" s="317" t="s">
        <v>101</v>
      </c>
      <c r="B98" s="370" t="s">
        <v>316</v>
      </c>
      <c r="C98" s="348" t="s">
        <v>300</v>
      </c>
      <c r="D98" s="55" t="s">
        <v>10</v>
      </c>
      <c r="E98" s="55" t="s">
        <v>10</v>
      </c>
      <c r="F98" s="55" t="s">
        <v>301</v>
      </c>
      <c r="G98" s="55" t="s">
        <v>10</v>
      </c>
      <c r="H98" s="55" t="s">
        <v>10</v>
      </c>
      <c r="I98" s="55" t="s">
        <v>10</v>
      </c>
      <c r="J98" s="55" t="s">
        <v>10</v>
      </c>
      <c r="K98" s="354" t="s">
        <v>102</v>
      </c>
      <c r="L98" s="369" t="s">
        <v>103</v>
      </c>
    </row>
    <row r="99" spans="1:12" ht="32.85" customHeight="1" thickBot="1">
      <c r="A99" s="318"/>
      <c r="B99" s="371"/>
      <c r="C99" s="349"/>
      <c r="D99" s="55" t="s">
        <v>10</v>
      </c>
      <c r="E99" s="55" t="s">
        <v>10</v>
      </c>
      <c r="F99" s="55" t="s">
        <v>10</v>
      </c>
      <c r="G99" s="55" t="s">
        <v>10</v>
      </c>
      <c r="H99" s="55" t="s">
        <v>10</v>
      </c>
      <c r="I99" s="55" t="s">
        <v>10</v>
      </c>
      <c r="J99" s="55" t="s">
        <v>10</v>
      </c>
      <c r="K99" s="354"/>
      <c r="L99" s="369"/>
    </row>
    <row r="100" spans="1:12" ht="33.75" customHeight="1" thickBot="1">
      <c r="A100" s="318"/>
      <c r="B100" s="371"/>
      <c r="C100" s="349"/>
      <c r="D100" s="55" t="s">
        <v>10</v>
      </c>
      <c r="E100" s="55" t="s">
        <v>10</v>
      </c>
      <c r="F100" s="55" t="s">
        <v>10</v>
      </c>
      <c r="G100" s="55" t="s">
        <v>10</v>
      </c>
      <c r="H100" s="55" t="s">
        <v>10</v>
      </c>
      <c r="I100" s="55" t="s">
        <v>10</v>
      </c>
      <c r="J100" s="55" t="s">
        <v>10</v>
      </c>
      <c r="K100" s="354"/>
      <c r="L100" s="369"/>
    </row>
    <row r="101" spans="1:12" ht="33.75" customHeight="1" thickBot="1">
      <c r="A101" s="319"/>
      <c r="B101" s="372"/>
      <c r="C101" s="350"/>
      <c r="D101" s="55" t="s">
        <v>10</v>
      </c>
      <c r="E101" s="55" t="s">
        <v>10</v>
      </c>
      <c r="F101" s="55" t="s">
        <v>10</v>
      </c>
      <c r="G101" s="55" t="s">
        <v>10</v>
      </c>
      <c r="H101" s="55" t="s">
        <v>10</v>
      </c>
      <c r="I101" s="55" t="s">
        <v>10</v>
      </c>
      <c r="J101" s="55" t="s">
        <v>10</v>
      </c>
      <c r="K101" s="354"/>
      <c r="L101" s="369"/>
    </row>
    <row r="102" spans="1:12" ht="33.75" customHeight="1" thickBot="1">
      <c r="A102" s="324" t="s">
        <v>104</v>
      </c>
      <c r="B102" s="305" t="s">
        <v>105</v>
      </c>
      <c r="C102" s="38">
        <v>2017</v>
      </c>
      <c r="D102" s="59">
        <v>87.339860000000002</v>
      </c>
      <c r="E102" s="39" t="s">
        <v>10</v>
      </c>
      <c r="F102" s="130" t="s">
        <v>10</v>
      </c>
      <c r="G102" s="130" t="s">
        <v>10</v>
      </c>
      <c r="H102" s="55" t="s">
        <v>10</v>
      </c>
      <c r="I102" s="59">
        <v>87.339860000000002</v>
      </c>
      <c r="J102" s="55" t="s">
        <v>10</v>
      </c>
      <c r="K102" s="305" t="s">
        <v>51</v>
      </c>
      <c r="L102" s="46"/>
    </row>
    <row r="103" spans="1:12" ht="33.75" customHeight="1" thickBot="1">
      <c r="A103" s="324"/>
      <c r="B103" s="305"/>
      <c r="C103" s="38">
        <v>2018</v>
      </c>
      <c r="D103" s="39" t="s">
        <v>10</v>
      </c>
      <c r="E103" s="39" t="s">
        <v>10</v>
      </c>
      <c r="F103" s="130" t="s">
        <v>10</v>
      </c>
      <c r="G103" s="130" t="s">
        <v>10</v>
      </c>
      <c r="H103" s="55" t="s">
        <v>10</v>
      </c>
      <c r="I103" s="39" t="s">
        <v>10</v>
      </c>
      <c r="J103" s="38" t="s">
        <v>10</v>
      </c>
      <c r="K103" s="306"/>
      <c r="L103" s="354"/>
    </row>
    <row r="104" spans="1:12" ht="33.75" customHeight="1" thickBot="1">
      <c r="A104" s="324"/>
      <c r="B104" s="305"/>
      <c r="C104" s="38">
        <v>2019</v>
      </c>
      <c r="D104" s="39" t="s">
        <v>10</v>
      </c>
      <c r="E104" s="39" t="s">
        <v>10</v>
      </c>
      <c r="F104" s="130" t="s">
        <v>10</v>
      </c>
      <c r="G104" s="130" t="s">
        <v>10</v>
      </c>
      <c r="H104" s="55" t="s">
        <v>10</v>
      </c>
      <c r="I104" s="39" t="s">
        <v>10</v>
      </c>
      <c r="J104" s="38" t="s">
        <v>10</v>
      </c>
      <c r="K104" s="306"/>
      <c r="L104" s="354"/>
    </row>
    <row r="105" spans="1:12" s="173" customFormat="1" ht="33.75" customHeight="1" thickBot="1">
      <c r="A105" s="324"/>
      <c r="B105" s="305"/>
      <c r="C105" s="161">
        <v>2020</v>
      </c>
      <c r="D105" s="162" t="s">
        <v>10</v>
      </c>
      <c r="E105" s="162" t="s">
        <v>10</v>
      </c>
      <c r="F105" s="162" t="s">
        <v>10</v>
      </c>
      <c r="G105" s="162" t="s">
        <v>10</v>
      </c>
      <c r="H105" s="55" t="s">
        <v>10</v>
      </c>
      <c r="I105" s="162" t="s">
        <v>10</v>
      </c>
      <c r="J105" s="162" t="s">
        <v>10</v>
      </c>
      <c r="K105" s="306"/>
      <c r="L105" s="354"/>
    </row>
    <row r="106" spans="1:12" ht="33.75" customHeight="1" thickBot="1">
      <c r="A106" s="324"/>
      <c r="B106" s="305"/>
      <c r="C106" s="38">
        <v>2021</v>
      </c>
      <c r="D106" s="39" t="s">
        <v>10</v>
      </c>
      <c r="E106" s="39" t="s">
        <v>10</v>
      </c>
      <c r="F106" s="130" t="s">
        <v>10</v>
      </c>
      <c r="G106" s="130" t="s">
        <v>10</v>
      </c>
      <c r="H106" s="39" t="s">
        <v>10</v>
      </c>
      <c r="I106" s="39" t="s">
        <v>10</v>
      </c>
      <c r="J106" s="38" t="s">
        <v>10</v>
      </c>
      <c r="K106" s="307"/>
      <c r="L106" s="354"/>
    </row>
    <row r="107" spans="1:12" ht="21.75" customHeight="1" thickBot="1">
      <c r="A107" s="354"/>
      <c r="B107" s="388" t="s">
        <v>56</v>
      </c>
      <c r="C107" s="60">
        <v>2017</v>
      </c>
      <c r="D107" s="61">
        <f>D102+D93+D69+D62+D55</f>
        <v>276.81385999999998</v>
      </c>
      <c r="E107" s="62" t="s">
        <v>10</v>
      </c>
      <c r="F107" s="62">
        <v>142</v>
      </c>
      <c r="G107" s="62" t="s">
        <v>10</v>
      </c>
      <c r="H107" s="62">
        <f>H93</f>
        <v>142</v>
      </c>
      <c r="I107" s="61">
        <f>I102+I93+I69+I62+I55</f>
        <v>134.81386000000001</v>
      </c>
      <c r="J107" s="55" t="s">
        <v>10</v>
      </c>
      <c r="K107" s="354"/>
      <c r="L107" s="354"/>
    </row>
    <row r="108" spans="1:12" ht="21" customHeight="1" thickBot="1">
      <c r="A108" s="354"/>
      <c r="B108" s="388"/>
      <c r="C108" s="60">
        <v>2018</v>
      </c>
      <c r="D108" s="58">
        <f>D71+D63+D56</f>
        <v>38.370999999999995</v>
      </c>
      <c r="E108" s="62" t="s">
        <v>10</v>
      </c>
      <c r="F108" s="62" t="s">
        <v>10</v>
      </c>
      <c r="G108" s="62" t="s">
        <v>10</v>
      </c>
      <c r="H108" s="62" t="s">
        <v>10</v>
      </c>
      <c r="I108" s="58">
        <v>38.371000000000002</v>
      </c>
      <c r="J108" s="55" t="s">
        <v>10</v>
      </c>
      <c r="K108" s="354"/>
      <c r="L108" s="354"/>
    </row>
    <row r="109" spans="1:12" ht="0.95" customHeight="1" thickBot="1">
      <c r="A109" s="354"/>
      <c r="B109" s="388"/>
      <c r="C109" s="389">
        <v>2019</v>
      </c>
      <c r="D109" s="386">
        <f>D72+D64+D57</f>
        <v>0</v>
      </c>
      <c r="E109" s="385" t="s">
        <v>10</v>
      </c>
      <c r="F109" s="138" t="s">
        <v>10</v>
      </c>
      <c r="G109" s="138" t="s">
        <v>10</v>
      </c>
      <c r="H109" s="385" t="s">
        <v>10</v>
      </c>
      <c r="I109" s="386">
        <f>D109</f>
        <v>0</v>
      </c>
      <c r="J109" s="374" t="s">
        <v>10</v>
      </c>
      <c r="K109" s="354"/>
      <c r="L109" s="354"/>
    </row>
    <row r="110" spans="1:12" ht="23.85" customHeight="1" thickBot="1">
      <c r="A110" s="354"/>
      <c r="B110" s="388"/>
      <c r="C110" s="389"/>
      <c r="D110" s="386"/>
      <c r="E110" s="385"/>
      <c r="F110" s="138" t="s">
        <v>10</v>
      </c>
      <c r="G110" s="138" t="s">
        <v>10</v>
      </c>
      <c r="H110" s="385"/>
      <c r="I110" s="386"/>
      <c r="J110" s="374"/>
      <c r="K110" s="354"/>
      <c r="L110" s="354"/>
    </row>
    <row r="111" spans="1:12" ht="23.85" customHeight="1" thickBot="1">
      <c r="A111" s="354"/>
      <c r="B111" s="388"/>
      <c r="C111" s="63">
        <v>2020</v>
      </c>
      <c r="D111" s="236">
        <f>D96+D75+D67+D60</f>
        <v>143</v>
      </c>
      <c r="E111" s="64"/>
      <c r="F111" s="138">
        <f>F96</f>
        <v>143</v>
      </c>
      <c r="G111" s="138" t="s">
        <v>10</v>
      </c>
      <c r="H111" s="64">
        <f>H96</f>
        <v>143</v>
      </c>
      <c r="I111" s="236">
        <v>0</v>
      </c>
      <c r="J111" s="52"/>
      <c r="K111" s="354"/>
      <c r="L111" s="354"/>
    </row>
    <row r="112" spans="1:12" s="173" customFormat="1" ht="23.85" customHeight="1" thickBot="1">
      <c r="A112" s="354"/>
      <c r="B112" s="388"/>
      <c r="C112" s="60">
        <v>2021</v>
      </c>
      <c r="D112" s="58">
        <f>D76+D68+D61</f>
        <v>0</v>
      </c>
      <c r="E112" s="62"/>
      <c r="F112" s="62" t="s">
        <v>10</v>
      </c>
      <c r="G112" s="62"/>
      <c r="H112" s="62" t="s">
        <v>10</v>
      </c>
      <c r="I112" s="58">
        <f>I76+I68+I61</f>
        <v>0</v>
      </c>
      <c r="J112" s="55"/>
      <c r="K112" s="354"/>
      <c r="L112" s="354"/>
    </row>
    <row r="113" spans="1:12" ht="30.4" customHeight="1" thickBot="1">
      <c r="A113" s="354"/>
      <c r="B113" s="388"/>
      <c r="C113" s="58" t="s">
        <v>300</v>
      </c>
      <c r="D113" s="61">
        <f>D107+D108+D109+D111+D112</f>
        <v>458.18485999999996</v>
      </c>
      <c r="E113" s="62" t="s">
        <v>10</v>
      </c>
      <c r="F113" s="62">
        <f>F107+F111</f>
        <v>285</v>
      </c>
      <c r="G113" s="62" t="s">
        <v>10</v>
      </c>
      <c r="H113" s="62">
        <f>H107+H111</f>
        <v>285</v>
      </c>
      <c r="I113" s="61">
        <f>I107+I108+I109+I111+I112</f>
        <v>173.18486000000001</v>
      </c>
      <c r="J113" s="55" t="s">
        <v>10</v>
      </c>
      <c r="K113" s="354"/>
      <c r="L113" s="354"/>
    </row>
    <row r="114" spans="1:12" ht="7.5" customHeight="1">
      <c r="B114" s="47"/>
      <c r="D114" s="47"/>
      <c r="E114" s="47"/>
      <c r="F114" s="136"/>
      <c r="G114" s="136"/>
      <c r="H114" s="47"/>
      <c r="I114" s="47"/>
      <c r="J114" s="47"/>
    </row>
    <row r="115" spans="1:12" ht="15" customHeight="1">
      <c r="A115" s="387" t="s">
        <v>317</v>
      </c>
      <c r="B115" s="387"/>
      <c r="C115" s="387"/>
      <c r="D115" s="387"/>
      <c r="E115" s="387"/>
      <c r="F115" s="387"/>
      <c r="G115" s="387"/>
      <c r="H115" s="387"/>
      <c r="I115" s="387"/>
      <c r="J115" s="387"/>
      <c r="K115" s="387"/>
      <c r="L115" s="387"/>
    </row>
    <row r="116" spans="1:12">
      <c r="A116" s="387"/>
      <c r="B116" s="387"/>
      <c r="C116" s="387"/>
      <c r="D116" s="387"/>
      <c r="E116" s="387"/>
      <c r="F116" s="387"/>
      <c r="G116" s="387"/>
      <c r="H116" s="387"/>
      <c r="I116" s="387"/>
      <c r="J116" s="387"/>
      <c r="K116" s="387"/>
      <c r="L116" s="387"/>
    </row>
    <row r="117" spans="1:12" ht="39.4" customHeight="1">
      <c r="A117" s="387"/>
      <c r="B117" s="387"/>
      <c r="C117" s="387"/>
      <c r="D117" s="387"/>
      <c r="E117" s="387"/>
      <c r="F117" s="387"/>
      <c r="G117" s="387"/>
      <c r="H117" s="387"/>
      <c r="I117" s="387"/>
      <c r="J117" s="387"/>
      <c r="K117" s="387"/>
      <c r="L117" s="387"/>
    </row>
  </sheetData>
  <sheetProtection selectLockedCells="1" selectUnlockedCells="1"/>
  <mergeCells count="223">
    <mergeCell ref="F27:F29"/>
    <mergeCell ref="G27:G29"/>
    <mergeCell ref="F31:F32"/>
    <mergeCell ref="G31:G32"/>
    <mergeCell ref="F34:F36"/>
    <mergeCell ref="G34:G36"/>
    <mergeCell ref="F40:F42"/>
    <mergeCell ref="G40:G42"/>
    <mergeCell ref="A115:L117"/>
    <mergeCell ref="A102:A106"/>
    <mergeCell ref="B102:B106"/>
    <mergeCell ref="L103:L106"/>
    <mergeCell ref="A107:A113"/>
    <mergeCell ref="B107:B113"/>
    <mergeCell ref="K107:K113"/>
    <mergeCell ref="L107:L113"/>
    <mergeCell ref="C109:C110"/>
    <mergeCell ref="D109:D110"/>
    <mergeCell ref="E109:E110"/>
    <mergeCell ref="L87:L91"/>
    <mergeCell ref="A92:A97"/>
    <mergeCell ref="K92:K97"/>
    <mergeCell ref="L92:L97"/>
    <mergeCell ref="B93:B97"/>
    <mergeCell ref="A98:A101"/>
    <mergeCell ref="H109:H110"/>
    <mergeCell ref="I109:I110"/>
    <mergeCell ref="J109:J110"/>
    <mergeCell ref="B98:B101"/>
    <mergeCell ref="K98:K101"/>
    <mergeCell ref="L98:L101"/>
    <mergeCell ref="F87:F88"/>
    <mergeCell ref="G87:G88"/>
    <mergeCell ref="K84:K86"/>
    <mergeCell ref="A87:A91"/>
    <mergeCell ref="B87:B91"/>
    <mergeCell ref="D87:D88"/>
    <mergeCell ref="E87:E88"/>
    <mergeCell ref="H87:H88"/>
    <mergeCell ref="K77:K80"/>
    <mergeCell ref="I81:I83"/>
    <mergeCell ref="I87:I88"/>
    <mergeCell ref="J87:J88"/>
    <mergeCell ref="K87:K91"/>
    <mergeCell ref="J81:J83"/>
    <mergeCell ref="K81:K83"/>
    <mergeCell ref="A84:A86"/>
    <mergeCell ref="B84:B86"/>
    <mergeCell ref="C84:C86"/>
    <mergeCell ref="D84:D86"/>
    <mergeCell ref="E84:E86"/>
    <mergeCell ref="F77:F80"/>
    <mergeCell ref="G77:G80"/>
    <mergeCell ref="F81:F83"/>
    <mergeCell ref="G81:G83"/>
    <mergeCell ref="F84:F86"/>
    <mergeCell ref="G84:G86"/>
    <mergeCell ref="L69:L86"/>
    <mergeCell ref="C72:C74"/>
    <mergeCell ref="D72:D74"/>
    <mergeCell ref="E72:E74"/>
    <mergeCell ref="H72:H74"/>
    <mergeCell ref="I72:I74"/>
    <mergeCell ref="J72:J74"/>
    <mergeCell ref="A77:A80"/>
    <mergeCell ref="B77:B80"/>
    <mergeCell ref="C77:C80"/>
    <mergeCell ref="D77:D80"/>
    <mergeCell ref="E77:E80"/>
    <mergeCell ref="H77:H80"/>
    <mergeCell ref="A81:A83"/>
    <mergeCell ref="B81:B83"/>
    <mergeCell ref="C81:C83"/>
    <mergeCell ref="D81:D83"/>
    <mergeCell ref="E81:E83"/>
    <mergeCell ref="H81:H83"/>
    <mergeCell ref="H84:H86"/>
    <mergeCell ref="I84:I86"/>
    <mergeCell ref="J84:J86"/>
    <mergeCell ref="I77:I80"/>
    <mergeCell ref="J77:J80"/>
    <mergeCell ref="A69:A76"/>
    <mergeCell ref="B69:B76"/>
    <mergeCell ref="C69:C70"/>
    <mergeCell ref="D69:D70"/>
    <mergeCell ref="E69:E70"/>
    <mergeCell ref="H69:H70"/>
    <mergeCell ref="I69:I70"/>
    <mergeCell ref="J69:J70"/>
    <mergeCell ref="F69:F70"/>
    <mergeCell ref="G69:G70"/>
    <mergeCell ref="F72:F74"/>
    <mergeCell ref="G72:G74"/>
    <mergeCell ref="A55:A61"/>
    <mergeCell ref="B55:B61"/>
    <mergeCell ref="K55:K68"/>
    <mergeCell ref="L55:L68"/>
    <mergeCell ref="C57:C59"/>
    <mergeCell ref="D57:D59"/>
    <mergeCell ref="E57:E59"/>
    <mergeCell ref="H57:H59"/>
    <mergeCell ref="I57:I59"/>
    <mergeCell ref="J57:J59"/>
    <mergeCell ref="A62:A68"/>
    <mergeCell ref="B62:B68"/>
    <mergeCell ref="C64:C66"/>
    <mergeCell ref="D64:D66"/>
    <mergeCell ref="E64:E66"/>
    <mergeCell ref="H64:H66"/>
    <mergeCell ref="I64:I66"/>
    <mergeCell ref="J64:J66"/>
    <mergeCell ref="F57:F59"/>
    <mergeCell ref="G57:G59"/>
    <mergeCell ref="F64:F66"/>
    <mergeCell ref="G64:G66"/>
    <mergeCell ref="L50:L54"/>
    <mergeCell ref="A53:A54"/>
    <mergeCell ref="B53:B54"/>
    <mergeCell ref="C53:C54"/>
    <mergeCell ref="D53:D54"/>
    <mergeCell ref="E53:E54"/>
    <mergeCell ref="H53:H54"/>
    <mergeCell ref="I53:I54"/>
    <mergeCell ref="J53:J54"/>
    <mergeCell ref="A50:A52"/>
    <mergeCell ref="B50:B52"/>
    <mergeCell ref="C50:C52"/>
    <mergeCell ref="D50:D52"/>
    <mergeCell ref="E50:E52"/>
    <mergeCell ref="H50:H52"/>
    <mergeCell ref="I50:I52"/>
    <mergeCell ref="J50:J52"/>
    <mergeCell ref="K50:K54"/>
    <mergeCell ref="F50:F52"/>
    <mergeCell ref="G50:G52"/>
    <mergeCell ref="F53:F54"/>
    <mergeCell ref="G53:G54"/>
    <mergeCell ref="A44:A49"/>
    <mergeCell ref="B44:B49"/>
    <mergeCell ref="K44:K49"/>
    <mergeCell ref="L44:L49"/>
    <mergeCell ref="C46:C48"/>
    <mergeCell ref="D46:D48"/>
    <mergeCell ref="E46:E48"/>
    <mergeCell ref="H46:H48"/>
    <mergeCell ref="I46:I48"/>
    <mergeCell ref="J46:J48"/>
    <mergeCell ref="F46:F48"/>
    <mergeCell ref="G46:G48"/>
    <mergeCell ref="H40:H42"/>
    <mergeCell ref="I40:I42"/>
    <mergeCell ref="J40:J42"/>
    <mergeCell ref="A31:A37"/>
    <mergeCell ref="B31:B37"/>
    <mergeCell ref="C31:C32"/>
    <mergeCell ref="D31:D32"/>
    <mergeCell ref="E31:E32"/>
    <mergeCell ref="H31:H32"/>
    <mergeCell ref="I31:I32"/>
    <mergeCell ref="J31:J32"/>
    <mergeCell ref="K31:K37"/>
    <mergeCell ref="A25:A30"/>
    <mergeCell ref="B25:B30"/>
    <mergeCell ref="L25:L30"/>
    <mergeCell ref="C27:C29"/>
    <mergeCell ref="D27:D29"/>
    <mergeCell ref="E27:E29"/>
    <mergeCell ref="H27:H29"/>
    <mergeCell ref="I27:I29"/>
    <mergeCell ref="J27:J29"/>
    <mergeCell ref="K13:K30"/>
    <mergeCell ref="L31:L43"/>
    <mergeCell ref="C34:C36"/>
    <mergeCell ref="D34:D36"/>
    <mergeCell ref="E34:E36"/>
    <mergeCell ref="H34:H36"/>
    <mergeCell ref="I34:I36"/>
    <mergeCell ref="J34:J36"/>
    <mergeCell ref="A38:A43"/>
    <mergeCell ref="B38:B43"/>
    <mergeCell ref="K38:K43"/>
    <mergeCell ref="C40:C42"/>
    <mergeCell ref="D40:D42"/>
    <mergeCell ref="E40:E42"/>
    <mergeCell ref="A13:A19"/>
    <mergeCell ref="B13:B19"/>
    <mergeCell ref="C13:C15"/>
    <mergeCell ref="D13:D15"/>
    <mergeCell ref="E13:E15"/>
    <mergeCell ref="H13:H15"/>
    <mergeCell ref="I13:I15"/>
    <mergeCell ref="J13:J15"/>
    <mergeCell ref="L13:L24"/>
    <mergeCell ref="A20:A24"/>
    <mergeCell ref="B20:B24"/>
    <mergeCell ref="I22:I23"/>
    <mergeCell ref="J22:J23"/>
    <mergeCell ref="F13:F15"/>
    <mergeCell ref="G13:G15"/>
    <mergeCell ref="K69:K76"/>
    <mergeCell ref="K102:K106"/>
    <mergeCell ref="C87:C91"/>
    <mergeCell ref="C98:C101"/>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s>
  <printOptions gridLines="1"/>
  <pageMargins left="0.2" right="0.2" top="0.2" bottom="0.2" header="0.51180555555555551" footer="0.51180555555555551"/>
  <pageSetup paperSize="9" scale="49" firstPageNumber="0" orientation="landscape" horizontalDpi="300" verticalDpi="300" r:id="rId1"/>
  <headerFooter alignWithMargins="0"/>
  <rowBreaks count="2" manualBreakCount="2">
    <brk id="49" max="16383" man="1"/>
    <brk id="101"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80"/>
  <sheetViews>
    <sheetView view="pageBreakPreview" topLeftCell="A61" zoomScale="79" zoomScaleSheetLayoutView="79" workbookViewId="0">
      <selection activeCell="B13" sqref="B13:B16"/>
    </sheetView>
  </sheetViews>
  <sheetFormatPr defaultColWidth="9" defaultRowHeight="12.75"/>
  <cols>
    <col min="1" max="1" width="5.140625" style="65" customWidth="1"/>
    <col min="2" max="2" width="69" style="66" customWidth="1"/>
    <col min="3" max="3" width="15.140625" style="65" customWidth="1"/>
    <col min="4" max="4" width="13.140625" style="65" customWidth="1"/>
    <col min="5" max="5" width="7.140625" style="65" customWidth="1"/>
    <col min="6" max="6" width="10.5703125" style="65" customWidth="1"/>
    <col min="7" max="8" width="11.7109375" style="65" customWidth="1"/>
    <col min="9" max="9" width="10.85546875" style="65" customWidth="1"/>
    <col min="10" max="10" width="1.7109375" style="65" hidden="1" customWidth="1"/>
    <col min="11" max="11" width="9" style="65" customWidth="1"/>
    <col min="12" max="12" width="31" style="66" customWidth="1"/>
    <col min="13" max="13" width="52.7109375" style="67" customWidth="1"/>
    <col min="14" max="16384" width="9" style="66"/>
  </cols>
  <sheetData>
    <row r="1" spans="1:13" ht="48.4" customHeight="1">
      <c r="A1" s="404"/>
      <c r="B1" s="404"/>
      <c r="C1" s="404"/>
      <c r="D1" s="404"/>
      <c r="E1" s="404"/>
      <c r="F1" s="404"/>
      <c r="G1" s="404"/>
      <c r="H1" s="404"/>
      <c r="I1" s="404"/>
      <c r="J1" s="404"/>
      <c r="K1" s="404"/>
      <c r="L1" s="404"/>
      <c r="M1" s="404"/>
    </row>
    <row r="2" spans="1:13" ht="22.7" customHeight="1">
      <c r="A2" s="405" t="s">
        <v>106</v>
      </c>
      <c r="B2" s="405"/>
      <c r="C2" s="405"/>
      <c r="D2" s="405"/>
      <c r="E2" s="405"/>
      <c r="F2" s="405"/>
      <c r="G2" s="405"/>
      <c r="H2" s="405"/>
      <c r="I2" s="405"/>
      <c r="J2" s="405"/>
      <c r="K2" s="405"/>
      <c r="L2" s="405"/>
      <c r="M2" s="405"/>
    </row>
    <row r="3" spans="1:13" ht="33.6" customHeight="1">
      <c r="A3" s="406" t="s">
        <v>351</v>
      </c>
      <c r="B3" s="406"/>
      <c r="C3" s="406"/>
      <c r="D3" s="406"/>
      <c r="E3" s="406"/>
      <c r="F3" s="406"/>
      <c r="G3" s="406"/>
      <c r="H3" s="406"/>
      <c r="I3" s="406"/>
      <c r="J3" s="406"/>
      <c r="K3" s="406"/>
      <c r="L3" s="406"/>
      <c r="M3" s="406"/>
    </row>
    <row r="4" spans="1:13" ht="39" customHeight="1" thickBot="1">
      <c r="A4" s="393" t="s">
        <v>15</v>
      </c>
      <c r="B4" s="393" t="s">
        <v>1</v>
      </c>
      <c r="C4" s="393" t="s">
        <v>2</v>
      </c>
      <c r="D4" s="393" t="s">
        <v>107</v>
      </c>
      <c r="E4" s="393" t="s">
        <v>17</v>
      </c>
      <c r="F4" s="393"/>
      <c r="G4" s="393"/>
      <c r="H4" s="393"/>
      <c r="I4" s="393"/>
      <c r="J4" s="393" t="s">
        <v>7</v>
      </c>
      <c r="K4" s="393"/>
      <c r="L4" s="393" t="s">
        <v>299</v>
      </c>
      <c r="M4" s="393" t="s">
        <v>294</v>
      </c>
    </row>
    <row r="5" spans="1:13" ht="35.65" customHeight="1" thickBot="1">
      <c r="A5" s="393"/>
      <c r="B5" s="393"/>
      <c r="C5" s="393"/>
      <c r="D5" s="393"/>
      <c r="E5" s="393" t="s">
        <v>5</v>
      </c>
      <c r="F5" s="408" t="s">
        <v>6</v>
      </c>
      <c r="G5" s="409"/>
      <c r="H5" s="409"/>
      <c r="I5" s="410"/>
      <c r="J5" s="393"/>
      <c r="K5" s="393"/>
      <c r="L5" s="393"/>
      <c r="M5" s="393"/>
    </row>
    <row r="6" spans="1:13" ht="35.65" customHeight="1" thickBot="1">
      <c r="A6" s="393"/>
      <c r="B6" s="393"/>
      <c r="C6" s="393"/>
      <c r="D6" s="393"/>
      <c r="E6" s="407"/>
      <c r="F6" s="411" t="s">
        <v>8</v>
      </c>
      <c r="G6" s="412"/>
      <c r="H6" s="413"/>
      <c r="I6" s="414" t="s">
        <v>9</v>
      </c>
      <c r="J6" s="393"/>
      <c r="K6" s="393"/>
      <c r="L6" s="393"/>
      <c r="M6" s="393"/>
    </row>
    <row r="7" spans="1:13" ht="49.7" customHeight="1" thickBot="1">
      <c r="A7" s="393"/>
      <c r="B7" s="393"/>
      <c r="C7" s="393"/>
      <c r="D7" s="393"/>
      <c r="E7" s="407"/>
      <c r="F7" s="416" t="s">
        <v>290</v>
      </c>
      <c r="G7" s="411" t="s">
        <v>291</v>
      </c>
      <c r="H7" s="413"/>
      <c r="I7" s="400"/>
      <c r="J7" s="393"/>
      <c r="K7" s="393"/>
      <c r="L7" s="393"/>
      <c r="M7" s="393"/>
    </row>
    <row r="8" spans="1:13" ht="69.75" customHeight="1" thickBot="1">
      <c r="A8" s="393"/>
      <c r="B8" s="393"/>
      <c r="C8" s="393"/>
      <c r="D8" s="393"/>
      <c r="E8" s="407"/>
      <c r="F8" s="417"/>
      <c r="G8" s="150" t="s">
        <v>292</v>
      </c>
      <c r="H8" s="150" t="s">
        <v>293</v>
      </c>
      <c r="I8" s="415"/>
      <c r="J8" s="393"/>
      <c r="K8" s="393"/>
      <c r="L8" s="393"/>
      <c r="M8" s="393"/>
    </row>
    <row r="9" spans="1:13" ht="17.25" customHeight="1" thickBot="1">
      <c r="A9" s="70">
        <v>1</v>
      </c>
      <c r="B9" s="71">
        <v>2</v>
      </c>
      <c r="C9" s="69">
        <v>3</v>
      </c>
      <c r="D9" s="69">
        <v>4</v>
      </c>
      <c r="E9" s="69">
        <v>5</v>
      </c>
      <c r="F9" s="69">
        <v>6</v>
      </c>
      <c r="G9" s="69">
        <v>7</v>
      </c>
      <c r="H9" s="69">
        <v>8</v>
      </c>
      <c r="I9" s="69">
        <v>9</v>
      </c>
      <c r="J9" s="393">
        <v>10</v>
      </c>
      <c r="K9" s="393"/>
      <c r="L9" s="71">
        <v>11</v>
      </c>
      <c r="M9" s="71">
        <v>12</v>
      </c>
    </row>
    <row r="10" spans="1:13" ht="24" customHeight="1">
      <c r="A10" s="366" t="s">
        <v>108</v>
      </c>
      <c r="B10" s="366"/>
      <c r="C10" s="366"/>
      <c r="D10" s="366"/>
      <c r="E10" s="366"/>
      <c r="F10" s="366"/>
      <c r="G10" s="366"/>
      <c r="H10" s="366"/>
      <c r="I10" s="366"/>
      <c r="J10" s="366"/>
      <c r="K10" s="366"/>
      <c r="L10" s="366"/>
      <c r="M10" s="366"/>
    </row>
    <row r="11" spans="1:13" ht="25.5" customHeight="1">
      <c r="A11" s="398" t="s">
        <v>109</v>
      </c>
      <c r="B11" s="398"/>
      <c r="C11" s="398"/>
      <c r="D11" s="398"/>
      <c r="E11" s="398"/>
      <c r="F11" s="398"/>
      <c r="G11" s="398"/>
      <c r="H11" s="398"/>
      <c r="I11" s="398"/>
      <c r="J11" s="398"/>
      <c r="K11" s="398"/>
      <c r="L11" s="398"/>
      <c r="M11" s="398"/>
    </row>
    <row r="12" spans="1:13" ht="65.25" customHeight="1" thickBot="1">
      <c r="A12" s="399" t="s">
        <v>110</v>
      </c>
      <c r="B12" s="399"/>
      <c r="C12" s="399"/>
      <c r="D12" s="399"/>
      <c r="E12" s="399"/>
      <c r="F12" s="399"/>
      <c r="G12" s="399"/>
      <c r="H12" s="399"/>
      <c r="I12" s="399"/>
      <c r="J12" s="399"/>
      <c r="K12" s="399"/>
      <c r="L12" s="399"/>
      <c r="M12" s="399"/>
    </row>
    <row r="13" spans="1:13" ht="43.5" customHeight="1" thickBot="1">
      <c r="A13" s="393" t="s">
        <v>21</v>
      </c>
      <c r="B13" s="393" t="s">
        <v>111</v>
      </c>
      <c r="C13" s="390" t="s">
        <v>300</v>
      </c>
      <c r="D13" s="72" t="s">
        <v>10</v>
      </c>
      <c r="E13" s="72" t="s">
        <v>10</v>
      </c>
      <c r="F13" s="141"/>
      <c r="G13" s="141"/>
      <c r="H13" s="72" t="s">
        <v>10</v>
      </c>
      <c r="I13" s="394" t="s">
        <v>10</v>
      </c>
      <c r="J13" s="394"/>
      <c r="K13" s="68" t="s">
        <v>10</v>
      </c>
      <c r="L13" s="393" t="s">
        <v>112</v>
      </c>
      <c r="M13" s="393" t="s">
        <v>113</v>
      </c>
    </row>
    <row r="14" spans="1:13" ht="31.9" customHeight="1" thickBot="1">
      <c r="A14" s="393"/>
      <c r="B14" s="393"/>
      <c r="C14" s="391"/>
      <c r="D14" s="72" t="s">
        <v>10</v>
      </c>
      <c r="E14" s="72" t="s">
        <v>10</v>
      </c>
      <c r="F14" s="141"/>
      <c r="G14" s="141"/>
      <c r="H14" s="72" t="s">
        <v>10</v>
      </c>
      <c r="I14" s="394" t="s">
        <v>10</v>
      </c>
      <c r="J14" s="394"/>
      <c r="K14" s="68" t="s">
        <v>10</v>
      </c>
      <c r="L14" s="393"/>
      <c r="M14" s="393"/>
    </row>
    <row r="15" spans="1:13" ht="35.65" customHeight="1" thickBot="1">
      <c r="A15" s="393"/>
      <c r="B15" s="393"/>
      <c r="C15" s="391"/>
      <c r="D15" s="72" t="s">
        <v>10</v>
      </c>
      <c r="E15" s="72" t="s">
        <v>10</v>
      </c>
      <c r="F15" s="141"/>
      <c r="G15" s="141"/>
      <c r="H15" s="72" t="s">
        <v>10</v>
      </c>
      <c r="I15" s="394" t="s">
        <v>10</v>
      </c>
      <c r="J15" s="394"/>
      <c r="K15" s="68" t="s">
        <v>10</v>
      </c>
      <c r="L15" s="393"/>
      <c r="M15" s="393"/>
    </row>
    <row r="16" spans="1:13" ht="35.65" customHeight="1" thickBot="1">
      <c r="A16" s="393"/>
      <c r="B16" s="393"/>
      <c r="C16" s="392"/>
      <c r="D16" s="72" t="s">
        <v>10</v>
      </c>
      <c r="E16" s="72" t="s">
        <v>10</v>
      </c>
      <c r="F16" s="141"/>
      <c r="G16" s="141"/>
      <c r="H16" s="72" t="s">
        <v>10</v>
      </c>
      <c r="I16" s="72" t="s">
        <v>10</v>
      </c>
      <c r="J16" s="72"/>
      <c r="K16" s="68" t="s">
        <v>10</v>
      </c>
      <c r="L16" s="393"/>
      <c r="M16" s="393"/>
    </row>
    <row r="17" spans="1:13" ht="13.7" customHeight="1" thickBot="1">
      <c r="A17" s="393" t="s">
        <v>25</v>
      </c>
      <c r="B17" s="393" t="s">
        <v>114</v>
      </c>
      <c r="C17" s="390" t="s">
        <v>300</v>
      </c>
      <c r="D17" s="394" t="s">
        <v>10</v>
      </c>
      <c r="E17" s="394" t="s">
        <v>10</v>
      </c>
      <c r="F17" s="396" t="s">
        <v>10</v>
      </c>
      <c r="G17" s="396" t="s">
        <v>10</v>
      </c>
      <c r="H17" s="394" t="s">
        <v>10</v>
      </c>
      <c r="I17" s="394" t="s">
        <v>10</v>
      </c>
      <c r="J17" s="394"/>
      <c r="K17" s="393" t="s">
        <v>10</v>
      </c>
      <c r="L17" s="400" t="s">
        <v>115</v>
      </c>
      <c r="M17" s="393"/>
    </row>
    <row r="18" spans="1:13" ht="15.75" customHeight="1" thickBot="1">
      <c r="A18" s="393"/>
      <c r="B18" s="393"/>
      <c r="C18" s="391"/>
      <c r="D18" s="394"/>
      <c r="E18" s="394"/>
      <c r="F18" s="397"/>
      <c r="G18" s="397"/>
      <c r="H18" s="394"/>
      <c r="I18" s="394"/>
      <c r="J18" s="394"/>
      <c r="K18" s="393"/>
      <c r="L18" s="400"/>
      <c r="M18" s="393"/>
    </row>
    <row r="19" spans="1:13" ht="33" customHeight="1" thickBot="1">
      <c r="A19" s="393"/>
      <c r="B19" s="393"/>
      <c r="C19" s="391"/>
      <c r="D19" s="72" t="s">
        <v>10</v>
      </c>
      <c r="E19" s="72" t="s">
        <v>10</v>
      </c>
      <c r="F19" s="141" t="s">
        <v>10</v>
      </c>
      <c r="G19" s="141" t="s">
        <v>10</v>
      </c>
      <c r="H19" s="72" t="s">
        <v>10</v>
      </c>
      <c r="I19" s="394" t="s">
        <v>10</v>
      </c>
      <c r="J19" s="394"/>
      <c r="K19" s="68"/>
      <c r="L19" s="400"/>
      <c r="M19" s="393"/>
    </row>
    <row r="20" spans="1:13" ht="25.5" customHeight="1" thickBot="1">
      <c r="A20" s="393"/>
      <c r="B20" s="393"/>
      <c r="C20" s="391"/>
      <c r="D20" s="72" t="s">
        <v>10</v>
      </c>
      <c r="E20" s="72" t="s">
        <v>10</v>
      </c>
      <c r="F20" s="141" t="s">
        <v>10</v>
      </c>
      <c r="G20" s="141" t="s">
        <v>10</v>
      </c>
      <c r="H20" s="72" t="s">
        <v>10</v>
      </c>
      <c r="I20" s="394" t="s">
        <v>10</v>
      </c>
      <c r="J20" s="394"/>
      <c r="K20" s="68" t="s">
        <v>10</v>
      </c>
      <c r="L20" s="400"/>
      <c r="M20" s="393"/>
    </row>
    <row r="21" spans="1:13" ht="25.5" customHeight="1" thickBot="1">
      <c r="A21" s="393"/>
      <c r="B21" s="393"/>
      <c r="C21" s="392"/>
      <c r="D21" s="72" t="s">
        <v>10</v>
      </c>
      <c r="E21" s="72" t="s">
        <v>10</v>
      </c>
      <c r="F21" s="141" t="s">
        <v>10</v>
      </c>
      <c r="G21" s="141" t="s">
        <v>10</v>
      </c>
      <c r="H21" s="72" t="s">
        <v>10</v>
      </c>
      <c r="I21" s="72" t="s">
        <v>10</v>
      </c>
      <c r="J21" s="72"/>
      <c r="K21" s="68" t="s">
        <v>10</v>
      </c>
      <c r="L21" s="400"/>
      <c r="M21" s="393"/>
    </row>
    <row r="22" spans="1:13" ht="28.5" customHeight="1" thickBot="1">
      <c r="A22" s="393" t="s">
        <v>28</v>
      </c>
      <c r="B22" s="393" t="s">
        <v>116</v>
      </c>
      <c r="C22" s="390" t="s">
        <v>300</v>
      </c>
      <c r="D22" s="74" t="s">
        <v>10</v>
      </c>
      <c r="E22" s="74" t="s">
        <v>10</v>
      </c>
      <c r="F22" s="74" t="s">
        <v>10</v>
      </c>
      <c r="G22" s="74" t="s">
        <v>10</v>
      </c>
      <c r="H22" s="74" t="s">
        <v>10</v>
      </c>
      <c r="I22" s="394" t="s">
        <v>10</v>
      </c>
      <c r="J22" s="394"/>
      <c r="K22" s="68" t="s">
        <v>10</v>
      </c>
      <c r="L22" s="393" t="s">
        <v>117</v>
      </c>
      <c r="M22" s="393"/>
    </row>
    <row r="23" spans="1:13" ht="30" customHeight="1" thickBot="1">
      <c r="A23" s="393"/>
      <c r="B23" s="393"/>
      <c r="C23" s="391"/>
      <c r="D23" s="74" t="s">
        <v>10</v>
      </c>
      <c r="E23" s="74" t="s">
        <v>10</v>
      </c>
      <c r="F23" s="74" t="s">
        <v>10</v>
      </c>
      <c r="G23" s="74" t="s">
        <v>10</v>
      </c>
      <c r="H23" s="74" t="s">
        <v>10</v>
      </c>
      <c r="I23" s="394" t="s">
        <v>10</v>
      </c>
      <c r="J23" s="394"/>
      <c r="K23" s="68" t="s">
        <v>10</v>
      </c>
      <c r="L23" s="393"/>
      <c r="M23" s="393"/>
    </row>
    <row r="24" spans="1:13" ht="31.7" customHeight="1" thickBot="1">
      <c r="A24" s="393"/>
      <c r="B24" s="393"/>
      <c r="C24" s="391"/>
      <c r="D24" s="74" t="s">
        <v>10</v>
      </c>
      <c r="E24" s="74" t="s">
        <v>10</v>
      </c>
      <c r="F24" s="74" t="s">
        <v>10</v>
      </c>
      <c r="G24" s="74" t="s">
        <v>10</v>
      </c>
      <c r="H24" s="74" t="s">
        <v>10</v>
      </c>
      <c r="I24" s="394" t="s">
        <v>10</v>
      </c>
      <c r="J24" s="394"/>
      <c r="K24" s="68" t="s">
        <v>10</v>
      </c>
      <c r="L24" s="393"/>
      <c r="M24" s="393"/>
    </row>
    <row r="25" spans="1:13" ht="31.7" customHeight="1" thickBot="1">
      <c r="A25" s="393"/>
      <c r="B25" s="393"/>
      <c r="C25" s="392"/>
      <c r="D25" s="74" t="s">
        <v>10</v>
      </c>
      <c r="E25" s="74" t="s">
        <v>10</v>
      </c>
      <c r="F25" s="74" t="s">
        <v>10</v>
      </c>
      <c r="G25" s="74" t="s">
        <v>10</v>
      </c>
      <c r="H25" s="74" t="s">
        <v>10</v>
      </c>
      <c r="I25" s="72" t="s">
        <v>10</v>
      </c>
      <c r="J25" s="72"/>
      <c r="K25" s="68" t="s">
        <v>10</v>
      </c>
      <c r="L25" s="393"/>
      <c r="M25" s="393"/>
    </row>
    <row r="26" spans="1:13" ht="12.75" customHeight="1" thickBot="1">
      <c r="A26" s="393" t="s">
        <v>118</v>
      </c>
      <c r="B26" s="393" t="s">
        <v>119</v>
      </c>
      <c r="C26" s="393">
        <v>2017</v>
      </c>
      <c r="D26" s="395">
        <f>I26</f>
        <v>20</v>
      </c>
      <c r="E26" s="395" t="s">
        <v>10</v>
      </c>
      <c r="F26" s="402" t="s">
        <v>10</v>
      </c>
      <c r="G26" s="402" t="s">
        <v>10</v>
      </c>
      <c r="H26" s="395" t="s">
        <v>10</v>
      </c>
      <c r="I26" s="395">
        <v>20</v>
      </c>
      <c r="J26" s="395"/>
      <c r="K26" s="393" t="s">
        <v>10</v>
      </c>
      <c r="L26" s="401" t="s">
        <v>117</v>
      </c>
      <c r="M26" s="393" t="s">
        <v>120</v>
      </c>
    </row>
    <row r="27" spans="1:13" ht="18.600000000000001" customHeight="1" thickBot="1">
      <c r="A27" s="393"/>
      <c r="B27" s="393"/>
      <c r="C27" s="393"/>
      <c r="D27" s="395"/>
      <c r="E27" s="395"/>
      <c r="F27" s="403"/>
      <c r="G27" s="403"/>
      <c r="H27" s="395"/>
      <c r="I27" s="395"/>
      <c r="J27" s="395"/>
      <c r="K27" s="393"/>
      <c r="L27" s="401"/>
      <c r="M27" s="393"/>
    </row>
    <row r="28" spans="1:13" ht="26.65" customHeight="1" thickBot="1">
      <c r="A28" s="393"/>
      <c r="B28" s="393"/>
      <c r="C28" s="69">
        <v>2018</v>
      </c>
      <c r="D28" s="76">
        <f>I28</f>
        <v>20</v>
      </c>
      <c r="E28" s="76" t="s">
        <v>10</v>
      </c>
      <c r="F28" s="76" t="s">
        <v>10</v>
      </c>
      <c r="G28" s="76" t="s">
        <v>10</v>
      </c>
      <c r="H28" s="76" t="s">
        <v>10</v>
      </c>
      <c r="I28" s="395">
        <v>20</v>
      </c>
      <c r="J28" s="395"/>
      <c r="K28" s="68" t="s">
        <v>10</v>
      </c>
      <c r="L28" s="401"/>
      <c r="M28" s="393"/>
    </row>
    <row r="29" spans="1:13" ht="30.75" customHeight="1" thickBot="1">
      <c r="A29" s="393"/>
      <c r="B29" s="393"/>
      <c r="C29" s="69">
        <v>2019</v>
      </c>
      <c r="D29" s="76">
        <v>30</v>
      </c>
      <c r="E29" s="76" t="s">
        <v>10</v>
      </c>
      <c r="F29" s="76" t="s">
        <v>10</v>
      </c>
      <c r="G29" s="76" t="s">
        <v>10</v>
      </c>
      <c r="H29" s="76" t="s">
        <v>10</v>
      </c>
      <c r="I29" s="395">
        <v>30</v>
      </c>
      <c r="J29" s="395"/>
      <c r="K29" s="68" t="s">
        <v>10</v>
      </c>
      <c r="L29" s="401"/>
      <c r="M29" s="393"/>
    </row>
    <row r="30" spans="1:13" ht="30.75" customHeight="1" thickBot="1">
      <c r="A30" s="393"/>
      <c r="B30" s="393"/>
      <c r="C30" s="176">
        <v>2020</v>
      </c>
      <c r="D30" s="76">
        <v>30</v>
      </c>
      <c r="E30" s="76"/>
      <c r="F30" s="76"/>
      <c r="G30" s="76"/>
      <c r="H30" s="76"/>
      <c r="I30" s="177">
        <v>30</v>
      </c>
      <c r="J30" s="177"/>
      <c r="K30" s="174"/>
      <c r="L30" s="401"/>
      <c r="M30" s="393"/>
    </row>
    <row r="31" spans="1:13" ht="55.15" customHeight="1" thickBot="1">
      <c r="A31" s="393"/>
      <c r="B31" s="393"/>
      <c r="C31" s="69">
        <v>2021</v>
      </c>
      <c r="D31" s="76">
        <v>30</v>
      </c>
      <c r="E31" s="76" t="s">
        <v>10</v>
      </c>
      <c r="F31" s="76" t="s">
        <v>10</v>
      </c>
      <c r="G31" s="76" t="s">
        <v>10</v>
      </c>
      <c r="H31" s="76" t="s">
        <v>10</v>
      </c>
      <c r="I31" s="75">
        <v>30</v>
      </c>
      <c r="J31" s="75"/>
      <c r="K31" s="68" t="s">
        <v>10</v>
      </c>
      <c r="L31" s="401"/>
      <c r="M31" s="393"/>
    </row>
    <row r="32" spans="1:13" ht="24.75" customHeight="1" thickBot="1">
      <c r="A32" s="393" t="s">
        <v>35</v>
      </c>
      <c r="B32" s="393" t="s">
        <v>121</v>
      </c>
      <c r="C32" s="390" t="s">
        <v>300</v>
      </c>
      <c r="D32" s="74" t="s">
        <v>10</v>
      </c>
      <c r="E32" s="74" t="s">
        <v>10</v>
      </c>
      <c r="F32" s="74" t="s">
        <v>10</v>
      </c>
      <c r="G32" s="74" t="s">
        <v>10</v>
      </c>
      <c r="H32" s="74" t="s">
        <v>10</v>
      </c>
      <c r="I32" s="394" t="s">
        <v>10</v>
      </c>
      <c r="J32" s="394"/>
      <c r="K32" s="68" t="s">
        <v>10</v>
      </c>
      <c r="L32" s="393" t="s">
        <v>54</v>
      </c>
      <c r="M32" s="393" t="s">
        <v>122</v>
      </c>
    </row>
    <row r="33" spans="1:13" ht="25.7" customHeight="1" thickBot="1">
      <c r="A33" s="393"/>
      <c r="B33" s="393"/>
      <c r="C33" s="391"/>
      <c r="D33" s="74" t="s">
        <v>10</v>
      </c>
      <c r="E33" s="74" t="s">
        <v>10</v>
      </c>
      <c r="F33" s="74" t="s">
        <v>10</v>
      </c>
      <c r="G33" s="74" t="s">
        <v>10</v>
      </c>
      <c r="H33" s="74" t="s">
        <v>10</v>
      </c>
      <c r="I33" s="394" t="s">
        <v>10</v>
      </c>
      <c r="J33" s="394"/>
      <c r="K33" s="68" t="s">
        <v>10</v>
      </c>
      <c r="L33" s="393"/>
      <c r="M33" s="393"/>
    </row>
    <row r="34" spans="1:13" ht="33.75" customHeight="1" thickBot="1">
      <c r="A34" s="393"/>
      <c r="B34" s="393"/>
      <c r="C34" s="391"/>
      <c r="D34" s="74" t="s">
        <v>10</v>
      </c>
      <c r="E34" s="74" t="s">
        <v>10</v>
      </c>
      <c r="F34" s="74" t="s">
        <v>10</v>
      </c>
      <c r="G34" s="74" t="s">
        <v>10</v>
      </c>
      <c r="H34" s="74" t="s">
        <v>10</v>
      </c>
      <c r="I34" s="394" t="s">
        <v>10</v>
      </c>
      <c r="J34" s="394"/>
      <c r="K34" s="68" t="s">
        <v>10</v>
      </c>
      <c r="L34" s="393"/>
      <c r="M34" s="393"/>
    </row>
    <row r="35" spans="1:13" ht="33.75" customHeight="1" thickBot="1">
      <c r="A35" s="393"/>
      <c r="B35" s="393"/>
      <c r="C35" s="392"/>
      <c r="D35" s="74" t="s">
        <v>10</v>
      </c>
      <c r="E35" s="74" t="s">
        <v>10</v>
      </c>
      <c r="F35" s="74" t="s">
        <v>10</v>
      </c>
      <c r="G35" s="74" t="s">
        <v>10</v>
      </c>
      <c r="H35" s="74" t="s">
        <v>10</v>
      </c>
      <c r="I35" s="72" t="s">
        <v>10</v>
      </c>
      <c r="J35" s="72"/>
      <c r="K35" s="68" t="s">
        <v>10</v>
      </c>
      <c r="L35" s="393"/>
      <c r="M35" s="393"/>
    </row>
    <row r="36" spans="1:13" ht="30.4" customHeight="1" thickBot="1">
      <c r="A36" s="393" t="s">
        <v>38</v>
      </c>
      <c r="B36" s="393" t="s">
        <v>123</v>
      </c>
      <c r="C36" s="390" t="s">
        <v>300</v>
      </c>
      <c r="D36" s="74" t="s">
        <v>10</v>
      </c>
      <c r="E36" s="74"/>
      <c r="F36" s="74" t="s">
        <v>10</v>
      </c>
      <c r="G36" s="74" t="s">
        <v>10</v>
      </c>
      <c r="H36" s="74" t="s">
        <v>10</v>
      </c>
      <c r="I36" s="394" t="s">
        <v>10</v>
      </c>
      <c r="J36" s="394"/>
      <c r="K36" s="68" t="s">
        <v>10</v>
      </c>
      <c r="L36" s="393" t="s">
        <v>54</v>
      </c>
      <c r="M36" s="393"/>
    </row>
    <row r="37" spans="1:13" ht="24" customHeight="1" thickBot="1">
      <c r="A37" s="393"/>
      <c r="B37" s="393"/>
      <c r="C37" s="391"/>
      <c r="D37" s="74" t="s">
        <v>10</v>
      </c>
      <c r="E37" s="74" t="s">
        <v>10</v>
      </c>
      <c r="F37" s="74" t="s">
        <v>10</v>
      </c>
      <c r="G37" s="74" t="s">
        <v>10</v>
      </c>
      <c r="H37" s="74" t="s">
        <v>10</v>
      </c>
      <c r="I37" s="394" t="s">
        <v>10</v>
      </c>
      <c r="J37" s="394"/>
      <c r="K37" s="68" t="s">
        <v>10</v>
      </c>
      <c r="L37" s="393"/>
      <c r="M37" s="393"/>
    </row>
    <row r="38" spans="1:13" ht="23.1" customHeight="1" thickBot="1">
      <c r="A38" s="393"/>
      <c r="B38" s="393"/>
      <c r="C38" s="391"/>
      <c r="D38" s="74" t="s">
        <v>10</v>
      </c>
      <c r="E38" s="74" t="s">
        <v>10</v>
      </c>
      <c r="F38" s="74" t="s">
        <v>10</v>
      </c>
      <c r="G38" s="74" t="s">
        <v>10</v>
      </c>
      <c r="H38" s="74" t="s">
        <v>10</v>
      </c>
      <c r="I38" s="394" t="s">
        <v>10</v>
      </c>
      <c r="J38" s="394"/>
      <c r="K38" s="68" t="s">
        <v>10</v>
      </c>
      <c r="L38" s="393"/>
      <c r="M38" s="393"/>
    </row>
    <row r="39" spans="1:13" ht="23.1" customHeight="1" thickBot="1">
      <c r="A39" s="393"/>
      <c r="B39" s="393"/>
      <c r="C39" s="392"/>
      <c r="D39" s="74" t="s">
        <v>10</v>
      </c>
      <c r="E39" s="74" t="s">
        <v>10</v>
      </c>
      <c r="F39" s="74" t="s">
        <v>10</v>
      </c>
      <c r="G39" s="74" t="s">
        <v>10</v>
      </c>
      <c r="H39" s="74" t="s">
        <v>10</v>
      </c>
      <c r="I39" s="72" t="s">
        <v>10</v>
      </c>
      <c r="J39" s="72"/>
      <c r="K39" s="68" t="s">
        <v>10</v>
      </c>
      <c r="L39" s="393"/>
      <c r="M39" s="393"/>
    </row>
    <row r="40" spans="1:13" ht="25.5" customHeight="1" thickBot="1">
      <c r="A40" s="393" t="s">
        <v>42</v>
      </c>
      <c r="B40" s="393" t="s">
        <v>124</v>
      </c>
      <c r="C40" s="69">
        <v>2017</v>
      </c>
      <c r="D40" s="76">
        <v>5</v>
      </c>
      <c r="E40" s="76" t="s">
        <v>10</v>
      </c>
      <c r="F40" s="76" t="s">
        <v>10</v>
      </c>
      <c r="G40" s="76" t="s">
        <v>10</v>
      </c>
      <c r="H40" s="76" t="s">
        <v>10</v>
      </c>
      <c r="I40" s="395">
        <v>5</v>
      </c>
      <c r="J40" s="395"/>
      <c r="K40" s="68" t="s">
        <v>10</v>
      </c>
      <c r="L40" s="393" t="s">
        <v>117</v>
      </c>
      <c r="M40" s="393" t="s">
        <v>125</v>
      </c>
    </row>
    <row r="41" spans="1:13" ht="21.75" customHeight="1" thickBot="1">
      <c r="A41" s="393"/>
      <c r="B41" s="393"/>
      <c r="C41" s="69">
        <v>2018</v>
      </c>
      <c r="D41" s="76">
        <f>I41</f>
        <v>5</v>
      </c>
      <c r="E41" s="76" t="s">
        <v>10</v>
      </c>
      <c r="F41" s="76" t="s">
        <v>10</v>
      </c>
      <c r="G41" s="76" t="s">
        <v>10</v>
      </c>
      <c r="H41" s="76" t="s">
        <v>10</v>
      </c>
      <c r="I41" s="395">
        <v>5</v>
      </c>
      <c r="J41" s="395"/>
      <c r="K41" s="68" t="s">
        <v>10</v>
      </c>
      <c r="L41" s="393"/>
      <c r="M41" s="393"/>
    </row>
    <row r="42" spans="1:13" ht="22.7" customHeight="1" thickBot="1">
      <c r="A42" s="393"/>
      <c r="B42" s="393"/>
      <c r="C42" s="69">
        <v>2019</v>
      </c>
      <c r="D42" s="76">
        <f>I42</f>
        <v>5</v>
      </c>
      <c r="E42" s="76" t="s">
        <v>10</v>
      </c>
      <c r="F42" s="76" t="s">
        <v>10</v>
      </c>
      <c r="G42" s="76" t="s">
        <v>10</v>
      </c>
      <c r="H42" s="76" t="s">
        <v>10</v>
      </c>
      <c r="I42" s="395">
        <v>5</v>
      </c>
      <c r="J42" s="395"/>
      <c r="K42" s="68" t="s">
        <v>10</v>
      </c>
      <c r="L42" s="393"/>
      <c r="M42" s="393"/>
    </row>
    <row r="43" spans="1:13" ht="22.7" customHeight="1" thickBot="1">
      <c r="A43" s="393"/>
      <c r="B43" s="393"/>
      <c r="C43" s="176">
        <v>2020</v>
      </c>
      <c r="D43" s="76">
        <v>5</v>
      </c>
      <c r="E43" s="76"/>
      <c r="F43" s="76"/>
      <c r="G43" s="76"/>
      <c r="H43" s="76"/>
      <c r="I43" s="177">
        <v>5</v>
      </c>
      <c r="J43" s="177"/>
      <c r="K43" s="174"/>
      <c r="L43" s="393"/>
      <c r="M43" s="393"/>
    </row>
    <row r="44" spans="1:13" ht="22.7" customHeight="1" thickBot="1">
      <c r="A44" s="393"/>
      <c r="B44" s="393"/>
      <c r="C44" s="176">
        <v>2021</v>
      </c>
      <c r="D44" s="76">
        <v>5</v>
      </c>
      <c r="E44" s="76" t="s">
        <v>10</v>
      </c>
      <c r="F44" s="76" t="s">
        <v>10</v>
      </c>
      <c r="G44" s="76" t="s">
        <v>10</v>
      </c>
      <c r="H44" s="76" t="s">
        <v>10</v>
      </c>
      <c r="I44" s="75">
        <v>5</v>
      </c>
      <c r="J44" s="75"/>
      <c r="K44" s="68" t="s">
        <v>10</v>
      </c>
      <c r="L44" s="393"/>
      <c r="M44" s="393"/>
    </row>
    <row r="45" spans="1:13" ht="25.7" customHeight="1" thickBot="1">
      <c r="A45" s="390" t="s">
        <v>45</v>
      </c>
      <c r="B45" s="390" t="s">
        <v>126</v>
      </c>
      <c r="C45" s="176">
        <v>2017</v>
      </c>
      <c r="D45" s="74">
        <v>2.9420000000000002</v>
      </c>
      <c r="E45" s="76" t="s">
        <v>10</v>
      </c>
      <c r="F45" s="76" t="s">
        <v>10</v>
      </c>
      <c r="G45" s="76" t="s">
        <v>10</v>
      </c>
      <c r="H45" s="76" t="s">
        <v>10</v>
      </c>
      <c r="I45" s="175">
        <v>2.9420000000000002</v>
      </c>
      <c r="J45" s="175"/>
      <c r="K45" s="174" t="s">
        <v>10</v>
      </c>
      <c r="L45" s="390" t="s">
        <v>54</v>
      </c>
      <c r="M45" s="390" t="s">
        <v>127</v>
      </c>
    </row>
    <row r="46" spans="1:13" ht="27.6" customHeight="1" thickBot="1">
      <c r="A46" s="391"/>
      <c r="B46" s="391"/>
      <c r="C46" s="176">
        <v>2018</v>
      </c>
      <c r="D46" s="74">
        <v>1.7</v>
      </c>
      <c r="E46" s="76" t="s">
        <v>10</v>
      </c>
      <c r="F46" s="76" t="s">
        <v>10</v>
      </c>
      <c r="G46" s="76" t="s">
        <v>10</v>
      </c>
      <c r="H46" s="76" t="s">
        <v>10</v>
      </c>
      <c r="I46" s="233">
        <v>1.7</v>
      </c>
      <c r="J46" s="175"/>
      <c r="K46" s="174" t="s">
        <v>10</v>
      </c>
      <c r="L46" s="391"/>
      <c r="M46" s="391"/>
    </row>
    <row r="47" spans="1:13" ht="28.5" customHeight="1" thickBot="1">
      <c r="A47" s="391"/>
      <c r="B47" s="391"/>
      <c r="C47" s="174">
        <v>2019</v>
      </c>
      <c r="D47" s="177">
        <f>I47</f>
        <v>5</v>
      </c>
      <c r="E47" s="177" t="s">
        <v>10</v>
      </c>
      <c r="F47" s="177" t="s">
        <v>10</v>
      </c>
      <c r="G47" s="177" t="s">
        <v>10</v>
      </c>
      <c r="H47" s="177" t="s">
        <v>10</v>
      </c>
      <c r="I47" s="418">
        <v>5</v>
      </c>
      <c r="J47" s="419"/>
      <c r="K47" s="174" t="s">
        <v>10</v>
      </c>
      <c r="L47" s="391"/>
      <c r="M47" s="391"/>
    </row>
    <row r="48" spans="1:13" ht="25.5" hidden="1" customHeight="1">
      <c r="A48" s="391"/>
      <c r="B48" s="391"/>
      <c r="C48" s="390" t="s">
        <v>128</v>
      </c>
      <c r="D48" s="402" t="s">
        <v>10</v>
      </c>
      <c r="E48" s="402" t="s">
        <v>10</v>
      </c>
      <c r="F48" s="178"/>
      <c r="G48" s="178"/>
      <c r="H48" s="402" t="s">
        <v>10</v>
      </c>
      <c r="I48" s="422" t="s">
        <v>10</v>
      </c>
      <c r="J48" s="423"/>
      <c r="K48" s="390" t="s">
        <v>10</v>
      </c>
      <c r="L48" s="391"/>
      <c r="M48" s="391"/>
    </row>
    <row r="49" spans="1:19" ht="17.25" hidden="1" customHeight="1" thickBot="1">
      <c r="A49" s="391"/>
      <c r="B49" s="391"/>
      <c r="C49" s="420"/>
      <c r="D49" s="420"/>
      <c r="E49" s="420"/>
      <c r="F49" s="178"/>
      <c r="G49" s="178"/>
      <c r="H49" s="420"/>
      <c r="I49" s="424"/>
      <c r="J49" s="425"/>
      <c r="K49" s="420"/>
      <c r="L49" s="391"/>
      <c r="M49" s="391"/>
    </row>
    <row r="50" spans="1:19" ht="17.25" hidden="1" customHeight="1" thickBot="1">
      <c r="A50" s="391"/>
      <c r="B50" s="391"/>
      <c r="C50" s="420"/>
      <c r="D50" s="420"/>
      <c r="E50" s="420"/>
      <c r="F50" s="178"/>
      <c r="G50" s="178"/>
      <c r="H50" s="420"/>
      <c r="I50" s="424"/>
      <c r="J50" s="425"/>
      <c r="K50" s="420"/>
      <c r="L50" s="391"/>
      <c r="M50" s="391"/>
    </row>
    <row r="51" spans="1:19" ht="17.25" hidden="1" customHeight="1" thickBot="1">
      <c r="A51" s="391"/>
      <c r="B51" s="391"/>
      <c r="C51" s="420"/>
      <c r="D51" s="420"/>
      <c r="E51" s="420"/>
      <c r="F51" s="178"/>
      <c r="G51" s="178"/>
      <c r="H51" s="420"/>
      <c r="I51" s="424"/>
      <c r="J51" s="425"/>
      <c r="K51" s="420"/>
      <c r="L51" s="391"/>
      <c r="M51" s="391"/>
    </row>
    <row r="52" spans="1:19" ht="17.25" hidden="1" customHeight="1" thickBot="1">
      <c r="A52" s="391"/>
      <c r="B52" s="391"/>
      <c r="C52" s="420"/>
      <c r="D52" s="420"/>
      <c r="E52" s="420"/>
      <c r="F52" s="178"/>
      <c r="G52" s="178"/>
      <c r="H52" s="420"/>
      <c r="I52" s="424"/>
      <c r="J52" s="425"/>
      <c r="K52" s="420"/>
      <c r="L52" s="391"/>
      <c r="M52" s="391"/>
    </row>
    <row r="53" spans="1:19" ht="17.25" hidden="1" customHeight="1" thickBot="1">
      <c r="A53" s="391"/>
      <c r="B53" s="391"/>
      <c r="C53" s="420"/>
      <c r="D53" s="420"/>
      <c r="E53" s="420"/>
      <c r="F53" s="178"/>
      <c r="G53" s="178"/>
      <c r="H53" s="420"/>
      <c r="I53" s="424"/>
      <c r="J53" s="425"/>
      <c r="K53" s="420"/>
      <c r="L53" s="391"/>
      <c r="M53" s="391"/>
    </row>
    <row r="54" spans="1:19" ht="17.25" hidden="1" customHeight="1" thickBot="1">
      <c r="A54" s="391"/>
      <c r="B54" s="391"/>
      <c r="C54" s="421"/>
      <c r="D54" s="421"/>
      <c r="E54" s="421"/>
      <c r="F54" s="178"/>
      <c r="G54" s="178"/>
      <c r="H54" s="421"/>
      <c r="I54" s="426"/>
      <c r="J54" s="427"/>
      <c r="K54" s="421"/>
      <c r="L54" s="391"/>
      <c r="M54" s="391"/>
    </row>
    <row r="55" spans="1:19" ht="42" customHeight="1" thickBot="1">
      <c r="A55" s="391"/>
      <c r="B55" s="391"/>
      <c r="C55" s="191">
        <v>2020</v>
      </c>
      <c r="D55" s="192">
        <v>0</v>
      </c>
      <c r="E55" s="189" t="s">
        <v>10</v>
      </c>
      <c r="F55" s="178" t="s">
        <v>10</v>
      </c>
      <c r="G55" s="178" t="s">
        <v>10</v>
      </c>
      <c r="H55" s="189" t="s">
        <v>10</v>
      </c>
      <c r="I55" s="193">
        <v>0</v>
      </c>
      <c r="J55" s="190"/>
      <c r="K55" s="189" t="s">
        <v>10</v>
      </c>
      <c r="L55" s="391"/>
      <c r="M55" s="391"/>
    </row>
    <row r="56" spans="1:19" ht="32.25" customHeight="1" thickBot="1">
      <c r="A56" s="392"/>
      <c r="B56" s="392"/>
      <c r="C56" s="179">
        <v>2021</v>
      </c>
      <c r="D56" s="178">
        <v>0</v>
      </c>
      <c r="E56" s="178" t="s">
        <v>10</v>
      </c>
      <c r="F56" s="178" t="s">
        <v>10</v>
      </c>
      <c r="G56" s="178" t="s">
        <v>10</v>
      </c>
      <c r="H56" s="178" t="s">
        <v>10</v>
      </c>
      <c r="I56" s="178">
        <v>0</v>
      </c>
      <c r="J56" s="178"/>
      <c r="K56" s="179" t="s">
        <v>10</v>
      </c>
      <c r="L56" s="392"/>
      <c r="M56" s="392"/>
    </row>
    <row r="57" spans="1:19" ht="32.25" customHeight="1" thickBot="1">
      <c r="A57" s="390" t="s">
        <v>49</v>
      </c>
      <c r="B57" s="390" t="s">
        <v>302</v>
      </c>
      <c r="C57" s="221">
        <v>2017</v>
      </c>
      <c r="D57" s="224" t="s">
        <v>10</v>
      </c>
      <c r="E57" s="224"/>
      <c r="F57" s="224"/>
      <c r="G57" s="224"/>
      <c r="H57" s="224" t="s">
        <v>10</v>
      </c>
      <c r="I57" s="224" t="s">
        <v>10</v>
      </c>
      <c r="J57" s="224"/>
      <c r="K57" s="221"/>
      <c r="L57" s="222"/>
      <c r="M57" s="222"/>
    </row>
    <row r="58" spans="1:19" ht="32.25" customHeight="1" thickBot="1">
      <c r="A58" s="391"/>
      <c r="B58" s="391"/>
      <c r="C58" s="221">
        <v>2018</v>
      </c>
      <c r="D58" s="224" t="s">
        <v>10</v>
      </c>
      <c r="E58" s="224"/>
      <c r="F58" s="224"/>
      <c r="G58" s="224"/>
      <c r="H58" s="224" t="s">
        <v>10</v>
      </c>
      <c r="I58" s="224" t="s">
        <v>10</v>
      </c>
      <c r="J58" s="224"/>
      <c r="K58" s="221"/>
      <c r="L58" s="222"/>
      <c r="M58" s="222"/>
    </row>
    <row r="59" spans="1:19" ht="32.25" customHeight="1" thickBot="1">
      <c r="A59" s="391"/>
      <c r="B59" s="391"/>
      <c r="C59" s="221">
        <v>2019</v>
      </c>
      <c r="D59" s="224" t="s">
        <v>10</v>
      </c>
      <c r="E59" s="224"/>
      <c r="F59" s="224"/>
      <c r="G59" s="224"/>
      <c r="H59" s="224" t="s">
        <v>10</v>
      </c>
      <c r="I59" s="224" t="s">
        <v>10</v>
      </c>
      <c r="J59" s="224"/>
      <c r="K59" s="221"/>
      <c r="L59" s="222"/>
      <c r="M59" s="222"/>
    </row>
    <row r="60" spans="1:19" ht="32.25" customHeight="1" thickBot="1">
      <c r="A60" s="391"/>
      <c r="B60" s="391"/>
      <c r="C60" s="221">
        <v>2020</v>
      </c>
      <c r="D60" s="224" t="s">
        <v>10</v>
      </c>
      <c r="E60" s="224"/>
      <c r="F60" s="224"/>
      <c r="G60" s="224"/>
      <c r="H60" s="224" t="s">
        <v>10</v>
      </c>
      <c r="I60" s="224" t="s">
        <v>10</v>
      </c>
      <c r="J60" s="224"/>
      <c r="K60" s="221"/>
      <c r="L60" s="222"/>
      <c r="M60" s="222"/>
    </row>
    <row r="61" spans="1:19" ht="32.25" customHeight="1" thickBot="1">
      <c r="A61" s="392"/>
      <c r="B61" s="392"/>
      <c r="C61" s="221">
        <v>2021</v>
      </c>
      <c r="D61" s="224">
        <v>100</v>
      </c>
      <c r="E61" s="224"/>
      <c r="F61" s="224">
        <v>100</v>
      </c>
      <c r="G61" s="224"/>
      <c r="H61" s="224">
        <v>100</v>
      </c>
      <c r="I61" s="224" t="s">
        <v>10</v>
      </c>
      <c r="J61" s="224"/>
      <c r="K61" s="221"/>
      <c r="L61" s="222"/>
      <c r="M61" s="222"/>
    </row>
    <row r="62" spans="1:19" ht="29.25" customHeight="1" thickBot="1">
      <c r="A62" s="407" t="s">
        <v>79</v>
      </c>
      <c r="B62" s="393" t="s">
        <v>129</v>
      </c>
      <c r="C62" s="68">
        <v>2017</v>
      </c>
      <c r="D62" s="75">
        <v>63</v>
      </c>
      <c r="E62" s="75" t="s">
        <v>10</v>
      </c>
      <c r="F62" s="140" t="s">
        <v>10</v>
      </c>
      <c r="G62" s="140" t="s">
        <v>10</v>
      </c>
      <c r="H62" s="78" t="s">
        <v>10</v>
      </c>
      <c r="I62" s="75">
        <v>3</v>
      </c>
      <c r="J62" s="72"/>
      <c r="K62" s="79">
        <v>60</v>
      </c>
      <c r="L62" s="354" t="s">
        <v>130</v>
      </c>
      <c r="M62" s="393" t="s">
        <v>131</v>
      </c>
      <c r="Q62" s="428"/>
      <c r="R62" s="80"/>
      <c r="S62" s="80"/>
    </row>
    <row r="63" spans="1:19" ht="26.65" customHeight="1" thickBot="1">
      <c r="A63" s="407"/>
      <c r="B63" s="393"/>
      <c r="C63" s="68">
        <v>2018</v>
      </c>
      <c r="D63" s="75">
        <f>I63</f>
        <v>3</v>
      </c>
      <c r="E63" s="75" t="s">
        <v>10</v>
      </c>
      <c r="F63" s="140" t="s">
        <v>10</v>
      </c>
      <c r="G63" s="140" t="s">
        <v>10</v>
      </c>
      <c r="H63" s="78" t="s">
        <v>10</v>
      </c>
      <c r="I63" s="75">
        <v>3</v>
      </c>
      <c r="J63" s="72"/>
      <c r="K63" s="81" t="s">
        <v>10</v>
      </c>
      <c r="L63" s="354"/>
      <c r="M63" s="354"/>
      <c r="Q63" s="428"/>
      <c r="R63" s="80"/>
      <c r="S63" s="80"/>
    </row>
    <row r="64" spans="1:19" ht="25.7" customHeight="1" thickBot="1">
      <c r="A64" s="407"/>
      <c r="B64" s="393"/>
      <c r="C64" s="68">
        <v>2019</v>
      </c>
      <c r="D64" s="75">
        <f>I64</f>
        <v>3</v>
      </c>
      <c r="E64" s="75" t="s">
        <v>10</v>
      </c>
      <c r="F64" s="140" t="s">
        <v>10</v>
      </c>
      <c r="G64" s="140" t="s">
        <v>10</v>
      </c>
      <c r="H64" s="78" t="s">
        <v>10</v>
      </c>
      <c r="I64" s="75">
        <v>3</v>
      </c>
      <c r="J64" s="72"/>
      <c r="K64" s="81" t="s">
        <v>10</v>
      </c>
      <c r="L64" s="354"/>
      <c r="M64" s="354"/>
      <c r="Q64" s="428"/>
      <c r="R64" s="80"/>
      <c r="S64" s="80"/>
    </row>
    <row r="65" spans="1:19" ht="28.5" hidden="1" customHeight="1">
      <c r="A65" s="407"/>
      <c r="B65" s="393"/>
      <c r="C65"/>
      <c r="D65"/>
      <c r="E65"/>
      <c r="F65"/>
      <c r="G65"/>
      <c r="H65"/>
      <c r="I65"/>
      <c r="J65"/>
      <c r="K65"/>
      <c r="L65" s="354"/>
      <c r="M65" s="354"/>
      <c r="Q65" s="428"/>
      <c r="R65" s="80"/>
      <c r="S65" s="80"/>
    </row>
    <row r="66" spans="1:19" ht="33" hidden="1" customHeight="1">
      <c r="A66" s="407"/>
      <c r="B66" s="393"/>
      <c r="C66"/>
      <c r="D66"/>
      <c r="E66"/>
      <c r="F66"/>
      <c r="G66"/>
      <c r="H66"/>
      <c r="I66"/>
      <c r="J66"/>
      <c r="K66"/>
      <c r="L66" s="354"/>
      <c r="M66" s="354"/>
      <c r="Q66" s="428"/>
      <c r="R66" s="80"/>
      <c r="S66" s="80"/>
    </row>
    <row r="67" spans="1:19" ht="23.25" hidden="1" customHeight="1">
      <c r="A67" s="407"/>
      <c r="B67" s="393"/>
      <c r="C67"/>
      <c r="D67"/>
      <c r="E67"/>
      <c r="F67"/>
      <c r="G67"/>
      <c r="H67"/>
      <c r="I67"/>
      <c r="J67"/>
      <c r="K67"/>
      <c r="L67" s="354"/>
      <c r="M67" s="354"/>
      <c r="Q67" s="428"/>
      <c r="R67" s="80"/>
      <c r="S67" s="80"/>
    </row>
    <row r="68" spans="1:19" ht="30" hidden="1" customHeight="1">
      <c r="A68" s="407"/>
      <c r="B68" s="393"/>
      <c r="C68"/>
      <c r="D68"/>
      <c r="E68"/>
      <c r="F68"/>
      <c r="G68"/>
      <c r="H68"/>
      <c r="I68"/>
      <c r="J68"/>
      <c r="K68"/>
      <c r="L68" s="354"/>
      <c r="M68" s="354"/>
      <c r="Q68" s="80"/>
      <c r="R68" s="80"/>
      <c r="S68" s="80"/>
    </row>
    <row r="69" spans="1:19" ht="37.5" hidden="1" customHeight="1">
      <c r="A69" s="407"/>
      <c r="B69" s="393"/>
      <c r="C69"/>
      <c r="D69"/>
      <c r="E69"/>
      <c r="F69"/>
      <c r="G69"/>
      <c r="H69"/>
      <c r="I69"/>
      <c r="J69"/>
      <c r="K69"/>
      <c r="L69" s="354"/>
      <c r="M69" s="354"/>
    </row>
    <row r="70" spans="1:19" ht="29.25" hidden="1" customHeight="1">
      <c r="A70" s="407"/>
      <c r="B70" s="393"/>
      <c r="C70"/>
      <c r="D70"/>
      <c r="E70"/>
      <c r="F70"/>
      <c r="G70"/>
      <c r="H70"/>
      <c r="I70"/>
      <c r="J70"/>
      <c r="K70"/>
      <c r="L70" s="354"/>
      <c r="M70" s="354"/>
    </row>
    <row r="71" spans="1:19" ht="29.25" customHeight="1" thickBot="1">
      <c r="A71" s="407"/>
      <c r="B71" s="407"/>
      <c r="C71" s="226">
        <v>2020</v>
      </c>
      <c r="D71" s="227">
        <v>3</v>
      </c>
      <c r="E71" s="228"/>
      <c r="F71" s="226"/>
      <c r="G71" s="226"/>
      <c r="H71" s="226"/>
      <c r="I71" s="227">
        <v>3</v>
      </c>
      <c r="J71" s="200"/>
      <c r="K71" s="201"/>
      <c r="L71" s="359"/>
      <c r="M71" s="354"/>
    </row>
    <row r="72" spans="1:19" ht="29.25" customHeight="1" thickBot="1">
      <c r="A72" s="407"/>
      <c r="B72" s="393"/>
      <c r="C72" s="82">
        <v>2021</v>
      </c>
      <c r="D72" s="196">
        <v>3</v>
      </c>
      <c r="E72" s="197" t="s">
        <v>10</v>
      </c>
      <c r="F72" s="198" t="s">
        <v>10</v>
      </c>
      <c r="G72" s="198" t="s">
        <v>10</v>
      </c>
      <c r="H72" s="197" t="s">
        <v>10</v>
      </c>
      <c r="I72" s="199">
        <v>3</v>
      </c>
      <c r="J72"/>
      <c r="K72" t="s">
        <v>10</v>
      </c>
      <c r="L72" s="354"/>
      <c r="M72" s="354"/>
    </row>
    <row r="73" spans="1:19" ht="65.849999999999994" customHeight="1" thickBot="1">
      <c r="A73" s="223" t="s">
        <v>81</v>
      </c>
      <c r="B73" s="182" t="s">
        <v>132</v>
      </c>
      <c r="C73" s="188" t="s">
        <v>300</v>
      </c>
      <c r="D73" s="84" t="s">
        <v>10</v>
      </c>
      <c r="E73" s="74" t="s">
        <v>10</v>
      </c>
      <c r="F73" s="74" t="s">
        <v>10</v>
      </c>
      <c r="G73" s="74" t="s">
        <v>10</v>
      </c>
      <c r="H73" s="84" t="s">
        <v>10</v>
      </c>
      <c r="I73" s="151" t="s">
        <v>10</v>
      </c>
      <c r="J73" s="85"/>
      <c r="K73" s="68" t="s">
        <v>10</v>
      </c>
      <c r="L73" s="83" t="s">
        <v>117</v>
      </c>
      <c r="M73" s="83" t="s">
        <v>133</v>
      </c>
    </row>
    <row r="74" spans="1:19" ht="21.4" customHeight="1" thickBot="1">
      <c r="A74" s="393"/>
      <c r="B74" s="429" t="s">
        <v>56</v>
      </c>
      <c r="C74" s="86">
        <v>2017</v>
      </c>
      <c r="D74" s="153">
        <f>D62+D45+D40+D26</f>
        <v>90.942000000000007</v>
      </c>
      <c r="E74" s="87" t="s">
        <v>10</v>
      </c>
      <c r="F74" s="87" t="s">
        <v>10</v>
      </c>
      <c r="G74" s="87" t="s">
        <v>10</v>
      </c>
      <c r="H74" s="87" t="s">
        <v>10</v>
      </c>
      <c r="I74" s="430">
        <f>I26+I40+I45+I62</f>
        <v>30.942</v>
      </c>
      <c r="J74" s="430"/>
      <c r="K74" s="79">
        <v>60</v>
      </c>
      <c r="L74" s="431"/>
      <c r="M74" s="431"/>
    </row>
    <row r="75" spans="1:19" ht="21.4" customHeight="1" thickBot="1">
      <c r="A75" s="393"/>
      <c r="B75" s="429"/>
      <c r="C75" s="86">
        <v>2018</v>
      </c>
      <c r="D75" s="87">
        <f>I75</f>
        <v>29.7</v>
      </c>
      <c r="E75" s="87" t="s">
        <v>10</v>
      </c>
      <c r="F75" s="87" t="s">
        <v>10</v>
      </c>
      <c r="G75" s="87" t="s">
        <v>10</v>
      </c>
      <c r="H75" s="87" t="s">
        <v>10</v>
      </c>
      <c r="I75" s="432">
        <f>I28+I41+I46+I63</f>
        <v>29.7</v>
      </c>
      <c r="J75" s="432"/>
      <c r="K75" s="68" t="s">
        <v>10</v>
      </c>
      <c r="L75" s="431"/>
      <c r="M75" s="431"/>
    </row>
    <row r="76" spans="1:19" ht="22.5" customHeight="1" thickBot="1">
      <c r="A76" s="393"/>
      <c r="B76" s="429"/>
      <c r="C76" s="86">
        <v>2019</v>
      </c>
      <c r="D76" s="87">
        <f>D64+D47+D42+D29</f>
        <v>43</v>
      </c>
      <c r="E76" s="87" t="s">
        <v>10</v>
      </c>
      <c r="F76" s="87" t="s">
        <v>10</v>
      </c>
      <c r="G76" s="87" t="s">
        <v>10</v>
      </c>
      <c r="H76" s="87" t="s">
        <v>10</v>
      </c>
      <c r="I76" s="432">
        <f>I29+I42+I47+I64</f>
        <v>43</v>
      </c>
      <c r="J76" s="432"/>
      <c r="K76" s="68" t="s">
        <v>10</v>
      </c>
      <c r="L76" s="431"/>
      <c r="M76" s="431"/>
    </row>
    <row r="77" spans="1:19" ht="22.5" customHeight="1" thickBot="1">
      <c r="A77" s="393"/>
      <c r="B77" s="429"/>
      <c r="C77" s="86">
        <v>2020</v>
      </c>
      <c r="D77" s="87">
        <f>D72+D56+D44+D31</f>
        <v>38</v>
      </c>
      <c r="E77" s="87"/>
      <c r="F77" s="87"/>
      <c r="G77" s="87"/>
      <c r="H77" s="87"/>
      <c r="I77" s="180">
        <f>D77</f>
        <v>38</v>
      </c>
      <c r="J77" s="180"/>
      <c r="K77" s="174"/>
      <c r="L77" s="431"/>
      <c r="M77" s="431"/>
    </row>
    <row r="78" spans="1:19" ht="22.5" customHeight="1" thickBot="1">
      <c r="A78" s="393"/>
      <c r="B78" s="429"/>
      <c r="C78" s="86">
        <v>2021</v>
      </c>
      <c r="D78" s="87">
        <f>D72+D56+D44+D31+D61</f>
        <v>138</v>
      </c>
      <c r="E78" s="87"/>
      <c r="F78" s="87">
        <v>100</v>
      </c>
      <c r="G78" s="87" t="s">
        <v>10</v>
      </c>
      <c r="H78" s="87">
        <f>H61</f>
        <v>100</v>
      </c>
      <c r="I78" s="88">
        <f>I72+I56+I44+I31</f>
        <v>38</v>
      </c>
      <c r="J78" s="88"/>
      <c r="K78" s="68"/>
      <c r="L78" s="431"/>
      <c r="M78" s="431"/>
    </row>
    <row r="79" spans="1:19" ht="21.4" customHeight="1" thickBot="1">
      <c r="A79" s="393"/>
      <c r="B79" s="429"/>
      <c r="C79" s="86" t="s">
        <v>300</v>
      </c>
      <c r="D79" s="84">
        <f>D78+D77+D76+D75+D74</f>
        <v>339.642</v>
      </c>
      <c r="E79" s="87" t="s">
        <v>10</v>
      </c>
      <c r="F79" s="87">
        <v>100</v>
      </c>
      <c r="G79" s="87" t="s">
        <v>10</v>
      </c>
      <c r="H79" s="87">
        <v>100</v>
      </c>
      <c r="I79" s="430">
        <f>I78+I77+I76+I75+I74</f>
        <v>179.642</v>
      </c>
      <c r="J79" s="430"/>
      <c r="K79" s="79">
        <v>60</v>
      </c>
      <c r="L79" s="431"/>
      <c r="M79" s="431"/>
    </row>
    <row r="80" spans="1:19" ht="18" customHeight="1"/>
  </sheetData>
  <sheetProtection selectLockedCells="1" selectUnlockedCells="1"/>
  <mergeCells count="111">
    <mergeCell ref="Q62:Q67"/>
    <mergeCell ref="A74:A79"/>
    <mergeCell ref="B74:B79"/>
    <mergeCell ref="I74:J74"/>
    <mergeCell ref="L74:L79"/>
    <mergeCell ref="M74:M79"/>
    <mergeCell ref="I75:J75"/>
    <mergeCell ref="A62:A72"/>
    <mergeCell ref="B62:B72"/>
    <mergeCell ref="I79:J79"/>
    <mergeCell ref="L62:L72"/>
    <mergeCell ref="M62:M72"/>
    <mergeCell ref="I76:J76"/>
    <mergeCell ref="A26:A31"/>
    <mergeCell ref="B26:B31"/>
    <mergeCell ref="C26:C27"/>
    <mergeCell ref="M40:M44"/>
    <mergeCell ref="I41:J41"/>
    <mergeCell ref="I42:J42"/>
    <mergeCell ref="L45:L56"/>
    <mergeCell ref="M45:M56"/>
    <mergeCell ref="I47:J47"/>
    <mergeCell ref="K48:K54"/>
    <mergeCell ref="I38:J38"/>
    <mergeCell ref="A40:A44"/>
    <mergeCell ref="B40:B44"/>
    <mergeCell ref="I40:J40"/>
    <mergeCell ref="L40:L44"/>
    <mergeCell ref="A45:A56"/>
    <mergeCell ref="B45:B56"/>
    <mergeCell ref="C48:C54"/>
    <mergeCell ref="D48:D54"/>
    <mergeCell ref="E48:E54"/>
    <mergeCell ref="H48:H54"/>
    <mergeCell ref="I48:J54"/>
    <mergeCell ref="B36:B39"/>
    <mergeCell ref="I36:J36"/>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F17:F18"/>
    <mergeCell ref="L36:L39"/>
    <mergeCell ref="I37:J37"/>
    <mergeCell ref="H26:H27"/>
    <mergeCell ref="I26:J27"/>
    <mergeCell ref="K26:K27"/>
    <mergeCell ref="L26:L31"/>
    <mergeCell ref="F26:F27"/>
    <mergeCell ref="G26:G27"/>
    <mergeCell ref="I34:J34"/>
    <mergeCell ref="A36:A39"/>
    <mergeCell ref="L4:L8"/>
    <mergeCell ref="A11:M11"/>
    <mergeCell ref="A12:M12"/>
    <mergeCell ref="A13:A16"/>
    <mergeCell ref="B13:B16"/>
    <mergeCell ref="I13:J13"/>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D17:D18"/>
    <mergeCell ref="E17:E18"/>
    <mergeCell ref="H17:H18"/>
    <mergeCell ref="A57:A61"/>
    <mergeCell ref="B57:B61"/>
    <mergeCell ref="C13:C16"/>
    <mergeCell ref="C17:C21"/>
    <mergeCell ref="C22:C25"/>
    <mergeCell ref="C32:C35"/>
    <mergeCell ref="C36:C39"/>
    <mergeCell ref="J9:K9"/>
    <mergeCell ref="A10:M10"/>
    <mergeCell ref="B22:B25"/>
    <mergeCell ref="I22:J22"/>
    <mergeCell ref="D26:D27"/>
    <mergeCell ref="E26:E27"/>
    <mergeCell ref="G17:G18"/>
    <mergeCell ref="A22:A25"/>
    <mergeCell ref="M26:M31"/>
    <mergeCell ref="I28:J28"/>
    <mergeCell ref="I29:J29"/>
    <mergeCell ref="A32:A35"/>
    <mergeCell ref="B32:B35"/>
    <mergeCell ref="I32:J32"/>
    <mergeCell ref="L32:L35"/>
    <mergeCell ref="M32:M39"/>
    <mergeCell ref="I33:J33"/>
  </mergeCells>
  <pageMargins left="0.2" right="0.2" top="0.39374999999999999" bottom="0.51180555555555551" header="0.51180555555555551" footer="0.51180555555555551"/>
  <pageSetup paperSize="9" scale="53" firstPageNumber="0" orientation="landscape" horizontalDpi="300" verticalDpi="300" r:id="rId1"/>
  <headerFooter alignWithMargins="0"/>
  <rowBreaks count="1" manualBreakCount="1">
    <brk id="31"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57"/>
  <sheetViews>
    <sheetView view="pageBreakPreview" topLeftCell="A46" zoomScale="84" zoomScaleSheetLayoutView="84" workbookViewId="0">
      <selection activeCell="B49" sqref="B49:B51"/>
    </sheetView>
  </sheetViews>
  <sheetFormatPr defaultColWidth="13.7109375" defaultRowHeight="58.7" customHeight="1"/>
  <cols>
    <col min="1" max="1" width="13.7109375" style="37" customWidth="1"/>
    <col min="2" max="2" width="55.5703125" style="37" customWidth="1"/>
    <col min="3" max="3" width="13.140625" style="37" customWidth="1"/>
    <col min="4" max="4" width="11.5703125" style="37" customWidth="1"/>
    <col min="5" max="7" width="9" style="37" customWidth="1"/>
    <col min="8" max="8" width="15.140625" style="37" customWidth="1"/>
    <col min="9" max="9" width="13.7109375" style="37" customWidth="1"/>
    <col min="10" max="10" width="11.42578125" style="37" customWidth="1"/>
    <col min="11" max="11" width="39.85546875" style="37" customWidth="1"/>
    <col min="12" max="12" width="57.140625" style="37" customWidth="1"/>
    <col min="13" max="16384" width="13.7109375" style="37"/>
  </cols>
  <sheetData>
    <row r="1" spans="1:12" ht="56.25" customHeight="1">
      <c r="A1" s="444"/>
      <c r="B1" s="445"/>
      <c r="C1" s="445"/>
      <c r="D1" s="445"/>
      <c r="E1" s="445"/>
      <c r="F1" s="445"/>
      <c r="G1" s="445"/>
      <c r="H1" s="445"/>
      <c r="I1" s="445"/>
      <c r="J1" s="445"/>
      <c r="K1" s="445"/>
      <c r="L1" s="445"/>
    </row>
    <row r="2" spans="1:12" ht="45.6" customHeight="1">
      <c r="A2" s="433" t="s">
        <v>106</v>
      </c>
      <c r="B2" s="433"/>
      <c r="C2" s="433"/>
      <c r="D2" s="433"/>
      <c r="E2" s="433"/>
      <c r="F2" s="433"/>
      <c r="G2" s="433"/>
      <c r="H2" s="433"/>
      <c r="I2" s="433"/>
      <c r="J2" s="433"/>
      <c r="K2" s="433"/>
      <c r="L2" s="433"/>
    </row>
    <row r="3" spans="1:12" ht="36.6" customHeight="1" thickBot="1">
      <c r="A3" s="434" t="s">
        <v>349</v>
      </c>
      <c r="B3" s="434"/>
      <c r="C3" s="434"/>
      <c r="D3" s="434"/>
      <c r="E3" s="434"/>
      <c r="F3" s="434"/>
      <c r="G3" s="434"/>
      <c r="H3" s="434"/>
      <c r="I3" s="434"/>
      <c r="J3" s="434"/>
      <c r="K3" s="434"/>
      <c r="L3" s="434"/>
    </row>
    <row r="4" spans="1:12" ht="31.7" customHeight="1" thickBot="1">
      <c r="A4" s="393" t="s">
        <v>15</v>
      </c>
      <c r="B4" s="393" t="s">
        <v>1</v>
      </c>
      <c r="C4" s="393" t="s">
        <v>2</v>
      </c>
      <c r="D4" s="393" t="s">
        <v>134</v>
      </c>
      <c r="E4" s="393" t="s">
        <v>17</v>
      </c>
      <c r="F4" s="393"/>
      <c r="G4" s="393"/>
      <c r="H4" s="393"/>
      <c r="I4" s="393"/>
      <c r="J4" s="393" t="s">
        <v>7</v>
      </c>
      <c r="K4" s="393" t="s">
        <v>299</v>
      </c>
      <c r="L4" s="393" t="s">
        <v>294</v>
      </c>
    </row>
    <row r="5" spans="1:12" ht="31.7" customHeight="1" thickBot="1">
      <c r="A5" s="393"/>
      <c r="B5" s="393"/>
      <c r="C5" s="393"/>
      <c r="D5" s="393"/>
      <c r="E5" s="393" t="s">
        <v>5</v>
      </c>
      <c r="F5" s="407" t="s">
        <v>6</v>
      </c>
      <c r="G5" s="435"/>
      <c r="H5" s="435"/>
      <c r="I5" s="414"/>
      <c r="J5" s="393"/>
      <c r="K5" s="393"/>
      <c r="L5" s="393"/>
    </row>
    <row r="6" spans="1:12" ht="31.7" customHeight="1" thickBot="1">
      <c r="A6" s="393"/>
      <c r="B6" s="393"/>
      <c r="C6" s="393"/>
      <c r="D6" s="393"/>
      <c r="E6" s="393"/>
      <c r="F6" s="408" t="s">
        <v>8</v>
      </c>
      <c r="G6" s="409"/>
      <c r="H6" s="409"/>
      <c r="I6" s="416" t="s">
        <v>9</v>
      </c>
      <c r="J6" s="410"/>
      <c r="K6" s="393"/>
      <c r="L6" s="393"/>
    </row>
    <row r="7" spans="1:12" ht="87.75" customHeight="1" thickBot="1">
      <c r="A7" s="393"/>
      <c r="B7" s="393"/>
      <c r="C7" s="393"/>
      <c r="D7" s="393"/>
      <c r="E7" s="407"/>
      <c r="F7" s="416" t="s">
        <v>290</v>
      </c>
      <c r="G7" s="411" t="s">
        <v>291</v>
      </c>
      <c r="H7" s="412"/>
      <c r="I7" s="436"/>
      <c r="J7" s="410"/>
      <c r="K7" s="393"/>
      <c r="L7" s="393"/>
    </row>
    <row r="8" spans="1:12" ht="81" customHeight="1" thickBot="1">
      <c r="A8" s="393"/>
      <c r="B8" s="393"/>
      <c r="C8" s="393"/>
      <c r="D8" s="393"/>
      <c r="E8" s="407"/>
      <c r="F8" s="417"/>
      <c r="G8" s="154" t="s">
        <v>292</v>
      </c>
      <c r="H8" s="149" t="s">
        <v>293</v>
      </c>
      <c r="I8" s="417"/>
      <c r="J8" s="410"/>
      <c r="K8" s="393"/>
      <c r="L8" s="393"/>
    </row>
    <row r="9" spans="1:12" ht="30" customHeight="1" thickBot="1">
      <c r="A9" s="70">
        <v>1</v>
      </c>
      <c r="B9" s="69">
        <v>2</v>
      </c>
      <c r="C9" s="69">
        <v>3</v>
      </c>
      <c r="D9" s="69">
        <v>4</v>
      </c>
      <c r="E9" s="69">
        <v>5</v>
      </c>
      <c r="F9" s="69">
        <v>6</v>
      </c>
      <c r="G9" s="69">
        <v>7</v>
      </c>
      <c r="H9" s="69">
        <v>8</v>
      </c>
      <c r="I9" s="69">
        <v>9</v>
      </c>
      <c r="J9" s="69">
        <v>10</v>
      </c>
      <c r="K9" s="69">
        <v>11</v>
      </c>
      <c r="L9" s="69">
        <v>12</v>
      </c>
    </row>
    <row r="10" spans="1:12" ht="33.75" customHeight="1" thickBot="1">
      <c r="A10" s="388" t="s">
        <v>135</v>
      </c>
      <c r="B10" s="388"/>
      <c r="C10" s="388"/>
      <c r="D10" s="388"/>
      <c r="E10" s="388"/>
      <c r="F10" s="388"/>
      <c r="G10" s="388"/>
      <c r="H10" s="388"/>
      <c r="I10" s="388"/>
      <c r="J10" s="388"/>
      <c r="K10" s="388"/>
      <c r="L10" s="388"/>
    </row>
    <row r="11" spans="1:12" ht="46.5" customHeight="1">
      <c r="A11" s="437" t="s">
        <v>136</v>
      </c>
      <c r="B11" s="437"/>
      <c r="C11" s="437"/>
      <c r="D11" s="437"/>
      <c r="E11" s="437"/>
      <c r="F11" s="437"/>
      <c r="G11" s="437"/>
      <c r="H11" s="437"/>
      <c r="I11" s="437"/>
      <c r="J11" s="437"/>
      <c r="K11" s="437"/>
      <c r="L11" s="437"/>
    </row>
    <row r="12" spans="1:12" ht="48.75" customHeight="1" thickBot="1">
      <c r="A12" s="399" t="s">
        <v>137</v>
      </c>
      <c r="B12" s="399"/>
      <c r="C12" s="399"/>
      <c r="D12" s="399"/>
      <c r="E12" s="399"/>
      <c r="F12" s="399"/>
      <c r="G12" s="399"/>
      <c r="H12" s="399"/>
      <c r="I12" s="399"/>
      <c r="J12" s="399"/>
      <c r="K12" s="399"/>
      <c r="L12" s="399"/>
    </row>
    <row r="13" spans="1:12" ht="23.85" customHeight="1" thickBot="1">
      <c r="A13" s="393" t="s">
        <v>21</v>
      </c>
      <c r="B13" s="393" t="s">
        <v>138</v>
      </c>
      <c r="C13" s="69">
        <v>2017</v>
      </c>
      <c r="D13" s="76">
        <v>30</v>
      </c>
      <c r="E13" s="76" t="s">
        <v>10</v>
      </c>
      <c r="F13" s="76"/>
      <c r="G13" s="76"/>
      <c r="H13" s="76" t="s">
        <v>10</v>
      </c>
      <c r="I13" s="76">
        <v>30</v>
      </c>
      <c r="J13" s="69" t="s">
        <v>10</v>
      </c>
      <c r="K13" s="393" t="s">
        <v>139</v>
      </c>
      <c r="L13" s="393" t="s">
        <v>140</v>
      </c>
    </row>
    <row r="14" spans="1:12" ht="48" customHeight="1" thickBot="1">
      <c r="A14" s="393"/>
      <c r="B14" s="393"/>
      <c r="C14" s="69">
        <v>2018</v>
      </c>
      <c r="D14" s="76">
        <v>17.100000000000001</v>
      </c>
      <c r="E14" s="76" t="s">
        <v>10</v>
      </c>
      <c r="F14" s="76"/>
      <c r="G14" s="76"/>
      <c r="H14" s="76" t="s">
        <v>10</v>
      </c>
      <c r="I14" s="76">
        <v>17.100000000000001</v>
      </c>
      <c r="J14" s="69" t="s">
        <v>10</v>
      </c>
      <c r="K14" s="393"/>
      <c r="L14" s="393"/>
    </row>
    <row r="15" spans="1:12" ht="48" customHeight="1" thickBot="1">
      <c r="A15" s="393"/>
      <c r="B15" s="393"/>
      <c r="C15" s="69">
        <v>2019</v>
      </c>
      <c r="D15" s="76">
        <v>20</v>
      </c>
      <c r="E15" s="76" t="s">
        <v>10</v>
      </c>
      <c r="F15" s="76"/>
      <c r="G15" s="76"/>
      <c r="H15" s="76" t="s">
        <v>10</v>
      </c>
      <c r="I15" s="76">
        <v>20</v>
      </c>
      <c r="J15" s="69" t="s">
        <v>10</v>
      </c>
      <c r="K15" s="393"/>
      <c r="L15" s="393"/>
    </row>
    <row r="16" spans="1:12" ht="48" customHeight="1" thickBot="1">
      <c r="A16" s="393"/>
      <c r="B16" s="393"/>
      <c r="C16" s="176">
        <v>2020</v>
      </c>
      <c r="D16" s="76">
        <v>20</v>
      </c>
      <c r="E16" s="76"/>
      <c r="F16" s="76"/>
      <c r="G16" s="76"/>
      <c r="H16" s="76"/>
      <c r="I16" s="76">
        <v>20</v>
      </c>
      <c r="J16" s="176"/>
      <c r="K16" s="393"/>
      <c r="L16" s="393"/>
    </row>
    <row r="17" spans="1:12" ht="90.95" customHeight="1" thickBot="1">
      <c r="A17" s="393"/>
      <c r="B17" s="393"/>
      <c r="C17" s="69">
        <v>2021</v>
      </c>
      <c r="D17" s="76">
        <v>20</v>
      </c>
      <c r="E17" s="76" t="s">
        <v>10</v>
      </c>
      <c r="F17" s="76"/>
      <c r="G17" s="76"/>
      <c r="H17" s="76" t="s">
        <v>10</v>
      </c>
      <c r="I17" s="76">
        <v>20</v>
      </c>
      <c r="J17" s="69" t="s">
        <v>10</v>
      </c>
      <c r="K17" s="393"/>
      <c r="L17" s="393"/>
    </row>
    <row r="18" spans="1:12" ht="36.6" customHeight="1" thickBot="1">
      <c r="A18" s="77" t="s">
        <v>25</v>
      </c>
      <c r="B18" s="77" t="s">
        <v>141</v>
      </c>
      <c r="C18" s="179" t="s">
        <v>300</v>
      </c>
      <c r="D18" s="89" t="s">
        <v>10</v>
      </c>
      <c r="E18" s="89" t="s">
        <v>10</v>
      </c>
      <c r="F18" s="144" t="s">
        <v>10</v>
      </c>
      <c r="G18" s="144" t="s">
        <v>10</v>
      </c>
      <c r="H18" s="89" t="s">
        <v>10</v>
      </c>
      <c r="I18" s="89" t="s">
        <v>10</v>
      </c>
      <c r="J18" s="77" t="s">
        <v>10</v>
      </c>
      <c r="K18" s="68" t="s">
        <v>318</v>
      </c>
      <c r="L18" s="73" t="s">
        <v>142</v>
      </c>
    </row>
    <row r="19" spans="1:12" ht="23.1" customHeight="1" thickBot="1">
      <c r="A19" s="390" t="s">
        <v>28</v>
      </c>
      <c r="B19" s="390" t="s">
        <v>143</v>
      </c>
      <c r="C19" s="390" t="s">
        <v>300</v>
      </c>
      <c r="D19" s="438" t="s">
        <v>10</v>
      </c>
      <c r="E19" s="438" t="s">
        <v>10</v>
      </c>
      <c r="F19" s="438" t="s">
        <v>10</v>
      </c>
      <c r="G19" s="438" t="s">
        <v>10</v>
      </c>
      <c r="H19" s="438" t="s">
        <v>10</v>
      </c>
      <c r="I19" s="438" t="s">
        <v>10</v>
      </c>
      <c r="J19" s="390" t="s">
        <v>10</v>
      </c>
      <c r="K19" s="393" t="s">
        <v>144</v>
      </c>
      <c r="L19" s="390" t="s">
        <v>145</v>
      </c>
    </row>
    <row r="20" spans="1:12" ht="14.85" customHeight="1" thickBot="1">
      <c r="A20" s="390"/>
      <c r="B20" s="390"/>
      <c r="C20" s="390"/>
      <c r="D20" s="438"/>
      <c r="E20" s="438"/>
      <c r="F20" s="439"/>
      <c r="G20" s="439"/>
      <c r="H20" s="438"/>
      <c r="I20" s="438"/>
      <c r="J20" s="390"/>
      <c r="K20" s="390"/>
      <c r="L20" s="390"/>
    </row>
    <row r="21" spans="1:12" ht="29.1" customHeight="1" thickBot="1">
      <c r="A21" s="390"/>
      <c r="B21" s="390"/>
      <c r="C21" s="390"/>
      <c r="D21" s="438"/>
      <c r="E21" s="438"/>
      <c r="F21" s="440"/>
      <c r="G21" s="440"/>
      <c r="H21" s="438"/>
      <c r="I21" s="438"/>
      <c r="J21" s="390"/>
      <c r="K21" s="393"/>
      <c r="L21" s="390"/>
    </row>
    <row r="22" spans="1:12" ht="17.850000000000001" customHeight="1" thickBot="1">
      <c r="A22" s="393" t="s">
        <v>32</v>
      </c>
      <c r="B22" s="393" t="s">
        <v>146</v>
      </c>
      <c r="C22" s="393" t="s">
        <v>300</v>
      </c>
      <c r="D22" s="441" t="s">
        <v>10</v>
      </c>
      <c r="E22" s="441" t="s">
        <v>10</v>
      </c>
      <c r="F22" s="438" t="s">
        <v>10</v>
      </c>
      <c r="G22" s="438" t="s">
        <v>10</v>
      </c>
      <c r="H22" s="441" t="s">
        <v>10</v>
      </c>
      <c r="I22" s="441" t="s">
        <v>10</v>
      </c>
      <c r="J22" s="393" t="s">
        <v>10</v>
      </c>
      <c r="K22" s="393" t="s">
        <v>147</v>
      </c>
      <c r="L22" s="393" t="s">
        <v>148</v>
      </c>
    </row>
    <row r="23" spans="1:12" ht="18.95" customHeight="1" thickBot="1">
      <c r="A23" s="393"/>
      <c r="B23" s="393"/>
      <c r="C23" s="393"/>
      <c r="D23" s="441"/>
      <c r="E23" s="441"/>
      <c r="F23" s="439"/>
      <c r="G23" s="439"/>
      <c r="H23" s="441"/>
      <c r="I23" s="441"/>
      <c r="J23" s="393"/>
      <c r="K23" s="393"/>
      <c r="L23" s="393"/>
    </row>
    <row r="24" spans="1:12" ht="40.700000000000003" customHeight="1" thickBot="1">
      <c r="A24" s="393"/>
      <c r="B24" s="393"/>
      <c r="C24" s="393"/>
      <c r="D24" s="441"/>
      <c r="E24" s="441"/>
      <c r="F24" s="440"/>
      <c r="G24" s="440"/>
      <c r="H24" s="441"/>
      <c r="I24" s="441"/>
      <c r="J24" s="393"/>
      <c r="K24" s="393"/>
      <c r="L24" s="393"/>
    </row>
    <row r="25" spans="1:12" ht="19.5" customHeight="1" thickBot="1">
      <c r="A25" s="390" t="s">
        <v>35</v>
      </c>
      <c r="B25" s="390" t="s">
        <v>149</v>
      </c>
      <c r="C25" s="390" t="s">
        <v>300</v>
      </c>
      <c r="D25" s="438" t="s">
        <v>10</v>
      </c>
      <c r="E25" s="438" t="s">
        <v>10</v>
      </c>
      <c r="F25" s="438" t="s">
        <v>10</v>
      </c>
      <c r="G25" s="438" t="s">
        <v>10</v>
      </c>
      <c r="H25" s="438" t="s">
        <v>10</v>
      </c>
      <c r="I25" s="438" t="s">
        <v>10</v>
      </c>
      <c r="J25" s="390" t="s">
        <v>10</v>
      </c>
      <c r="K25" s="390" t="s">
        <v>319</v>
      </c>
      <c r="L25" s="390" t="s">
        <v>150</v>
      </c>
    </row>
    <row r="26" spans="1:12" ht="18.600000000000001" customHeight="1" thickBot="1">
      <c r="A26" s="390"/>
      <c r="B26" s="390"/>
      <c r="C26" s="390"/>
      <c r="D26" s="438"/>
      <c r="E26" s="438"/>
      <c r="F26" s="439"/>
      <c r="G26" s="439"/>
      <c r="H26" s="438"/>
      <c r="I26" s="438"/>
      <c r="J26" s="390"/>
      <c r="K26" s="390"/>
      <c r="L26" s="390"/>
    </row>
    <row r="27" spans="1:12" ht="58.7" customHeight="1" thickBot="1">
      <c r="A27" s="390"/>
      <c r="B27" s="390"/>
      <c r="C27" s="390"/>
      <c r="D27" s="438"/>
      <c r="E27" s="438"/>
      <c r="F27" s="440"/>
      <c r="G27" s="440"/>
      <c r="H27" s="438"/>
      <c r="I27" s="438"/>
      <c r="J27" s="390"/>
      <c r="K27" s="390"/>
      <c r="L27" s="390"/>
    </row>
    <row r="28" spans="1:12" ht="16.899999999999999" customHeight="1" thickBot="1">
      <c r="A28" s="393" t="s">
        <v>38</v>
      </c>
      <c r="B28" s="393" t="s">
        <v>151</v>
      </c>
      <c r="C28" s="393" t="s">
        <v>300</v>
      </c>
      <c r="D28" s="441" t="s">
        <v>10</v>
      </c>
      <c r="E28" s="441" t="s">
        <v>10</v>
      </c>
      <c r="F28" s="438" t="s">
        <v>10</v>
      </c>
      <c r="G28" s="438" t="s">
        <v>10</v>
      </c>
      <c r="H28" s="441" t="s">
        <v>10</v>
      </c>
      <c r="I28" s="441" t="s">
        <v>10</v>
      </c>
      <c r="J28" s="393" t="s">
        <v>10</v>
      </c>
      <c r="K28" s="393" t="s">
        <v>152</v>
      </c>
      <c r="L28" s="393" t="s">
        <v>153</v>
      </c>
    </row>
    <row r="29" spans="1:12" ht="66.75" customHeight="1" thickBot="1">
      <c r="A29" s="393"/>
      <c r="B29" s="393"/>
      <c r="C29" s="393"/>
      <c r="D29" s="441"/>
      <c r="E29" s="441"/>
      <c r="F29" s="440"/>
      <c r="G29" s="440"/>
      <c r="H29" s="441"/>
      <c r="I29" s="441"/>
      <c r="J29" s="393"/>
      <c r="K29" s="393"/>
      <c r="L29" s="393"/>
    </row>
    <row r="30" spans="1:12" ht="25.35" customHeight="1" thickBot="1">
      <c r="A30" s="393" t="s">
        <v>42</v>
      </c>
      <c r="B30" s="393" t="s">
        <v>154</v>
      </c>
      <c r="C30" s="68">
        <v>2017</v>
      </c>
      <c r="D30" s="79">
        <v>5</v>
      </c>
      <c r="E30" s="79"/>
      <c r="F30" s="142" t="s">
        <v>10</v>
      </c>
      <c r="G30" s="142" t="s">
        <v>10</v>
      </c>
      <c r="H30" s="79"/>
      <c r="I30" s="79">
        <v>5</v>
      </c>
      <c r="J30" s="68" t="s">
        <v>10</v>
      </c>
      <c r="K30" s="393" t="s">
        <v>152</v>
      </c>
      <c r="L30" s="393" t="s">
        <v>125</v>
      </c>
    </row>
    <row r="31" spans="1:12" ht="26.25" customHeight="1" thickBot="1">
      <c r="A31" s="393"/>
      <c r="B31" s="393"/>
      <c r="C31" s="69">
        <v>2018</v>
      </c>
      <c r="D31" s="90">
        <f>I31</f>
        <v>5</v>
      </c>
      <c r="E31" s="90" t="s">
        <v>10</v>
      </c>
      <c r="F31" s="90" t="s">
        <v>10</v>
      </c>
      <c r="G31" s="90" t="s">
        <v>10</v>
      </c>
      <c r="H31" s="90" t="s">
        <v>10</v>
      </c>
      <c r="I31" s="90">
        <v>5</v>
      </c>
      <c r="J31" s="69" t="s">
        <v>10</v>
      </c>
      <c r="K31" s="393"/>
      <c r="L31" s="393"/>
    </row>
    <row r="32" spans="1:12" ht="68.849999999999994" customHeight="1" thickBot="1">
      <c r="A32" s="393"/>
      <c r="B32" s="393"/>
      <c r="C32" s="69">
        <v>2019</v>
      </c>
      <c r="D32" s="90">
        <f>I32</f>
        <v>5</v>
      </c>
      <c r="E32" s="90" t="s">
        <v>10</v>
      </c>
      <c r="F32" s="90" t="s">
        <v>10</v>
      </c>
      <c r="G32" s="90" t="s">
        <v>10</v>
      </c>
      <c r="H32" s="90" t="s">
        <v>10</v>
      </c>
      <c r="I32" s="90">
        <v>5</v>
      </c>
      <c r="J32" s="69" t="s">
        <v>10</v>
      </c>
      <c r="K32" s="393"/>
      <c r="L32" s="393"/>
    </row>
    <row r="33" spans="1:12" ht="36" customHeight="1" thickBot="1">
      <c r="A33" s="393"/>
      <c r="B33" s="393"/>
      <c r="C33" s="176">
        <v>2020</v>
      </c>
      <c r="D33" s="90">
        <v>5</v>
      </c>
      <c r="E33" s="90" t="s">
        <v>10</v>
      </c>
      <c r="F33" s="90" t="s">
        <v>10</v>
      </c>
      <c r="G33" s="90" t="s">
        <v>10</v>
      </c>
      <c r="H33" s="90" t="s">
        <v>10</v>
      </c>
      <c r="I33" s="90">
        <v>5</v>
      </c>
      <c r="J33" s="176" t="s">
        <v>10</v>
      </c>
      <c r="K33" s="393"/>
      <c r="L33" s="393"/>
    </row>
    <row r="34" spans="1:12" ht="22.7" customHeight="1" thickBot="1">
      <c r="A34" s="393"/>
      <c r="B34" s="393"/>
      <c r="C34" s="69">
        <v>2021</v>
      </c>
      <c r="D34" s="90">
        <v>5</v>
      </c>
      <c r="E34" s="90" t="s">
        <v>10</v>
      </c>
      <c r="F34" s="90" t="s">
        <v>10</v>
      </c>
      <c r="G34" s="90" t="s">
        <v>10</v>
      </c>
      <c r="H34" s="90" t="s">
        <v>10</v>
      </c>
      <c r="I34" s="90">
        <v>5</v>
      </c>
      <c r="J34" s="69" t="s">
        <v>10</v>
      </c>
      <c r="K34" s="393"/>
      <c r="L34" s="393"/>
    </row>
    <row r="35" spans="1:12" ht="21.6" customHeight="1" thickBot="1">
      <c r="A35" s="393" t="s">
        <v>45</v>
      </c>
      <c r="B35" s="393" t="s">
        <v>155</v>
      </c>
      <c r="C35" s="390" t="s">
        <v>300</v>
      </c>
      <c r="D35" s="90" t="s">
        <v>10</v>
      </c>
      <c r="E35" s="90" t="s">
        <v>10</v>
      </c>
      <c r="F35" s="90" t="s">
        <v>10</v>
      </c>
      <c r="G35" s="90" t="s">
        <v>10</v>
      </c>
      <c r="H35" s="90" t="s">
        <v>10</v>
      </c>
      <c r="I35" s="90" t="s">
        <v>10</v>
      </c>
      <c r="J35" s="69" t="s">
        <v>10</v>
      </c>
      <c r="K35" s="393" t="s">
        <v>320</v>
      </c>
      <c r="L35" s="393" t="s">
        <v>156</v>
      </c>
    </row>
    <row r="36" spans="1:12" ht="27.6" customHeight="1" thickBot="1">
      <c r="A36" s="393"/>
      <c r="B36" s="393"/>
      <c r="C36" s="391"/>
      <c r="D36" s="90" t="str">
        <f>I36</f>
        <v>-</v>
      </c>
      <c r="E36" s="90" t="s">
        <v>10</v>
      </c>
      <c r="F36" s="90" t="s">
        <v>10</v>
      </c>
      <c r="G36" s="90" t="s">
        <v>10</v>
      </c>
      <c r="H36" s="90" t="s">
        <v>10</v>
      </c>
      <c r="I36" s="90" t="s">
        <v>10</v>
      </c>
      <c r="J36" s="69" t="s">
        <v>10</v>
      </c>
      <c r="K36" s="393"/>
      <c r="L36" s="393"/>
    </row>
    <row r="37" spans="1:12" ht="27.6" customHeight="1" thickBot="1">
      <c r="A37" s="393"/>
      <c r="B37" s="393"/>
      <c r="C37" s="391"/>
      <c r="D37" s="90" t="str">
        <f>I37</f>
        <v>-</v>
      </c>
      <c r="E37" s="90" t="s">
        <v>10</v>
      </c>
      <c r="F37" s="90" t="s">
        <v>10</v>
      </c>
      <c r="G37" s="90" t="s">
        <v>10</v>
      </c>
      <c r="H37" s="91" t="s">
        <v>10</v>
      </c>
      <c r="I37" s="90" t="s">
        <v>10</v>
      </c>
      <c r="J37" s="69" t="s">
        <v>10</v>
      </c>
      <c r="K37" s="393"/>
      <c r="L37" s="393"/>
    </row>
    <row r="38" spans="1:12" ht="58.7" customHeight="1" thickBot="1">
      <c r="A38" s="393"/>
      <c r="B38" s="393"/>
      <c r="C38" s="392"/>
      <c r="D38" s="90" t="s">
        <v>10</v>
      </c>
      <c r="E38" s="90" t="s">
        <v>10</v>
      </c>
      <c r="F38" s="90" t="s">
        <v>10</v>
      </c>
      <c r="G38" s="90" t="s">
        <v>10</v>
      </c>
      <c r="H38" s="91" t="s">
        <v>10</v>
      </c>
      <c r="I38" s="90" t="s">
        <v>10</v>
      </c>
      <c r="J38" s="69" t="s">
        <v>10</v>
      </c>
      <c r="K38" s="393"/>
      <c r="L38" s="393"/>
    </row>
    <row r="39" spans="1:12" ht="35.25" customHeight="1" thickBot="1">
      <c r="A39" s="393" t="s">
        <v>49</v>
      </c>
      <c r="B39" s="393" t="s">
        <v>157</v>
      </c>
      <c r="C39" s="393" t="s">
        <v>300</v>
      </c>
      <c r="D39" s="441" t="s">
        <v>10</v>
      </c>
      <c r="E39" s="441" t="s">
        <v>10</v>
      </c>
      <c r="F39" s="438" t="s">
        <v>10</v>
      </c>
      <c r="G39" s="438" t="s">
        <v>10</v>
      </c>
      <c r="H39" s="441" t="s">
        <v>10</v>
      </c>
      <c r="I39" s="441" t="s">
        <v>10</v>
      </c>
      <c r="J39" s="393" t="s">
        <v>10</v>
      </c>
      <c r="K39" s="393" t="s">
        <v>158</v>
      </c>
      <c r="L39" s="393" t="s">
        <v>159</v>
      </c>
    </row>
    <row r="40" spans="1:12" ht="43.5" customHeight="1" thickBot="1">
      <c r="A40" s="393"/>
      <c r="B40" s="393"/>
      <c r="C40" s="393"/>
      <c r="D40" s="441"/>
      <c r="E40" s="441"/>
      <c r="F40" s="440"/>
      <c r="G40" s="440"/>
      <c r="H40" s="441"/>
      <c r="I40" s="441"/>
      <c r="J40" s="393"/>
      <c r="K40" s="393"/>
      <c r="L40" s="393"/>
    </row>
    <row r="41" spans="1:12" ht="34.35" customHeight="1" thickBot="1">
      <c r="A41" s="442" t="s">
        <v>79</v>
      </c>
      <c r="B41" s="393" t="s">
        <v>160</v>
      </c>
      <c r="C41" s="441" t="s">
        <v>300</v>
      </c>
      <c r="D41" s="443" t="s">
        <v>10</v>
      </c>
      <c r="E41" s="441" t="s">
        <v>10</v>
      </c>
      <c r="F41" s="438" t="s">
        <v>10</v>
      </c>
      <c r="G41" s="438" t="s">
        <v>10</v>
      </c>
      <c r="H41" s="443" t="s">
        <v>10</v>
      </c>
      <c r="I41" s="443" t="s">
        <v>10</v>
      </c>
      <c r="J41" s="393" t="s">
        <v>10</v>
      </c>
      <c r="K41" s="393" t="s">
        <v>161</v>
      </c>
      <c r="L41" s="393" t="s">
        <v>162</v>
      </c>
    </row>
    <row r="42" spans="1:12" ht="42.6" customHeight="1" thickBot="1">
      <c r="A42" s="442"/>
      <c r="B42" s="393"/>
      <c r="C42" s="441"/>
      <c r="D42" s="443"/>
      <c r="E42" s="441"/>
      <c r="F42" s="440"/>
      <c r="G42" s="440"/>
      <c r="H42" s="443"/>
      <c r="I42" s="443"/>
      <c r="J42" s="393"/>
      <c r="K42" s="393"/>
      <c r="L42" s="393"/>
    </row>
    <row r="43" spans="1:12" ht="37.35" customHeight="1" thickBot="1">
      <c r="A43" s="442" t="s">
        <v>81</v>
      </c>
      <c r="B43" s="393" t="s">
        <v>163</v>
      </c>
      <c r="C43" s="441" t="s">
        <v>300</v>
      </c>
      <c r="D43" s="443" t="s">
        <v>10</v>
      </c>
      <c r="E43" s="441" t="s">
        <v>10</v>
      </c>
      <c r="F43" s="438" t="s">
        <v>10</v>
      </c>
      <c r="G43" s="438" t="s">
        <v>10</v>
      </c>
      <c r="H43" s="443" t="s">
        <v>10</v>
      </c>
      <c r="I43" s="443" t="s">
        <v>10</v>
      </c>
      <c r="J43" s="393" t="s">
        <v>10</v>
      </c>
      <c r="K43" s="393" t="s">
        <v>164</v>
      </c>
      <c r="L43" s="393"/>
    </row>
    <row r="44" spans="1:12" ht="48.6" customHeight="1" thickBot="1">
      <c r="A44" s="442"/>
      <c r="B44" s="393"/>
      <c r="C44" s="441"/>
      <c r="D44" s="443"/>
      <c r="E44" s="441"/>
      <c r="F44" s="440"/>
      <c r="G44" s="440"/>
      <c r="H44" s="443"/>
      <c r="I44" s="443"/>
      <c r="J44" s="393"/>
      <c r="K44" s="393"/>
      <c r="L44" s="393"/>
    </row>
    <row r="45" spans="1:12" ht="21.6" customHeight="1" thickBot="1">
      <c r="A45" s="393" t="s">
        <v>84</v>
      </c>
      <c r="B45" s="393" t="s">
        <v>165</v>
      </c>
      <c r="C45" s="441" t="s">
        <v>300</v>
      </c>
      <c r="D45" s="443" t="s">
        <v>10</v>
      </c>
      <c r="E45" s="441" t="s">
        <v>10</v>
      </c>
      <c r="F45" s="438" t="s">
        <v>10</v>
      </c>
      <c r="G45" s="438" t="s">
        <v>10</v>
      </c>
      <c r="H45" s="443" t="s">
        <v>10</v>
      </c>
      <c r="I45" s="443" t="s">
        <v>10</v>
      </c>
      <c r="J45" s="393" t="s">
        <v>10</v>
      </c>
      <c r="K45" s="393" t="s">
        <v>350</v>
      </c>
      <c r="L45" s="393"/>
    </row>
    <row r="46" spans="1:12" ht="42.6" customHeight="1" thickBot="1">
      <c r="A46" s="393"/>
      <c r="B46" s="393"/>
      <c r="C46" s="441"/>
      <c r="D46" s="443"/>
      <c r="E46" s="441"/>
      <c r="F46" s="440"/>
      <c r="G46" s="440"/>
      <c r="H46" s="443"/>
      <c r="I46" s="443"/>
      <c r="J46" s="393"/>
      <c r="K46" s="393"/>
      <c r="L46" s="393"/>
    </row>
    <row r="47" spans="1:12" ht="41.85" customHeight="1" thickBot="1">
      <c r="A47" s="393" t="s">
        <v>87</v>
      </c>
      <c r="B47" s="393" t="s">
        <v>166</v>
      </c>
      <c r="C47" s="441" t="s">
        <v>300</v>
      </c>
      <c r="D47" s="443" t="s">
        <v>10</v>
      </c>
      <c r="E47" s="441" t="s">
        <v>10</v>
      </c>
      <c r="F47" s="438" t="s">
        <v>10</v>
      </c>
      <c r="G47" s="438" t="s">
        <v>10</v>
      </c>
      <c r="H47" s="443" t="s">
        <v>10</v>
      </c>
      <c r="I47" s="443" t="s">
        <v>10</v>
      </c>
      <c r="J47" s="393" t="s">
        <v>10</v>
      </c>
      <c r="K47" s="393" t="s">
        <v>167</v>
      </c>
      <c r="L47" s="393" t="s">
        <v>168</v>
      </c>
    </row>
    <row r="48" spans="1:12" ht="58.7" customHeight="1" thickBot="1">
      <c r="A48" s="393"/>
      <c r="B48" s="393"/>
      <c r="C48" s="441"/>
      <c r="D48" s="443"/>
      <c r="E48" s="441"/>
      <c r="F48" s="440"/>
      <c r="G48" s="440"/>
      <c r="H48" s="443"/>
      <c r="I48" s="443"/>
      <c r="J48" s="393"/>
      <c r="K48" s="393"/>
      <c r="L48" s="393"/>
    </row>
    <row r="49" spans="1:12" ht="22.7" customHeight="1" thickBot="1">
      <c r="A49" s="390" t="s">
        <v>89</v>
      </c>
      <c r="B49" s="390" t="s">
        <v>169</v>
      </c>
      <c r="C49" s="441" t="s">
        <v>300</v>
      </c>
      <c r="D49" s="443" t="s">
        <v>10</v>
      </c>
      <c r="E49" s="441" t="s">
        <v>10</v>
      </c>
      <c r="F49" s="438" t="s">
        <v>10</v>
      </c>
      <c r="G49" s="438" t="s">
        <v>10</v>
      </c>
      <c r="H49" s="443" t="s">
        <v>10</v>
      </c>
      <c r="I49" s="443" t="s">
        <v>10</v>
      </c>
      <c r="J49" s="390" t="s">
        <v>10</v>
      </c>
      <c r="K49" s="393" t="s">
        <v>321</v>
      </c>
      <c r="L49" s="390" t="s">
        <v>170</v>
      </c>
    </row>
    <row r="50" spans="1:12" ht="14.85" customHeight="1" thickBot="1">
      <c r="A50" s="390"/>
      <c r="B50" s="390"/>
      <c r="C50" s="441"/>
      <c r="D50" s="443"/>
      <c r="E50" s="441"/>
      <c r="F50" s="439"/>
      <c r="G50" s="439"/>
      <c r="H50" s="443"/>
      <c r="I50" s="443"/>
      <c r="J50" s="390"/>
      <c r="K50" s="390"/>
      <c r="L50" s="390"/>
    </row>
    <row r="51" spans="1:12" ht="26.25" customHeight="1" thickBot="1">
      <c r="A51" s="390"/>
      <c r="B51" s="390"/>
      <c r="C51" s="441"/>
      <c r="D51" s="443"/>
      <c r="E51" s="441"/>
      <c r="F51" s="440"/>
      <c r="G51" s="440"/>
      <c r="H51" s="443"/>
      <c r="I51" s="443"/>
      <c r="J51" s="390"/>
      <c r="K51" s="393"/>
      <c r="L51" s="390"/>
    </row>
    <row r="52" spans="1:12" ht="21.6" customHeight="1" thickBot="1">
      <c r="A52" s="393"/>
      <c r="B52" s="429" t="s">
        <v>56</v>
      </c>
      <c r="C52" s="93">
        <v>2017</v>
      </c>
      <c r="D52" s="92">
        <f>I52</f>
        <v>35</v>
      </c>
      <c r="E52" s="92" t="s">
        <v>10</v>
      </c>
      <c r="F52" s="143" t="s">
        <v>10</v>
      </c>
      <c r="G52" s="143" t="s">
        <v>10</v>
      </c>
      <c r="H52" s="92" t="s">
        <v>10</v>
      </c>
      <c r="I52" s="92">
        <f>I13+I30</f>
        <v>35</v>
      </c>
      <c r="J52" s="68" t="s">
        <v>10</v>
      </c>
      <c r="K52" s="393"/>
      <c r="L52" s="393"/>
    </row>
    <row r="53" spans="1:12" ht="29.85" customHeight="1" thickBot="1">
      <c r="A53" s="393"/>
      <c r="B53" s="429"/>
      <c r="C53" s="94">
        <v>2018</v>
      </c>
      <c r="D53" s="92">
        <f>I53</f>
        <v>22.1</v>
      </c>
      <c r="E53" s="92" t="s">
        <v>10</v>
      </c>
      <c r="F53" s="143" t="s">
        <v>10</v>
      </c>
      <c r="G53" s="143" t="s">
        <v>10</v>
      </c>
      <c r="H53" s="92" t="s">
        <v>10</v>
      </c>
      <c r="I53" s="92">
        <f>I14+I31</f>
        <v>22.1</v>
      </c>
      <c r="J53" s="69" t="s">
        <v>10</v>
      </c>
      <c r="K53" s="393"/>
      <c r="L53" s="393"/>
    </row>
    <row r="54" spans="1:12" ht="29.85" customHeight="1" thickBot="1">
      <c r="A54" s="393"/>
      <c r="B54" s="429"/>
      <c r="C54" s="94">
        <v>2019</v>
      </c>
      <c r="D54" s="92">
        <f>D32+D15</f>
        <v>25</v>
      </c>
      <c r="E54" s="92" t="s">
        <v>10</v>
      </c>
      <c r="F54" s="143" t="s">
        <v>10</v>
      </c>
      <c r="G54" s="143" t="s">
        <v>10</v>
      </c>
      <c r="H54" s="92" t="s">
        <v>10</v>
      </c>
      <c r="I54" s="92">
        <f>I15+I32</f>
        <v>25</v>
      </c>
      <c r="J54" s="69" t="s">
        <v>10</v>
      </c>
      <c r="K54" s="393"/>
      <c r="L54" s="393"/>
    </row>
    <row r="55" spans="1:12" ht="29.85" customHeight="1" thickBot="1">
      <c r="A55" s="393"/>
      <c r="B55" s="429"/>
      <c r="C55" s="94">
        <v>2020</v>
      </c>
      <c r="D55" s="181">
        <f>D33+D16</f>
        <v>25</v>
      </c>
      <c r="E55" s="181"/>
      <c r="F55" s="181"/>
      <c r="G55" s="181"/>
      <c r="H55" s="181"/>
      <c r="I55" s="181">
        <f>D55</f>
        <v>25</v>
      </c>
      <c r="J55" s="176"/>
      <c r="K55" s="393"/>
      <c r="L55" s="393"/>
    </row>
    <row r="56" spans="1:12" ht="32.85" customHeight="1" thickBot="1">
      <c r="A56" s="393"/>
      <c r="B56" s="429"/>
      <c r="C56" s="94">
        <v>2021</v>
      </c>
      <c r="D56" s="92">
        <f>D34+D17</f>
        <v>25</v>
      </c>
      <c r="E56" s="92" t="s">
        <v>10</v>
      </c>
      <c r="F56" s="143" t="s">
        <v>10</v>
      </c>
      <c r="G56" s="143" t="s">
        <v>10</v>
      </c>
      <c r="H56" s="92" t="s">
        <v>10</v>
      </c>
      <c r="I56" s="92">
        <f>D56</f>
        <v>25</v>
      </c>
      <c r="J56" s="69"/>
      <c r="K56" s="393"/>
      <c r="L56" s="393"/>
    </row>
    <row r="57" spans="1:12" ht="58.7" customHeight="1" thickBot="1">
      <c r="A57" s="393"/>
      <c r="B57" s="429"/>
      <c r="C57" s="94" t="s">
        <v>300</v>
      </c>
      <c r="D57" s="92">
        <f>D56+D55+D54+D53+D52</f>
        <v>132.1</v>
      </c>
      <c r="E57" s="92" t="s">
        <v>10</v>
      </c>
      <c r="F57" s="143" t="s">
        <v>10</v>
      </c>
      <c r="G57" s="143" t="s">
        <v>10</v>
      </c>
      <c r="H57" s="92" t="s">
        <v>10</v>
      </c>
      <c r="I57" s="92">
        <f>I56+I55+I54+I53+I52</f>
        <v>132.1</v>
      </c>
      <c r="J57" s="69" t="s">
        <v>10</v>
      </c>
      <c r="K57" s="393"/>
      <c r="L57" s="393"/>
    </row>
  </sheetData>
  <sheetProtection selectLockedCells="1" selectUnlockedCells="1"/>
  <mergeCells count="155">
    <mergeCell ref="A1:L1"/>
    <mergeCell ref="F41:F42"/>
    <mergeCell ref="G41:G42"/>
    <mergeCell ref="F43:F44"/>
    <mergeCell ref="G43:G44"/>
    <mergeCell ref="F45:F46"/>
    <mergeCell ref="G45:G46"/>
    <mergeCell ref="F47:F48"/>
    <mergeCell ref="G47:G48"/>
    <mergeCell ref="E45:E46"/>
    <mergeCell ref="H45:H46"/>
    <mergeCell ref="I45:I46"/>
    <mergeCell ref="J45:J46"/>
    <mergeCell ref="K45:K46"/>
    <mergeCell ref="J47:J48"/>
    <mergeCell ref="K47:K48"/>
    <mergeCell ref="L39:L40"/>
    <mergeCell ref="A41:A42"/>
    <mergeCell ref="B41:B42"/>
    <mergeCell ref="C41:C42"/>
    <mergeCell ref="D41:D42"/>
    <mergeCell ref="E41:E42"/>
    <mergeCell ref="H41:H42"/>
    <mergeCell ref="I41:I42"/>
    <mergeCell ref="F49:F51"/>
    <mergeCell ref="G49:G51"/>
    <mergeCell ref="A52:A57"/>
    <mergeCell ref="B52:B57"/>
    <mergeCell ref="K52:K57"/>
    <mergeCell ref="L52:L57"/>
    <mergeCell ref="L47:L48"/>
    <mergeCell ref="A49:A51"/>
    <mergeCell ref="B49:B51"/>
    <mergeCell ref="C49:C51"/>
    <mergeCell ref="D49:D51"/>
    <mergeCell ref="E49:E51"/>
    <mergeCell ref="H49:H51"/>
    <mergeCell ref="I49:I51"/>
    <mergeCell ref="J49:J51"/>
    <mergeCell ref="K49:K51"/>
    <mergeCell ref="L49:L51"/>
    <mergeCell ref="A47:A48"/>
    <mergeCell ref="B47:B48"/>
    <mergeCell ref="C47:C48"/>
    <mergeCell ref="D47:D48"/>
    <mergeCell ref="E47:E48"/>
    <mergeCell ref="H47:H48"/>
    <mergeCell ref="I47:I48"/>
    <mergeCell ref="J41:J42"/>
    <mergeCell ref="K41:K42"/>
    <mergeCell ref="L41:L46"/>
    <mergeCell ref="A43:A44"/>
    <mergeCell ref="B43:B44"/>
    <mergeCell ref="C43:C44"/>
    <mergeCell ref="D43:D44"/>
    <mergeCell ref="E43:E44"/>
    <mergeCell ref="H43:H44"/>
    <mergeCell ref="I43:I44"/>
    <mergeCell ref="J43:J44"/>
    <mergeCell ref="K43:K44"/>
    <mergeCell ref="A45:A46"/>
    <mergeCell ref="B45:B46"/>
    <mergeCell ref="C45:C46"/>
    <mergeCell ref="D45:D46"/>
    <mergeCell ref="A39:A40"/>
    <mergeCell ref="B39:B40"/>
    <mergeCell ref="C39:C40"/>
    <mergeCell ref="D39:D40"/>
    <mergeCell ref="E39:E40"/>
    <mergeCell ref="H39:H40"/>
    <mergeCell ref="I39:I40"/>
    <mergeCell ref="J39:J40"/>
    <mergeCell ref="K39:K40"/>
    <mergeCell ref="F39:F40"/>
    <mergeCell ref="G39:G40"/>
    <mergeCell ref="L28:L29"/>
    <mergeCell ref="A30:A34"/>
    <mergeCell ref="B30:B34"/>
    <mergeCell ref="K30:K34"/>
    <mergeCell ref="L30:L34"/>
    <mergeCell ref="A35:A38"/>
    <mergeCell ref="B35:B38"/>
    <mergeCell ref="K35:K38"/>
    <mergeCell ref="L35:L38"/>
    <mergeCell ref="A28:A29"/>
    <mergeCell ref="B28:B29"/>
    <mergeCell ref="C28:C29"/>
    <mergeCell ref="D28:D29"/>
    <mergeCell ref="E28:E29"/>
    <mergeCell ref="H28:H29"/>
    <mergeCell ref="I28:I29"/>
    <mergeCell ref="J28:J29"/>
    <mergeCell ref="K28:K29"/>
    <mergeCell ref="F28:F29"/>
    <mergeCell ref="G28:G29"/>
    <mergeCell ref="C35:C38"/>
    <mergeCell ref="L22:L24"/>
    <mergeCell ref="A25:A27"/>
    <mergeCell ref="B25:B27"/>
    <mergeCell ref="C25:C27"/>
    <mergeCell ref="D25:D27"/>
    <mergeCell ref="E25:E27"/>
    <mergeCell ref="H25:H27"/>
    <mergeCell ref="I25:I27"/>
    <mergeCell ref="J25:J27"/>
    <mergeCell ref="K25:K27"/>
    <mergeCell ref="L25:L27"/>
    <mergeCell ref="A22:A24"/>
    <mergeCell ref="B22:B24"/>
    <mergeCell ref="C22:C24"/>
    <mergeCell ref="D22:D24"/>
    <mergeCell ref="E22:E24"/>
    <mergeCell ref="H22:H24"/>
    <mergeCell ref="I22:I24"/>
    <mergeCell ref="J22:J24"/>
    <mergeCell ref="K22:K24"/>
    <mergeCell ref="F22:F24"/>
    <mergeCell ref="G22:G24"/>
    <mergeCell ref="F25:F27"/>
    <mergeCell ref="G25:G27"/>
    <mergeCell ref="A10:L10"/>
    <mergeCell ref="A11:L11"/>
    <mergeCell ref="A12:L12"/>
    <mergeCell ref="A13:A17"/>
    <mergeCell ref="B13:B17"/>
    <mergeCell ref="K13:K17"/>
    <mergeCell ref="L13:L17"/>
    <mergeCell ref="A19:A21"/>
    <mergeCell ref="B19:B21"/>
    <mergeCell ref="C19:C21"/>
    <mergeCell ref="D19:D21"/>
    <mergeCell ref="E19:E21"/>
    <mergeCell ref="H19:H21"/>
    <mergeCell ref="I19:I21"/>
    <mergeCell ref="J19:J21"/>
    <mergeCell ref="K19:K21"/>
    <mergeCell ref="L19:L21"/>
    <mergeCell ref="F19:F21"/>
    <mergeCell ref="G19:G21"/>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s>
  <pageMargins left="0.27569444444444446" right="0.2" top="0.27986111111111112" bottom="0.2" header="0.51180555555555551" footer="0.51180555555555551"/>
  <pageSetup paperSize="9" scale="45" firstPageNumber="0" orientation="landscape" horizontalDpi="300" verticalDpi="300"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dimension ref="A1:M195"/>
  <sheetViews>
    <sheetView view="pageBreakPreview" zoomScale="30" zoomScaleSheetLayoutView="30" workbookViewId="0">
      <selection activeCell="J21" sqref="J21"/>
    </sheetView>
  </sheetViews>
  <sheetFormatPr defaultColWidth="9" defaultRowHeight="16.5" customHeight="1"/>
  <cols>
    <col min="1" max="1" width="9.42578125" style="3" customWidth="1"/>
    <col min="2" max="2" width="51.140625" style="95"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3" customHeight="1">
      <c r="B1" s="464"/>
      <c r="C1" s="465"/>
      <c r="D1" s="465"/>
      <c r="E1" s="465"/>
      <c r="F1" s="465"/>
      <c r="G1" s="465"/>
      <c r="H1" s="465"/>
      <c r="I1" s="465"/>
      <c r="J1" s="465"/>
      <c r="K1" s="465"/>
      <c r="L1" s="465"/>
    </row>
    <row r="2" spans="1:12" s="96" customFormat="1" ht="42.75" customHeight="1">
      <c r="A2" s="466" t="s">
        <v>298</v>
      </c>
      <c r="B2" s="466"/>
      <c r="C2" s="466"/>
      <c r="D2" s="466"/>
      <c r="E2" s="466"/>
      <c r="F2" s="466"/>
      <c r="G2" s="466"/>
      <c r="H2" s="466"/>
      <c r="I2" s="466"/>
      <c r="J2" s="466"/>
      <c r="K2" s="466"/>
      <c r="L2" s="466"/>
    </row>
    <row r="3" spans="1:12" s="96" customFormat="1" ht="30.4" customHeight="1" thickBot="1">
      <c r="A3" s="467" t="s">
        <v>322</v>
      </c>
      <c r="B3" s="467"/>
      <c r="C3" s="467"/>
      <c r="D3" s="467"/>
      <c r="E3" s="467"/>
      <c r="F3" s="467"/>
      <c r="G3" s="467"/>
      <c r="H3" s="467"/>
      <c r="I3" s="467"/>
      <c r="J3" s="467"/>
      <c r="K3" s="467"/>
      <c r="L3" s="467"/>
    </row>
    <row r="4" spans="1:12" s="96" customFormat="1" ht="30.75" customHeight="1" thickBot="1">
      <c r="A4" s="393" t="s">
        <v>15</v>
      </c>
      <c r="B4" s="393" t="s">
        <v>1</v>
      </c>
      <c r="C4" s="393" t="s">
        <v>2</v>
      </c>
      <c r="D4" s="393" t="s">
        <v>134</v>
      </c>
      <c r="E4" s="393" t="s">
        <v>17</v>
      </c>
      <c r="F4" s="390"/>
      <c r="G4" s="390"/>
      <c r="H4" s="390"/>
      <c r="I4" s="390"/>
      <c r="J4" s="393" t="s">
        <v>7</v>
      </c>
      <c r="K4" s="393" t="s">
        <v>299</v>
      </c>
      <c r="L4" s="393" t="s">
        <v>294</v>
      </c>
    </row>
    <row r="5" spans="1:12" s="96" customFormat="1" ht="17.25" customHeight="1" thickBot="1">
      <c r="A5" s="393"/>
      <c r="B5" s="393"/>
      <c r="C5" s="393"/>
      <c r="D5" s="393"/>
      <c r="E5" s="407" t="s">
        <v>5</v>
      </c>
      <c r="F5" s="411" t="s">
        <v>6</v>
      </c>
      <c r="G5" s="412"/>
      <c r="H5" s="412"/>
      <c r="I5" s="413"/>
      <c r="J5" s="410"/>
      <c r="K5" s="393"/>
      <c r="L5" s="393"/>
    </row>
    <row r="6" spans="1:12" s="96" customFormat="1" ht="17.25" customHeight="1" thickBot="1">
      <c r="A6" s="393"/>
      <c r="B6" s="393"/>
      <c r="C6" s="393"/>
      <c r="D6" s="393"/>
      <c r="E6" s="393"/>
      <c r="F6" s="468" t="s">
        <v>8</v>
      </c>
      <c r="G6" s="469"/>
      <c r="H6" s="469"/>
      <c r="I6" s="416" t="s">
        <v>9</v>
      </c>
      <c r="J6" s="410"/>
      <c r="K6" s="393"/>
      <c r="L6" s="393"/>
    </row>
    <row r="7" spans="1:12" s="96" customFormat="1" ht="17.25" customHeight="1" thickBot="1">
      <c r="A7" s="393"/>
      <c r="B7" s="393"/>
      <c r="C7" s="393"/>
      <c r="D7" s="393"/>
      <c r="E7" s="407"/>
      <c r="F7" s="416" t="s">
        <v>290</v>
      </c>
      <c r="G7" s="460" t="s">
        <v>291</v>
      </c>
      <c r="H7" s="461"/>
      <c r="I7" s="436"/>
      <c r="J7" s="410"/>
      <c r="K7" s="393"/>
      <c r="L7" s="393"/>
    </row>
    <row r="8" spans="1:12" s="96" customFormat="1" ht="51.75" customHeight="1" thickBot="1">
      <c r="A8" s="393"/>
      <c r="B8" s="393"/>
      <c r="C8" s="393"/>
      <c r="D8" s="393"/>
      <c r="E8" s="407"/>
      <c r="F8" s="417"/>
      <c r="G8" s="252" t="s">
        <v>292</v>
      </c>
      <c r="H8" s="255" t="s">
        <v>293</v>
      </c>
      <c r="I8" s="417"/>
      <c r="J8" s="410"/>
      <c r="K8" s="393"/>
      <c r="L8" s="393"/>
    </row>
    <row r="9" spans="1:12" s="96" customFormat="1" ht="17.25" customHeight="1" thickBot="1">
      <c r="A9" s="251">
        <v>1</v>
      </c>
      <c r="B9" s="252">
        <v>2</v>
      </c>
      <c r="C9" s="252">
        <v>3</v>
      </c>
      <c r="D9" s="252">
        <v>4</v>
      </c>
      <c r="E9" s="252">
        <v>5</v>
      </c>
      <c r="F9" s="252">
        <v>6</v>
      </c>
      <c r="G9" s="252">
        <v>7</v>
      </c>
      <c r="H9" s="252">
        <v>8</v>
      </c>
      <c r="I9" s="252">
        <v>9</v>
      </c>
      <c r="J9" s="252">
        <v>10</v>
      </c>
      <c r="K9" s="252">
        <v>11</v>
      </c>
      <c r="L9" s="252">
        <v>12</v>
      </c>
    </row>
    <row r="10" spans="1:12" s="96" customFormat="1" ht="24" customHeight="1" thickBot="1">
      <c r="A10" s="388" t="s">
        <v>323</v>
      </c>
      <c r="B10" s="388"/>
      <c r="C10" s="388"/>
      <c r="D10" s="388"/>
      <c r="E10" s="388"/>
      <c r="F10" s="388"/>
      <c r="G10" s="388"/>
      <c r="H10" s="388"/>
      <c r="I10" s="388"/>
      <c r="J10" s="388"/>
      <c r="K10" s="388"/>
      <c r="L10" s="388"/>
    </row>
    <row r="11" spans="1:12" s="96" customFormat="1" ht="17.25" customHeight="1">
      <c r="A11" s="462" t="s">
        <v>171</v>
      </c>
      <c r="B11" s="462"/>
      <c r="C11" s="462"/>
      <c r="D11" s="462"/>
      <c r="E11" s="462"/>
      <c r="F11" s="462"/>
      <c r="G11" s="462"/>
      <c r="H11" s="462"/>
      <c r="I11" s="462"/>
      <c r="J11" s="462"/>
      <c r="K11" s="462"/>
      <c r="L11" s="462"/>
    </row>
    <row r="12" spans="1:12" s="96" customFormat="1" ht="54" customHeight="1" thickBot="1">
      <c r="A12" s="463" t="s">
        <v>324</v>
      </c>
      <c r="B12" s="463"/>
      <c r="C12" s="463"/>
      <c r="D12" s="463"/>
      <c r="E12" s="463"/>
      <c r="F12" s="463"/>
      <c r="G12" s="463"/>
      <c r="H12" s="463"/>
      <c r="I12" s="463"/>
      <c r="J12" s="463"/>
      <c r="K12" s="463"/>
      <c r="L12" s="463"/>
    </row>
    <row r="13" spans="1:12" ht="105.75" customHeight="1" thickBot="1">
      <c r="A13" s="254">
        <v>1</v>
      </c>
      <c r="B13" s="254" t="s">
        <v>172</v>
      </c>
      <c r="C13" s="254" t="s">
        <v>300</v>
      </c>
      <c r="D13" s="254" t="s">
        <v>10</v>
      </c>
      <c r="E13" s="254" t="s">
        <v>10</v>
      </c>
      <c r="F13" s="254" t="s">
        <v>10</v>
      </c>
      <c r="G13" s="254" t="s">
        <v>10</v>
      </c>
      <c r="H13" s="254" t="s">
        <v>10</v>
      </c>
      <c r="I13" s="254" t="s">
        <v>10</v>
      </c>
      <c r="J13" s="254" t="s">
        <v>10</v>
      </c>
      <c r="K13" s="254" t="s">
        <v>325</v>
      </c>
      <c r="L13" s="254" t="s">
        <v>173</v>
      </c>
    </row>
    <row r="14" spans="1:12" ht="91.5" customHeight="1" thickBot="1">
      <c r="A14" s="254">
        <v>2</v>
      </c>
      <c r="B14" s="254" t="s">
        <v>174</v>
      </c>
      <c r="C14" s="254" t="s">
        <v>300</v>
      </c>
      <c r="D14" s="254"/>
      <c r="E14" s="254" t="s">
        <v>10</v>
      </c>
      <c r="F14" s="254" t="s">
        <v>10</v>
      </c>
      <c r="G14" s="254" t="s">
        <v>10</v>
      </c>
      <c r="H14" s="254" t="s">
        <v>10</v>
      </c>
      <c r="I14" s="254" t="s">
        <v>10</v>
      </c>
      <c r="J14" s="254" t="s">
        <v>10</v>
      </c>
      <c r="K14" s="254" t="s">
        <v>326</v>
      </c>
      <c r="L14" s="254" t="s">
        <v>175</v>
      </c>
    </row>
    <row r="15" spans="1:12" ht="114.75" customHeight="1" thickBot="1">
      <c r="A15" s="254">
        <v>3</v>
      </c>
      <c r="B15" s="254" t="s">
        <v>176</v>
      </c>
      <c r="C15" s="254" t="s">
        <v>300</v>
      </c>
      <c r="D15" s="254" t="s">
        <v>10</v>
      </c>
      <c r="E15" s="254" t="s">
        <v>10</v>
      </c>
      <c r="F15" s="254" t="s">
        <v>10</v>
      </c>
      <c r="G15" s="254" t="s">
        <v>10</v>
      </c>
      <c r="H15" s="254" t="s">
        <v>10</v>
      </c>
      <c r="I15" s="254" t="s">
        <v>10</v>
      </c>
      <c r="J15" s="254" t="s">
        <v>10</v>
      </c>
      <c r="K15" s="254" t="s">
        <v>327</v>
      </c>
      <c r="L15" s="254" t="s">
        <v>177</v>
      </c>
    </row>
    <row r="16" spans="1:12" ht="96.75" customHeight="1" thickBot="1">
      <c r="A16" s="254">
        <v>4</v>
      </c>
      <c r="B16" s="254" t="s">
        <v>178</v>
      </c>
      <c r="C16" s="254" t="s">
        <v>300</v>
      </c>
      <c r="D16" s="254" t="s">
        <v>10</v>
      </c>
      <c r="E16" s="254" t="s">
        <v>10</v>
      </c>
      <c r="F16" s="254" t="s">
        <v>10</v>
      </c>
      <c r="G16" s="254" t="s">
        <v>10</v>
      </c>
      <c r="H16" s="254" t="s">
        <v>10</v>
      </c>
      <c r="I16" s="254" t="s">
        <v>10</v>
      </c>
      <c r="J16" s="254" t="s">
        <v>10</v>
      </c>
      <c r="K16" s="254" t="s">
        <v>328</v>
      </c>
      <c r="L16" s="254" t="s">
        <v>177</v>
      </c>
    </row>
    <row r="17" spans="1:12" ht="59.25" customHeight="1" thickBot="1">
      <c r="A17" s="254">
        <v>5</v>
      </c>
      <c r="B17" s="254" t="s">
        <v>179</v>
      </c>
      <c r="C17" s="254" t="s">
        <v>300</v>
      </c>
      <c r="D17" s="254" t="s">
        <v>10</v>
      </c>
      <c r="E17" s="254" t="s">
        <v>10</v>
      </c>
      <c r="F17" s="254" t="s">
        <v>10</v>
      </c>
      <c r="G17" s="254" t="s">
        <v>10</v>
      </c>
      <c r="H17" s="254" t="s">
        <v>10</v>
      </c>
      <c r="I17" s="254" t="s">
        <v>10</v>
      </c>
      <c r="J17" s="254" t="s">
        <v>10</v>
      </c>
      <c r="K17" s="254" t="s">
        <v>180</v>
      </c>
      <c r="L17" s="254" t="s">
        <v>181</v>
      </c>
    </row>
    <row r="18" spans="1:12" ht="145.69999999999999" customHeight="1" thickBot="1">
      <c r="A18" s="254">
        <v>6</v>
      </c>
      <c r="B18" s="254" t="s">
        <v>182</v>
      </c>
      <c r="C18" s="254" t="s">
        <v>300</v>
      </c>
      <c r="D18" s="254" t="s">
        <v>10</v>
      </c>
      <c r="E18" s="254" t="s">
        <v>10</v>
      </c>
      <c r="F18" s="254" t="s">
        <v>10</v>
      </c>
      <c r="G18" s="254" t="s">
        <v>10</v>
      </c>
      <c r="H18" s="254" t="s">
        <v>10</v>
      </c>
      <c r="I18" s="254" t="s">
        <v>10</v>
      </c>
      <c r="J18" s="254" t="s">
        <v>10</v>
      </c>
      <c r="K18" s="254" t="s">
        <v>329</v>
      </c>
      <c r="L18" s="254" t="s">
        <v>183</v>
      </c>
    </row>
    <row r="19" spans="1:12" ht="79.5" customHeight="1" thickBot="1">
      <c r="A19" s="254">
        <v>7</v>
      </c>
      <c r="B19" s="254" t="s">
        <v>184</v>
      </c>
      <c r="C19" s="254" t="s">
        <v>300</v>
      </c>
      <c r="D19" s="254" t="s">
        <v>10</v>
      </c>
      <c r="E19" s="254" t="s">
        <v>10</v>
      </c>
      <c r="F19" s="254" t="s">
        <v>10</v>
      </c>
      <c r="G19" s="254" t="s">
        <v>10</v>
      </c>
      <c r="H19" s="254" t="s">
        <v>10</v>
      </c>
      <c r="I19" s="254" t="s">
        <v>10</v>
      </c>
      <c r="J19" s="254" t="s">
        <v>10</v>
      </c>
      <c r="K19" s="254" t="s">
        <v>330</v>
      </c>
      <c r="L19" s="254" t="s">
        <v>181</v>
      </c>
    </row>
    <row r="20" spans="1:12" ht="57" customHeight="1" thickBot="1">
      <c r="A20" s="459">
        <v>8</v>
      </c>
      <c r="B20" s="254" t="s">
        <v>185</v>
      </c>
      <c r="C20" s="459" t="s">
        <v>300</v>
      </c>
      <c r="D20" s="254" t="s">
        <v>10</v>
      </c>
      <c r="E20" s="254" t="s">
        <v>10</v>
      </c>
      <c r="F20" s="254" t="s">
        <v>10</v>
      </c>
      <c r="G20" s="254" t="s">
        <v>10</v>
      </c>
      <c r="H20" s="254" t="s">
        <v>10</v>
      </c>
      <c r="I20" s="254" t="s">
        <v>10</v>
      </c>
      <c r="J20" s="254" t="s">
        <v>10</v>
      </c>
      <c r="K20" s="254"/>
      <c r="L20" s="459" t="s">
        <v>186</v>
      </c>
    </row>
    <row r="21" spans="1:12" ht="34.5" customHeight="1" thickBot="1">
      <c r="A21" s="459"/>
      <c r="B21" s="97" t="s">
        <v>187</v>
      </c>
      <c r="C21" s="459"/>
      <c r="D21" s="254" t="s">
        <v>10</v>
      </c>
      <c r="E21" s="254" t="s">
        <v>10</v>
      </c>
      <c r="F21" s="254" t="s">
        <v>10</v>
      </c>
      <c r="G21" s="254" t="s">
        <v>10</v>
      </c>
      <c r="H21" s="254" t="s">
        <v>10</v>
      </c>
      <c r="I21" s="254" t="s">
        <v>10</v>
      </c>
      <c r="J21" s="254" t="s">
        <v>10</v>
      </c>
      <c r="K21" s="254" t="s">
        <v>188</v>
      </c>
      <c r="L21" s="459"/>
    </row>
    <row r="22" spans="1:12" ht="63" customHeight="1" thickBot="1">
      <c r="A22" s="459"/>
      <c r="B22" s="97" t="s">
        <v>189</v>
      </c>
      <c r="C22" s="459"/>
      <c r="D22" s="254" t="s">
        <v>10</v>
      </c>
      <c r="E22" s="254" t="s">
        <v>10</v>
      </c>
      <c r="F22" s="254" t="s">
        <v>10</v>
      </c>
      <c r="G22" s="254" t="s">
        <v>10</v>
      </c>
      <c r="H22" s="254" t="s">
        <v>10</v>
      </c>
      <c r="I22" s="254" t="s">
        <v>10</v>
      </c>
      <c r="J22" s="254" t="s">
        <v>10</v>
      </c>
      <c r="K22" s="254" t="s">
        <v>190</v>
      </c>
      <c r="L22" s="459"/>
    </row>
    <row r="23" spans="1:12" ht="56.85" customHeight="1" thickBot="1">
      <c r="A23" s="459"/>
      <c r="B23" s="97" t="s">
        <v>191</v>
      </c>
      <c r="C23" s="459"/>
      <c r="D23" s="254" t="s">
        <v>192</v>
      </c>
      <c r="E23" s="254" t="s">
        <v>192</v>
      </c>
      <c r="F23" s="254" t="s">
        <v>10</v>
      </c>
      <c r="G23" s="254" t="s">
        <v>10</v>
      </c>
      <c r="H23" s="254" t="s">
        <v>192</v>
      </c>
      <c r="I23" s="254" t="s">
        <v>192</v>
      </c>
      <c r="J23" s="254" t="s">
        <v>10</v>
      </c>
      <c r="K23" s="254" t="s">
        <v>190</v>
      </c>
      <c r="L23" s="459"/>
    </row>
    <row r="24" spans="1:12" ht="81.95" customHeight="1" thickBot="1">
      <c r="A24" s="254">
        <v>9</v>
      </c>
      <c r="B24" s="254" t="s">
        <v>193</v>
      </c>
      <c r="C24" s="254" t="s">
        <v>300</v>
      </c>
      <c r="D24" s="254" t="s">
        <v>10</v>
      </c>
      <c r="E24" s="254" t="s">
        <v>10</v>
      </c>
      <c r="F24" s="254" t="s">
        <v>10</v>
      </c>
      <c r="G24" s="254" t="s">
        <v>10</v>
      </c>
      <c r="H24" s="254" t="s">
        <v>10</v>
      </c>
      <c r="I24" s="254" t="s">
        <v>10</v>
      </c>
      <c r="J24" s="254" t="s">
        <v>10</v>
      </c>
      <c r="K24" s="254" t="s">
        <v>194</v>
      </c>
      <c r="L24" s="254" t="s">
        <v>195</v>
      </c>
    </row>
    <row r="25" spans="1:12" ht="85.7" customHeight="1" thickBot="1">
      <c r="A25" s="254">
        <v>10</v>
      </c>
      <c r="B25" s="254" t="s">
        <v>196</v>
      </c>
      <c r="C25" s="254" t="s">
        <v>300</v>
      </c>
      <c r="D25" s="254" t="s">
        <v>10</v>
      </c>
      <c r="E25" s="254" t="s">
        <v>10</v>
      </c>
      <c r="F25" s="254" t="s">
        <v>10</v>
      </c>
      <c r="G25" s="254" t="s">
        <v>10</v>
      </c>
      <c r="H25" s="254" t="s">
        <v>10</v>
      </c>
      <c r="I25" s="254" t="s">
        <v>10</v>
      </c>
      <c r="J25" s="254" t="s">
        <v>10</v>
      </c>
      <c r="K25" s="254" t="s">
        <v>331</v>
      </c>
      <c r="L25" s="254" t="s">
        <v>197</v>
      </c>
    </row>
    <row r="26" spans="1:12" ht="41.25" customHeight="1" thickBot="1">
      <c r="A26" s="254">
        <v>11</v>
      </c>
      <c r="B26" s="254" t="s">
        <v>198</v>
      </c>
      <c r="C26" s="254" t="s">
        <v>300</v>
      </c>
      <c r="D26" s="254" t="s">
        <v>199</v>
      </c>
      <c r="E26" s="254" t="s">
        <v>199</v>
      </c>
      <c r="F26" s="254" t="s">
        <v>199</v>
      </c>
      <c r="G26" s="254" t="s">
        <v>199</v>
      </c>
      <c r="H26" s="254" t="s">
        <v>199</v>
      </c>
      <c r="I26" s="254" t="s">
        <v>199</v>
      </c>
      <c r="J26" s="254" t="s">
        <v>10</v>
      </c>
      <c r="K26" s="254" t="s">
        <v>200</v>
      </c>
      <c r="L26" s="459" t="s">
        <v>201</v>
      </c>
    </row>
    <row r="27" spans="1:12" ht="56.25" customHeight="1" thickBot="1">
      <c r="A27" s="254">
        <v>12</v>
      </c>
      <c r="B27" s="254" t="s">
        <v>202</v>
      </c>
      <c r="C27" s="254" t="s">
        <v>300</v>
      </c>
      <c r="D27" s="254" t="s">
        <v>192</v>
      </c>
      <c r="E27" s="254" t="s">
        <v>192</v>
      </c>
      <c r="F27" s="254" t="s">
        <v>192</v>
      </c>
      <c r="G27" s="254" t="s">
        <v>192</v>
      </c>
      <c r="H27" s="254" t="s">
        <v>192</v>
      </c>
      <c r="I27" s="254" t="s">
        <v>192</v>
      </c>
      <c r="J27" s="254" t="s">
        <v>10</v>
      </c>
      <c r="K27" s="254" t="s">
        <v>200</v>
      </c>
      <c r="L27" s="459"/>
    </row>
    <row r="28" spans="1:12" ht="38.25" customHeight="1" thickBot="1">
      <c r="A28" s="254">
        <v>13</v>
      </c>
      <c r="B28" s="254" t="s">
        <v>203</v>
      </c>
      <c r="C28" s="254" t="s">
        <v>300</v>
      </c>
      <c r="D28" s="254" t="s">
        <v>199</v>
      </c>
      <c r="E28" s="254" t="s">
        <v>199</v>
      </c>
      <c r="F28" s="254" t="s">
        <v>199</v>
      </c>
      <c r="G28" s="254" t="s">
        <v>199</v>
      </c>
      <c r="H28" s="254" t="s">
        <v>199</v>
      </c>
      <c r="I28" s="254" t="s">
        <v>199</v>
      </c>
      <c r="J28" s="254" t="s">
        <v>10</v>
      </c>
      <c r="K28" s="254" t="s">
        <v>200</v>
      </c>
      <c r="L28" s="459"/>
    </row>
    <row r="29" spans="1:12" ht="53.25" customHeight="1" thickBot="1">
      <c r="A29" s="254">
        <v>14</v>
      </c>
      <c r="B29" s="254" t="s">
        <v>204</v>
      </c>
      <c r="C29" s="254" t="s">
        <v>300</v>
      </c>
      <c r="D29" s="254" t="s">
        <v>199</v>
      </c>
      <c r="E29" s="254" t="s">
        <v>199</v>
      </c>
      <c r="F29" s="254" t="s">
        <v>199</v>
      </c>
      <c r="G29" s="254" t="s">
        <v>199</v>
      </c>
      <c r="H29" s="254" t="s">
        <v>199</v>
      </c>
      <c r="I29" s="254" t="s">
        <v>199</v>
      </c>
      <c r="J29" s="254" t="s">
        <v>10</v>
      </c>
      <c r="K29" s="254" t="s">
        <v>200</v>
      </c>
      <c r="L29" s="459"/>
    </row>
    <row r="30" spans="1:12" ht="53.65" customHeight="1" thickBot="1">
      <c r="A30" s="459">
        <v>15</v>
      </c>
      <c r="B30" s="254" t="s">
        <v>332</v>
      </c>
      <c r="C30" s="459" t="s">
        <v>300</v>
      </c>
      <c r="D30" s="254" t="s">
        <v>10</v>
      </c>
      <c r="E30" s="254" t="s">
        <v>10</v>
      </c>
      <c r="F30" s="254" t="s">
        <v>10</v>
      </c>
      <c r="G30" s="254" t="s">
        <v>10</v>
      </c>
      <c r="H30" s="254" t="s">
        <v>10</v>
      </c>
      <c r="I30" s="254" t="s">
        <v>10</v>
      </c>
      <c r="J30" s="254" t="s">
        <v>10</v>
      </c>
      <c r="K30" s="254" t="s">
        <v>205</v>
      </c>
      <c r="L30" s="459"/>
    </row>
    <row r="31" spans="1:12" ht="49.7" customHeight="1" thickBot="1">
      <c r="A31" s="459"/>
      <c r="B31" s="97" t="s">
        <v>206</v>
      </c>
      <c r="C31" s="459"/>
      <c r="D31" s="254" t="s">
        <v>10</v>
      </c>
      <c r="E31" s="254" t="s">
        <v>10</v>
      </c>
      <c r="F31" s="254" t="s">
        <v>10</v>
      </c>
      <c r="G31" s="254" t="s">
        <v>10</v>
      </c>
      <c r="H31" s="254" t="s">
        <v>10</v>
      </c>
      <c r="I31" s="254" t="s">
        <v>10</v>
      </c>
      <c r="J31" s="254" t="s">
        <v>10</v>
      </c>
      <c r="K31" s="254" t="s">
        <v>205</v>
      </c>
      <c r="L31" s="459"/>
    </row>
    <row r="32" spans="1:12" ht="46.5" customHeight="1" thickBot="1">
      <c r="A32" s="459"/>
      <c r="B32" s="97" t="s">
        <v>207</v>
      </c>
      <c r="C32" s="459"/>
      <c r="D32" s="254" t="s">
        <v>10</v>
      </c>
      <c r="E32" s="254" t="s">
        <v>10</v>
      </c>
      <c r="F32" s="254" t="s">
        <v>10</v>
      </c>
      <c r="G32" s="254" t="s">
        <v>10</v>
      </c>
      <c r="H32" s="254" t="s">
        <v>10</v>
      </c>
      <c r="I32" s="254" t="s">
        <v>10</v>
      </c>
      <c r="J32" s="254" t="s">
        <v>10</v>
      </c>
      <c r="K32" s="254" t="s">
        <v>205</v>
      </c>
      <c r="L32" s="459"/>
    </row>
    <row r="33" spans="1:12" ht="80.849999999999994" customHeight="1" thickBot="1">
      <c r="A33" s="254">
        <v>16</v>
      </c>
      <c r="B33" s="254" t="s">
        <v>208</v>
      </c>
      <c r="C33" s="254" t="s">
        <v>300</v>
      </c>
      <c r="D33" s="254" t="s">
        <v>10</v>
      </c>
      <c r="E33" s="254" t="s">
        <v>10</v>
      </c>
      <c r="F33" s="254" t="s">
        <v>10</v>
      </c>
      <c r="G33" s="254" t="s">
        <v>10</v>
      </c>
      <c r="H33" s="254" t="s">
        <v>10</v>
      </c>
      <c r="I33" s="254" t="s">
        <v>10</v>
      </c>
      <c r="J33" s="254"/>
      <c r="K33" s="98" t="s">
        <v>209</v>
      </c>
      <c r="L33" s="254" t="s">
        <v>210</v>
      </c>
    </row>
    <row r="34" spans="1:12" ht="96.95" customHeight="1" thickBot="1">
      <c r="A34" s="254">
        <v>17</v>
      </c>
      <c r="B34" s="254" t="s">
        <v>333</v>
      </c>
      <c r="C34" s="254" t="s">
        <v>300</v>
      </c>
      <c r="D34" s="254" t="s">
        <v>10</v>
      </c>
      <c r="E34" s="254" t="s">
        <v>10</v>
      </c>
      <c r="F34" s="254" t="s">
        <v>10</v>
      </c>
      <c r="G34" s="254" t="s">
        <v>10</v>
      </c>
      <c r="H34" s="254" t="s">
        <v>10</v>
      </c>
      <c r="I34" s="254" t="s">
        <v>10</v>
      </c>
      <c r="J34" s="254" t="s">
        <v>10</v>
      </c>
      <c r="K34" s="98" t="s">
        <v>211</v>
      </c>
      <c r="L34" s="254" t="s">
        <v>212</v>
      </c>
    </row>
    <row r="35" spans="1:12" ht="102.75" customHeight="1" thickBot="1">
      <c r="A35" s="254">
        <v>18</v>
      </c>
      <c r="B35" s="254" t="s">
        <v>213</v>
      </c>
      <c r="C35" s="254" t="s">
        <v>300</v>
      </c>
      <c r="D35" s="254" t="s">
        <v>10</v>
      </c>
      <c r="E35" s="254" t="s">
        <v>10</v>
      </c>
      <c r="F35" s="254" t="s">
        <v>10</v>
      </c>
      <c r="G35" s="254" t="s">
        <v>10</v>
      </c>
      <c r="H35" s="254" t="s">
        <v>10</v>
      </c>
      <c r="I35" s="254" t="s">
        <v>10</v>
      </c>
      <c r="J35" s="254" t="s">
        <v>10</v>
      </c>
      <c r="K35" s="254" t="s">
        <v>334</v>
      </c>
      <c r="L35" s="254" t="s">
        <v>214</v>
      </c>
    </row>
    <row r="36" spans="1:12" ht="68.45" customHeight="1" thickBot="1">
      <c r="A36" s="254">
        <v>19</v>
      </c>
      <c r="B36" s="254" t="s">
        <v>215</v>
      </c>
      <c r="C36" s="254" t="s">
        <v>300</v>
      </c>
      <c r="D36" s="254" t="s">
        <v>10</v>
      </c>
      <c r="E36" s="254" t="s">
        <v>10</v>
      </c>
      <c r="F36" s="254" t="s">
        <v>10</v>
      </c>
      <c r="G36" s="254" t="s">
        <v>10</v>
      </c>
      <c r="H36" s="254" t="s">
        <v>10</v>
      </c>
      <c r="I36" s="254" t="s">
        <v>10</v>
      </c>
      <c r="J36" s="254" t="s">
        <v>10</v>
      </c>
      <c r="K36" s="254" t="s">
        <v>216</v>
      </c>
      <c r="L36" s="254" t="s">
        <v>217</v>
      </c>
    </row>
    <row r="37" spans="1:12" ht="25.7" customHeight="1" thickBot="1">
      <c r="A37" s="459">
        <v>20</v>
      </c>
      <c r="B37" s="459" t="s">
        <v>218</v>
      </c>
      <c r="C37" s="254">
        <v>2017</v>
      </c>
      <c r="D37" s="99">
        <f>I37</f>
        <v>5</v>
      </c>
      <c r="E37" s="99" t="s">
        <v>10</v>
      </c>
      <c r="F37" s="99" t="s">
        <v>10</v>
      </c>
      <c r="G37" s="99" t="s">
        <v>10</v>
      </c>
      <c r="H37" s="99" t="s">
        <v>10</v>
      </c>
      <c r="I37" s="99">
        <v>5</v>
      </c>
      <c r="J37" s="254" t="s">
        <v>10</v>
      </c>
      <c r="K37" s="459" t="s">
        <v>219</v>
      </c>
      <c r="L37" s="459" t="s">
        <v>220</v>
      </c>
    </row>
    <row r="38" spans="1:12" ht="28.5" customHeight="1" thickBot="1">
      <c r="A38" s="459"/>
      <c r="B38" s="459"/>
      <c r="C38" s="254">
        <v>2018</v>
      </c>
      <c r="D38" s="99">
        <f>I38</f>
        <v>5</v>
      </c>
      <c r="E38" s="99" t="s">
        <v>10</v>
      </c>
      <c r="F38" s="99" t="s">
        <v>10</v>
      </c>
      <c r="G38" s="99" t="s">
        <v>10</v>
      </c>
      <c r="H38" s="99" t="s">
        <v>10</v>
      </c>
      <c r="I38" s="99">
        <v>5</v>
      </c>
      <c r="J38" s="254" t="s">
        <v>10</v>
      </c>
      <c r="K38" s="459"/>
      <c r="L38" s="459"/>
    </row>
    <row r="39" spans="1:12" ht="24.95" customHeight="1" thickBot="1">
      <c r="A39" s="459"/>
      <c r="B39" s="459"/>
      <c r="C39" s="254">
        <v>2019</v>
      </c>
      <c r="D39" s="99">
        <v>3</v>
      </c>
      <c r="E39" s="99" t="s">
        <v>10</v>
      </c>
      <c r="F39" s="99" t="s">
        <v>10</v>
      </c>
      <c r="G39" s="99" t="s">
        <v>10</v>
      </c>
      <c r="H39" s="99" t="s">
        <v>10</v>
      </c>
      <c r="I39" s="99">
        <v>3</v>
      </c>
      <c r="J39" s="254" t="s">
        <v>10</v>
      </c>
      <c r="K39" s="459"/>
      <c r="L39" s="459"/>
    </row>
    <row r="40" spans="1:12" ht="24.95" customHeight="1" thickBot="1">
      <c r="A40" s="459"/>
      <c r="B40" s="459"/>
      <c r="C40" s="254">
        <v>2020</v>
      </c>
      <c r="D40" s="99">
        <v>3</v>
      </c>
      <c r="E40" s="99"/>
      <c r="F40" s="99"/>
      <c r="G40" s="99"/>
      <c r="H40" s="99"/>
      <c r="I40" s="99">
        <v>3</v>
      </c>
      <c r="J40" s="254"/>
      <c r="K40" s="459"/>
      <c r="L40" s="459"/>
    </row>
    <row r="41" spans="1:12" ht="24.95" customHeight="1" thickBot="1">
      <c r="A41" s="459"/>
      <c r="B41" s="459"/>
      <c r="C41" s="254">
        <v>2021</v>
      </c>
      <c r="D41" s="99">
        <v>3</v>
      </c>
      <c r="E41" s="99" t="s">
        <v>10</v>
      </c>
      <c r="F41" s="99" t="s">
        <v>10</v>
      </c>
      <c r="G41" s="99" t="s">
        <v>10</v>
      </c>
      <c r="H41" s="99" t="s">
        <v>10</v>
      </c>
      <c r="I41" s="99">
        <v>3</v>
      </c>
      <c r="J41" s="254" t="s">
        <v>10</v>
      </c>
      <c r="K41" s="459"/>
      <c r="L41" s="459"/>
    </row>
    <row r="42" spans="1:12" ht="90" customHeight="1" thickBot="1">
      <c r="A42" s="254">
        <v>21</v>
      </c>
      <c r="B42" s="254" t="s">
        <v>221</v>
      </c>
      <c r="C42" s="254" t="s">
        <v>300</v>
      </c>
      <c r="D42" s="254" t="s">
        <v>10</v>
      </c>
      <c r="E42" s="254" t="s">
        <v>10</v>
      </c>
      <c r="F42" s="254" t="s">
        <v>10</v>
      </c>
      <c r="G42" s="254" t="s">
        <v>10</v>
      </c>
      <c r="H42" s="254" t="s">
        <v>10</v>
      </c>
      <c r="I42" s="254" t="s">
        <v>10</v>
      </c>
      <c r="J42" s="254" t="s">
        <v>10</v>
      </c>
      <c r="K42" s="254" t="s">
        <v>222</v>
      </c>
      <c r="L42" s="100" t="s">
        <v>223</v>
      </c>
    </row>
    <row r="43" spans="1:12" ht="56.85" customHeight="1" thickBot="1">
      <c r="A43" s="254">
        <v>22</v>
      </c>
      <c r="B43" s="254" t="s">
        <v>224</v>
      </c>
      <c r="C43" s="254" t="s">
        <v>300</v>
      </c>
      <c r="D43" s="254" t="s">
        <v>10</v>
      </c>
      <c r="E43" s="254" t="s">
        <v>10</v>
      </c>
      <c r="F43" s="254" t="s">
        <v>10</v>
      </c>
      <c r="G43" s="254" t="s">
        <v>10</v>
      </c>
      <c r="H43" s="254" t="s">
        <v>10</v>
      </c>
      <c r="I43" s="254" t="s">
        <v>10</v>
      </c>
      <c r="J43" s="254" t="s">
        <v>10</v>
      </c>
      <c r="K43" s="254" t="s">
        <v>225</v>
      </c>
      <c r="L43" s="254" t="s">
        <v>226</v>
      </c>
    </row>
    <row r="44" spans="1:12" ht="46.15" customHeight="1" thickBot="1">
      <c r="A44" s="253">
        <v>23</v>
      </c>
      <c r="B44" s="253" t="s">
        <v>227</v>
      </c>
      <c r="C44" s="253" t="s">
        <v>300</v>
      </c>
      <c r="D44" s="253" t="s">
        <v>228</v>
      </c>
      <c r="E44" s="253" t="s">
        <v>228</v>
      </c>
      <c r="F44" s="253" t="s">
        <v>228</v>
      </c>
      <c r="G44" s="253" t="s">
        <v>228</v>
      </c>
      <c r="H44" s="253" t="s">
        <v>228</v>
      </c>
      <c r="I44" s="253" t="s">
        <v>228</v>
      </c>
      <c r="J44" s="253" t="s">
        <v>228</v>
      </c>
      <c r="K44" s="253" t="s">
        <v>229</v>
      </c>
      <c r="L44" s="253" t="s">
        <v>230</v>
      </c>
    </row>
    <row r="45" spans="1:12" ht="46.15" customHeight="1" thickBot="1">
      <c r="A45" s="446">
        <v>24</v>
      </c>
      <c r="B45" s="446" t="s">
        <v>254</v>
      </c>
      <c r="C45" s="446">
        <v>2018</v>
      </c>
      <c r="D45" s="156">
        <f>D46+D47+D48+D49+D50+D51</f>
        <v>1676.431</v>
      </c>
      <c r="E45" s="125">
        <f>E46+E47+E48+E49+E50+E51</f>
        <v>0</v>
      </c>
      <c r="F45" s="125"/>
      <c r="G45" s="125"/>
      <c r="H45" s="125">
        <f>H46+H47+H48+H49+H50+H51</f>
        <v>0</v>
      </c>
      <c r="I45" s="125">
        <f>I46+I47+I48+I49+I50+I51</f>
        <v>1676.431</v>
      </c>
      <c r="J45" s="125">
        <f>J46+J47+J48+J49+J50+J51</f>
        <v>0</v>
      </c>
      <c r="K45" s="124" t="s">
        <v>288</v>
      </c>
      <c r="L45" s="446" t="s">
        <v>275</v>
      </c>
    </row>
    <row r="46" spans="1:12" ht="46.15" customHeight="1" thickBot="1">
      <c r="A46" s="447"/>
      <c r="B46" s="447"/>
      <c r="C46" s="447"/>
      <c r="D46" s="155">
        <v>214.643</v>
      </c>
      <c r="E46" s="254">
        <v>0</v>
      </c>
      <c r="F46" s="254"/>
      <c r="G46" s="254"/>
      <c r="H46" s="254">
        <v>0</v>
      </c>
      <c r="I46" s="121">
        <v>214.643</v>
      </c>
      <c r="J46" s="254">
        <v>0</v>
      </c>
      <c r="K46" s="105" t="s">
        <v>248</v>
      </c>
      <c r="L46" s="447"/>
    </row>
    <row r="47" spans="1:12" ht="46.15" customHeight="1" thickBot="1">
      <c r="A47" s="447"/>
      <c r="B47" s="447"/>
      <c r="C47" s="447"/>
      <c r="D47" s="108">
        <v>246</v>
      </c>
      <c r="E47" s="254">
        <v>0</v>
      </c>
      <c r="F47" s="254"/>
      <c r="G47" s="254"/>
      <c r="H47" s="254">
        <v>0</v>
      </c>
      <c r="I47" s="121">
        <v>246</v>
      </c>
      <c r="J47" s="254">
        <v>0</v>
      </c>
      <c r="K47" s="105" t="s">
        <v>249</v>
      </c>
      <c r="L47" s="447"/>
    </row>
    <row r="48" spans="1:12" ht="46.15" customHeight="1" thickBot="1">
      <c r="A48" s="447"/>
      <c r="B48" s="447"/>
      <c r="C48" s="447"/>
      <c r="D48" s="108">
        <v>129.92500000000001</v>
      </c>
      <c r="E48" s="254">
        <v>0</v>
      </c>
      <c r="F48" s="254"/>
      <c r="G48" s="254"/>
      <c r="H48" s="254">
        <v>0</v>
      </c>
      <c r="I48" s="121">
        <v>129.92500000000001</v>
      </c>
      <c r="J48" s="254">
        <v>0</v>
      </c>
      <c r="K48" s="105" t="s">
        <v>250</v>
      </c>
      <c r="L48" s="447"/>
    </row>
    <row r="49" spans="1:12" ht="46.15" customHeight="1" thickBot="1">
      <c r="A49" s="447"/>
      <c r="B49" s="447"/>
      <c r="C49" s="447"/>
      <c r="D49" s="108">
        <v>91.626000000000005</v>
      </c>
      <c r="E49" s="254">
        <v>0</v>
      </c>
      <c r="F49" s="254"/>
      <c r="G49" s="254"/>
      <c r="H49" s="254">
        <v>0</v>
      </c>
      <c r="I49" s="121">
        <v>91.626000000000005</v>
      </c>
      <c r="J49" s="254">
        <v>0</v>
      </c>
      <c r="K49" s="105" t="s">
        <v>251</v>
      </c>
      <c r="L49" s="447"/>
    </row>
    <row r="50" spans="1:12" ht="46.15" customHeight="1" thickBot="1">
      <c r="A50" s="447"/>
      <c r="B50" s="447"/>
      <c r="C50" s="447"/>
      <c r="D50" s="108">
        <v>949.97</v>
      </c>
      <c r="E50" s="254">
        <v>0</v>
      </c>
      <c r="F50" s="254"/>
      <c r="G50" s="254"/>
      <c r="H50" s="254">
        <v>0</v>
      </c>
      <c r="I50" s="121">
        <v>949.97</v>
      </c>
      <c r="J50" s="254">
        <v>0</v>
      </c>
      <c r="K50" s="105" t="s">
        <v>252</v>
      </c>
      <c r="L50" s="447"/>
    </row>
    <row r="51" spans="1:12" ht="46.15" customHeight="1" thickBot="1">
      <c r="A51" s="447"/>
      <c r="B51" s="447"/>
      <c r="C51" s="447"/>
      <c r="D51" s="108">
        <v>44.267000000000003</v>
      </c>
      <c r="E51" s="254">
        <v>0</v>
      </c>
      <c r="F51" s="254"/>
      <c r="G51" s="254"/>
      <c r="H51" s="254">
        <v>0</v>
      </c>
      <c r="I51" s="121">
        <v>44.267000000000003</v>
      </c>
      <c r="J51" s="254">
        <v>0</v>
      </c>
      <c r="K51" s="105" t="s">
        <v>253</v>
      </c>
      <c r="L51" s="447"/>
    </row>
    <row r="52" spans="1:12" ht="46.15" customHeight="1" thickBot="1">
      <c r="A52" s="447"/>
      <c r="B52" s="447"/>
      <c r="C52" s="447"/>
      <c r="D52" s="120">
        <f>D53+D54+D55+D56+D57+D58+D59</f>
        <v>5381.3447800000013</v>
      </c>
      <c r="E52" s="120">
        <f>E53+E54+E55+E56+E57+E58+E59</f>
        <v>0</v>
      </c>
      <c r="F52" s="120"/>
      <c r="G52" s="120"/>
      <c r="H52" s="120">
        <f>H53+H54+H55+H56+H57+H58+H59</f>
        <v>0</v>
      </c>
      <c r="I52" s="120">
        <f>I53+I54+I55+I56+I57+I58+I59</f>
        <v>5381.3447800000013</v>
      </c>
      <c r="J52" s="120">
        <f>J53+J54+J55+J56+J57+J58+J59</f>
        <v>0</v>
      </c>
      <c r="K52" s="124" t="s">
        <v>287</v>
      </c>
      <c r="L52" s="447"/>
    </row>
    <row r="53" spans="1:12" ht="46.15" customHeight="1" thickBot="1">
      <c r="A53" s="447"/>
      <c r="B53" s="447"/>
      <c r="C53" s="447"/>
      <c r="D53" s="120">
        <f>I53</f>
        <v>774.57900000000006</v>
      </c>
      <c r="E53" s="111">
        <f>E201+E212+E223+E234+E246+E262</f>
        <v>0</v>
      </c>
      <c r="F53" s="111"/>
      <c r="G53" s="111"/>
      <c r="H53" s="111">
        <f>H201+H212+H223+H234+H246+H262</f>
        <v>0</v>
      </c>
      <c r="I53" s="120">
        <f>I97+I108+I119+I130+I142+I158</f>
        <v>774.57900000000006</v>
      </c>
      <c r="J53" s="111">
        <f>J201+J212+J223+J234+J246+J262</f>
        <v>0</v>
      </c>
      <c r="K53" s="105" t="s">
        <v>283</v>
      </c>
      <c r="L53" s="447"/>
    </row>
    <row r="54" spans="1:12" ht="46.15" customHeight="1" thickBot="1">
      <c r="A54" s="447"/>
      <c r="B54" s="447"/>
      <c r="C54" s="447"/>
      <c r="D54" s="120">
        <f>I54</f>
        <v>1854.38402</v>
      </c>
      <c r="E54" s="111">
        <f>E202+E213+E224+E235+E247</f>
        <v>0</v>
      </c>
      <c r="F54" s="111"/>
      <c r="G54" s="111"/>
      <c r="H54" s="111">
        <f>H202+H213+H224+H235+H247</f>
        <v>0</v>
      </c>
      <c r="I54" s="120">
        <v>1854.38402</v>
      </c>
      <c r="J54" s="111">
        <f>J202+J213+J224+J235+J247</f>
        <v>0</v>
      </c>
      <c r="K54" s="105" t="s">
        <v>282</v>
      </c>
      <c r="L54" s="447"/>
    </row>
    <row r="55" spans="1:12" ht="46.15" customHeight="1" thickBot="1">
      <c r="A55" s="447"/>
      <c r="B55" s="447"/>
      <c r="C55" s="447"/>
      <c r="D55" s="120">
        <f t="shared" ref="D55:D59" si="0">I55</f>
        <v>485.93573000000004</v>
      </c>
      <c r="E55" s="111">
        <f>E203+E214+E225+E236+E248</f>
        <v>0</v>
      </c>
      <c r="F55" s="111"/>
      <c r="G55" s="111"/>
      <c r="H55" s="111">
        <f>H203+H214+H225+H236+H248</f>
        <v>0</v>
      </c>
      <c r="I55" s="120">
        <f>I99+I110+I121+I132+I144</f>
        <v>485.93573000000004</v>
      </c>
      <c r="J55" s="111">
        <f>J203+J214+J225+J236+J248</f>
        <v>0</v>
      </c>
      <c r="K55" s="105" t="s">
        <v>281</v>
      </c>
      <c r="L55" s="447"/>
    </row>
    <row r="56" spans="1:12" ht="46.15" customHeight="1" thickBot="1">
      <c r="A56" s="447"/>
      <c r="B56" s="447"/>
      <c r="C56" s="447"/>
      <c r="D56" s="120">
        <f t="shared" si="0"/>
        <v>704.11299999999994</v>
      </c>
      <c r="E56" s="109">
        <v>0</v>
      </c>
      <c r="F56" s="109"/>
      <c r="G56" s="109"/>
      <c r="H56" s="111">
        <f>H215+H226+H237+H249</f>
        <v>0</v>
      </c>
      <c r="I56" s="120">
        <f>I100+I111+I122+I133+I145</f>
        <v>704.11299999999994</v>
      </c>
      <c r="J56" s="111">
        <f>J215+J226+J237+J249</f>
        <v>0</v>
      </c>
      <c r="K56" s="105" t="s">
        <v>280</v>
      </c>
      <c r="L56" s="447"/>
    </row>
    <row r="57" spans="1:12" ht="46.15" customHeight="1" thickBot="1">
      <c r="A57" s="447"/>
      <c r="B57" s="447"/>
      <c r="C57" s="447"/>
      <c r="D57" s="120">
        <f>I57</f>
        <v>746.36099999999999</v>
      </c>
      <c r="E57" s="109">
        <v>0</v>
      </c>
      <c r="F57" s="109"/>
      <c r="G57" s="109"/>
      <c r="H57" s="109">
        <v>0</v>
      </c>
      <c r="I57" s="120">
        <v>746.36099999999999</v>
      </c>
      <c r="J57" s="109">
        <v>0</v>
      </c>
      <c r="K57" s="105" t="s">
        <v>279</v>
      </c>
      <c r="L57" s="447"/>
    </row>
    <row r="58" spans="1:12" ht="46.15" customHeight="1" thickBot="1">
      <c r="A58" s="447"/>
      <c r="B58" s="447"/>
      <c r="C58" s="447"/>
      <c r="D58" s="120">
        <f>I58</f>
        <v>535.81306000000006</v>
      </c>
      <c r="E58" s="109">
        <v>0</v>
      </c>
      <c r="F58" s="109"/>
      <c r="G58" s="109"/>
      <c r="H58" s="109">
        <v>0</v>
      </c>
      <c r="I58" s="120">
        <f>I102+I113+I124+I135+I147</f>
        <v>535.81306000000006</v>
      </c>
      <c r="J58" s="109">
        <v>0</v>
      </c>
      <c r="K58" s="105" t="s">
        <v>278</v>
      </c>
      <c r="L58" s="447"/>
    </row>
    <row r="59" spans="1:12" ht="46.15" customHeight="1" thickBot="1">
      <c r="A59" s="447"/>
      <c r="B59" s="447"/>
      <c r="C59" s="448"/>
      <c r="D59" s="120">
        <f t="shared" si="0"/>
        <v>280.15897000000001</v>
      </c>
      <c r="E59" s="109">
        <v>0</v>
      </c>
      <c r="F59" s="109"/>
      <c r="G59" s="109"/>
      <c r="H59" s="109">
        <v>0</v>
      </c>
      <c r="I59" s="120">
        <f>I136+I148+I164</f>
        <v>280.15897000000001</v>
      </c>
      <c r="J59" s="109">
        <v>0</v>
      </c>
      <c r="K59" s="105" t="s">
        <v>277</v>
      </c>
      <c r="L59" s="447"/>
    </row>
    <row r="60" spans="1:12" ht="46.15" customHeight="1" thickBot="1">
      <c r="A60" s="447"/>
      <c r="B60" s="447"/>
      <c r="C60" s="446">
        <v>2019</v>
      </c>
      <c r="D60" s="120">
        <v>0</v>
      </c>
      <c r="E60" s="109"/>
      <c r="F60" s="109"/>
      <c r="G60" s="109"/>
      <c r="H60" s="109"/>
      <c r="I60" s="120">
        <v>0</v>
      </c>
      <c r="J60" s="109"/>
      <c r="K60" s="105" t="s">
        <v>248</v>
      </c>
      <c r="L60" s="447"/>
    </row>
    <row r="61" spans="1:12" ht="46.15" customHeight="1" thickBot="1">
      <c r="A61" s="447"/>
      <c r="B61" s="447"/>
      <c r="C61" s="447"/>
      <c r="D61" s="120">
        <v>0</v>
      </c>
      <c r="E61" s="109"/>
      <c r="F61" s="109"/>
      <c r="G61" s="109"/>
      <c r="H61" s="109"/>
      <c r="I61" s="120">
        <v>0</v>
      </c>
      <c r="J61" s="109"/>
      <c r="K61" s="105" t="s">
        <v>249</v>
      </c>
      <c r="L61" s="447"/>
    </row>
    <row r="62" spans="1:12" ht="46.15" customHeight="1" thickBot="1">
      <c r="A62" s="447"/>
      <c r="B62" s="447"/>
      <c r="C62" s="447"/>
      <c r="D62" s="120">
        <v>0</v>
      </c>
      <c r="E62" s="109"/>
      <c r="F62" s="109"/>
      <c r="G62" s="109"/>
      <c r="H62" s="109"/>
      <c r="I62" s="120">
        <v>0</v>
      </c>
      <c r="J62" s="109"/>
      <c r="K62" s="105" t="s">
        <v>250</v>
      </c>
      <c r="L62" s="447"/>
    </row>
    <row r="63" spans="1:12" ht="46.15" customHeight="1" thickBot="1">
      <c r="A63" s="447"/>
      <c r="B63" s="447"/>
      <c r="C63" s="447"/>
      <c r="D63" s="120">
        <v>0</v>
      </c>
      <c r="E63" s="109"/>
      <c r="F63" s="109"/>
      <c r="G63" s="109"/>
      <c r="H63" s="109"/>
      <c r="I63" s="120">
        <v>0</v>
      </c>
      <c r="J63" s="109"/>
      <c r="K63" s="105" t="s">
        <v>252</v>
      </c>
      <c r="L63" s="447"/>
    </row>
    <row r="64" spans="1:12" ht="46.15" customHeight="1" thickBot="1">
      <c r="A64" s="447"/>
      <c r="B64" s="447"/>
      <c r="C64" s="447"/>
      <c r="D64" s="120">
        <v>0</v>
      </c>
      <c r="E64" s="109"/>
      <c r="F64" s="109"/>
      <c r="G64" s="109"/>
      <c r="H64" s="109"/>
      <c r="I64" s="120">
        <v>0</v>
      </c>
      <c r="J64" s="109"/>
      <c r="K64" s="105" t="s">
        <v>253</v>
      </c>
      <c r="L64" s="447"/>
    </row>
    <row r="65" spans="1:12" ht="46.15" customHeight="1" thickBot="1">
      <c r="A65" s="447"/>
      <c r="B65" s="447"/>
      <c r="C65" s="447"/>
      <c r="D65" s="120">
        <v>51.478000000000002</v>
      </c>
      <c r="E65" s="109"/>
      <c r="F65" s="109"/>
      <c r="G65" s="109"/>
      <c r="H65" s="109"/>
      <c r="I65" s="120">
        <v>51.478000000000002</v>
      </c>
      <c r="J65" s="109"/>
      <c r="K65" s="105" t="s">
        <v>251</v>
      </c>
      <c r="L65" s="447"/>
    </row>
    <row r="66" spans="1:12" ht="46.15" customHeight="1" thickBot="1">
      <c r="A66" s="447"/>
      <c r="B66" s="447"/>
      <c r="C66" s="447"/>
      <c r="D66" s="110">
        <v>0</v>
      </c>
      <c r="E66" s="109"/>
      <c r="F66" s="109"/>
      <c r="G66" s="109"/>
      <c r="H66" s="109"/>
      <c r="I66" s="110">
        <v>0</v>
      </c>
      <c r="J66" s="109"/>
      <c r="K66" s="105" t="s">
        <v>283</v>
      </c>
      <c r="L66" s="447"/>
    </row>
    <row r="67" spans="1:12" ht="46.15" customHeight="1" thickBot="1">
      <c r="A67" s="447"/>
      <c r="B67" s="447"/>
      <c r="C67" s="447"/>
      <c r="D67" s="110">
        <v>0</v>
      </c>
      <c r="E67" s="109"/>
      <c r="F67" s="109"/>
      <c r="G67" s="109"/>
      <c r="H67" s="109"/>
      <c r="I67" s="110">
        <v>0</v>
      </c>
      <c r="J67" s="109"/>
      <c r="K67" s="105" t="s">
        <v>282</v>
      </c>
      <c r="L67" s="447"/>
    </row>
    <row r="68" spans="1:12" ht="46.15" customHeight="1" thickBot="1">
      <c r="A68" s="447"/>
      <c r="B68" s="447"/>
      <c r="C68" s="447"/>
      <c r="D68" s="110">
        <v>0</v>
      </c>
      <c r="E68" s="109"/>
      <c r="F68" s="109"/>
      <c r="G68" s="109"/>
      <c r="H68" s="109"/>
      <c r="I68" s="110">
        <v>0</v>
      </c>
      <c r="J68" s="109"/>
      <c r="K68" s="105" t="s">
        <v>281</v>
      </c>
      <c r="L68" s="447"/>
    </row>
    <row r="69" spans="1:12" ht="46.15" customHeight="1" thickBot="1">
      <c r="A69" s="447"/>
      <c r="B69" s="447"/>
      <c r="C69" s="447"/>
      <c r="D69" s="110">
        <v>0</v>
      </c>
      <c r="E69" s="109"/>
      <c r="F69" s="109"/>
      <c r="G69" s="109"/>
      <c r="H69" s="109"/>
      <c r="I69" s="110">
        <v>0</v>
      </c>
      <c r="J69" s="109"/>
      <c r="K69" s="105" t="s">
        <v>280</v>
      </c>
      <c r="L69" s="447"/>
    </row>
    <row r="70" spans="1:12" ht="46.15" customHeight="1" thickBot="1">
      <c r="A70" s="447"/>
      <c r="B70" s="447"/>
      <c r="C70" s="447"/>
      <c r="D70" s="110">
        <v>0</v>
      </c>
      <c r="E70" s="109"/>
      <c r="F70" s="109"/>
      <c r="G70" s="109"/>
      <c r="H70" s="109"/>
      <c r="I70" s="110">
        <v>0</v>
      </c>
      <c r="J70" s="109"/>
      <c r="K70" s="105" t="s">
        <v>279</v>
      </c>
      <c r="L70" s="447"/>
    </row>
    <row r="71" spans="1:12" ht="46.15" customHeight="1" thickBot="1">
      <c r="A71" s="447"/>
      <c r="B71" s="447"/>
      <c r="C71" s="447"/>
      <c r="D71" s="110">
        <v>0</v>
      </c>
      <c r="E71" s="109"/>
      <c r="F71" s="109"/>
      <c r="G71" s="109"/>
      <c r="H71" s="109"/>
      <c r="I71" s="110">
        <v>0</v>
      </c>
      <c r="J71" s="109"/>
      <c r="K71" s="105" t="s">
        <v>278</v>
      </c>
      <c r="L71" s="447"/>
    </row>
    <row r="72" spans="1:12" ht="46.15" customHeight="1" thickBot="1">
      <c r="A72" s="447"/>
      <c r="B72" s="447"/>
      <c r="C72" s="458"/>
      <c r="D72" s="110">
        <v>0</v>
      </c>
      <c r="E72" s="109"/>
      <c r="F72" s="109"/>
      <c r="G72" s="109"/>
      <c r="H72" s="109"/>
      <c r="I72" s="110">
        <v>0</v>
      </c>
      <c r="J72" s="109"/>
      <c r="K72" s="105" t="s">
        <v>277</v>
      </c>
      <c r="L72" s="448"/>
    </row>
    <row r="73" spans="1:12" ht="46.15" customHeight="1" thickBot="1">
      <c r="A73" s="447"/>
      <c r="B73" s="450"/>
      <c r="C73" s="456">
        <v>2020</v>
      </c>
      <c r="D73" s="195">
        <v>0</v>
      </c>
      <c r="E73" s="109"/>
      <c r="F73" s="109"/>
      <c r="G73" s="109"/>
      <c r="H73" s="109"/>
      <c r="I73" s="155">
        <v>0</v>
      </c>
      <c r="J73" s="109"/>
      <c r="K73" s="105" t="s">
        <v>248</v>
      </c>
      <c r="L73" s="446" t="s">
        <v>275</v>
      </c>
    </row>
    <row r="74" spans="1:12" ht="46.15" customHeight="1" thickBot="1">
      <c r="A74" s="447"/>
      <c r="B74" s="450"/>
      <c r="C74" s="456"/>
      <c r="D74" s="194">
        <v>0</v>
      </c>
      <c r="E74" s="109"/>
      <c r="F74" s="109"/>
      <c r="G74" s="109"/>
      <c r="H74" s="109"/>
      <c r="I74" s="194">
        <v>0</v>
      </c>
      <c r="J74" s="109"/>
      <c r="K74" s="105" t="s">
        <v>249</v>
      </c>
      <c r="L74" s="447"/>
    </row>
    <row r="75" spans="1:12" ht="46.15" customHeight="1" thickBot="1">
      <c r="A75" s="447"/>
      <c r="B75" s="450"/>
      <c r="C75" s="456"/>
      <c r="D75" s="231">
        <v>0</v>
      </c>
      <c r="E75" s="109"/>
      <c r="F75" s="109"/>
      <c r="G75" s="109"/>
      <c r="H75" s="109"/>
      <c r="I75" s="231">
        <v>0</v>
      </c>
      <c r="J75" s="109"/>
      <c r="K75" s="105" t="s">
        <v>250</v>
      </c>
      <c r="L75" s="447"/>
    </row>
    <row r="76" spans="1:12" ht="46.15" customHeight="1" thickBot="1">
      <c r="A76" s="447"/>
      <c r="B76" s="450"/>
      <c r="C76" s="456"/>
      <c r="D76" s="194">
        <v>0</v>
      </c>
      <c r="E76" s="109"/>
      <c r="F76" s="109"/>
      <c r="G76" s="109"/>
      <c r="H76" s="109"/>
      <c r="I76" s="194">
        <v>0</v>
      </c>
      <c r="J76" s="109"/>
      <c r="K76" s="105" t="s">
        <v>251</v>
      </c>
      <c r="L76" s="447"/>
    </row>
    <row r="77" spans="1:12" ht="46.15" customHeight="1" thickBot="1">
      <c r="A77" s="447"/>
      <c r="B77" s="450"/>
      <c r="C77" s="456"/>
      <c r="D77" s="194">
        <v>0</v>
      </c>
      <c r="E77" s="109"/>
      <c r="F77" s="109"/>
      <c r="G77" s="109"/>
      <c r="H77" s="109"/>
      <c r="I77" s="194">
        <v>0</v>
      </c>
      <c r="J77" s="109"/>
      <c r="K77" s="105" t="s">
        <v>252</v>
      </c>
      <c r="L77" s="447"/>
    </row>
    <row r="78" spans="1:12" ht="46.15" customHeight="1" thickBot="1">
      <c r="A78" s="447"/>
      <c r="B78" s="450"/>
      <c r="C78" s="456"/>
      <c r="D78" s="231">
        <v>0</v>
      </c>
      <c r="E78" s="109"/>
      <c r="F78" s="109"/>
      <c r="G78" s="109"/>
      <c r="H78" s="109"/>
      <c r="I78" s="231">
        <v>0</v>
      </c>
      <c r="J78" s="109"/>
      <c r="K78" s="105" t="s">
        <v>253</v>
      </c>
      <c r="L78" s="447"/>
    </row>
    <row r="79" spans="1:12" ht="46.15" customHeight="1" thickBot="1">
      <c r="A79" s="447"/>
      <c r="B79" s="450"/>
      <c r="C79" s="456"/>
      <c r="D79" s="231">
        <v>0</v>
      </c>
      <c r="E79" s="109"/>
      <c r="F79" s="109"/>
      <c r="G79" s="109"/>
      <c r="H79" s="109"/>
      <c r="I79" s="231">
        <v>0</v>
      </c>
      <c r="J79" s="109"/>
      <c r="K79" s="105" t="s">
        <v>283</v>
      </c>
      <c r="L79" s="447"/>
    </row>
    <row r="80" spans="1:12" ht="46.15" customHeight="1" thickBot="1">
      <c r="A80" s="447"/>
      <c r="B80" s="450"/>
      <c r="C80" s="456"/>
      <c r="D80" s="231">
        <v>0</v>
      </c>
      <c r="E80" s="109"/>
      <c r="F80" s="109"/>
      <c r="G80" s="109"/>
      <c r="H80" s="109"/>
      <c r="I80" s="231">
        <v>0</v>
      </c>
      <c r="J80" s="109"/>
      <c r="K80" s="105" t="s">
        <v>282</v>
      </c>
      <c r="L80" s="447"/>
    </row>
    <row r="81" spans="1:12" ht="46.15" customHeight="1" thickBot="1">
      <c r="A81" s="447"/>
      <c r="B81" s="450"/>
      <c r="C81" s="456"/>
      <c r="D81" s="231">
        <v>0</v>
      </c>
      <c r="E81" s="109"/>
      <c r="F81" s="109"/>
      <c r="G81" s="109"/>
      <c r="H81" s="109"/>
      <c r="I81" s="231">
        <v>0</v>
      </c>
      <c r="J81" s="109"/>
      <c r="K81" s="105" t="s">
        <v>281</v>
      </c>
      <c r="L81" s="447"/>
    </row>
    <row r="82" spans="1:12" ht="46.15" customHeight="1" thickBot="1">
      <c r="A82" s="447"/>
      <c r="B82" s="450"/>
      <c r="C82" s="456"/>
      <c r="D82" s="232">
        <v>0</v>
      </c>
      <c r="E82" s="254" t="s">
        <v>10</v>
      </c>
      <c r="F82" s="254"/>
      <c r="G82" s="254"/>
      <c r="H82" s="254" t="s">
        <v>10</v>
      </c>
      <c r="I82" s="232">
        <v>0</v>
      </c>
      <c r="J82" s="254" t="s">
        <v>10</v>
      </c>
      <c r="K82" s="105" t="s">
        <v>280</v>
      </c>
      <c r="L82" s="447"/>
    </row>
    <row r="83" spans="1:12" ht="46.15" customHeight="1" thickBot="1">
      <c r="A83" s="447"/>
      <c r="B83" s="450"/>
      <c r="C83" s="456"/>
      <c r="D83" s="232">
        <v>0</v>
      </c>
      <c r="E83" s="254"/>
      <c r="F83" s="254"/>
      <c r="G83" s="254"/>
      <c r="H83" s="254"/>
      <c r="I83" s="232">
        <v>0</v>
      </c>
      <c r="J83" s="254"/>
      <c r="K83" s="105" t="s">
        <v>279</v>
      </c>
      <c r="L83" s="448"/>
    </row>
    <row r="84" spans="1:12" ht="46.15" customHeight="1" thickBot="1">
      <c r="A84" s="447"/>
      <c r="B84" s="450"/>
      <c r="C84" s="456">
        <v>2021</v>
      </c>
      <c r="D84" s="232">
        <v>0</v>
      </c>
      <c r="E84" s="254"/>
      <c r="F84" s="254"/>
      <c r="G84" s="254"/>
      <c r="H84" s="254"/>
      <c r="I84" s="195">
        <v>0</v>
      </c>
      <c r="J84" s="254"/>
      <c r="K84" s="105" t="s">
        <v>248</v>
      </c>
      <c r="L84" s="446" t="s">
        <v>275</v>
      </c>
    </row>
    <row r="85" spans="1:12" ht="46.15" customHeight="1" thickBot="1">
      <c r="A85" s="447"/>
      <c r="B85" s="450"/>
      <c r="C85" s="456"/>
      <c r="D85" s="194">
        <v>0</v>
      </c>
      <c r="E85" s="254"/>
      <c r="F85" s="254"/>
      <c r="G85" s="254"/>
      <c r="H85" s="254"/>
      <c r="I85" s="194">
        <v>0</v>
      </c>
      <c r="J85" s="254"/>
      <c r="K85" s="105" t="s">
        <v>249</v>
      </c>
      <c r="L85" s="447"/>
    </row>
    <row r="86" spans="1:12" ht="46.15" customHeight="1" thickBot="1">
      <c r="A86" s="447"/>
      <c r="B86" s="450"/>
      <c r="C86" s="456"/>
      <c r="D86" s="231">
        <v>0</v>
      </c>
      <c r="E86" s="254"/>
      <c r="F86" s="254"/>
      <c r="G86" s="254"/>
      <c r="H86" s="254"/>
      <c r="I86" s="231">
        <v>0</v>
      </c>
      <c r="J86" s="254"/>
      <c r="K86" s="105" t="s">
        <v>250</v>
      </c>
      <c r="L86" s="447"/>
    </row>
    <row r="87" spans="1:12" ht="46.15" customHeight="1" thickBot="1">
      <c r="A87" s="447"/>
      <c r="B87" s="450"/>
      <c r="C87" s="456"/>
      <c r="D87" s="194">
        <v>0</v>
      </c>
      <c r="E87" s="254"/>
      <c r="F87" s="254"/>
      <c r="G87" s="254"/>
      <c r="H87" s="254"/>
      <c r="I87" s="194">
        <v>0</v>
      </c>
      <c r="J87" s="254"/>
      <c r="K87" s="105" t="s">
        <v>251</v>
      </c>
      <c r="L87" s="447"/>
    </row>
    <row r="88" spans="1:12" ht="46.15" customHeight="1" thickBot="1">
      <c r="A88" s="447"/>
      <c r="B88" s="450"/>
      <c r="C88" s="456"/>
      <c r="D88" s="194">
        <v>0</v>
      </c>
      <c r="E88" s="254"/>
      <c r="F88" s="254"/>
      <c r="G88" s="254"/>
      <c r="H88" s="254"/>
      <c r="I88" s="194">
        <v>0</v>
      </c>
      <c r="J88" s="254"/>
      <c r="K88" s="105" t="s">
        <v>252</v>
      </c>
      <c r="L88" s="447"/>
    </row>
    <row r="89" spans="1:12" ht="46.15" customHeight="1" thickBot="1">
      <c r="A89" s="447"/>
      <c r="B89" s="450"/>
      <c r="C89" s="456"/>
      <c r="D89" s="231">
        <v>0</v>
      </c>
      <c r="E89" s="254"/>
      <c r="F89" s="254"/>
      <c r="G89" s="254"/>
      <c r="H89" s="254"/>
      <c r="I89" s="231">
        <v>0</v>
      </c>
      <c r="J89" s="254"/>
      <c r="K89" s="105" t="s">
        <v>253</v>
      </c>
      <c r="L89" s="447"/>
    </row>
    <row r="90" spans="1:12" ht="46.15" customHeight="1" thickBot="1">
      <c r="A90" s="447"/>
      <c r="B90" s="450"/>
      <c r="C90" s="456"/>
      <c r="D90" s="231">
        <v>0</v>
      </c>
      <c r="E90" s="254"/>
      <c r="F90" s="254"/>
      <c r="G90" s="254"/>
      <c r="H90" s="254"/>
      <c r="I90" s="231">
        <v>0</v>
      </c>
      <c r="J90" s="254"/>
      <c r="K90" s="105" t="s">
        <v>283</v>
      </c>
      <c r="L90" s="447"/>
    </row>
    <row r="91" spans="1:12" ht="46.15" customHeight="1" thickBot="1">
      <c r="A91" s="447"/>
      <c r="B91" s="450"/>
      <c r="C91" s="456"/>
      <c r="D91" s="231">
        <v>0</v>
      </c>
      <c r="E91" s="254"/>
      <c r="F91" s="254"/>
      <c r="G91" s="254"/>
      <c r="H91" s="254"/>
      <c r="I91" s="231">
        <v>0</v>
      </c>
      <c r="J91" s="254"/>
      <c r="K91" s="105" t="s">
        <v>282</v>
      </c>
      <c r="L91" s="447"/>
    </row>
    <row r="92" spans="1:12" ht="46.15" customHeight="1" thickBot="1">
      <c r="A92" s="447"/>
      <c r="B92" s="450"/>
      <c r="C92" s="456"/>
      <c r="D92" s="231">
        <v>0</v>
      </c>
      <c r="E92" s="254"/>
      <c r="F92" s="254"/>
      <c r="G92" s="254"/>
      <c r="H92" s="254"/>
      <c r="I92" s="231">
        <v>0</v>
      </c>
      <c r="J92" s="254"/>
      <c r="K92" s="105" t="s">
        <v>281</v>
      </c>
      <c r="L92" s="447"/>
    </row>
    <row r="93" spans="1:12" ht="46.15" customHeight="1" thickBot="1">
      <c r="A93" s="447"/>
      <c r="B93" s="450"/>
      <c r="C93" s="456"/>
      <c r="D93" s="232">
        <v>0</v>
      </c>
      <c r="E93" s="254"/>
      <c r="F93" s="254"/>
      <c r="G93" s="254"/>
      <c r="H93" s="254"/>
      <c r="I93" s="232">
        <v>0</v>
      </c>
      <c r="J93" s="254"/>
      <c r="K93" s="105" t="s">
        <v>280</v>
      </c>
      <c r="L93" s="448"/>
    </row>
    <row r="94" spans="1:12" ht="46.15" customHeight="1" thickBot="1">
      <c r="A94" s="447"/>
      <c r="B94" s="450"/>
      <c r="C94" s="457"/>
      <c r="D94" s="265">
        <v>0</v>
      </c>
      <c r="E94" s="258"/>
      <c r="F94" s="258"/>
      <c r="G94" s="258"/>
      <c r="H94" s="258"/>
      <c r="I94" s="265">
        <v>0</v>
      </c>
      <c r="J94" s="258"/>
      <c r="K94" s="115" t="s">
        <v>279</v>
      </c>
      <c r="L94" s="202">
        <v>0.11</v>
      </c>
    </row>
    <row r="95" spans="1:12" ht="33.75" customHeight="1" thickBot="1">
      <c r="A95" s="453" t="s">
        <v>352</v>
      </c>
      <c r="B95" s="449" t="s">
        <v>255</v>
      </c>
      <c r="C95" s="203">
        <v>2017</v>
      </c>
      <c r="D95" s="232">
        <v>0</v>
      </c>
      <c r="E95" s="261"/>
      <c r="F95" s="261"/>
      <c r="G95" s="261"/>
      <c r="H95" s="261"/>
      <c r="I95" s="232">
        <v>0</v>
      </c>
      <c r="J95" s="261"/>
      <c r="K95" s="105" t="s">
        <v>264</v>
      </c>
      <c r="L95" s="202"/>
    </row>
    <row r="96" spans="1:12" ht="21.95" customHeight="1" thickBot="1">
      <c r="A96" s="454"/>
      <c r="B96" s="450"/>
      <c r="C96" s="452">
        <v>2018</v>
      </c>
      <c r="D96" s="120">
        <f>D97+D98+D99+D100+D102</f>
        <v>2155.8733099999999</v>
      </c>
      <c r="E96" s="261"/>
      <c r="F96" s="261"/>
      <c r="G96" s="261"/>
      <c r="H96" s="261"/>
      <c r="I96" s="120">
        <f>I102+I101+I100+I99+I98+I97</f>
        <v>2155.8733099999999</v>
      </c>
      <c r="J96" s="261"/>
      <c r="K96" s="105" t="s">
        <v>264</v>
      </c>
      <c r="L96" s="446" t="s">
        <v>270</v>
      </c>
    </row>
    <row r="97" spans="1:12" ht="21.95" customHeight="1" thickBot="1">
      <c r="A97" s="454"/>
      <c r="B97" s="450"/>
      <c r="C97" s="447"/>
      <c r="D97" s="121">
        <f t="shared" ref="D97:D105" si="1">E97+H97+I97+J97</f>
        <v>391</v>
      </c>
      <c r="E97" s="261"/>
      <c r="F97" s="261"/>
      <c r="G97" s="261"/>
      <c r="H97" s="261"/>
      <c r="I97" s="121">
        <f>50+341</f>
        <v>391</v>
      </c>
      <c r="J97" s="261"/>
      <c r="K97" s="105" t="s">
        <v>256</v>
      </c>
      <c r="L97" s="447"/>
    </row>
    <row r="98" spans="1:12" ht="21.95" customHeight="1" thickBot="1">
      <c r="A98" s="454"/>
      <c r="B98" s="450"/>
      <c r="C98" s="447"/>
      <c r="D98" s="121">
        <v>684.18110999999999</v>
      </c>
      <c r="E98" s="261"/>
      <c r="F98" s="261"/>
      <c r="G98" s="261"/>
      <c r="H98" s="261"/>
      <c r="I98" s="121">
        <v>684.18110999999999</v>
      </c>
      <c r="J98" s="261"/>
      <c r="K98" s="105" t="s">
        <v>257</v>
      </c>
      <c r="L98" s="447"/>
    </row>
    <row r="99" spans="1:12" ht="21.95" customHeight="1" thickBot="1">
      <c r="A99" s="454"/>
      <c r="B99" s="450"/>
      <c r="C99" s="447"/>
      <c r="D99" s="121">
        <f t="shared" si="1"/>
        <v>349.54793000000001</v>
      </c>
      <c r="E99" s="261"/>
      <c r="F99" s="261"/>
      <c r="G99" s="261"/>
      <c r="H99" s="261"/>
      <c r="I99" s="121">
        <f>400-50.45207</f>
        <v>349.54793000000001</v>
      </c>
      <c r="J99" s="261"/>
      <c r="K99" s="105" t="s">
        <v>258</v>
      </c>
      <c r="L99" s="447"/>
    </row>
    <row r="100" spans="1:12" ht="21.95" customHeight="1" thickBot="1">
      <c r="A100" s="454"/>
      <c r="B100" s="450"/>
      <c r="C100" s="447"/>
      <c r="D100" s="121">
        <f t="shared" si="1"/>
        <v>613.327</v>
      </c>
      <c r="E100" s="261"/>
      <c r="F100" s="261"/>
      <c r="G100" s="261"/>
      <c r="H100" s="261"/>
      <c r="I100" s="121">
        <f>513.327+100</f>
        <v>613.327</v>
      </c>
      <c r="J100" s="261"/>
      <c r="K100" s="105" t="s">
        <v>259</v>
      </c>
      <c r="L100" s="447"/>
    </row>
    <row r="101" spans="1:12" ht="21.95" customHeight="1" thickBot="1">
      <c r="A101" s="454"/>
      <c r="B101" s="450"/>
      <c r="C101" s="447"/>
      <c r="D101" s="99">
        <f t="shared" si="1"/>
        <v>0</v>
      </c>
      <c r="E101" s="261"/>
      <c r="F101" s="261"/>
      <c r="G101" s="261"/>
      <c r="H101" s="261"/>
      <c r="I101" s="99">
        <v>0</v>
      </c>
      <c r="J101" s="261"/>
      <c r="K101" s="105" t="s">
        <v>260</v>
      </c>
      <c r="L101" s="447"/>
    </row>
    <row r="102" spans="1:12" ht="21.95" customHeight="1" thickBot="1">
      <c r="A102" s="454"/>
      <c r="B102" s="450"/>
      <c r="C102" s="448"/>
      <c r="D102" s="121">
        <f t="shared" si="1"/>
        <v>117.81727000000001</v>
      </c>
      <c r="E102" s="261"/>
      <c r="F102" s="261"/>
      <c r="G102" s="261"/>
      <c r="H102" s="261"/>
      <c r="I102" s="121">
        <f>250-144.49273+12.31</f>
        <v>117.81727000000001</v>
      </c>
      <c r="J102" s="261"/>
      <c r="K102" s="105" t="s">
        <v>261</v>
      </c>
      <c r="L102" s="448"/>
    </row>
    <row r="103" spans="1:12" ht="21.95" customHeight="1" thickBot="1">
      <c r="A103" s="454"/>
      <c r="B103" s="450"/>
      <c r="C103" s="261">
        <v>2019</v>
      </c>
      <c r="D103" s="108">
        <v>51.478000000000002</v>
      </c>
      <c r="E103" s="261"/>
      <c r="F103" s="261"/>
      <c r="G103" s="261"/>
      <c r="H103" s="261"/>
      <c r="I103" s="108">
        <v>51.478000000000002</v>
      </c>
      <c r="J103" s="261"/>
      <c r="K103" s="112" t="s">
        <v>251</v>
      </c>
      <c r="L103" s="114">
        <v>1</v>
      </c>
    </row>
    <row r="104" spans="1:12" ht="21.95" customHeight="1" thickBot="1">
      <c r="A104" s="454"/>
      <c r="B104" s="450"/>
      <c r="C104" s="261">
        <v>2020</v>
      </c>
      <c r="D104" s="99">
        <f t="shared" si="1"/>
        <v>0</v>
      </c>
      <c r="E104" s="261"/>
      <c r="F104" s="261"/>
      <c r="G104" s="261"/>
      <c r="H104" s="261"/>
      <c r="I104" s="99">
        <v>0</v>
      </c>
      <c r="J104" s="261"/>
      <c r="K104" s="112" t="s">
        <v>262</v>
      </c>
      <c r="L104" s="114"/>
    </row>
    <row r="105" spans="1:12" ht="21.95" customHeight="1" thickBot="1">
      <c r="A105" s="455"/>
      <c r="B105" s="451"/>
      <c r="C105" s="261">
        <v>2021</v>
      </c>
      <c r="D105" s="99">
        <f t="shared" si="1"/>
        <v>0</v>
      </c>
      <c r="E105" s="261"/>
      <c r="F105" s="261"/>
      <c r="G105" s="261"/>
      <c r="H105" s="261"/>
      <c r="I105" s="99">
        <v>0</v>
      </c>
      <c r="J105" s="261"/>
      <c r="K105" s="112" t="s">
        <v>262</v>
      </c>
      <c r="L105" s="114">
        <v>1</v>
      </c>
    </row>
    <row r="106" spans="1:12" ht="45.6" customHeight="1" thickBot="1">
      <c r="A106" s="453" t="s">
        <v>353</v>
      </c>
      <c r="B106" s="446" t="s">
        <v>263</v>
      </c>
      <c r="C106" s="261">
        <v>2017</v>
      </c>
      <c r="D106" s="99">
        <v>0</v>
      </c>
      <c r="E106" s="261"/>
      <c r="F106" s="261"/>
      <c r="G106" s="261"/>
      <c r="H106" s="261"/>
      <c r="I106" s="99">
        <v>0</v>
      </c>
      <c r="J106" s="261"/>
      <c r="K106" s="112" t="s">
        <v>262</v>
      </c>
      <c r="L106" s="114">
        <v>0</v>
      </c>
    </row>
    <row r="107" spans="1:12" ht="21.95" customHeight="1" thickBot="1">
      <c r="A107" s="454"/>
      <c r="B107" s="447"/>
      <c r="C107" s="446">
        <v>2018</v>
      </c>
      <c r="D107" s="120">
        <f>D108+D109+D110+D111+D112+D113</f>
        <v>57.5</v>
      </c>
      <c r="E107" s="111">
        <f>E108+E109+E110+E111+E112+E113</f>
        <v>0</v>
      </c>
      <c r="F107" s="111"/>
      <c r="G107" s="111"/>
      <c r="H107" s="111">
        <f>H108+H109+H110+H111+H112+H113</f>
        <v>0</v>
      </c>
      <c r="I107" s="120">
        <f>I108+I109+I110+I111+I112+I113</f>
        <v>57.5</v>
      </c>
      <c r="J107" s="111">
        <f>J108+J109+J110+J111+J112+J113</f>
        <v>0</v>
      </c>
      <c r="K107" s="112" t="s">
        <v>262</v>
      </c>
      <c r="L107" s="446" t="s">
        <v>273</v>
      </c>
    </row>
    <row r="108" spans="1:12" ht="21.95" customHeight="1" thickBot="1">
      <c r="A108" s="454"/>
      <c r="B108" s="447"/>
      <c r="C108" s="447"/>
      <c r="D108" s="121">
        <f t="shared" ref="D108:D113" si="2">E108+H108+I108+J108</f>
        <v>5.0999999999999996</v>
      </c>
      <c r="E108" s="261"/>
      <c r="F108" s="261"/>
      <c r="G108" s="261"/>
      <c r="H108" s="261"/>
      <c r="I108" s="121">
        <f>4.5+0.6</f>
        <v>5.0999999999999996</v>
      </c>
      <c r="J108" s="261"/>
      <c r="K108" s="105" t="s">
        <v>256</v>
      </c>
      <c r="L108" s="447"/>
    </row>
    <row r="109" spans="1:12" ht="21.95" customHeight="1" thickBot="1">
      <c r="A109" s="454"/>
      <c r="B109" s="447"/>
      <c r="C109" s="447"/>
      <c r="D109" s="121">
        <f t="shared" si="2"/>
        <v>10.199999999999999</v>
      </c>
      <c r="E109" s="261"/>
      <c r="F109" s="261"/>
      <c r="G109" s="261"/>
      <c r="H109" s="261"/>
      <c r="I109" s="121">
        <f>12-1.8</f>
        <v>10.199999999999999</v>
      </c>
      <c r="J109" s="261"/>
      <c r="K109" s="105" t="s">
        <v>257</v>
      </c>
      <c r="L109" s="447"/>
    </row>
    <row r="110" spans="1:12" ht="21.95" customHeight="1" thickBot="1">
      <c r="A110" s="454"/>
      <c r="B110" s="447"/>
      <c r="C110" s="447"/>
      <c r="D110" s="121">
        <f t="shared" si="2"/>
        <v>5.0999999999999996</v>
      </c>
      <c r="E110" s="261"/>
      <c r="F110" s="261"/>
      <c r="G110" s="261"/>
      <c r="H110" s="261"/>
      <c r="I110" s="121">
        <f>6-0.9</f>
        <v>5.0999999999999996</v>
      </c>
      <c r="J110" s="261"/>
      <c r="K110" s="105" t="s">
        <v>258</v>
      </c>
      <c r="L110" s="447"/>
    </row>
    <row r="111" spans="1:12" ht="21.95" customHeight="1" thickBot="1">
      <c r="A111" s="454"/>
      <c r="B111" s="447"/>
      <c r="C111" s="447"/>
      <c r="D111" s="121">
        <f t="shared" si="2"/>
        <v>15.3</v>
      </c>
      <c r="E111" s="261"/>
      <c r="F111" s="261"/>
      <c r="G111" s="261"/>
      <c r="H111" s="261"/>
      <c r="I111" s="121">
        <f>21-5.7</f>
        <v>15.3</v>
      </c>
      <c r="J111" s="261"/>
      <c r="K111" s="105" t="s">
        <v>259</v>
      </c>
      <c r="L111" s="447"/>
    </row>
    <row r="112" spans="1:12" ht="21.95" customHeight="1" thickBot="1">
      <c r="A112" s="454"/>
      <c r="B112" s="447"/>
      <c r="C112" s="447"/>
      <c r="D112" s="121">
        <f t="shared" si="2"/>
        <v>6.5</v>
      </c>
      <c r="E112" s="261"/>
      <c r="F112" s="261"/>
      <c r="G112" s="261"/>
      <c r="H112" s="261"/>
      <c r="I112" s="121">
        <v>6.5</v>
      </c>
      <c r="J112" s="261"/>
      <c r="K112" s="105" t="s">
        <v>260</v>
      </c>
      <c r="L112" s="447"/>
    </row>
    <row r="113" spans="1:12" ht="21.95" customHeight="1" thickBot="1">
      <c r="A113" s="454"/>
      <c r="B113" s="447"/>
      <c r="C113" s="448"/>
      <c r="D113" s="121">
        <f t="shared" si="2"/>
        <v>15.3</v>
      </c>
      <c r="E113" s="261"/>
      <c r="F113" s="261"/>
      <c r="G113" s="261"/>
      <c r="H113" s="261"/>
      <c r="I113" s="121">
        <f>9+6.3</f>
        <v>15.3</v>
      </c>
      <c r="J113" s="261"/>
      <c r="K113" s="105" t="s">
        <v>261</v>
      </c>
      <c r="L113" s="448"/>
    </row>
    <row r="114" spans="1:12" ht="21.95" customHeight="1" thickBot="1">
      <c r="A114" s="454"/>
      <c r="B114" s="447"/>
      <c r="C114" s="261">
        <v>2019</v>
      </c>
      <c r="D114" s="110">
        <v>0</v>
      </c>
      <c r="E114" s="109"/>
      <c r="F114" s="109"/>
      <c r="G114" s="109"/>
      <c r="H114" s="109"/>
      <c r="I114" s="110">
        <v>0</v>
      </c>
      <c r="J114" s="261"/>
      <c r="K114" s="105" t="s">
        <v>264</v>
      </c>
      <c r="L114" s="114">
        <v>1</v>
      </c>
    </row>
    <row r="115" spans="1:12" ht="21.95" customHeight="1" thickBot="1">
      <c r="A115" s="454"/>
      <c r="B115" s="447"/>
      <c r="C115" s="261">
        <v>2020</v>
      </c>
      <c r="D115" s="110">
        <v>0</v>
      </c>
      <c r="E115" s="109"/>
      <c r="F115" s="109"/>
      <c r="G115" s="109"/>
      <c r="H115" s="109"/>
      <c r="I115" s="110">
        <v>0</v>
      </c>
      <c r="J115" s="261"/>
      <c r="K115" s="105" t="s">
        <v>264</v>
      </c>
      <c r="L115" s="114"/>
    </row>
    <row r="116" spans="1:12" ht="21.95" customHeight="1" thickBot="1">
      <c r="A116" s="455"/>
      <c r="B116" s="448"/>
      <c r="C116" s="261">
        <v>2021</v>
      </c>
      <c r="D116" s="110">
        <v>0</v>
      </c>
      <c r="E116" s="109"/>
      <c r="F116" s="109"/>
      <c r="G116" s="109"/>
      <c r="H116" s="109"/>
      <c r="I116" s="110">
        <v>0</v>
      </c>
      <c r="J116" s="261"/>
      <c r="K116" s="105" t="s">
        <v>264</v>
      </c>
      <c r="L116" s="114">
        <v>1</v>
      </c>
    </row>
    <row r="117" spans="1:12" ht="21.95" customHeight="1" thickBot="1">
      <c r="A117" s="446" t="s">
        <v>354</v>
      </c>
      <c r="B117" s="446" t="s">
        <v>265</v>
      </c>
      <c r="C117" s="261">
        <v>2017</v>
      </c>
      <c r="D117" s="110">
        <f>E117+H117+I117+J117</f>
        <v>0</v>
      </c>
      <c r="E117" s="109"/>
      <c r="F117" s="109"/>
      <c r="G117" s="109"/>
      <c r="H117" s="109"/>
      <c r="I117" s="110">
        <v>0</v>
      </c>
      <c r="J117" s="261"/>
      <c r="K117" s="105" t="s">
        <v>264</v>
      </c>
      <c r="L117" s="114">
        <v>0</v>
      </c>
    </row>
    <row r="118" spans="1:12" ht="21.95" customHeight="1" thickBot="1">
      <c r="A118" s="447"/>
      <c r="B118" s="447"/>
      <c r="C118" s="446">
        <v>2018</v>
      </c>
      <c r="D118" s="120">
        <f t="shared" ref="D118:D125" si="3">E118+H118+I118+J118</f>
        <v>72.64500000000001</v>
      </c>
      <c r="E118" s="113">
        <v>0</v>
      </c>
      <c r="F118" s="113"/>
      <c r="G118" s="113"/>
      <c r="H118" s="113">
        <v>0</v>
      </c>
      <c r="I118" s="120">
        <f>I119+I120+I121+I122+I123+I124</f>
        <v>72.64500000000001</v>
      </c>
      <c r="J118" s="109">
        <v>0</v>
      </c>
      <c r="K118" s="105" t="s">
        <v>264</v>
      </c>
      <c r="L118" s="446" t="s">
        <v>271</v>
      </c>
    </row>
    <row r="119" spans="1:12" ht="21.95" customHeight="1" thickBot="1">
      <c r="A119" s="447"/>
      <c r="B119" s="447"/>
      <c r="C119" s="447"/>
      <c r="D119" s="121">
        <f t="shared" si="3"/>
        <v>0</v>
      </c>
      <c r="E119" s="261"/>
      <c r="F119" s="261"/>
      <c r="G119" s="261"/>
      <c r="H119" s="261"/>
      <c r="I119" s="121">
        <v>0</v>
      </c>
      <c r="J119" s="261"/>
      <c r="K119" s="105" t="s">
        <v>256</v>
      </c>
      <c r="L119" s="447"/>
    </row>
    <row r="120" spans="1:12" ht="21.95" customHeight="1" thickBot="1">
      <c r="A120" s="447"/>
      <c r="B120" s="447"/>
      <c r="C120" s="447"/>
      <c r="D120" s="121">
        <f t="shared" si="3"/>
        <v>39.534000000000006</v>
      </c>
      <c r="E120" s="261"/>
      <c r="F120" s="261"/>
      <c r="G120" s="261"/>
      <c r="H120" s="261"/>
      <c r="I120" s="121">
        <f>48.554-9.02</f>
        <v>39.534000000000006</v>
      </c>
      <c r="J120" s="261"/>
      <c r="K120" s="105" t="s">
        <v>257</v>
      </c>
      <c r="L120" s="447"/>
    </row>
    <row r="121" spans="1:12" ht="21.95" customHeight="1" thickBot="1">
      <c r="A121" s="447"/>
      <c r="B121" s="447"/>
      <c r="C121" s="447"/>
      <c r="D121" s="99">
        <f t="shared" si="3"/>
        <v>0</v>
      </c>
      <c r="E121" s="261"/>
      <c r="F121" s="261"/>
      <c r="G121" s="261"/>
      <c r="H121" s="261"/>
      <c r="I121" s="99">
        <v>0</v>
      </c>
      <c r="J121" s="261"/>
      <c r="K121" s="105" t="s">
        <v>258</v>
      </c>
      <c r="L121" s="447"/>
    </row>
    <row r="122" spans="1:12" ht="21.95" customHeight="1" thickBot="1">
      <c r="A122" s="447"/>
      <c r="B122" s="447"/>
      <c r="C122" s="447"/>
      <c r="D122" s="121">
        <f t="shared" si="3"/>
        <v>33.111000000000004</v>
      </c>
      <c r="E122" s="261"/>
      <c r="F122" s="261"/>
      <c r="G122" s="261"/>
      <c r="H122" s="261"/>
      <c r="I122" s="121">
        <f>75.486-42.375</f>
        <v>33.111000000000004</v>
      </c>
      <c r="J122" s="261"/>
      <c r="K122" s="105" t="s">
        <v>259</v>
      </c>
      <c r="L122" s="447"/>
    </row>
    <row r="123" spans="1:12" ht="21.95" customHeight="1" thickBot="1">
      <c r="A123" s="447"/>
      <c r="B123" s="447"/>
      <c r="C123" s="447"/>
      <c r="D123" s="99">
        <f t="shared" si="3"/>
        <v>0</v>
      </c>
      <c r="E123" s="261"/>
      <c r="F123" s="261"/>
      <c r="G123" s="261"/>
      <c r="H123" s="261"/>
      <c r="I123" s="99">
        <v>0</v>
      </c>
      <c r="J123" s="261"/>
      <c r="K123" s="105" t="s">
        <v>260</v>
      </c>
      <c r="L123" s="447"/>
    </row>
    <row r="124" spans="1:12" ht="21.95" customHeight="1" thickBot="1">
      <c r="A124" s="447"/>
      <c r="B124" s="447"/>
      <c r="C124" s="448"/>
      <c r="D124" s="99">
        <f t="shared" si="3"/>
        <v>0</v>
      </c>
      <c r="E124" s="261"/>
      <c r="F124" s="261"/>
      <c r="G124" s="261"/>
      <c r="H124" s="261"/>
      <c r="I124" s="99">
        <v>0</v>
      </c>
      <c r="J124" s="261"/>
      <c r="K124" s="105" t="s">
        <v>261</v>
      </c>
      <c r="L124" s="448"/>
    </row>
    <row r="125" spans="1:12" ht="21.95" customHeight="1" thickBot="1">
      <c r="A125" s="447"/>
      <c r="B125" s="447"/>
      <c r="C125" s="261">
        <v>2019</v>
      </c>
      <c r="D125" s="110">
        <f t="shared" si="3"/>
        <v>0</v>
      </c>
      <c r="E125" s="109"/>
      <c r="F125" s="109"/>
      <c r="G125" s="109"/>
      <c r="H125" s="109"/>
      <c r="I125" s="110">
        <v>0</v>
      </c>
      <c r="J125" s="261"/>
      <c r="K125" s="105" t="s">
        <v>264</v>
      </c>
      <c r="L125" s="114">
        <v>1</v>
      </c>
    </row>
    <row r="126" spans="1:12" ht="21.95" customHeight="1" thickBot="1">
      <c r="A126" s="447"/>
      <c r="B126" s="447"/>
      <c r="C126" s="261">
        <v>2020</v>
      </c>
      <c r="D126" s="110">
        <f>E126+H126+I126+J126</f>
        <v>0</v>
      </c>
      <c r="E126" s="109"/>
      <c r="F126" s="109"/>
      <c r="G126" s="109"/>
      <c r="H126" s="109"/>
      <c r="I126" s="110">
        <v>0</v>
      </c>
      <c r="J126" s="261"/>
      <c r="K126" s="105" t="s">
        <v>264</v>
      </c>
      <c r="L126" s="114"/>
    </row>
    <row r="127" spans="1:12" ht="21.95" customHeight="1" thickBot="1">
      <c r="A127" s="448"/>
      <c r="B127" s="448"/>
      <c r="C127" s="261">
        <v>2021</v>
      </c>
      <c r="D127" s="110">
        <f>E127+H127+I127+J127</f>
        <v>0</v>
      </c>
      <c r="E127" s="109"/>
      <c r="F127" s="109"/>
      <c r="G127" s="109"/>
      <c r="H127" s="109"/>
      <c r="I127" s="110">
        <v>0</v>
      </c>
      <c r="J127" s="261"/>
      <c r="K127" s="105" t="s">
        <v>264</v>
      </c>
      <c r="L127" s="114">
        <v>1</v>
      </c>
    </row>
    <row r="128" spans="1:12" ht="21.95" customHeight="1" thickBot="1">
      <c r="A128" s="446" t="s">
        <v>355</v>
      </c>
      <c r="B128" s="446" t="s">
        <v>266</v>
      </c>
      <c r="C128" s="261">
        <v>2017</v>
      </c>
      <c r="D128" s="110">
        <f>E128+H128+I128+J128</f>
        <v>0</v>
      </c>
      <c r="E128" s="109"/>
      <c r="F128" s="109"/>
      <c r="G128" s="109"/>
      <c r="H128" s="109"/>
      <c r="I128" s="110">
        <v>0</v>
      </c>
      <c r="J128" s="261"/>
      <c r="K128" s="105" t="s">
        <v>264</v>
      </c>
      <c r="L128" s="114">
        <v>0.33</v>
      </c>
    </row>
    <row r="129" spans="1:12" ht="21.95" customHeight="1" thickBot="1">
      <c r="A129" s="447"/>
      <c r="B129" s="447"/>
      <c r="C129" s="449">
        <v>2018</v>
      </c>
      <c r="D129" s="120">
        <f>D130+D131+D132+D133+D134+D135+D136</f>
        <v>1307.8987</v>
      </c>
      <c r="E129" s="111">
        <f>E130+E131+E132+E133+E134+E135</f>
        <v>0</v>
      </c>
      <c r="F129" s="111"/>
      <c r="G129" s="111"/>
      <c r="H129" s="111">
        <f>H130+H131+H132+H133+H134+H135</f>
        <v>0</v>
      </c>
      <c r="I129" s="120">
        <f>I136+I135+I134+I133+I132+I131+I130</f>
        <v>1307.8987</v>
      </c>
      <c r="J129" s="111">
        <f>J130+J131+J132+J133+J134+J135</f>
        <v>0</v>
      </c>
      <c r="K129" s="105" t="s">
        <v>264</v>
      </c>
      <c r="L129" s="482" t="s">
        <v>272</v>
      </c>
    </row>
    <row r="130" spans="1:12" ht="21.95" customHeight="1" thickBot="1">
      <c r="A130" s="447"/>
      <c r="B130" s="447"/>
      <c r="C130" s="450"/>
      <c r="D130" s="121">
        <v>165.57900000000001</v>
      </c>
      <c r="E130" s="261"/>
      <c r="F130" s="261"/>
      <c r="G130" s="261"/>
      <c r="H130" s="261"/>
      <c r="I130" s="121">
        <v>165.57900000000001</v>
      </c>
      <c r="J130" s="261"/>
      <c r="K130" s="105" t="s">
        <v>256</v>
      </c>
      <c r="L130" s="483"/>
    </row>
    <row r="131" spans="1:12" ht="21.95" customHeight="1" thickBot="1">
      <c r="A131" s="447"/>
      <c r="B131" s="447"/>
      <c r="C131" s="450"/>
      <c r="D131" s="121">
        <f t="shared" ref="D131:D140" si="4">E131+H131+I131+J131</f>
        <v>25.17</v>
      </c>
      <c r="E131" s="261"/>
      <c r="F131" s="261"/>
      <c r="G131" s="261"/>
      <c r="H131" s="261"/>
      <c r="I131" s="121">
        <f>16+9.17</f>
        <v>25.17</v>
      </c>
      <c r="J131" s="261"/>
      <c r="K131" s="105" t="s">
        <v>257</v>
      </c>
      <c r="L131" s="483"/>
    </row>
    <row r="132" spans="1:12" ht="21.95" customHeight="1" thickBot="1">
      <c r="A132" s="447"/>
      <c r="B132" s="447"/>
      <c r="C132" s="450"/>
      <c r="D132" s="121">
        <f t="shared" si="4"/>
        <v>0</v>
      </c>
      <c r="E132" s="261"/>
      <c r="F132" s="261"/>
      <c r="G132" s="261"/>
      <c r="H132" s="261"/>
      <c r="I132" s="121">
        <v>0</v>
      </c>
      <c r="J132" s="261"/>
      <c r="K132" s="105" t="s">
        <v>258</v>
      </c>
      <c r="L132" s="483"/>
    </row>
    <row r="133" spans="1:12" ht="21.95" customHeight="1" thickBot="1">
      <c r="A133" s="447"/>
      <c r="B133" s="447"/>
      <c r="C133" s="450"/>
      <c r="D133" s="121">
        <f t="shared" si="4"/>
        <v>42.375</v>
      </c>
      <c r="E133" s="261"/>
      <c r="F133" s="261"/>
      <c r="G133" s="261"/>
      <c r="H133" s="261"/>
      <c r="I133" s="121">
        <f>0+42.375</f>
        <v>42.375</v>
      </c>
      <c r="J133" s="261"/>
      <c r="K133" s="105" t="s">
        <v>259</v>
      </c>
      <c r="L133" s="483"/>
    </row>
    <row r="134" spans="1:12" ht="21.95" customHeight="1" thickBot="1">
      <c r="A134" s="447"/>
      <c r="B134" s="447"/>
      <c r="C134" s="450"/>
      <c r="D134" s="121">
        <v>739.86099999999999</v>
      </c>
      <c r="E134" s="261"/>
      <c r="F134" s="261"/>
      <c r="G134" s="261"/>
      <c r="H134" s="261"/>
      <c r="I134" s="121">
        <v>739.86099999999999</v>
      </c>
      <c r="J134" s="261"/>
      <c r="K134" s="105" t="s">
        <v>260</v>
      </c>
      <c r="L134" s="483"/>
    </row>
    <row r="135" spans="1:12" ht="21.95" customHeight="1" thickBot="1">
      <c r="A135" s="447"/>
      <c r="B135" s="447"/>
      <c r="C135" s="450"/>
      <c r="D135" s="122">
        <v>184.91370000000001</v>
      </c>
      <c r="E135" s="258"/>
      <c r="F135" s="258"/>
      <c r="G135" s="258"/>
      <c r="H135" s="258"/>
      <c r="I135" s="122">
        <v>184.91370000000001</v>
      </c>
      <c r="J135" s="258"/>
      <c r="K135" s="115" t="s">
        <v>261</v>
      </c>
      <c r="L135" s="483"/>
    </row>
    <row r="136" spans="1:12" ht="21.95" customHeight="1" thickBot="1">
      <c r="A136" s="447"/>
      <c r="B136" s="447"/>
      <c r="C136" s="451"/>
      <c r="D136" s="126">
        <f>E136+H136+I136+J136</f>
        <v>150</v>
      </c>
      <c r="E136" s="119"/>
      <c r="F136" s="119"/>
      <c r="G136" s="119"/>
      <c r="H136" s="119"/>
      <c r="I136" s="123">
        <v>150</v>
      </c>
      <c r="J136" s="118"/>
      <c r="K136" s="117" t="s">
        <v>276</v>
      </c>
      <c r="L136" s="484"/>
    </row>
    <row r="137" spans="1:12" ht="21.95" customHeight="1" thickBot="1">
      <c r="A137" s="447"/>
      <c r="B137" s="447"/>
      <c r="C137" s="261">
        <v>2019</v>
      </c>
      <c r="D137" s="230">
        <f t="shared" si="4"/>
        <v>0</v>
      </c>
      <c r="E137" s="263"/>
      <c r="F137" s="263"/>
      <c r="G137" s="263"/>
      <c r="H137" s="263"/>
      <c r="I137" s="230">
        <v>0</v>
      </c>
      <c r="J137" s="260"/>
      <c r="K137" s="116" t="s">
        <v>264</v>
      </c>
      <c r="L137" s="114">
        <v>1</v>
      </c>
    </row>
    <row r="138" spans="1:12" ht="21.95" customHeight="1" thickBot="1">
      <c r="A138" s="447"/>
      <c r="B138" s="447"/>
      <c r="C138" s="261">
        <v>2020</v>
      </c>
      <c r="D138" s="110">
        <f t="shared" si="4"/>
        <v>0</v>
      </c>
      <c r="E138" s="109"/>
      <c r="F138" s="109"/>
      <c r="G138" s="109"/>
      <c r="H138" s="109"/>
      <c r="I138" s="110">
        <v>0</v>
      </c>
      <c r="J138" s="261"/>
      <c r="K138" s="105" t="s">
        <v>264</v>
      </c>
      <c r="L138" s="114"/>
    </row>
    <row r="139" spans="1:12" ht="21.95" customHeight="1" thickBot="1">
      <c r="A139" s="448"/>
      <c r="B139" s="448"/>
      <c r="C139" s="261">
        <v>2021</v>
      </c>
      <c r="D139" s="110">
        <f t="shared" si="4"/>
        <v>0</v>
      </c>
      <c r="E139" s="109"/>
      <c r="F139" s="109"/>
      <c r="G139" s="109"/>
      <c r="H139" s="109"/>
      <c r="I139" s="110">
        <v>0</v>
      </c>
      <c r="J139" s="261"/>
      <c r="K139" s="105" t="s">
        <v>264</v>
      </c>
      <c r="L139" s="114">
        <v>1</v>
      </c>
    </row>
    <row r="140" spans="1:12" ht="21.95" customHeight="1" thickBot="1">
      <c r="A140" s="446" t="s">
        <v>356</v>
      </c>
      <c r="B140" s="446" t="s">
        <v>267</v>
      </c>
      <c r="C140" s="261">
        <v>2017</v>
      </c>
      <c r="D140" s="110">
        <f t="shared" si="4"/>
        <v>0</v>
      </c>
      <c r="E140" s="109"/>
      <c r="F140" s="109"/>
      <c r="G140" s="109"/>
      <c r="H140" s="109"/>
      <c r="I140" s="110">
        <v>0</v>
      </c>
      <c r="J140" s="261"/>
      <c r="K140" s="105" t="s">
        <v>264</v>
      </c>
      <c r="L140" s="114">
        <v>0.33</v>
      </c>
    </row>
    <row r="141" spans="1:12" ht="21.95" customHeight="1" thickBot="1">
      <c r="A141" s="447"/>
      <c r="B141" s="447"/>
      <c r="C141" s="446">
        <v>2018</v>
      </c>
      <c r="D141" s="120">
        <f>E141+H141+I141+J141</f>
        <v>1682.3688</v>
      </c>
      <c r="E141" s="109"/>
      <c r="F141" s="109"/>
      <c r="G141" s="109"/>
      <c r="H141" s="109"/>
      <c r="I141" s="120">
        <f>I142+I143+I144+I145+I146+I147+I148</f>
        <v>1682.3688</v>
      </c>
      <c r="J141" s="109"/>
      <c r="K141" s="105" t="s">
        <v>264</v>
      </c>
      <c r="L141" s="446" t="s">
        <v>274</v>
      </c>
    </row>
    <row r="142" spans="1:12" ht="21.95" customHeight="1" thickBot="1">
      <c r="A142" s="447"/>
      <c r="B142" s="447"/>
      <c r="C142" s="447"/>
      <c r="D142" s="121">
        <f>E142+H142+I142+J142</f>
        <v>138</v>
      </c>
      <c r="E142" s="261"/>
      <c r="F142" s="261"/>
      <c r="G142" s="261"/>
      <c r="H142" s="261"/>
      <c r="I142" s="121">
        <f>75+63</f>
        <v>138</v>
      </c>
      <c r="J142" s="261"/>
      <c r="K142" s="105" t="s">
        <v>256</v>
      </c>
      <c r="L142" s="447"/>
    </row>
    <row r="143" spans="1:12" ht="21.95" customHeight="1" thickBot="1">
      <c r="A143" s="447"/>
      <c r="B143" s="447"/>
      <c r="C143" s="447"/>
      <c r="D143" s="121">
        <v>1095.29891</v>
      </c>
      <c r="E143" s="261"/>
      <c r="F143" s="261"/>
      <c r="G143" s="261"/>
      <c r="H143" s="261"/>
      <c r="I143" s="121">
        <v>1095.29891</v>
      </c>
      <c r="J143" s="261"/>
      <c r="K143" s="105" t="s">
        <v>257</v>
      </c>
      <c r="L143" s="447"/>
    </row>
    <row r="144" spans="1:12" ht="21.95" customHeight="1" thickBot="1">
      <c r="A144" s="447"/>
      <c r="B144" s="447"/>
      <c r="C144" s="447"/>
      <c r="D144" s="121">
        <v>131.2878</v>
      </c>
      <c r="E144" s="261"/>
      <c r="F144" s="261"/>
      <c r="G144" s="261"/>
      <c r="H144" s="261"/>
      <c r="I144" s="121">
        <v>131.2878</v>
      </c>
      <c r="J144" s="261"/>
      <c r="K144" s="105" t="s">
        <v>258</v>
      </c>
      <c r="L144" s="447"/>
    </row>
    <row r="145" spans="1:12" ht="21.95" customHeight="1" thickBot="1">
      <c r="A145" s="447"/>
      <c r="B145" s="447"/>
      <c r="C145" s="447"/>
      <c r="D145" s="99">
        <f t="shared" ref="D145:D167" si="5">E145+H145+I145+J145</f>
        <v>0</v>
      </c>
      <c r="E145" s="261"/>
      <c r="F145" s="261"/>
      <c r="G145" s="261"/>
      <c r="H145" s="261"/>
      <c r="I145" s="99">
        <v>0</v>
      </c>
      <c r="J145" s="261"/>
      <c r="K145" s="105" t="s">
        <v>259</v>
      </c>
      <c r="L145" s="447"/>
    </row>
    <row r="146" spans="1:12" ht="21.95" customHeight="1" thickBot="1">
      <c r="A146" s="447"/>
      <c r="B146" s="447"/>
      <c r="C146" s="447"/>
      <c r="D146" s="99">
        <f t="shared" si="5"/>
        <v>0</v>
      </c>
      <c r="E146" s="261"/>
      <c r="F146" s="261"/>
      <c r="G146" s="261"/>
      <c r="H146" s="261"/>
      <c r="I146" s="99">
        <v>0</v>
      </c>
      <c r="J146" s="261"/>
      <c r="K146" s="105" t="s">
        <v>260</v>
      </c>
      <c r="L146" s="447"/>
    </row>
    <row r="147" spans="1:12" ht="21.95" customHeight="1" thickBot="1">
      <c r="A147" s="447"/>
      <c r="B147" s="447"/>
      <c r="C147" s="447"/>
      <c r="D147" s="121">
        <v>217.78209000000001</v>
      </c>
      <c r="E147" s="261"/>
      <c r="F147" s="261"/>
      <c r="G147" s="261"/>
      <c r="H147" s="261"/>
      <c r="I147" s="121">
        <v>217.78209000000001</v>
      </c>
      <c r="J147" s="261"/>
      <c r="K147" s="105" t="s">
        <v>261</v>
      </c>
      <c r="L147" s="447"/>
    </row>
    <row r="148" spans="1:12" ht="21.95" customHeight="1" thickBot="1">
      <c r="A148" s="447"/>
      <c r="B148" s="447"/>
      <c r="C148" s="448"/>
      <c r="D148" s="121">
        <f t="shared" si="5"/>
        <v>100</v>
      </c>
      <c r="E148" s="261"/>
      <c r="F148" s="261"/>
      <c r="G148" s="261"/>
      <c r="H148" s="261"/>
      <c r="I148" s="121">
        <v>100</v>
      </c>
      <c r="J148" s="261"/>
      <c r="K148" s="105" t="s">
        <v>276</v>
      </c>
      <c r="L148" s="448"/>
    </row>
    <row r="149" spans="1:12" ht="21.95" customHeight="1" thickBot="1">
      <c r="A149" s="447"/>
      <c r="B149" s="447"/>
      <c r="C149" s="261">
        <v>2019</v>
      </c>
      <c r="D149" s="110">
        <f t="shared" si="5"/>
        <v>0</v>
      </c>
      <c r="E149" s="109"/>
      <c r="F149" s="109"/>
      <c r="G149" s="109"/>
      <c r="H149" s="109"/>
      <c r="I149" s="110">
        <v>0</v>
      </c>
      <c r="J149" s="261"/>
      <c r="K149" s="105" t="s">
        <v>264</v>
      </c>
      <c r="L149" s="114">
        <v>1</v>
      </c>
    </row>
    <row r="150" spans="1:12" ht="21.95" customHeight="1" thickBot="1">
      <c r="A150" s="447"/>
      <c r="B150" s="447"/>
      <c r="C150" s="261">
        <v>2020</v>
      </c>
      <c r="D150" s="110">
        <f t="shared" si="5"/>
        <v>0</v>
      </c>
      <c r="E150" s="109"/>
      <c r="F150" s="109"/>
      <c r="G150" s="109"/>
      <c r="H150" s="109"/>
      <c r="I150" s="110">
        <v>0</v>
      </c>
      <c r="J150" s="261"/>
      <c r="K150" s="105" t="s">
        <v>264</v>
      </c>
      <c r="L150" s="114"/>
    </row>
    <row r="151" spans="1:12" ht="21.95" customHeight="1" thickBot="1">
      <c r="A151" s="448"/>
      <c r="B151" s="448"/>
      <c r="C151" s="261">
        <v>2021</v>
      </c>
      <c r="D151" s="110">
        <f t="shared" si="5"/>
        <v>0</v>
      </c>
      <c r="E151" s="109"/>
      <c r="F151" s="109"/>
      <c r="G151" s="109"/>
      <c r="H151" s="109"/>
      <c r="I151" s="110">
        <v>0</v>
      </c>
      <c r="J151" s="261"/>
      <c r="K151" s="105" t="s">
        <v>264</v>
      </c>
      <c r="L151" s="114">
        <v>1</v>
      </c>
    </row>
    <row r="152" spans="1:12" ht="21.95" customHeight="1" thickBot="1">
      <c r="A152" s="259"/>
      <c r="B152" s="446" t="s">
        <v>284</v>
      </c>
      <c r="C152" s="261">
        <v>2017</v>
      </c>
      <c r="D152" s="110">
        <f t="shared" si="5"/>
        <v>0</v>
      </c>
      <c r="E152" s="109"/>
      <c r="F152" s="109"/>
      <c r="G152" s="109"/>
      <c r="H152" s="109"/>
      <c r="I152" s="110">
        <v>0</v>
      </c>
      <c r="J152" s="261"/>
      <c r="K152" s="105" t="s">
        <v>285</v>
      </c>
      <c r="L152" s="114"/>
    </row>
    <row r="153" spans="1:12" ht="21.95" customHeight="1" thickBot="1">
      <c r="A153" s="259"/>
      <c r="B153" s="447"/>
      <c r="C153" s="261">
        <v>2018</v>
      </c>
      <c r="D153" s="120">
        <v>0</v>
      </c>
      <c r="E153" s="109"/>
      <c r="F153" s="109"/>
      <c r="G153" s="109"/>
      <c r="H153" s="109"/>
      <c r="I153" s="120">
        <v>0</v>
      </c>
      <c r="J153" s="261"/>
      <c r="K153" s="105" t="s">
        <v>285</v>
      </c>
      <c r="L153" s="114"/>
    </row>
    <row r="154" spans="1:12" ht="21.95" customHeight="1" thickBot="1">
      <c r="A154" s="259"/>
      <c r="B154" s="447"/>
      <c r="C154" s="261">
        <v>2019</v>
      </c>
      <c r="D154" s="229">
        <f t="shared" si="5"/>
        <v>0</v>
      </c>
      <c r="E154" s="109"/>
      <c r="F154" s="109"/>
      <c r="G154" s="109"/>
      <c r="H154" s="109"/>
      <c r="I154" s="110">
        <v>0</v>
      </c>
      <c r="J154" s="261"/>
      <c r="K154" s="105" t="s">
        <v>285</v>
      </c>
      <c r="L154" s="114"/>
    </row>
    <row r="155" spans="1:12" ht="21.95" customHeight="1" thickBot="1">
      <c r="A155" s="259"/>
      <c r="B155" s="447"/>
      <c r="C155" s="261">
        <v>2020</v>
      </c>
      <c r="D155" s="229">
        <f t="shared" si="5"/>
        <v>0</v>
      </c>
      <c r="E155" s="109"/>
      <c r="F155" s="109"/>
      <c r="G155" s="109"/>
      <c r="H155" s="109"/>
      <c r="I155" s="110">
        <v>0</v>
      </c>
      <c r="J155" s="261"/>
      <c r="K155" s="105" t="s">
        <v>285</v>
      </c>
      <c r="L155" s="114"/>
    </row>
    <row r="156" spans="1:12" ht="21.95" customHeight="1" thickBot="1">
      <c r="A156" s="259"/>
      <c r="B156" s="448"/>
      <c r="C156" s="261">
        <v>2021</v>
      </c>
      <c r="D156" s="229">
        <f t="shared" si="5"/>
        <v>0</v>
      </c>
      <c r="E156" s="109"/>
      <c r="F156" s="109"/>
      <c r="G156" s="109"/>
      <c r="H156" s="109"/>
      <c r="I156" s="110">
        <v>0</v>
      </c>
      <c r="J156" s="261"/>
      <c r="K156" s="105" t="s">
        <v>285</v>
      </c>
      <c r="L156" s="114"/>
    </row>
    <row r="157" spans="1:12" ht="21.95" customHeight="1" thickBot="1">
      <c r="A157" s="446" t="s">
        <v>357</v>
      </c>
      <c r="B157" s="446" t="s">
        <v>268</v>
      </c>
      <c r="C157" s="261">
        <v>2017</v>
      </c>
      <c r="D157" s="229">
        <f t="shared" si="5"/>
        <v>0</v>
      </c>
      <c r="E157" s="109"/>
      <c r="F157" s="109"/>
      <c r="G157" s="109"/>
      <c r="H157" s="109"/>
      <c r="I157" s="110">
        <v>0</v>
      </c>
      <c r="J157" s="261"/>
      <c r="K157" s="105" t="s">
        <v>264</v>
      </c>
      <c r="L157" s="114">
        <v>1</v>
      </c>
    </row>
    <row r="158" spans="1:12" ht="21.95" customHeight="1" thickBot="1">
      <c r="A158" s="447"/>
      <c r="B158" s="447"/>
      <c r="C158" s="259">
        <v>2018</v>
      </c>
      <c r="D158" s="120">
        <f t="shared" si="5"/>
        <v>74.900000000000006</v>
      </c>
      <c r="E158" s="109"/>
      <c r="F158" s="109"/>
      <c r="G158" s="109"/>
      <c r="H158" s="109"/>
      <c r="I158" s="120">
        <v>74.900000000000006</v>
      </c>
      <c r="J158" s="261"/>
      <c r="K158" s="105" t="s">
        <v>256</v>
      </c>
      <c r="L158" s="114">
        <v>1</v>
      </c>
    </row>
    <row r="159" spans="1:12" ht="21.95" customHeight="1" thickBot="1">
      <c r="A159" s="447"/>
      <c r="B159" s="447"/>
      <c r="C159" s="261">
        <v>2019</v>
      </c>
      <c r="D159" s="110">
        <f t="shared" si="5"/>
        <v>0</v>
      </c>
      <c r="E159" s="109"/>
      <c r="F159" s="109"/>
      <c r="G159" s="109"/>
      <c r="H159" s="109"/>
      <c r="I159" s="110">
        <v>0</v>
      </c>
      <c r="J159" s="261"/>
      <c r="K159" s="105" t="s">
        <v>264</v>
      </c>
      <c r="L159" s="114">
        <v>1</v>
      </c>
    </row>
    <row r="160" spans="1:12" ht="21.95" customHeight="1" thickBot="1">
      <c r="A160" s="447"/>
      <c r="B160" s="447"/>
      <c r="C160" s="261">
        <v>2020</v>
      </c>
      <c r="D160" s="110">
        <f t="shared" si="5"/>
        <v>0</v>
      </c>
      <c r="E160" s="109"/>
      <c r="F160" s="109"/>
      <c r="G160" s="109"/>
      <c r="H160" s="109"/>
      <c r="I160" s="110">
        <v>0</v>
      </c>
      <c r="J160" s="261"/>
      <c r="K160" s="105" t="s">
        <v>264</v>
      </c>
      <c r="L160" s="114"/>
    </row>
    <row r="161" spans="1:13" ht="21.95" customHeight="1" thickBot="1">
      <c r="A161" s="448"/>
      <c r="B161" s="448"/>
      <c r="C161" s="261">
        <v>2021</v>
      </c>
      <c r="D161" s="110">
        <f t="shared" si="5"/>
        <v>0</v>
      </c>
      <c r="E161" s="109"/>
      <c r="F161" s="109"/>
      <c r="G161" s="109"/>
      <c r="H161" s="109"/>
      <c r="I161" s="110">
        <v>0</v>
      </c>
      <c r="J161" s="261"/>
      <c r="K161" s="105" t="s">
        <v>264</v>
      </c>
      <c r="L161" s="114">
        <v>1</v>
      </c>
    </row>
    <row r="162" spans="1:13" ht="21.95" customHeight="1" thickBot="1">
      <c r="A162" s="446" t="s">
        <v>358</v>
      </c>
      <c r="B162" s="446" t="s">
        <v>269</v>
      </c>
      <c r="C162" s="109">
        <v>2017</v>
      </c>
      <c r="D162" s="110">
        <f t="shared" si="5"/>
        <v>0</v>
      </c>
      <c r="E162" s="109"/>
      <c r="F162" s="109"/>
      <c r="G162" s="109"/>
      <c r="H162" s="109"/>
      <c r="I162" s="110">
        <v>0</v>
      </c>
      <c r="J162" s="261"/>
      <c r="K162" s="105" t="s">
        <v>264</v>
      </c>
      <c r="L162" s="114">
        <v>0</v>
      </c>
    </row>
    <row r="163" spans="1:13" ht="21.95" customHeight="1" thickBot="1">
      <c r="A163" s="447"/>
      <c r="B163" s="447"/>
      <c r="C163" s="471">
        <v>2018</v>
      </c>
      <c r="D163" s="111">
        <v>0</v>
      </c>
      <c r="E163" s="109"/>
      <c r="F163" s="109"/>
      <c r="G163" s="109"/>
      <c r="H163" s="109"/>
      <c r="I163" s="110">
        <v>0</v>
      </c>
      <c r="J163" s="261"/>
      <c r="K163" s="105" t="s">
        <v>286</v>
      </c>
      <c r="L163" s="114"/>
    </row>
    <row r="164" spans="1:13" ht="21.95" customHeight="1" thickBot="1">
      <c r="A164" s="447"/>
      <c r="B164" s="447"/>
      <c r="C164" s="472"/>
      <c r="D164" s="120">
        <v>30.15897</v>
      </c>
      <c r="E164" s="109"/>
      <c r="F164" s="109"/>
      <c r="G164" s="109"/>
      <c r="H164" s="109"/>
      <c r="I164" s="120">
        <v>30.15897</v>
      </c>
      <c r="J164" s="261"/>
      <c r="K164" s="105" t="s">
        <v>276</v>
      </c>
      <c r="L164" s="114">
        <v>1</v>
      </c>
    </row>
    <row r="165" spans="1:13" ht="21.95" customHeight="1" thickBot="1">
      <c r="A165" s="447"/>
      <c r="B165" s="447"/>
      <c r="C165" s="109">
        <v>2019</v>
      </c>
      <c r="D165" s="110">
        <f t="shared" si="5"/>
        <v>0</v>
      </c>
      <c r="E165" s="109"/>
      <c r="F165" s="109"/>
      <c r="G165" s="109"/>
      <c r="H165" s="109"/>
      <c r="I165" s="110">
        <v>0</v>
      </c>
      <c r="J165" s="261"/>
      <c r="K165" s="105" t="s">
        <v>264</v>
      </c>
      <c r="L165" s="114">
        <v>1</v>
      </c>
    </row>
    <row r="166" spans="1:13" ht="21.95" customHeight="1" thickBot="1">
      <c r="A166" s="447"/>
      <c r="B166" s="447"/>
      <c r="C166" s="109">
        <v>2020</v>
      </c>
      <c r="D166" s="110">
        <f t="shared" si="5"/>
        <v>0</v>
      </c>
      <c r="E166" s="109"/>
      <c r="F166" s="109"/>
      <c r="G166" s="109"/>
      <c r="H166" s="109"/>
      <c r="I166" s="110">
        <v>0</v>
      </c>
      <c r="J166" s="261"/>
      <c r="K166" s="105" t="s">
        <v>264</v>
      </c>
      <c r="L166" s="114"/>
    </row>
    <row r="167" spans="1:13" ht="21.95" customHeight="1" thickBot="1">
      <c r="A167" s="448"/>
      <c r="B167" s="448"/>
      <c r="C167" s="109">
        <v>2021</v>
      </c>
      <c r="D167" s="110">
        <f t="shared" si="5"/>
        <v>0</v>
      </c>
      <c r="E167" s="109"/>
      <c r="F167" s="109"/>
      <c r="G167" s="109"/>
      <c r="H167" s="109"/>
      <c r="I167" s="110">
        <v>0</v>
      </c>
      <c r="J167" s="261"/>
      <c r="K167" s="105" t="s">
        <v>264</v>
      </c>
      <c r="L167" s="114">
        <v>1</v>
      </c>
    </row>
    <row r="168" spans="1:13" ht="21" customHeight="1" thickBot="1">
      <c r="A168" s="473" t="s">
        <v>359</v>
      </c>
      <c r="B168" s="474"/>
      <c r="C168" s="474"/>
      <c r="D168" s="474"/>
      <c r="E168" s="474"/>
      <c r="F168" s="474"/>
      <c r="G168" s="474"/>
      <c r="H168" s="474"/>
      <c r="I168" s="474"/>
      <c r="J168" s="474"/>
      <c r="K168" s="474"/>
      <c r="L168" s="475"/>
    </row>
    <row r="169" spans="1:13" ht="19.5" customHeight="1">
      <c r="A169" s="476" t="s">
        <v>231</v>
      </c>
      <c r="B169" s="477"/>
      <c r="C169" s="477"/>
      <c r="D169" s="477"/>
      <c r="E169" s="477"/>
      <c r="F169" s="477"/>
      <c r="G169" s="477"/>
      <c r="H169" s="477"/>
      <c r="I169" s="477"/>
      <c r="J169" s="477"/>
      <c r="K169" s="477"/>
      <c r="L169" s="478"/>
    </row>
    <row r="170" spans="1:13" ht="18" customHeight="1" thickBot="1">
      <c r="A170" s="479" t="s">
        <v>232</v>
      </c>
      <c r="B170" s="480"/>
      <c r="C170" s="480"/>
      <c r="D170" s="480"/>
      <c r="E170" s="480"/>
      <c r="F170" s="480"/>
      <c r="G170" s="480"/>
      <c r="H170" s="480"/>
      <c r="I170" s="480"/>
      <c r="J170" s="480"/>
      <c r="K170" s="480"/>
      <c r="L170" s="481"/>
    </row>
    <row r="171" spans="1:13" ht="120.75" customHeight="1" thickBot="1">
      <c r="A171" s="264">
        <v>25</v>
      </c>
      <c r="B171" s="260" t="s">
        <v>233</v>
      </c>
      <c r="C171" s="260" t="s">
        <v>234</v>
      </c>
      <c r="D171" s="260" t="s">
        <v>10</v>
      </c>
      <c r="E171" s="260" t="s">
        <v>10</v>
      </c>
      <c r="F171" s="260" t="s">
        <v>10</v>
      </c>
      <c r="G171" s="260" t="s">
        <v>10</v>
      </c>
      <c r="H171" s="260" t="s">
        <v>10</v>
      </c>
      <c r="I171" s="260" t="s">
        <v>10</v>
      </c>
      <c r="J171" s="260" t="s">
        <v>10</v>
      </c>
      <c r="K171" s="260" t="s">
        <v>335</v>
      </c>
      <c r="L171" s="260" t="s">
        <v>235</v>
      </c>
    </row>
    <row r="172" spans="1:13" s="104" customFormat="1" ht="223.9" customHeight="1" thickBot="1">
      <c r="A172" s="266">
        <v>26</v>
      </c>
      <c r="B172" s="261" t="s">
        <v>236</v>
      </c>
      <c r="C172" s="261" t="s">
        <v>234</v>
      </c>
      <c r="D172" s="261" t="s">
        <v>10</v>
      </c>
      <c r="E172" s="261" t="s">
        <v>10</v>
      </c>
      <c r="F172" s="261" t="s">
        <v>10</v>
      </c>
      <c r="G172" s="261" t="s">
        <v>10</v>
      </c>
      <c r="H172" s="261" t="s">
        <v>10</v>
      </c>
      <c r="I172" s="261" t="s">
        <v>10</v>
      </c>
      <c r="J172" s="261" t="s">
        <v>10</v>
      </c>
      <c r="K172" s="101" t="s">
        <v>336</v>
      </c>
      <c r="L172" s="102" t="s">
        <v>237</v>
      </c>
      <c r="M172" s="103"/>
    </row>
    <row r="173" spans="1:13" s="107" customFormat="1" ht="175.9" customHeight="1" thickBot="1">
      <c r="A173" s="262">
        <v>27</v>
      </c>
      <c r="B173" s="261" t="s">
        <v>238</v>
      </c>
      <c r="C173" s="261" t="s">
        <v>300</v>
      </c>
      <c r="D173" s="261" t="s">
        <v>10</v>
      </c>
      <c r="E173" s="261" t="s">
        <v>10</v>
      </c>
      <c r="F173" s="261" t="s">
        <v>10</v>
      </c>
      <c r="G173" s="261" t="s">
        <v>10</v>
      </c>
      <c r="H173" s="261" t="s">
        <v>10</v>
      </c>
      <c r="I173" s="261" t="s">
        <v>10</v>
      </c>
      <c r="J173" s="261"/>
      <c r="K173" s="105" t="s">
        <v>239</v>
      </c>
      <c r="L173" s="261" t="s">
        <v>240</v>
      </c>
      <c r="M173" s="106"/>
    </row>
    <row r="174" spans="1:13" ht="67.7" customHeight="1" thickBot="1">
      <c r="A174" s="264">
        <v>28</v>
      </c>
      <c r="B174" s="102" t="s">
        <v>241</v>
      </c>
      <c r="C174" s="261" t="s">
        <v>234</v>
      </c>
      <c r="D174" s="261" t="s">
        <v>10</v>
      </c>
      <c r="E174" s="261" t="s">
        <v>10</v>
      </c>
      <c r="F174" s="261" t="s">
        <v>10</v>
      </c>
      <c r="G174" s="261" t="s">
        <v>10</v>
      </c>
      <c r="H174" s="261" t="s">
        <v>10</v>
      </c>
      <c r="I174" s="261" t="s">
        <v>10</v>
      </c>
      <c r="J174" s="261" t="s">
        <v>10</v>
      </c>
      <c r="K174" s="97" t="s">
        <v>242</v>
      </c>
      <c r="L174" s="261" t="s">
        <v>243</v>
      </c>
    </row>
    <row r="175" spans="1:13" ht="45" customHeight="1" thickBot="1">
      <c r="A175" s="260">
        <v>29</v>
      </c>
      <c r="B175" s="261" t="s">
        <v>244</v>
      </c>
      <c r="C175" s="261" t="s">
        <v>234</v>
      </c>
      <c r="D175" s="261" t="s">
        <v>10</v>
      </c>
      <c r="E175" s="261" t="s">
        <v>10</v>
      </c>
      <c r="F175" s="261" t="s">
        <v>10</v>
      </c>
      <c r="G175" s="261" t="s">
        <v>10</v>
      </c>
      <c r="H175" s="261" t="s">
        <v>10</v>
      </c>
      <c r="I175" s="261" t="s">
        <v>10</v>
      </c>
      <c r="J175" s="261" t="s">
        <v>10</v>
      </c>
      <c r="K175" s="105" t="s">
        <v>337</v>
      </c>
      <c r="L175" s="261" t="s">
        <v>245</v>
      </c>
    </row>
    <row r="176" spans="1:13" ht="54.6" customHeight="1" thickBot="1">
      <c r="A176" s="261">
        <v>30</v>
      </c>
      <c r="B176" s="261" t="s">
        <v>246</v>
      </c>
      <c r="C176" s="261" t="s">
        <v>300</v>
      </c>
      <c r="D176" s="261" t="s">
        <v>10</v>
      </c>
      <c r="E176" s="261" t="s">
        <v>10</v>
      </c>
      <c r="F176" s="261" t="s">
        <v>10</v>
      </c>
      <c r="G176" s="261" t="s">
        <v>10</v>
      </c>
      <c r="H176" s="261" t="s">
        <v>10</v>
      </c>
      <c r="I176" s="261" t="s">
        <v>10</v>
      </c>
      <c r="J176" s="261" t="s">
        <v>10</v>
      </c>
      <c r="K176" s="105" t="s">
        <v>247</v>
      </c>
      <c r="L176" s="261" t="s">
        <v>217</v>
      </c>
    </row>
    <row r="177" spans="1:12" ht="23.85" customHeight="1" thickBot="1">
      <c r="A177" s="449" t="s">
        <v>56</v>
      </c>
      <c r="B177" s="482"/>
      <c r="C177" s="109">
        <v>2017</v>
      </c>
      <c r="D177" s="120">
        <f>I177</f>
        <v>5</v>
      </c>
      <c r="E177" s="110" t="s">
        <v>10</v>
      </c>
      <c r="F177" s="110"/>
      <c r="G177" s="110"/>
      <c r="H177" s="110" t="s">
        <v>10</v>
      </c>
      <c r="I177" s="120">
        <f>I37</f>
        <v>5</v>
      </c>
      <c r="J177" s="261" t="s">
        <v>10</v>
      </c>
      <c r="K177" s="453"/>
      <c r="L177" s="446"/>
    </row>
    <row r="178" spans="1:12" ht="23.85" customHeight="1" thickBot="1">
      <c r="A178" s="450"/>
      <c r="B178" s="483"/>
      <c r="C178" s="109">
        <v>2018</v>
      </c>
      <c r="D178" s="120">
        <f>D38+D46+D47+D48+D49+D50+D51+D97+D98+D99+D100+D101+D102+D108+D109+D110+D111+D112+D113+D119+D120+D121+D122+D123+D124+D130+D131+D132+D133+D134+D135+D136+D142+D143+D144+D145+D146+D147+D148+D153+D158+D163+D164</f>
        <v>7062.775779999999</v>
      </c>
      <c r="E178" s="120" t="s">
        <v>10</v>
      </c>
      <c r="F178" s="120"/>
      <c r="G178" s="120"/>
      <c r="H178" s="120" t="s">
        <v>10</v>
      </c>
      <c r="I178" s="120">
        <f>D178</f>
        <v>7062.775779999999</v>
      </c>
      <c r="J178" s="120" t="s">
        <v>10</v>
      </c>
      <c r="K178" s="454"/>
      <c r="L178" s="447"/>
    </row>
    <row r="179" spans="1:12" ht="23.85" customHeight="1" thickBot="1">
      <c r="A179" s="450"/>
      <c r="B179" s="483"/>
      <c r="C179" s="109">
        <v>2019</v>
      </c>
      <c r="D179" s="120">
        <f>D65+D39</f>
        <v>54.478000000000002</v>
      </c>
      <c r="E179" s="110" t="s">
        <v>10</v>
      </c>
      <c r="F179" s="110"/>
      <c r="G179" s="110"/>
      <c r="H179" s="110" t="s">
        <v>10</v>
      </c>
      <c r="I179" s="120">
        <f>I65+I39</f>
        <v>54.478000000000002</v>
      </c>
      <c r="J179" s="261" t="s">
        <v>10</v>
      </c>
      <c r="K179" s="454"/>
      <c r="L179" s="447"/>
    </row>
    <row r="180" spans="1:12" ht="37.35" customHeight="1" thickBot="1">
      <c r="A180" s="450"/>
      <c r="B180" s="483"/>
      <c r="C180" s="109">
        <v>2020</v>
      </c>
      <c r="D180" s="120">
        <f>D40</f>
        <v>3</v>
      </c>
      <c r="E180" s="110" t="s">
        <v>10</v>
      </c>
      <c r="F180" s="110"/>
      <c r="G180" s="110"/>
      <c r="H180" s="110" t="s">
        <v>10</v>
      </c>
      <c r="I180" s="120">
        <f>D180</f>
        <v>3</v>
      </c>
      <c r="J180" s="261" t="s">
        <v>10</v>
      </c>
      <c r="K180" s="454"/>
      <c r="L180" s="447"/>
    </row>
    <row r="181" spans="1:12" ht="39.75" customHeight="1" thickBot="1">
      <c r="A181" s="450"/>
      <c r="B181" s="483"/>
      <c r="C181" s="109">
        <v>2021</v>
      </c>
      <c r="D181" s="120">
        <f>D41</f>
        <v>3</v>
      </c>
      <c r="E181" s="110" t="s">
        <v>10</v>
      </c>
      <c r="F181" s="110"/>
      <c r="G181" s="110"/>
      <c r="H181" s="110" t="s">
        <v>10</v>
      </c>
      <c r="I181" s="120">
        <f>D181</f>
        <v>3</v>
      </c>
      <c r="J181" s="261" t="s">
        <v>10</v>
      </c>
      <c r="K181" s="454"/>
      <c r="L181" s="447"/>
    </row>
    <row r="182" spans="1:12" ht="24" customHeight="1" thickBot="1">
      <c r="A182" s="451"/>
      <c r="B182" s="484"/>
      <c r="C182" s="109" t="s">
        <v>300</v>
      </c>
      <c r="D182" s="120">
        <f>D177+D178+D179+D180+D181</f>
        <v>7128.2537799999991</v>
      </c>
      <c r="E182" s="110" t="s">
        <v>10</v>
      </c>
      <c r="F182" s="110"/>
      <c r="G182" s="110"/>
      <c r="H182" s="110" t="s">
        <v>10</v>
      </c>
      <c r="I182" s="120">
        <f>D182</f>
        <v>7128.2537799999991</v>
      </c>
      <c r="J182" s="261" t="s">
        <v>10</v>
      </c>
      <c r="K182" s="455"/>
      <c r="L182" s="448"/>
    </row>
    <row r="183" spans="1:12" ht="48" customHeight="1">
      <c r="A183" s="477" t="s">
        <v>338</v>
      </c>
      <c r="B183" s="477"/>
      <c r="C183" s="477"/>
      <c r="D183" s="477"/>
      <c r="E183" s="477"/>
      <c r="F183" s="477"/>
      <c r="G183" s="477"/>
      <c r="H183" s="477"/>
      <c r="I183" s="477"/>
      <c r="J183" s="477"/>
      <c r="K183" s="477"/>
      <c r="L183" s="477"/>
    </row>
    <row r="184" spans="1:12" ht="47.1" customHeight="1">
      <c r="A184" s="470" t="s">
        <v>339</v>
      </c>
      <c r="B184" s="470"/>
      <c r="C184" s="470"/>
      <c r="D184" s="470"/>
      <c r="E184" s="470"/>
      <c r="F184" s="470"/>
      <c r="G184" s="470"/>
      <c r="H184" s="470"/>
      <c r="I184" s="470"/>
      <c r="J184" s="470"/>
      <c r="K184" s="470"/>
      <c r="L184" s="470"/>
    </row>
    <row r="185" spans="1:12" ht="15.75" customHeight="1">
      <c r="A185" s="470" t="s">
        <v>340</v>
      </c>
      <c r="B185" s="470"/>
      <c r="C185" s="470"/>
      <c r="D185" s="470"/>
      <c r="E185" s="470"/>
      <c r="F185" s="470"/>
      <c r="G185" s="470"/>
      <c r="H185" s="470"/>
      <c r="I185" s="470"/>
      <c r="J185" s="470"/>
      <c r="K185" s="470"/>
      <c r="L185" s="470"/>
    </row>
    <row r="186" spans="1:12" ht="14.25" customHeight="1">
      <c r="A186" s="470" t="s">
        <v>341</v>
      </c>
      <c r="B186" s="470"/>
      <c r="C186" s="470"/>
      <c r="D186" s="470"/>
      <c r="E186" s="470"/>
      <c r="F186" s="470"/>
      <c r="G186" s="470"/>
      <c r="H186" s="470"/>
      <c r="I186" s="470"/>
      <c r="J186" s="470"/>
      <c r="K186" s="470"/>
      <c r="L186" s="470"/>
    </row>
    <row r="187" spans="1:12" ht="30" customHeight="1">
      <c r="A187" s="95"/>
      <c r="B187" s="3"/>
    </row>
    <row r="188" spans="1:12" ht="18" customHeight="1">
      <c r="A188" s="95"/>
      <c r="B188" s="3"/>
    </row>
    <row r="189" spans="1:12" ht="20.25" customHeight="1">
      <c r="A189" s="95"/>
      <c r="B189" s="3"/>
    </row>
    <row r="190" spans="1:12" ht="19.5" customHeight="1">
      <c r="A190" s="95"/>
      <c r="B190" s="3"/>
    </row>
    <row r="191" spans="1:12" ht="23.25" customHeight="1"/>
    <row r="192" spans="1:12" ht="18.95" customHeight="1"/>
    <row r="193" spans="2:2" ht="18" customHeight="1">
      <c r="B193" s="3"/>
    </row>
    <row r="194" spans="2:2" ht="16.5" customHeight="1">
      <c r="B194" s="3"/>
    </row>
    <row r="195" spans="2:2" ht="16.5" customHeight="1">
      <c r="B195" s="3"/>
    </row>
  </sheetData>
  <sheetProtection selectLockedCells="1" selectUnlockedCells="1"/>
  <mergeCells count="75">
    <mergeCell ref="A95:A105"/>
    <mergeCell ref="A177:B182"/>
    <mergeCell ref="A183:L183"/>
    <mergeCell ref="A184:L184"/>
    <mergeCell ref="A185:L185"/>
    <mergeCell ref="B152:B156"/>
    <mergeCell ref="A157:A161"/>
    <mergeCell ref="B157:B161"/>
    <mergeCell ref="A128:A139"/>
    <mergeCell ref="B128:B139"/>
    <mergeCell ref="C129:C136"/>
    <mergeCell ref="L129:L136"/>
    <mergeCell ref="A140:A151"/>
    <mergeCell ref="B140:B151"/>
    <mergeCell ref="C141:C148"/>
    <mergeCell ref="L141:L148"/>
    <mergeCell ref="A186:L186"/>
    <mergeCell ref="C163:C164"/>
    <mergeCell ref="A168:L168"/>
    <mergeCell ref="A169:L169"/>
    <mergeCell ref="A170:L170"/>
    <mergeCell ref="A162:A167"/>
    <mergeCell ref="B162:B167"/>
    <mergeCell ref="B1:L1"/>
    <mergeCell ref="A2:L2"/>
    <mergeCell ref="A3:L3"/>
    <mergeCell ref="A4:A8"/>
    <mergeCell ref="B4:B8"/>
    <mergeCell ref="C4:C8"/>
    <mergeCell ref="D4:D8"/>
    <mergeCell ref="E4:I4"/>
    <mergeCell ref="J4:J8"/>
    <mergeCell ref="K4:K8"/>
    <mergeCell ref="L4:L8"/>
    <mergeCell ref="E5:E8"/>
    <mergeCell ref="F5:I5"/>
    <mergeCell ref="F6:H6"/>
    <mergeCell ref="I6:I8"/>
    <mergeCell ref="F7:F8"/>
    <mergeCell ref="G7:H7"/>
    <mergeCell ref="A10:L10"/>
    <mergeCell ref="A11:L11"/>
    <mergeCell ref="A12:L12"/>
    <mergeCell ref="A20:A23"/>
    <mergeCell ref="C20:C23"/>
    <mergeCell ref="L20:L23"/>
    <mergeCell ref="L26:L32"/>
    <mergeCell ref="A30:A32"/>
    <mergeCell ref="C30:C32"/>
    <mergeCell ref="A37:A41"/>
    <mergeCell ref="B37:B41"/>
    <mergeCell ref="K37:K41"/>
    <mergeCell ref="L37:L41"/>
    <mergeCell ref="B45:B94"/>
    <mergeCell ref="C73:C83"/>
    <mergeCell ref="K177:K182"/>
    <mergeCell ref="C45:C59"/>
    <mergeCell ref="C84:C94"/>
    <mergeCell ref="C60:C72"/>
    <mergeCell ref="L45:L72"/>
    <mergeCell ref="L84:L93"/>
    <mergeCell ref="L73:L83"/>
    <mergeCell ref="A45:A94"/>
    <mergeCell ref="L177:L182"/>
    <mergeCell ref="B95:B105"/>
    <mergeCell ref="C96:C102"/>
    <mergeCell ref="L96:L102"/>
    <mergeCell ref="A106:A116"/>
    <mergeCell ref="B106:B116"/>
    <mergeCell ref="C107:C113"/>
    <mergeCell ref="L107:L113"/>
    <mergeCell ref="A117:A127"/>
    <mergeCell ref="B117:B127"/>
    <mergeCell ref="C118:C124"/>
    <mergeCell ref="L118:L124"/>
  </mergeCells>
  <printOptions horizontalCentered="1"/>
  <pageMargins left="0.19685039370078741" right="0.19685039370078741" top="0.27559055118110237" bottom="0.23622047244094491" header="0.51181102362204722" footer="0.51181102362204722"/>
  <pageSetup paperSize="9" scale="47" firstPageNumber="0" orientation="landscape" horizontalDpi="300" verticalDpi="300" r:id="rId1"/>
  <headerFooter alignWithMargins="0"/>
  <rowBreaks count="6" manualBreakCount="6">
    <brk id="22" max="11" man="1"/>
    <brk id="43" max="11" man="1"/>
    <brk id="68" max="11" man="1"/>
    <brk id="94" max="11" man="1"/>
    <brk id="148" max="11" man="1"/>
    <brk id="17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 </vt:lpstr>
      <vt:lpstr>БДД!Excel_BuiltIn_Print_Area</vt:lpstr>
      <vt:lpstr>Наркотики!Excel_BuiltIn_Print_Area</vt:lpstr>
      <vt:lpstr>'Экстремизм '!Excel_BuiltIn_Print_Area</vt:lpstr>
      <vt:lpstr>Наркотики!Область_печати</vt:lpstr>
      <vt:lpstr>Правонарушения!Область_печати</vt:lpstr>
      <vt:lpstr>РЕС.ОБЕСПЕЧЕНИЕ!Область_печати</vt:lpstr>
      <vt:lpstr>'Экстремизм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Игнатосян</dc:creator>
  <cp:lastModifiedBy>Уханова Юлия</cp:lastModifiedBy>
  <cp:lastPrinted>2019-05-23T10:32:20Z</cp:lastPrinted>
  <dcterms:created xsi:type="dcterms:W3CDTF">2018-05-25T13:47:09Z</dcterms:created>
  <dcterms:modified xsi:type="dcterms:W3CDTF">2019-05-23T10:33:03Z</dcterms:modified>
</cp:coreProperties>
</file>