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19\август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G63" i="1"/>
  <c r="D59" i="1"/>
  <c r="G60" i="1"/>
  <c r="G46" i="1" l="1"/>
  <c r="D60" i="1"/>
  <c r="G69" i="1" l="1"/>
  <c r="D71" i="1"/>
  <c r="D69" i="1" l="1"/>
  <c r="G66" i="1"/>
  <c r="G70" i="1"/>
  <c r="G71" i="1"/>
  <c r="D48" i="1"/>
  <c r="D47" i="1"/>
  <c r="D46" i="1" l="1"/>
  <c r="G68" i="1" l="1"/>
  <c r="D68" i="1"/>
  <c r="D45" i="1"/>
  <c r="G62" i="1" l="1"/>
  <c r="G65" i="1" l="1"/>
  <c r="G48" i="1"/>
  <c r="G40" i="1"/>
  <c r="G35" i="1"/>
  <c r="G30" i="1"/>
  <c r="G45" i="1" l="1"/>
  <c r="G64" i="1"/>
  <c r="G56" i="1"/>
  <c r="G47" i="1"/>
  <c r="G41" i="1"/>
  <c r="G39" i="1"/>
  <c r="G34" i="1"/>
  <c r="G29" i="1"/>
  <c r="G24" i="1"/>
  <c r="D70" i="1" l="1"/>
  <c r="G52" i="1"/>
  <c r="G38" i="1" l="1"/>
  <c r="G33" i="1"/>
  <c r="G28" i="1"/>
  <c r="G27" i="1"/>
  <c r="G23" i="1"/>
  <c r="G22" i="1"/>
  <c r="D61" i="1" l="1"/>
  <c r="G61" i="1" s="1"/>
  <c r="G26" i="1" l="1"/>
  <c r="G21" i="1"/>
  <c r="G16" i="1"/>
  <c r="G43" i="1" l="1"/>
  <c r="G44" i="1"/>
  <c r="G67" i="1" l="1"/>
  <c r="D67" i="1" s="1"/>
  <c r="D31" i="1"/>
  <c r="D44" i="1" s="1"/>
  <c r="D43" i="1" l="1"/>
  <c r="D66" i="1" l="1"/>
</calcChain>
</file>

<file path=xl/sharedStrings.xml><?xml version="1.0" encoding="utf-8"?>
<sst xmlns="http://schemas.openxmlformats.org/spreadsheetml/2006/main" count="74" uniqueCount="64">
  <si>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</si>
  <si>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</si>
  <si>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</si>
  <si>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</si>
  <si>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</si>
  <si>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</si>
  <si>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</si>
  <si>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</si>
  <si>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</si>
  <si>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</si>
  <si>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</si>
  <si>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</si>
  <si>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</si>
  <si>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</si>
  <si>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</si>
  <si>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</si>
  <si>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</si>
  <si>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</si>
  <si>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</si>
  <si>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</si>
  <si>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</si>
  <si>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</si>
  <si>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</si>
  <si>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</si>
  <si>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</si>
  <si>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</si>
  <si>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</si>
  <si>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</si>
  <si>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</si>
  <si>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</si>
  <si>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</si>
  <si>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</si>
  <si>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</si>
  <si>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</si>
  <si>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</si>
  <si>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</si>
  <si>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</si>
  <si>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</si>
  <si>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</si>
  <si>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</si>
  <si>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</si>
  <si>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</si>
  <si>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</si>
  <si>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</si>
  <si>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</si>
  <si>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</si>
  <si>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</si>
  <si>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</si>
  <si>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</si>
  <si>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</si>
  <si>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</si>
  <si>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</si>
  <si>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 xml:space="preserve">к муниципальной программе «Обеспечение населения ЗАТО г.Радужный Владимирской области питьевой водой»
                                                                                                                                                                                                      </t>
  </si>
  <si>
    <t>2017-2021</t>
  </si>
  <si>
    <t>Приложение</t>
  </si>
  <si>
    <t>к постановлению администрации ЗАТО г.Радужный Владимирской области</t>
  </si>
  <si>
    <t>А.И. Дубова, 3 42 95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</si>
  <si>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</si>
  <si>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</si>
  <si>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</si>
  <si>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</si>
  <si>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</si>
  <si>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</si>
  <si>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от 27.08.2019  №1113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</si>
</sst>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164" fontId="2" fillId="2" borderId="11" xfId="1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topLeftCell="A64" zoomScaleNormal="100" workbookViewId="0">
      <selection activeCell="F3" sqref="F3:J3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4.4" customHeight="1" x14ac:dyDescent="0.3">
      <c r="H1" s="104" t="s">
        <v>54</v>
      </c>
      <c r="I1" s="104"/>
    </row>
    <row r="2" spans="1:10" ht="18" customHeight="1" x14ac:dyDescent="0.3">
      <c r="F2" s="103" t="s">
        <v>55</v>
      </c>
      <c r="G2" s="103"/>
      <c r="H2" s="103"/>
      <c r="I2" s="103"/>
      <c r="J2" s="103"/>
    </row>
    <row r="3" spans="1:10" ht="15.6" customHeight="1" x14ac:dyDescent="0.3">
      <c r="F3" s="104" t="s">
        <v>63</v>
      </c>
      <c r="G3" s="104"/>
      <c r="H3" s="104"/>
      <c r="I3" s="104"/>
      <c r="J3" s="104"/>
    </row>
    <row r="4" spans="1:10" ht="30.6" customHeight="1" x14ac:dyDescent="0.3">
      <c r="G4" s="117" t="s">
        <v>48</v>
      </c>
      <c r="H4" s="117"/>
      <c r="I4" s="117"/>
      <c r="J4" s="117"/>
    </row>
    <row r="5" spans="1:10" ht="43.8" customHeight="1" x14ac:dyDescent="0.3">
      <c r="G5" s="87" t="s">
        <v>52</v>
      </c>
      <c r="H5" s="87"/>
      <c r="I5" s="87"/>
      <c r="J5" s="87"/>
    </row>
    <row r="6" spans="1:10" ht="1.2" customHeight="1" x14ac:dyDescent="0.3">
      <c r="A6" s="89"/>
      <c r="B6" s="89"/>
      <c r="C6" s="89"/>
      <c r="D6" s="89"/>
      <c r="E6" s="89"/>
      <c r="F6" s="89"/>
      <c r="G6" s="89"/>
      <c r="H6" s="89"/>
      <c r="I6" s="89"/>
      <c r="J6" s="89"/>
    </row>
    <row r="7" spans="1:10" ht="20.100000000000001" customHeight="1" x14ac:dyDescent="0.3">
      <c r="A7" s="120" t="s">
        <v>38</v>
      </c>
      <c r="B7" s="120"/>
      <c r="C7" s="120"/>
      <c r="D7" s="120"/>
      <c r="E7" s="120"/>
      <c r="F7" s="120"/>
      <c r="G7" s="120"/>
      <c r="H7" s="120"/>
      <c r="I7" s="120"/>
      <c r="J7" s="120"/>
    </row>
    <row r="8" spans="1:10" ht="18" customHeight="1" x14ac:dyDescent="0.3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idden="1" x14ac:dyDescent="0.3">
      <c r="A9" s="93"/>
      <c r="B9" s="93"/>
      <c r="C9" s="93"/>
      <c r="D9" s="93"/>
      <c r="E9" s="93"/>
      <c r="F9" s="93"/>
      <c r="G9" s="93"/>
      <c r="H9" s="93"/>
    </row>
    <row r="10" spans="1:10" ht="15" customHeight="1" x14ac:dyDescent="0.3">
      <c r="A10" s="96" t="s">
        <v>0</v>
      </c>
      <c r="B10" s="99" t="s">
        <v>1</v>
      </c>
      <c r="C10" s="84" t="s">
        <v>2</v>
      </c>
      <c r="D10" s="84" t="s">
        <v>3</v>
      </c>
      <c r="E10" s="90" t="s">
        <v>16</v>
      </c>
      <c r="F10" s="91"/>
      <c r="G10" s="91"/>
      <c r="H10" s="92"/>
      <c r="I10" s="84" t="s">
        <v>4</v>
      </c>
      <c r="J10" s="84" t="s">
        <v>5</v>
      </c>
    </row>
    <row r="11" spans="1:10" ht="30" customHeight="1" x14ac:dyDescent="0.3">
      <c r="A11" s="97"/>
      <c r="B11" s="100"/>
      <c r="C11" s="85"/>
      <c r="D11" s="85"/>
      <c r="E11" s="84" t="s">
        <v>13</v>
      </c>
      <c r="F11" s="94" t="s">
        <v>15</v>
      </c>
      <c r="G11" s="95"/>
      <c r="H11" s="118" t="s">
        <v>14</v>
      </c>
      <c r="I11" s="85"/>
      <c r="J11" s="85"/>
    </row>
    <row r="12" spans="1:10" ht="65.25" customHeight="1" x14ac:dyDescent="0.3">
      <c r="A12" s="98"/>
      <c r="B12" s="101"/>
      <c r="C12" s="86"/>
      <c r="D12" s="86"/>
      <c r="E12" s="102"/>
      <c r="F12" s="1" t="s">
        <v>6</v>
      </c>
      <c r="G12" s="1" t="s">
        <v>7</v>
      </c>
      <c r="H12" s="119"/>
      <c r="I12" s="86"/>
      <c r="J12" s="86"/>
    </row>
    <row r="13" spans="1:10" ht="14.4" customHeight="1" x14ac:dyDescent="0.3">
      <c r="A13" s="114" t="s">
        <v>26</v>
      </c>
      <c r="B13" s="115"/>
      <c r="C13" s="115"/>
      <c r="D13" s="115"/>
      <c r="E13" s="115"/>
      <c r="F13" s="115"/>
      <c r="G13" s="115"/>
      <c r="H13" s="115"/>
      <c r="I13" s="115"/>
      <c r="J13" s="116"/>
    </row>
    <row r="14" spans="1:10" ht="14.4" customHeight="1" x14ac:dyDescent="0.3">
      <c r="A14" s="111" t="s">
        <v>27</v>
      </c>
      <c r="B14" s="112"/>
      <c r="C14" s="112"/>
      <c r="D14" s="112"/>
      <c r="E14" s="112"/>
      <c r="F14" s="112"/>
      <c r="G14" s="112"/>
      <c r="H14" s="112"/>
      <c r="I14" s="112"/>
      <c r="J14" s="113"/>
    </row>
    <row r="15" spans="1:10" ht="32.4" customHeight="1" x14ac:dyDescent="0.3">
      <c r="A15" s="111" t="s">
        <v>29</v>
      </c>
      <c r="B15" s="112"/>
      <c r="C15" s="112"/>
      <c r="D15" s="112"/>
      <c r="E15" s="112"/>
      <c r="F15" s="112"/>
      <c r="G15" s="112"/>
      <c r="H15" s="112"/>
      <c r="I15" s="112"/>
      <c r="J15" s="113"/>
    </row>
    <row r="16" spans="1:10" ht="31.95" customHeight="1" x14ac:dyDescent="0.3">
      <c r="A16" s="61" t="s">
        <v>12</v>
      </c>
      <c r="B16" s="64" t="s">
        <v>45</v>
      </c>
      <c r="C16" s="8">
        <v>2017</v>
      </c>
      <c r="D16" s="31">
        <v>4.7294400000000003</v>
      </c>
      <c r="E16" s="12"/>
      <c r="F16" s="12"/>
      <c r="G16" s="32">
        <f>D16</f>
        <v>4.7294400000000003</v>
      </c>
      <c r="H16" s="5"/>
      <c r="I16" s="58" t="s">
        <v>8</v>
      </c>
      <c r="J16" s="58" t="s">
        <v>10</v>
      </c>
    </row>
    <row r="17" spans="1:11" ht="16.2" customHeight="1" x14ac:dyDescent="0.3">
      <c r="A17" s="62"/>
      <c r="B17" s="65"/>
      <c r="C17" s="8">
        <v>2018</v>
      </c>
      <c r="D17" s="31">
        <v>4.7294400000000003</v>
      </c>
      <c r="E17" s="32"/>
      <c r="F17" s="32"/>
      <c r="G17" s="31">
        <v>4.7294400000000003</v>
      </c>
      <c r="H17" s="5"/>
      <c r="I17" s="59"/>
      <c r="J17" s="59"/>
    </row>
    <row r="18" spans="1:11" ht="16.8" customHeight="1" x14ac:dyDescent="0.3">
      <c r="A18" s="62"/>
      <c r="B18" s="65"/>
      <c r="C18" s="8">
        <v>2019</v>
      </c>
      <c r="D18" s="11">
        <v>15</v>
      </c>
      <c r="E18" s="12"/>
      <c r="F18" s="12"/>
      <c r="G18" s="12">
        <v>15</v>
      </c>
      <c r="H18" s="5"/>
      <c r="I18" s="59"/>
      <c r="J18" s="59"/>
    </row>
    <row r="19" spans="1:11" ht="15.6" customHeight="1" x14ac:dyDescent="0.3">
      <c r="A19" s="62"/>
      <c r="B19" s="65"/>
      <c r="C19" s="8">
        <v>2020</v>
      </c>
      <c r="D19" s="11">
        <v>15</v>
      </c>
      <c r="E19" s="11"/>
      <c r="F19" s="12"/>
      <c r="G19" s="12">
        <v>15</v>
      </c>
      <c r="H19" s="5"/>
      <c r="I19" s="59"/>
      <c r="J19" s="59"/>
    </row>
    <row r="20" spans="1:11" ht="15.6" customHeight="1" x14ac:dyDescent="0.3">
      <c r="A20" s="63"/>
      <c r="B20" s="66"/>
      <c r="C20" s="8">
        <v>2021</v>
      </c>
      <c r="D20" s="11">
        <v>15</v>
      </c>
      <c r="E20" s="11"/>
      <c r="F20" s="12"/>
      <c r="G20" s="12">
        <v>15</v>
      </c>
      <c r="H20" s="5"/>
      <c r="I20" s="59"/>
      <c r="J20" s="59"/>
    </row>
    <row r="21" spans="1:11" ht="22.8" customHeight="1" x14ac:dyDescent="0.3">
      <c r="A21" s="72" t="s">
        <v>22</v>
      </c>
      <c r="B21" s="75" t="s">
        <v>43</v>
      </c>
      <c r="C21" s="8">
        <v>2017</v>
      </c>
      <c r="D21" s="31">
        <v>234.99943999999999</v>
      </c>
      <c r="E21" s="11"/>
      <c r="F21" s="12"/>
      <c r="G21" s="32">
        <f t="shared" ref="G21:G28" si="0">D21</f>
        <v>234.99943999999999</v>
      </c>
      <c r="H21" s="5"/>
      <c r="I21" s="59"/>
      <c r="J21" s="59"/>
    </row>
    <row r="22" spans="1:11" ht="16.5" customHeight="1" x14ac:dyDescent="0.3">
      <c r="A22" s="73"/>
      <c r="B22" s="76"/>
      <c r="C22" s="8">
        <v>2018</v>
      </c>
      <c r="D22" s="50">
        <v>261.79199999999997</v>
      </c>
      <c r="E22" s="31"/>
      <c r="F22" s="32"/>
      <c r="G22" s="32">
        <f t="shared" si="0"/>
        <v>261.79199999999997</v>
      </c>
      <c r="H22" s="5"/>
      <c r="I22" s="59"/>
      <c r="J22" s="59"/>
      <c r="K22" s="44"/>
    </row>
    <row r="23" spans="1:11" ht="15.6" customHeight="1" x14ac:dyDescent="0.3">
      <c r="A23" s="73"/>
      <c r="B23" s="76"/>
      <c r="C23" s="8">
        <v>2019</v>
      </c>
      <c r="D23" s="11">
        <v>400</v>
      </c>
      <c r="E23" s="11"/>
      <c r="F23" s="12"/>
      <c r="G23" s="12">
        <f t="shared" si="0"/>
        <v>400</v>
      </c>
      <c r="H23" s="5"/>
      <c r="I23" s="59"/>
      <c r="J23" s="59"/>
    </row>
    <row r="24" spans="1:11" ht="28.8" customHeight="1" x14ac:dyDescent="0.3">
      <c r="A24" s="73"/>
      <c r="B24" s="76"/>
      <c r="C24" s="8">
        <v>2020</v>
      </c>
      <c r="D24" s="11">
        <v>400</v>
      </c>
      <c r="E24" s="11"/>
      <c r="F24" s="12"/>
      <c r="G24" s="12">
        <f>D24</f>
        <v>400</v>
      </c>
      <c r="H24" s="5"/>
      <c r="I24" s="59"/>
      <c r="J24" s="59"/>
    </row>
    <row r="25" spans="1:11" ht="33.6" customHeight="1" x14ac:dyDescent="0.3">
      <c r="A25" s="74"/>
      <c r="B25" s="77"/>
      <c r="C25" s="8">
        <v>2021</v>
      </c>
      <c r="D25" s="11">
        <v>400</v>
      </c>
      <c r="E25" s="11"/>
      <c r="F25" s="12"/>
      <c r="G25" s="12">
        <v>400</v>
      </c>
      <c r="H25" s="5"/>
      <c r="I25" s="59"/>
      <c r="J25" s="59"/>
    </row>
    <row r="26" spans="1:11" ht="19.2" customHeight="1" x14ac:dyDescent="0.3">
      <c r="A26" s="72" t="s">
        <v>23</v>
      </c>
      <c r="B26" s="75" t="s">
        <v>21</v>
      </c>
      <c r="C26" s="8">
        <v>2017</v>
      </c>
      <c r="D26" s="11">
        <v>120</v>
      </c>
      <c r="E26" s="11"/>
      <c r="F26" s="12"/>
      <c r="G26" s="12">
        <f t="shared" si="0"/>
        <v>120</v>
      </c>
      <c r="H26" s="5"/>
      <c r="I26" s="59"/>
      <c r="J26" s="59"/>
    </row>
    <row r="27" spans="1:11" ht="18" customHeight="1" x14ac:dyDescent="0.3">
      <c r="A27" s="73"/>
      <c r="B27" s="76"/>
      <c r="C27" s="8">
        <v>2018</v>
      </c>
      <c r="D27" s="50">
        <v>112.6</v>
      </c>
      <c r="E27" s="11"/>
      <c r="F27" s="12"/>
      <c r="G27" s="32">
        <f t="shared" si="0"/>
        <v>112.6</v>
      </c>
      <c r="H27" s="5"/>
      <c r="I27" s="59"/>
      <c r="J27" s="59"/>
    </row>
    <row r="28" spans="1:11" ht="13.2" customHeight="1" x14ac:dyDescent="0.3">
      <c r="A28" s="73"/>
      <c r="B28" s="76"/>
      <c r="C28" s="8">
        <v>2019</v>
      </c>
      <c r="D28" s="11">
        <v>172.05</v>
      </c>
      <c r="E28" s="11"/>
      <c r="F28" s="12"/>
      <c r="G28" s="12">
        <f t="shared" si="0"/>
        <v>172.05</v>
      </c>
      <c r="H28" s="5"/>
      <c r="I28" s="59"/>
      <c r="J28" s="59"/>
      <c r="K28" s="56"/>
    </row>
    <row r="29" spans="1:11" ht="13.2" customHeight="1" x14ac:dyDescent="0.3">
      <c r="A29" s="73"/>
      <c r="B29" s="76"/>
      <c r="C29" s="8">
        <v>2020</v>
      </c>
      <c r="D29" s="11">
        <v>370</v>
      </c>
      <c r="E29" s="11"/>
      <c r="F29" s="12"/>
      <c r="G29" s="12">
        <f>D29</f>
        <v>370</v>
      </c>
      <c r="H29" s="5"/>
      <c r="I29" s="59"/>
      <c r="J29" s="59"/>
    </row>
    <row r="30" spans="1:11" ht="13.2" customHeight="1" x14ac:dyDescent="0.3">
      <c r="A30" s="74"/>
      <c r="B30" s="77"/>
      <c r="C30" s="8">
        <v>2021</v>
      </c>
      <c r="D30" s="11">
        <v>200</v>
      </c>
      <c r="E30" s="11"/>
      <c r="F30" s="12"/>
      <c r="G30" s="12">
        <f>D30</f>
        <v>200</v>
      </c>
      <c r="H30" s="5"/>
      <c r="I30" s="59"/>
      <c r="J30" s="59"/>
    </row>
    <row r="31" spans="1:11" ht="24" customHeight="1" x14ac:dyDescent="0.3">
      <c r="A31" s="72" t="s">
        <v>24</v>
      </c>
      <c r="B31" s="75" t="s">
        <v>32</v>
      </c>
      <c r="C31" s="8">
        <v>2017</v>
      </c>
      <c r="D31" s="11">
        <f t="shared" ref="D31" si="1">E31+F31+G31</f>
        <v>135</v>
      </c>
      <c r="E31" s="11"/>
      <c r="F31" s="12"/>
      <c r="G31" s="12">
        <v>135</v>
      </c>
      <c r="H31" s="5"/>
      <c r="I31" s="59"/>
      <c r="J31" s="59"/>
    </row>
    <row r="32" spans="1:11" ht="20.25" customHeight="1" x14ac:dyDescent="0.3">
      <c r="A32" s="73"/>
      <c r="B32" s="76"/>
      <c r="C32" s="8">
        <v>2018</v>
      </c>
      <c r="D32" s="32">
        <v>84.018219999999999</v>
      </c>
      <c r="E32" s="31"/>
      <c r="F32" s="32"/>
      <c r="G32" s="32">
        <v>84.018219999999999</v>
      </c>
      <c r="H32" s="5"/>
      <c r="I32" s="59"/>
      <c r="J32" s="59"/>
      <c r="K32" s="44"/>
    </row>
    <row r="33" spans="1:11" ht="18" customHeight="1" x14ac:dyDescent="0.3">
      <c r="A33" s="73"/>
      <c r="B33" s="76"/>
      <c r="C33" s="8">
        <v>2019</v>
      </c>
      <c r="D33" s="11">
        <v>140</v>
      </c>
      <c r="E33" s="11"/>
      <c r="F33" s="12"/>
      <c r="G33" s="12">
        <f>D33</f>
        <v>140</v>
      </c>
      <c r="H33" s="5"/>
      <c r="I33" s="59"/>
      <c r="J33" s="59"/>
    </row>
    <row r="34" spans="1:11" ht="18" customHeight="1" x14ac:dyDescent="0.3">
      <c r="A34" s="73"/>
      <c r="B34" s="76"/>
      <c r="C34" s="8">
        <v>2020</v>
      </c>
      <c r="D34" s="11">
        <v>140</v>
      </c>
      <c r="E34" s="11"/>
      <c r="F34" s="12"/>
      <c r="G34" s="12">
        <f>D34</f>
        <v>140</v>
      </c>
      <c r="H34" s="5"/>
      <c r="I34" s="59"/>
      <c r="J34" s="59"/>
    </row>
    <row r="35" spans="1:11" ht="18" customHeight="1" x14ac:dyDescent="0.3">
      <c r="A35" s="74"/>
      <c r="B35" s="77"/>
      <c r="C35" s="8">
        <v>2021</v>
      </c>
      <c r="D35" s="11">
        <v>140</v>
      </c>
      <c r="E35" s="11"/>
      <c r="F35" s="12"/>
      <c r="G35" s="12">
        <f>D35</f>
        <v>140</v>
      </c>
      <c r="H35" s="5"/>
      <c r="I35" s="59"/>
      <c r="J35" s="59"/>
    </row>
    <row r="36" spans="1:11" ht="18.75" customHeight="1" x14ac:dyDescent="0.3">
      <c r="A36" s="72" t="s">
        <v>25</v>
      </c>
      <c r="B36" s="78" t="s">
        <v>42</v>
      </c>
      <c r="C36" s="8">
        <v>2017</v>
      </c>
      <c r="D36" s="11">
        <v>250</v>
      </c>
      <c r="E36" s="11"/>
      <c r="F36" s="12"/>
      <c r="G36" s="12">
        <v>250</v>
      </c>
      <c r="H36" s="5"/>
      <c r="I36" s="59"/>
      <c r="J36" s="59"/>
    </row>
    <row r="37" spans="1:11" ht="16.8" customHeight="1" x14ac:dyDescent="0.3">
      <c r="A37" s="73"/>
      <c r="B37" s="79"/>
      <c r="C37" s="8">
        <v>2018</v>
      </c>
      <c r="D37" s="32">
        <v>327.66500000000002</v>
      </c>
      <c r="E37" s="11"/>
      <c r="F37" s="12"/>
      <c r="G37" s="32">
        <v>327.65499999999997</v>
      </c>
      <c r="H37" s="5"/>
      <c r="I37" s="59"/>
      <c r="J37" s="59"/>
      <c r="K37" s="44"/>
    </row>
    <row r="38" spans="1:11" ht="17.25" customHeight="1" x14ac:dyDescent="0.3">
      <c r="A38" s="73"/>
      <c r="B38" s="79"/>
      <c r="C38" s="8">
        <v>2019</v>
      </c>
      <c r="D38" s="54">
        <v>293.31400000000002</v>
      </c>
      <c r="E38" s="11"/>
      <c r="F38" s="12"/>
      <c r="G38" s="43">
        <f>D38</f>
        <v>293.31400000000002</v>
      </c>
      <c r="H38" s="5"/>
      <c r="I38" s="59"/>
      <c r="J38" s="59"/>
    </row>
    <row r="39" spans="1:11" ht="17.25" customHeight="1" x14ac:dyDescent="0.3">
      <c r="A39" s="73"/>
      <c r="B39" s="79"/>
      <c r="C39" s="35">
        <v>2020</v>
      </c>
      <c r="D39" s="11">
        <v>290</v>
      </c>
      <c r="E39" s="11"/>
      <c r="F39" s="12"/>
      <c r="G39" s="12">
        <f>D39</f>
        <v>290</v>
      </c>
      <c r="H39" s="5"/>
      <c r="I39" s="59"/>
      <c r="J39" s="59"/>
    </row>
    <row r="40" spans="1:11" ht="17.25" customHeight="1" x14ac:dyDescent="0.3">
      <c r="A40" s="74"/>
      <c r="B40" s="80"/>
      <c r="C40" s="35">
        <v>2021</v>
      </c>
      <c r="D40" s="11">
        <v>212.053</v>
      </c>
      <c r="E40" s="11"/>
      <c r="F40" s="12"/>
      <c r="G40" s="12">
        <f>D40</f>
        <v>212.053</v>
      </c>
      <c r="H40" s="5"/>
      <c r="I40" s="59"/>
      <c r="J40" s="59"/>
    </row>
    <row r="41" spans="1:11" ht="56.4" customHeight="1" x14ac:dyDescent="0.3">
      <c r="A41" s="51" t="s">
        <v>44</v>
      </c>
      <c r="B41" s="52" t="s">
        <v>49</v>
      </c>
      <c r="C41" s="35">
        <v>2018</v>
      </c>
      <c r="D41" s="42">
        <v>29.422999999999998</v>
      </c>
      <c r="E41" s="11"/>
      <c r="F41" s="12"/>
      <c r="G41" s="43">
        <f>D41</f>
        <v>29.422999999999998</v>
      </c>
      <c r="H41" s="5"/>
      <c r="I41" s="59"/>
      <c r="J41" s="59"/>
    </row>
    <row r="42" spans="1:11" ht="69.599999999999994" customHeight="1" x14ac:dyDescent="0.3">
      <c r="A42" s="51" t="s">
        <v>57</v>
      </c>
      <c r="B42" s="52" t="s">
        <v>58</v>
      </c>
      <c r="C42" s="35">
        <v>2019</v>
      </c>
      <c r="D42" s="42">
        <v>100</v>
      </c>
      <c r="E42" s="11"/>
      <c r="F42" s="12"/>
      <c r="G42" s="43">
        <v>100</v>
      </c>
      <c r="H42" s="5"/>
      <c r="I42" s="60"/>
      <c r="J42" s="60"/>
      <c r="K42">
        <v>100</v>
      </c>
    </row>
    <row r="43" spans="1:11" x14ac:dyDescent="0.3">
      <c r="A43" s="53"/>
      <c r="B43" s="16" t="s">
        <v>20</v>
      </c>
      <c r="C43" s="47" t="s">
        <v>53</v>
      </c>
      <c r="D43" s="33">
        <f>E43+F43+G43</f>
        <v>4767.3635400000003</v>
      </c>
      <c r="E43" s="13"/>
      <c r="F43" s="26"/>
      <c r="G43" s="34">
        <f>SUM(G16:G41)</f>
        <v>4767.3635400000003</v>
      </c>
      <c r="H43" s="3"/>
      <c r="I43" s="9"/>
      <c r="J43" s="9"/>
    </row>
    <row r="44" spans="1:11" x14ac:dyDescent="0.3">
      <c r="A44" s="61"/>
      <c r="B44" s="81" t="s">
        <v>11</v>
      </c>
      <c r="C44" s="8">
        <v>2017</v>
      </c>
      <c r="D44" s="36">
        <f>D16+D21+D26+D31+D36</f>
        <v>744.72888</v>
      </c>
      <c r="E44" s="37"/>
      <c r="F44" s="26"/>
      <c r="G44" s="34">
        <f>G36+G31+G26+G21+G16</f>
        <v>744.72888</v>
      </c>
      <c r="H44" s="3"/>
      <c r="I44" s="9"/>
      <c r="J44" s="9"/>
    </row>
    <row r="45" spans="1:11" x14ac:dyDescent="0.3">
      <c r="A45" s="62"/>
      <c r="B45" s="82"/>
      <c r="C45" s="8">
        <v>2018</v>
      </c>
      <c r="D45" s="36">
        <f>D17+D22+D27+D32+D37+D41</f>
        <v>820.22766000000001</v>
      </c>
      <c r="E45" s="37"/>
      <c r="F45" s="26"/>
      <c r="G45" s="34">
        <f>D45</f>
        <v>820.22766000000001</v>
      </c>
      <c r="H45" s="3"/>
      <c r="I45" s="9"/>
      <c r="J45" s="9"/>
    </row>
    <row r="46" spans="1:11" x14ac:dyDescent="0.3">
      <c r="A46" s="62"/>
      <c r="B46" s="82"/>
      <c r="C46" s="8">
        <v>2019</v>
      </c>
      <c r="D46" s="36">
        <f>D18+D23+D28+D33+D38+D42</f>
        <v>1120.364</v>
      </c>
      <c r="E46" s="37"/>
      <c r="F46" s="26"/>
      <c r="G46" s="34">
        <f>G38+G33+G28+G23+G18+G42</f>
        <v>1120.364</v>
      </c>
      <c r="H46" s="14"/>
      <c r="I46" s="9"/>
      <c r="J46" s="9"/>
    </row>
    <row r="47" spans="1:11" x14ac:dyDescent="0.3">
      <c r="A47" s="62"/>
      <c r="B47" s="82"/>
      <c r="C47" s="8">
        <v>2020</v>
      </c>
      <c r="D47" s="36">
        <f>D19+D24+D29+D34+D39</f>
        <v>1215</v>
      </c>
      <c r="E47" s="37"/>
      <c r="F47" s="26"/>
      <c r="G47" s="34">
        <f>D47</f>
        <v>1215</v>
      </c>
      <c r="H47" s="14"/>
      <c r="I47" s="9"/>
      <c r="J47" s="9"/>
    </row>
    <row r="48" spans="1:11" x14ac:dyDescent="0.3">
      <c r="A48" s="63"/>
      <c r="B48" s="83"/>
      <c r="C48" s="8">
        <v>2021</v>
      </c>
      <c r="D48" s="36">
        <f>SUM(D20+D25+D30+D35+D40)</f>
        <v>967.053</v>
      </c>
      <c r="E48" s="37"/>
      <c r="F48" s="26"/>
      <c r="G48" s="34">
        <f>D48</f>
        <v>967.053</v>
      </c>
      <c r="H48" s="14"/>
      <c r="I48" s="9"/>
      <c r="J48" s="9"/>
    </row>
    <row r="49" spans="1:11" ht="15" customHeight="1" x14ac:dyDescent="0.3">
      <c r="A49" s="108" t="s">
        <v>28</v>
      </c>
      <c r="B49" s="109"/>
      <c r="C49" s="109"/>
      <c r="D49" s="109"/>
      <c r="E49" s="109"/>
      <c r="F49" s="109"/>
      <c r="G49" s="109"/>
      <c r="H49" s="109"/>
      <c r="I49" s="109"/>
      <c r="J49" s="110"/>
    </row>
    <row r="50" spans="1:11" ht="15" customHeight="1" x14ac:dyDescent="0.3">
      <c r="A50" s="111" t="s">
        <v>30</v>
      </c>
      <c r="B50" s="112"/>
      <c r="C50" s="112"/>
      <c r="D50" s="112"/>
      <c r="E50" s="112"/>
      <c r="F50" s="112"/>
      <c r="G50" s="112"/>
      <c r="H50" s="112"/>
      <c r="I50" s="112"/>
      <c r="J50" s="113"/>
    </row>
    <row r="51" spans="1:11" ht="21" customHeight="1" x14ac:dyDescent="0.3">
      <c r="A51" s="105" t="s">
        <v>31</v>
      </c>
      <c r="B51" s="106"/>
      <c r="C51" s="106"/>
      <c r="D51" s="106"/>
      <c r="E51" s="106"/>
      <c r="F51" s="106"/>
      <c r="G51" s="106"/>
      <c r="H51" s="106"/>
      <c r="I51" s="106"/>
      <c r="J51" s="107"/>
    </row>
    <row r="52" spans="1:11" ht="76.2" customHeight="1" x14ac:dyDescent="0.3">
      <c r="A52" s="17" t="s">
        <v>39</v>
      </c>
      <c r="B52" s="46" t="s">
        <v>36</v>
      </c>
      <c r="C52" s="8">
        <v>2017</v>
      </c>
      <c r="D52" s="24">
        <v>48.931060000000002</v>
      </c>
      <c r="E52" s="10"/>
      <c r="F52" s="10"/>
      <c r="G52" s="24">
        <f>D52</f>
        <v>48.931060000000002</v>
      </c>
      <c r="H52" s="5"/>
      <c r="I52" s="49" t="s">
        <v>8</v>
      </c>
      <c r="J52" s="58" t="s">
        <v>17</v>
      </c>
    </row>
    <row r="53" spans="1:11" ht="31.8" customHeight="1" x14ac:dyDescent="0.3">
      <c r="A53" s="45" t="s">
        <v>33</v>
      </c>
      <c r="B53" s="30" t="s">
        <v>35</v>
      </c>
      <c r="C53" s="8">
        <v>2017</v>
      </c>
      <c r="D53" s="10">
        <v>6500</v>
      </c>
      <c r="E53" s="10"/>
      <c r="F53" s="10"/>
      <c r="G53" s="10">
        <v>6500</v>
      </c>
      <c r="H53" s="5"/>
      <c r="I53" s="48" t="s">
        <v>8</v>
      </c>
      <c r="J53" s="59"/>
    </row>
    <row r="54" spans="1:11" ht="70.8" customHeight="1" x14ac:dyDescent="0.3">
      <c r="A54" s="3" t="s">
        <v>34</v>
      </c>
      <c r="B54" s="1" t="s">
        <v>40</v>
      </c>
      <c r="C54" s="8">
        <v>2017</v>
      </c>
      <c r="D54" s="23">
        <v>4690.3950000000004</v>
      </c>
      <c r="E54" s="10"/>
      <c r="F54" s="10"/>
      <c r="G54" s="23">
        <v>4690.3950000000004</v>
      </c>
      <c r="H54" s="5"/>
      <c r="I54" s="18" t="s">
        <v>8</v>
      </c>
      <c r="J54" s="59"/>
    </row>
    <row r="55" spans="1:11" ht="94.2" customHeight="1" x14ac:dyDescent="0.3">
      <c r="A55" s="3" t="s">
        <v>37</v>
      </c>
      <c r="B55" s="30" t="s">
        <v>41</v>
      </c>
      <c r="C55" s="8">
        <v>2017</v>
      </c>
      <c r="D55" s="24">
        <v>585.43812000000003</v>
      </c>
      <c r="E55" s="10"/>
      <c r="F55" s="10"/>
      <c r="G55" s="24">
        <v>585.43812000000003</v>
      </c>
      <c r="H55" s="5"/>
      <c r="I55" s="18" t="s">
        <v>8</v>
      </c>
      <c r="J55" s="59"/>
    </row>
    <row r="56" spans="1:11" ht="85.2" customHeight="1" x14ac:dyDescent="0.3">
      <c r="A56" s="3" t="s">
        <v>46</v>
      </c>
      <c r="B56" s="30" t="s">
        <v>47</v>
      </c>
      <c r="C56" s="8">
        <v>2018</v>
      </c>
      <c r="D56" s="24">
        <v>6777</v>
      </c>
      <c r="E56" s="10"/>
      <c r="F56" s="10"/>
      <c r="G56" s="24">
        <f>D56</f>
        <v>6777</v>
      </c>
      <c r="H56" s="5"/>
      <c r="I56" s="18" t="s">
        <v>8</v>
      </c>
      <c r="J56" s="59"/>
    </row>
    <row r="57" spans="1:11" ht="28.8" customHeight="1" x14ac:dyDescent="0.3">
      <c r="A57" s="3" t="s">
        <v>50</v>
      </c>
      <c r="B57" s="30" t="s">
        <v>51</v>
      </c>
      <c r="C57" s="8">
        <v>2018</v>
      </c>
      <c r="D57" s="24">
        <v>69.75</v>
      </c>
      <c r="E57" s="10"/>
      <c r="F57" s="10"/>
      <c r="G57" s="24">
        <v>69.75</v>
      </c>
      <c r="H57" s="5"/>
      <c r="I57" s="18" t="s">
        <v>8</v>
      </c>
      <c r="J57" s="59"/>
    </row>
    <row r="58" spans="1:11" ht="44.4" customHeight="1" x14ac:dyDescent="0.3">
      <c r="A58" s="3" t="s">
        <v>59</v>
      </c>
      <c r="B58" s="30" t="s">
        <v>60</v>
      </c>
      <c r="C58" s="8">
        <v>2019</v>
      </c>
      <c r="D58" s="24">
        <v>120</v>
      </c>
      <c r="E58" s="10"/>
      <c r="F58" s="10"/>
      <c r="G58" s="24">
        <v>120</v>
      </c>
      <c r="H58" s="5"/>
      <c r="I58" s="18" t="s">
        <v>8</v>
      </c>
      <c r="J58" s="60"/>
      <c r="K58" s="55"/>
    </row>
    <row r="59" spans="1:11" ht="44.4" customHeight="1" x14ac:dyDescent="0.3">
      <c r="A59" s="3" t="s">
        <v>61</v>
      </c>
      <c r="B59" s="30" t="s">
        <v>62</v>
      </c>
      <c r="C59" s="8">
        <v>2019</v>
      </c>
      <c r="D59" s="24">
        <f>E59+F59+G59</f>
        <v>160</v>
      </c>
      <c r="E59" s="10"/>
      <c r="F59" s="10"/>
      <c r="G59" s="24">
        <v>160</v>
      </c>
      <c r="H59" s="5"/>
      <c r="I59" s="18"/>
      <c r="J59" s="57"/>
      <c r="K59" s="55"/>
    </row>
    <row r="60" spans="1:11" x14ac:dyDescent="0.3">
      <c r="A60" s="1"/>
      <c r="B60" s="30" t="s">
        <v>19</v>
      </c>
      <c r="C60" s="29" t="s">
        <v>53</v>
      </c>
      <c r="D60" s="27">
        <f>E60+F60+G60</f>
        <v>18951.514179999998</v>
      </c>
      <c r="E60" s="28"/>
      <c r="F60" s="28"/>
      <c r="G60" s="27">
        <f>SUM(G52:G59)</f>
        <v>18951.514179999998</v>
      </c>
      <c r="H60" s="5"/>
      <c r="I60" s="19"/>
      <c r="J60" s="20"/>
    </row>
    <row r="61" spans="1:11" x14ac:dyDescent="0.3">
      <c r="A61" s="61"/>
      <c r="B61" s="67" t="s">
        <v>11</v>
      </c>
      <c r="C61" s="29">
        <v>2017</v>
      </c>
      <c r="D61" s="27">
        <f>D52+D53+D54+D55</f>
        <v>11824.76418</v>
      </c>
      <c r="E61" s="28"/>
      <c r="F61" s="28"/>
      <c r="G61" s="27">
        <f>D61</f>
        <v>11824.76418</v>
      </c>
      <c r="H61" s="5"/>
      <c r="I61" s="19"/>
      <c r="J61" s="20"/>
    </row>
    <row r="62" spans="1:11" x14ac:dyDescent="0.3">
      <c r="A62" s="62"/>
      <c r="B62" s="68"/>
      <c r="C62" s="29">
        <v>2018</v>
      </c>
      <c r="D62" s="27">
        <v>6857</v>
      </c>
      <c r="E62" s="28"/>
      <c r="F62" s="28"/>
      <c r="G62" s="27">
        <f>SUM(G57+G56)</f>
        <v>6846.75</v>
      </c>
      <c r="H62" s="5"/>
      <c r="I62" s="19"/>
      <c r="J62" s="20"/>
    </row>
    <row r="63" spans="1:11" x14ac:dyDescent="0.3">
      <c r="A63" s="62"/>
      <c r="B63" s="68"/>
      <c r="C63" s="29">
        <v>2019</v>
      </c>
      <c r="D63" s="28">
        <f>SUM(G63)</f>
        <v>280</v>
      </c>
      <c r="E63" s="28"/>
      <c r="F63" s="28"/>
      <c r="G63" s="28">
        <f>SUM(G58)+G59</f>
        <v>280</v>
      </c>
      <c r="H63" s="5"/>
      <c r="I63" s="21"/>
      <c r="J63" s="20"/>
    </row>
    <row r="64" spans="1:11" x14ac:dyDescent="0.3">
      <c r="A64" s="62"/>
      <c r="B64" s="68"/>
      <c r="C64" s="29">
        <v>2020</v>
      </c>
      <c r="D64" s="28">
        <v>0</v>
      </c>
      <c r="E64" s="28"/>
      <c r="F64" s="28"/>
      <c r="G64" s="28">
        <f>D64</f>
        <v>0</v>
      </c>
      <c r="H64" s="5"/>
      <c r="I64" s="21"/>
      <c r="J64" s="20"/>
    </row>
    <row r="65" spans="1:10" x14ac:dyDescent="0.3">
      <c r="A65" s="63"/>
      <c r="B65" s="69"/>
      <c r="C65" s="29">
        <v>2021</v>
      </c>
      <c r="D65" s="28">
        <v>0</v>
      </c>
      <c r="E65" s="28"/>
      <c r="F65" s="28"/>
      <c r="G65" s="28">
        <f>D65</f>
        <v>0</v>
      </c>
      <c r="H65" s="5"/>
      <c r="I65" s="21"/>
      <c r="J65" s="20"/>
    </row>
    <row r="66" spans="1:10" x14ac:dyDescent="0.3">
      <c r="A66" s="15"/>
      <c r="B66" s="15" t="s">
        <v>9</v>
      </c>
      <c r="C66" s="29" t="s">
        <v>53</v>
      </c>
      <c r="D66" s="27">
        <f>G66</f>
        <v>23818.887720000002</v>
      </c>
      <c r="E66" s="28"/>
      <c r="F66" s="28"/>
      <c r="G66" s="27">
        <f>SUM(G67:G71)</f>
        <v>23818.887720000002</v>
      </c>
      <c r="H66" s="10"/>
      <c r="I66" s="6"/>
      <c r="J66" s="2"/>
    </row>
    <row r="67" spans="1:10" x14ac:dyDescent="0.3">
      <c r="A67" s="70"/>
      <c r="B67" s="70" t="s">
        <v>18</v>
      </c>
      <c r="C67" s="29">
        <v>2017</v>
      </c>
      <c r="D67" s="27">
        <f>G67</f>
        <v>12569.493060000001</v>
      </c>
      <c r="E67" s="25"/>
      <c r="F67" s="25"/>
      <c r="G67" s="27">
        <f>G61+G44</f>
        <v>12569.493060000001</v>
      </c>
      <c r="H67" s="2"/>
      <c r="I67" s="6"/>
      <c r="J67" s="2"/>
    </row>
    <row r="68" spans="1:10" x14ac:dyDescent="0.3">
      <c r="A68" s="70"/>
      <c r="B68" s="70"/>
      <c r="C68" s="29">
        <v>2018</v>
      </c>
      <c r="D68" s="27">
        <f>G68+F68</f>
        <v>7666.9776600000005</v>
      </c>
      <c r="E68" s="28"/>
      <c r="F68" s="28"/>
      <c r="G68" s="27">
        <f>G62+G45</f>
        <v>7666.9776600000005</v>
      </c>
      <c r="H68" s="2"/>
      <c r="I68" s="38"/>
      <c r="J68" s="2"/>
    </row>
    <row r="69" spans="1:10" x14ac:dyDescent="0.3">
      <c r="A69" s="70"/>
      <c r="B69" s="70"/>
      <c r="C69" s="29">
        <v>2019</v>
      </c>
      <c r="D69" s="27">
        <f>SUM(E69:G69)</f>
        <v>1400.364</v>
      </c>
      <c r="E69" s="28"/>
      <c r="F69" s="28"/>
      <c r="G69" s="27">
        <f>G63+G46</f>
        <v>1400.364</v>
      </c>
      <c r="H69" s="2"/>
      <c r="I69" s="38"/>
      <c r="J69" s="2"/>
    </row>
    <row r="70" spans="1:10" x14ac:dyDescent="0.3">
      <c r="A70" s="70"/>
      <c r="B70" s="70"/>
      <c r="C70" s="29">
        <v>2020</v>
      </c>
      <c r="D70" s="27">
        <f>G70</f>
        <v>1215</v>
      </c>
      <c r="E70" s="28"/>
      <c r="F70" s="28"/>
      <c r="G70" s="27">
        <f>G64+G47</f>
        <v>1215</v>
      </c>
      <c r="H70" s="2"/>
      <c r="I70" s="38"/>
      <c r="J70" s="2"/>
    </row>
    <row r="71" spans="1:10" ht="15" thickBot="1" x14ac:dyDescent="0.35">
      <c r="A71" s="71"/>
      <c r="B71" s="71"/>
      <c r="C71" s="39">
        <v>2021</v>
      </c>
      <c r="D71" s="41">
        <f>SUM(D48+D65)</f>
        <v>967.053</v>
      </c>
      <c r="E71" s="40"/>
      <c r="F71" s="40"/>
      <c r="G71" s="41">
        <f>SUM(D71)</f>
        <v>967.053</v>
      </c>
      <c r="H71" s="4"/>
      <c r="I71" s="22"/>
      <c r="J71" s="4"/>
    </row>
    <row r="72" spans="1:10" x14ac:dyDescent="0.3">
      <c r="B72" s="7" t="s">
        <v>56</v>
      </c>
    </row>
  </sheetData>
  <mergeCells count="44">
    <mergeCell ref="F2:J2"/>
    <mergeCell ref="H1:I1"/>
    <mergeCell ref="F3:J3"/>
    <mergeCell ref="A51:J51"/>
    <mergeCell ref="A49:J49"/>
    <mergeCell ref="A50:J50"/>
    <mergeCell ref="A21:A25"/>
    <mergeCell ref="B21:B25"/>
    <mergeCell ref="A26:A30"/>
    <mergeCell ref="B26:B30"/>
    <mergeCell ref="A13:J13"/>
    <mergeCell ref="A14:J14"/>
    <mergeCell ref="A15:J15"/>
    <mergeCell ref="G4:J4"/>
    <mergeCell ref="H11:H12"/>
    <mergeCell ref="A7:J7"/>
    <mergeCell ref="I10:I12"/>
    <mergeCell ref="G5:J5"/>
    <mergeCell ref="A8:J8"/>
    <mergeCell ref="J10:J12"/>
    <mergeCell ref="A6:J6"/>
    <mergeCell ref="E10:H10"/>
    <mergeCell ref="A9:H9"/>
    <mergeCell ref="D10:D12"/>
    <mergeCell ref="F11:G11"/>
    <mergeCell ref="A10:A12"/>
    <mergeCell ref="B10:B12"/>
    <mergeCell ref="C10:C12"/>
    <mergeCell ref="E11:E12"/>
    <mergeCell ref="A67:A71"/>
    <mergeCell ref="B67:B71"/>
    <mergeCell ref="A31:A35"/>
    <mergeCell ref="B31:B35"/>
    <mergeCell ref="A36:A40"/>
    <mergeCell ref="B36:B40"/>
    <mergeCell ref="A44:A48"/>
    <mergeCell ref="B44:B48"/>
    <mergeCell ref="J16:J42"/>
    <mergeCell ref="I16:I42"/>
    <mergeCell ref="A16:A20"/>
    <mergeCell ref="B16:B20"/>
    <mergeCell ref="A61:A65"/>
    <mergeCell ref="B61:B65"/>
    <mergeCell ref="J52:J58"/>
  </mergeCells>
  <pageMargins left="0.59055118110236227" right="0.39370078740157483" top="0.33" bottom="0.28000000000000003" header="0.31496062992125984" footer="0.26"/>
  <pageSetup paperSize="9" scale="79" fitToHeight="0" orientation="landscape" verticalDpi="0" r:id="rId1"/>
  <rowBreaks count="2" manualBreakCount="2">
    <brk id="30" max="9" man="1"/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2019-08-23T13:15:10Z</cp:lastPrinted>
  <dcterms:created xsi:type="dcterms:W3CDTF">2015-02-13T05:46:39Z</dcterms:created>
  <dcterms:modified xsi:type="dcterms:W3CDTF">2019-08-28T05:42:23Z</dcterms:modified>
</cp:coreProperties>
</file>